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TURISMO" sheetId="1" r:id="rId1"/>
  </sheets>
  <calcPr calcId="145621"/>
</workbook>
</file>

<file path=xl/calcChain.xml><?xml version="1.0" encoding="utf-8"?>
<calcChain xmlns="http://schemas.openxmlformats.org/spreadsheetml/2006/main">
  <c r="F14" i="1" l="1"/>
  <c r="I14" i="1"/>
  <c r="J14" i="1"/>
  <c r="F15" i="1"/>
  <c r="I15" i="1"/>
  <c r="J15" i="1"/>
  <c r="F16" i="1"/>
  <c r="I16" i="1"/>
  <c r="J16" i="1"/>
  <c r="F17" i="1"/>
  <c r="I17" i="1"/>
  <c r="J17" i="1"/>
  <c r="F18" i="1"/>
  <c r="I18" i="1"/>
  <c r="J18" i="1"/>
  <c r="F19" i="1"/>
  <c r="I19" i="1"/>
  <c r="J19" i="1"/>
  <c r="F20" i="1"/>
  <c r="I20" i="1"/>
  <c r="J20" i="1"/>
  <c r="I21" i="1"/>
  <c r="F22" i="1"/>
  <c r="I22" i="1"/>
  <c r="J22" i="1"/>
  <c r="F23" i="1"/>
  <c r="I23" i="1"/>
  <c r="J23" i="1"/>
  <c r="F24" i="1"/>
  <c r="I24" i="1"/>
  <c r="J24" i="1"/>
  <c r="F27" i="1"/>
  <c r="J27" i="1"/>
  <c r="F28" i="1"/>
  <c r="J28" i="1"/>
  <c r="F29" i="1"/>
  <c r="J29" i="1"/>
  <c r="F30" i="1"/>
  <c r="J30" i="1"/>
  <c r="F33" i="1"/>
  <c r="J33" i="1"/>
  <c r="F34" i="1"/>
  <c r="J34" i="1"/>
  <c r="F35" i="1"/>
  <c r="J35" i="1"/>
  <c r="F36" i="1"/>
  <c r="J36" i="1"/>
  <c r="F37" i="1"/>
  <c r="J37" i="1"/>
  <c r="F38" i="1"/>
  <c r="J38" i="1"/>
  <c r="F39" i="1"/>
  <c r="J39" i="1"/>
  <c r="F40" i="1"/>
  <c r="J40" i="1"/>
  <c r="F41" i="1"/>
  <c r="J41" i="1"/>
  <c r="F42" i="1"/>
  <c r="J42" i="1"/>
  <c r="F43" i="1"/>
  <c r="J43" i="1"/>
  <c r="F44" i="1"/>
  <c r="J44" i="1"/>
  <c r="F45" i="1"/>
  <c r="J45" i="1"/>
  <c r="G46" i="1"/>
  <c r="L46" i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15" authorId="0">
      <text>
        <r>
          <rPr>
            <b/>
            <sz val="8"/>
            <color indexed="81"/>
            <rFont val="Tahoma"/>
            <family val="2"/>
          </rPr>
          <t>ALCALDIA MUNICIPAL GUATAPE:</t>
        </r>
        <r>
          <rPr>
            <sz val="8"/>
            <color indexed="81"/>
            <rFont val="Tahoma"/>
            <family val="2"/>
          </rPr>
          <t xml:space="preserve">
100 VIVIENDAS MEJORADAS</t>
        </r>
      </text>
    </comment>
    <comment ref="G28" authorId="0">
      <text>
        <r>
          <rPr>
            <b/>
            <sz val="8"/>
            <color indexed="81"/>
            <rFont val="Tahoma"/>
            <family val="2"/>
          </rPr>
          <t>ALCALDIA MUNICIPAL GUATAPE:</t>
        </r>
        <r>
          <rPr>
            <sz val="8"/>
            <color indexed="81"/>
            <rFont val="Tahoma"/>
            <family val="2"/>
          </rPr>
          <t xml:space="preserve">
100 VIVIENDAS MEJORADAS</t>
        </r>
      </text>
    </comment>
  </commentList>
</comments>
</file>

<file path=xl/sharedStrings.xml><?xml version="1.0" encoding="utf-8"?>
<sst xmlns="http://schemas.openxmlformats.org/spreadsheetml/2006/main" count="232" uniqueCount="162">
  <si>
    <t xml:space="preserve">VALOR  TOTAL ACTIVIDADES </t>
  </si>
  <si>
    <t>Rodrigo Giraldo</t>
  </si>
  <si>
    <t>disponibilidad Presupuestal</t>
  </si>
  <si>
    <t>capacitaciones realizadas/capacitaciones proyectadas</t>
  </si>
  <si>
    <t>4 capacitaciones realizadas</t>
  </si>
  <si>
    <t>Apoyo a la comunidad en la gestión de créditos para proyectos productivos con entidades públicas y privadas</t>
  </si>
  <si>
    <t>3.12</t>
  </si>
  <si>
    <t>John Jairo Martínez</t>
  </si>
  <si>
    <t>Hectareas utilizadas/héctareas de terreno disponibles</t>
  </si>
  <si>
    <t>17 Héctareas de terreno disponibles</t>
  </si>
  <si>
    <t>Facilitar espacios para el fomento de  la inversión estatal y privada en proyectos productivos  en el municipio</t>
  </si>
  <si>
    <t>3.11</t>
  </si>
  <si>
    <t>Yomaira Rosales</t>
  </si>
  <si>
    <t>Disponibilidad presupuestal municipal</t>
  </si>
  <si>
    <t>comité conformados/comité proyectado</t>
  </si>
  <si>
    <t>1 Comitè conformado</t>
  </si>
  <si>
    <t>Conformación del comité de promoción turística</t>
  </si>
  <si>
    <t>3.10</t>
  </si>
  <si>
    <t>Censo realizado/censo proyectado</t>
  </si>
  <si>
    <t>Censo realizado</t>
  </si>
  <si>
    <t>Determinar la capacidad de carga del Municipio para atender el Turismo</t>
  </si>
  <si>
    <t>3.9</t>
  </si>
  <si>
    <t>Hernán Agudelo</t>
  </si>
  <si>
    <t>Convenios realizados con EPM - CORNARE - Secretaría de Productitividad y competitividad - Otros</t>
  </si>
  <si>
    <t>eventos promocionados/eventos proyectados</t>
  </si>
  <si>
    <t>3 eventos promocionados por año</t>
  </si>
  <si>
    <t>Apoyo a la realización de fiestas tradicionales y promociónales como estrategia de promoción turística para el municipio</t>
  </si>
  <si>
    <t>3.8</t>
  </si>
  <si>
    <t>Sena - Secreataria de productitividad y competitividad - disponibilidad presupuestal</t>
  </si>
  <si>
    <t>Oficina de turismo creada/oficina de turismo proyectada</t>
  </si>
  <si>
    <t>Una oficina de turismo creada</t>
  </si>
  <si>
    <t>Creación de la oficina de turismo municipal</t>
  </si>
  <si>
    <t>3.7</t>
  </si>
  <si>
    <t>Juan Gabriel López</t>
  </si>
  <si>
    <t>Página WEB Implementada/pagina WEB proyectada</t>
  </si>
  <si>
    <t>Página WEB Implementada</t>
  </si>
  <si>
    <t>Implementación de la página WEB del Municipio.</t>
  </si>
  <si>
    <t>3.6</t>
  </si>
  <si>
    <t>Disponibilidad presupuestal Municipal - Secretaría de productividad y competitividad</t>
  </si>
  <si>
    <t>Operador turístico conformado/operador turístico proyectado</t>
  </si>
  <si>
    <t>Operador turístico conformado</t>
  </si>
  <si>
    <t>Impulso a la conformación de un operador turístico con la participación de la comunidad que ofrezca paquetes turísticos</t>
  </si>
  <si>
    <t>3.5</t>
  </si>
  <si>
    <t>Plan de manejo formulado/plan de manejo proyectado</t>
  </si>
  <si>
    <t>Plan de manejo formulado</t>
  </si>
  <si>
    <t>Formular un plan de manejo y sensibilización para el Centro Turístico la Piedra.</t>
  </si>
  <si>
    <t>Formular un plan de Manejo para el Malecón</t>
  </si>
  <si>
    <t>3.4</t>
  </si>
  <si>
    <t>Disponibilidad presupuestal Municipal - Turismo para la paz - Secretaría de productividad y competitividad</t>
  </si>
  <si>
    <t>Plan de desarrollo turistico formulado/plan de desarrollo turístico proyectado</t>
  </si>
  <si>
    <t>Plan de desarrollo turìstico formulado</t>
  </si>
  <si>
    <t>Formulación de Plan de Desarrollo turístico Municipal y gestión de proyectos contemplados en este.</t>
  </si>
  <si>
    <t>3.3</t>
  </si>
  <si>
    <t>Disponibilidad presupuestal Municipal.</t>
  </si>
  <si>
    <t>actividades realidas/actividades proyectadas</t>
  </si>
  <si>
    <t>3 actividades realizadas</t>
  </si>
  <si>
    <t>Propiciar espacios de participación comunitarios para conformar la asociación municipal de comerciantes.</t>
  </si>
  <si>
    <t>3.2</t>
  </si>
  <si>
    <t>Luis Pancracio Parra</t>
  </si>
  <si>
    <t>SENA - ITM - UdeA - Secretaria Dptal de productividad y competitividad</t>
  </si>
  <si>
    <t>programas implementados/programas proyectados</t>
  </si>
  <si>
    <t>4 programas de capacitaciòn implementados</t>
  </si>
  <si>
    <t>Incentivar la capacitación para el empleo, en todos los sectores de la población</t>
  </si>
  <si>
    <t>3.1</t>
  </si>
  <si>
    <t>OBSERVACIONES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</si>
  <si>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</si>
  <si>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</si>
  <si>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</si>
  <si>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</si>
  <si>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</si>
  <si>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</si>
  <si>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</si>
  <si>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</si>
  <si>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DESCRIPCIÓN</t>
  </si>
  <si>
    <t>IMPLEMENTAR PROGRAMAS DE CAPACITACIÓN Y APOYO AL SECTOR TURÍSTICO</t>
  </si>
  <si>
    <t>% DE EJECUCIÓN</t>
  </si>
  <si>
    <t>INDICADORES VERIFICABLES OBJETIVAMENTE</t>
  </si>
  <si>
    <t>META</t>
  </si>
  <si>
    <t>RESULTADO 3.</t>
  </si>
  <si>
    <t>Disponibilidad presupuestal Municipal</t>
  </si>
  <si>
    <t># de productos turísticos desarrollados/# de productos turísticos proyectados</t>
  </si>
  <si>
    <t>Productos turísticos desarrollados</t>
  </si>
  <si>
    <t>Aprovechamiento de recursos y atractivos naturales y culturales para desarrollar productos turísticos sostenibles que generen empleo.</t>
  </si>
  <si>
    <t>2.4</t>
  </si>
  <si>
    <t># Asociaciones creadas/ # Asociaciones proyectadas</t>
  </si>
  <si>
    <t>Asociaciones creadas</t>
  </si>
  <si>
    <t>Impulsar la creación de asociaciones para el fortalecimiento de la actividad turística</t>
  </si>
  <si>
    <t>2.3</t>
  </si>
  <si>
    <t>Necesidad de cofinanciación, Nacional (Min tte), Departamento de Antioquia (secretaria de infraestructura), convenios (E.P.M y Cornare).</t>
  </si>
  <si>
    <t># puentes construidos/# puentes proyectados.</t>
  </si>
  <si>
    <t>Políticas Públicas establecidas</t>
  </si>
  <si>
    <t>Reglamentación de la actividad Turística</t>
  </si>
  <si>
    <t>2.2</t>
  </si>
  <si>
    <t>SENA - ITM - UdeA - Secretaria Dptal. de productividad y competitividad</t>
  </si>
  <si>
    <t># capacitaciones realizadas/# capacitaciones proyectadas</t>
  </si>
  <si>
    <t xml:space="preserve">Capacitaciones realizadas </t>
  </si>
  <si>
    <t>Capacitación a miembros del cluster de turismo de Guatapé conducentes al posicionamiento de un certificado de calidad turística.</t>
  </si>
  <si>
    <t>2.1</t>
  </si>
  <si>
    <t>CREACIÓN E IMPLEMENTACIÓN DEL CLUSTER DE TURISMO QUE ARTICULE, BIENES Y SERVICIOS DEL SECTOR TURÍSTICO</t>
  </si>
  <si>
    <t>RESULTADO 2.</t>
  </si>
  <si>
    <t>Necesidad de cofinanciación departamental (Secretaria de productividad y competitividad), convenios (E.P.M y cornare).</t>
  </si>
  <si>
    <t>% incrementado de cobertura</t>
  </si>
  <si>
    <t>Ampliación en un  30% de los sistemas de altavoz</t>
  </si>
  <si>
    <t>Ampliación de los sistemas de Altavoz como medios de información</t>
  </si>
  <si>
    <t>1.11</t>
  </si>
  <si>
    <t>Disponibilidad presupuestal Municipal, Departamento de Antioquia (Secretaría de Productividad y competitividad).</t>
  </si>
  <si>
    <t># puntos de información instalados/# puntos de información proyectados</t>
  </si>
  <si>
    <t>5 puntos de información instalados</t>
  </si>
  <si>
    <t>Implementar puntos de Información Turística.</t>
  </si>
  <si>
    <t>1.10</t>
  </si>
  <si>
    <t>Julian Hernández</t>
  </si>
  <si>
    <t># actividades realizadas/# actividades proyectadas</t>
  </si>
  <si>
    <t>5 actividades de señalización realizadas</t>
  </si>
  <si>
    <t>Mejoramiento de la señalización turística</t>
  </si>
  <si>
    <t>1.9</t>
  </si>
  <si>
    <t>Necesidad de cofinanciación departamental (Secretaria de productividad y competitividad), Recursos de la Nación (Ministerio de Industria, comercio y Turismo), convenios (EPM y CORNARE), Inversión Privada.</t>
  </si>
  <si>
    <t># diseños construidos e implementados.</t>
  </si>
  <si>
    <t xml:space="preserve">Diseño e implementación del circuito turístico del anillo Quebrada Arriba-la Peña-Peñón de Guatapé. </t>
  </si>
  <si>
    <t>Diseño e implementación del circuito turístico del anillo Quebrada Arriba-la Peña-Peñón de Guatapé, que integra ecosistemas, granjas, monasterios, comunidades campesinas y sitios arqueológicos, para diversificar y complementar la oferta turística de Guatapé, y generación de empleo.</t>
  </si>
  <si>
    <t>1.8</t>
  </si>
  <si>
    <t>Mauricio Hernández</t>
  </si>
  <si>
    <t># m2 construidos/# m2 disponibles</t>
  </si>
  <si>
    <t>Un campamento de verano construido o adecuado.</t>
  </si>
  <si>
    <t>Adecuación de un campamento de verano, como nueva opción de esparcimiento y recreación para niños y adolescentes tanto turistas como locales.</t>
  </si>
  <si>
    <t>1.7</t>
  </si>
  <si>
    <t>InversiÓn en parque lineal</t>
  </si>
  <si>
    <t>Necesidad de cofinanciación departamental (Secretaria de productividad y competitividad), convenios (E.P.M y Cornare).</t>
  </si>
  <si>
    <t>Un parque cosntruido o  adecuado</t>
  </si>
  <si>
    <t>Adecuación de parques lineales como espacios para la recreación y el disfrute de la comunidad y los visitantes</t>
  </si>
  <si>
    <t>1.6</t>
  </si>
  <si>
    <t>dieños arquitectónicos y sociedad conformada</t>
  </si>
  <si>
    <t>Necesidad de cofinanciación de la Nación (Viceministerio de turismo), Departamental (Secretaria  Productividad y competitividad), convenios (Cornare),e inversión privada</t>
  </si>
  <si>
    <t>16,000 m2 de terreno aprovechado</t>
  </si>
  <si>
    <t>Apoyar la adecuación de un complejo turístico en el sector aguaceritos con la participación de la comunidad y el sector privado</t>
  </si>
  <si>
    <t>1.5</t>
  </si>
  <si>
    <t>1.4</t>
  </si>
  <si>
    <t>Diseñor realizados y proyecto radicado en indeportes,fpt.secretaria de productividad</t>
  </si>
  <si>
    <t>Rodimiro Tangarife</t>
  </si>
  <si>
    <t># m2 construidos/# m2 proyectados</t>
  </si>
  <si>
    <t>2500 m2 construidos</t>
  </si>
  <si>
    <t>Ampliación del sendero peatonal del sector del malecón</t>
  </si>
  <si>
    <t>1.3</t>
  </si>
  <si>
    <t>Diseños arquitectónicos realizados</t>
  </si>
  <si>
    <t>Un puente construido</t>
  </si>
  <si>
    <t>Construcción de un puente colgante del malecón a la zona aledaña a la torre de lanzamiento del Canopy para ampliar las opciones turísticas sobre el malecón</t>
  </si>
  <si>
    <t>1.2</t>
  </si>
  <si>
    <t>Disponibilidad presupuestal Municipal, inversión privada</t>
  </si>
  <si>
    <t>#playas construidas/# playas proyectadas</t>
  </si>
  <si>
    <t>Una playa construida</t>
  </si>
  <si>
    <t>Adecuación de una playa turística en el sector del parque de los patos</t>
  </si>
  <si>
    <t>1.1</t>
  </si>
  <si>
    <t xml:space="preserve">FORTALECIMIENTO DE LA INFRAESTRUCTURA TURISTICA </t>
  </si>
  <si>
    <t>RESULTADO 1.</t>
  </si>
  <si>
    <t>MEJORAR LA PLANEACIÓN TURÍSTICA PARA EL DESARROLLO SOSTENIBLE EN EL MUNICIPIO DE GUATAPÉ</t>
  </si>
  <si>
    <t>OBJETIVO ESPECIFICO</t>
  </si>
  <si>
    <t>POTENCIALIZAR LOS RECURSOS EXISTENTES PARA CONSOLIDAR EL MUNICIPIO COMO DESTINO TURÍSTICO A NIVEL NACIONAL, DEPARTAMENTAL E INTERNACIONAL.</t>
  </si>
  <si>
    <t>OBJETIVO GENERAL</t>
  </si>
  <si>
    <t>GESTIÓN TURÍSTICA Y EMPRESARIAL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</si>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</sst>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  <numFmt numFmtId="166" formatCode="_(* #,##0_);_(* \(#,##0\);_(* &quot;-&quot;??_);_(@_)"/>
    <numFmt numFmtId="167" formatCode="_ [$€-2]\ * #,##0.00_ ;_ [$€-2]\ * \-#,##0.00_ ;_ [$€-2]\ * &quot;-&quot;??_ "/>
  </numFmts>
  <fonts count="19" x14ac:knownFonts="1">
    <font>
      <sz val="11"/>
      <name val="Tahoma"/>
    </font>
    <font>
      <sz val="11"/>
      <name val="Tahoma"/>
    </font>
    <font>
      <sz val="11"/>
      <name val="Verdana"/>
      <family val="2"/>
    </font>
    <font>
      <b/>
      <sz val="11"/>
      <name val="Verdana"/>
      <family val="2"/>
    </font>
    <font>
      <sz val="10"/>
      <color indexed="8"/>
      <name val="Verdana"/>
      <family val="2"/>
    </font>
    <font>
      <b/>
      <sz val="10"/>
      <name val="Verdana"/>
      <family val="2"/>
    </font>
    <font>
      <b/>
      <sz val="10"/>
      <color indexed="10"/>
      <name val="Verdana"/>
      <family val="2"/>
    </font>
    <font>
      <sz val="10"/>
      <name val="Verdana"/>
      <family val="2"/>
    </font>
    <font>
      <sz val="11"/>
      <color indexed="8"/>
      <name val="Calibri"/>
      <family val="2"/>
    </font>
    <font>
      <b/>
      <sz val="10"/>
      <color indexed="8"/>
      <name val="Verdana"/>
      <family val="2"/>
    </font>
    <font>
      <sz val="10"/>
      <name val="Arial"/>
      <family val="2"/>
    </font>
    <font>
      <b/>
      <sz val="14"/>
      <color indexed="8"/>
      <name val="Verdana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/>
    <xf numFmtId="167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165" fontId="2" fillId="0" borderId="0" xfId="1" applyNumberFormat="1" applyFont="1"/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/>
    </xf>
    <xf numFmtId="165" fontId="2" fillId="0" borderId="2" xfId="1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4" fontId="5" fillId="0" borderId="2" xfId="0" applyNumberFormat="1" applyFont="1" applyBorder="1" applyAlignment="1">
      <alignment vertical="center" wrapText="1"/>
    </xf>
    <xf numFmtId="166" fontId="6" fillId="2" borderId="2" xfId="1" applyNumberFormat="1" applyFont="1" applyFill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1" xfId="0" applyFont="1" applyBorder="1"/>
    <xf numFmtId="165" fontId="2" fillId="0" borderId="4" xfId="1" applyNumberFormat="1" applyFont="1" applyBorder="1"/>
    <xf numFmtId="0" fontId="2" fillId="0" borderId="1" xfId="0" applyFont="1" applyBorder="1" applyAlignment="1">
      <alignment horizontal="center"/>
    </xf>
    <xf numFmtId="9" fontId="7" fillId="0" borderId="1" xfId="2" applyNumberFormat="1" applyFont="1" applyBorder="1" applyAlignment="1">
      <alignment horizontal="center" vertical="center"/>
    </xf>
    <xf numFmtId="9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66" fontId="4" fillId="2" borderId="1" xfId="1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165" fontId="2" fillId="0" borderId="1" xfId="1" applyNumberFormat="1" applyFont="1" applyBorder="1"/>
    <xf numFmtId="166" fontId="7" fillId="2" borderId="1" xfId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165" fontId="9" fillId="4" borderId="1" xfId="1" applyNumberFormat="1" applyFont="1" applyFill="1" applyBorder="1" applyAlignment="1">
      <alignment horizontal="center" vertical="center" wrapText="1"/>
    </xf>
    <xf numFmtId="164" fontId="9" fillId="5" borderId="1" xfId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166" fontId="5" fillId="5" borderId="1" xfId="1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5" borderId="1" xfId="4" applyFont="1" applyFill="1" applyBorder="1" applyAlignment="1">
      <alignment horizontal="center" vertical="center" wrapText="1"/>
    </xf>
    <xf numFmtId="4" fontId="5" fillId="3" borderId="1" xfId="3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9" fontId="7" fillId="0" borderId="1" xfId="4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166" fontId="7" fillId="0" borderId="1" xfId="1" applyNumberFormat="1" applyFont="1" applyFill="1" applyBorder="1" applyAlignment="1">
      <alignment horizontal="center" vertical="center" wrapText="1"/>
    </xf>
    <xf numFmtId="0" fontId="7" fillId="0" borderId="1" xfId="4" applyFont="1" applyBorder="1" applyAlignment="1">
      <alignment vertical="center"/>
    </xf>
    <xf numFmtId="165" fontId="7" fillId="0" borderId="1" xfId="1" applyNumberFormat="1" applyFont="1" applyBorder="1" applyAlignment="1">
      <alignment vertical="center"/>
    </xf>
    <xf numFmtId="0" fontId="7" fillId="0" borderId="1" xfId="4" applyFont="1" applyBorder="1" applyAlignment="1">
      <alignment horizontal="center" vertical="center"/>
    </xf>
    <xf numFmtId="9" fontId="7" fillId="0" borderId="1" xfId="2" applyNumberFormat="1" applyFont="1" applyBorder="1" applyAlignment="1">
      <alignment vertical="center"/>
    </xf>
    <xf numFmtId="10" fontId="7" fillId="0" borderId="1" xfId="4" applyNumberFormat="1" applyFont="1" applyBorder="1" applyAlignment="1">
      <alignment horizontal="justify" vertical="center"/>
    </xf>
    <xf numFmtId="166" fontId="7" fillId="0" borderId="1" xfId="1" applyNumberFormat="1" applyFont="1" applyFill="1" applyBorder="1" applyAlignment="1">
      <alignment vertical="center" wrapText="1"/>
    </xf>
    <xf numFmtId="0" fontId="7" fillId="0" borderId="1" xfId="3" applyFont="1" applyFill="1" applyBorder="1" applyAlignment="1">
      <alignment vertical="center" wrapText="1"/>
    </xf>
    <xf numFmtId="166" fontId="7" fillId="2" borderId="1" xfId="1" applyNumberFormat="1" applyFont="1" applyFill="1" applyBorder="1" applyAlignment="1">
      <alignment vertical="center" wrapText="1"/>
    </xf>
    <xf numFmtId="9" fontId="7" fillId="2" borderId="1" xfId="0" applyNumberFormat="1" applyFont="1" applyFill="1" applyBorder="1" applyAlignment="1">
      <alignment vertical="center" wrapText="1"/>
    </xf>
    <xf numFmtId="0" fontId="9" fillId="5" borderId="1" xfId="5" applyFont="1" applyFill="1" applyBorder="1" applyAlignment="1">
      <alignment horizontal="center" vertical="center" wrapText="1"/>
    </xf>
    <xf numFmtId="0" fontId="5" fillId="6" borderId="1" xfId="5" applyFont="1" applyFill="1" applyBorder="1" applyAlignment="1">
      <alignment horizontal="center" vertical="center" wrapText="1"/>
    </xf>
    <xf numFmtId="0" fontId="5" fillId="6" borderId="1" xfId="3" applyFont="1" applyFill="1" applyBorder="1" applyAlignment="1">
      <alignment horizontal="center" vertical="center" wrapText="1"/>
    </xf>
    <xf numFmtId="0" fontId="11" fillId="5" borderId="5" xfId="5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165" fontId="12" fillId="0" borderId="0" xfId="1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/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7" xfId="0" applyFont="1" applyBorder="1" applyAlignment="1"/>
    <xf numFmtId="0" fontId="0" fillId="0" borderId="4" xfId="0" applyBorder="1" applyAlignment="1">
      <alignment vertical="center"/>
    </xf>
    <xf numFmtId="0" fontId="14" fillId="0" borderId="4" xfId="0" applyFont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3" fillId="0" borderId="8" xfId="0" applyFont="1" applyBorder="1" applyAlignment="1"/>
  </cellXfs>
  <cellStyles count="10">
    <cellStyle name="Euro" xfId="6"/>
    <cellStyle name="Millares" xfId="1" builtinId="3"/>
    <cellStyle name="Millares 2" xfId="7"/>
    <cellStyle name="Normal" xfId="0" builtinId="0"/>
    <cellStyle name="Normal 2" xfId="8"/>
    <cellStyle name="Normal_Arbol de problemas INFRAESTRUCTURA" xfId="3"/>
    <cellStyle name="Normal_diagnóstico diana" xfId="5"/>
    <cellStyle name="Normal_Hoja1" xfId="4"/>
    <cellStyle name="Porcentaje" xfId="2" builtinId="5"/>
    <cellStyle name="Porcentual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38100</xdr:rowOff>
    </xdr:from>
    <xdr:ext cx="527957" cy="46808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8100"/>
          <a:ext cx="527957" cy="468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54"/>
  <sheetViews>
    <sheetView tabSelected="1" topLeftCell="A31" zoomScale="70" workbookViewId="0">
      <selection activeCell="J49" sqref="J49"/>
    </sheetView>
  </sheetViews>
  <sheetFormatPr baseColWidth="10" defaultRowHeight="14.25" x14ac:dyDescent="0.2"/>
  <cols>
    <col min="1" max="1" width="5.25" style="3" customWidth="1"/>
    <col min="2" max="2" width="25.625" style="1" customWidth="1"/>
    <col min="3" max="3" width="27.625" style="1" customWidth="1"/>
    <col min="4" max="4" width="13.375" style="1" customWidth="1"/>
    <col min="5" max="5" width="26.75" style="1" customWidth="1"/>
    <col min="6" max="6" width="15.125" style="1" customWidth="1"/>
    <col min="7" max="7" width="17.625" style="1" customWidth="1"/>
    <col min="8" max="8" width="23.25" style="1" customWidth="1"/>
    <col min="9" max="9" width="15" style="1" customWidth="1"/>
    <col min="10" max="10" width="11" style="1"/>
    <col min="11" max="11" width="14" style="1" customWidth="1"/>
    <col min="12" max="12" width="15.75" style="2" customWidth="1"/>
    <col min="13" max="13" width="16.25" style="1" customWidth="1"/>
    <col min="14" max="14" width="17.875" style="1" customWidth="1"/>
    <col min="15" max="16384" width="11" style="1"/>
  </cols>
  <sheetData>
    <row r="1" spans="1:14" x14ac:dyDescent="0.2">
      <c r="A1" s="69"/>
      <c r="B1" s="68" t="s">
        <v>161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7" t="s">
        <v>160</v>
      </c>
      <c r="N1" s="62"/>
    </row>
    <row r="2" spans="1:14" x14ac:dyDescent="0.2">
      <c r="A2" s="65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6" t="s">
        <v>159</v>
      </c>
      <c r="N2" s="62"/>
    </row>
    <row r="3" spans="1:14" x14ac:dyDescent="0.2">
      <c r="A3" s="65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3" t="s">
        <v>158</v>
      </c>
      <c r="N3" s="62"/>
    </row>
    <row r="4" spans="1:14" ht="15.75" x14ac:dyDescent="0.2">
      <c r="A4" s="61"/>
      <c r="B4" s="60"/>
      <c r="C4" s="60"/>
      <c r="D4" s="60"/>
      <c r="E4" s="60"/>
      <c r="F4" s="60"/>
      <c r="G4" s="60"/>
      <c r="H4" s="60"/>
      <c r="I4" s="60"/>
      <c r="J4" s="60"/>
      <c r="K4" s="60"/>
      <c r="L4" s="59"/>
      <c r="M4" s="58"/>
      <c r="N4" s="58"/>
    </row>
    <row r="5" spans="1:14" ht="15.75" x14ac:dyDescent="0.2">
      <c r="A5" s="61"/>
      <c r="B5" s="60"/>
      <c r="C5" s="60"/>
      <c r="D5" s="60"/>
      <c r="E5" s="60"/>
      <c r="F5" s="60"/>
      <c r="G5" s="60"/>
      <c r="H5" s="60"/>
      <c r="I5" s="60"/>
      <c r="J5" s="60"/>
      <c r="K5" s="60"/>
      <c r="L5" s="59"/>
      <c r="M5" s="58"/>
      <c r="N5" s="58"/>
    </row>
    <row r="6" spans="1:14" ht="15.75" x14ac:dyDescent="0.2">
      <c r="A6" s="61"/>
      <c r="B6" s="60"/>
      <c r="C6" s="60"/>
      <c r="D6" s="60"/>
      <c r="E6" s="60"/>
      <c r="F6" s="60"/>
      <c r="G6" s="60"/>
      <c r="H6" s="60"/>
      <c r="I6" s="60"/>
      <c r="J6" s="60"/>
      <c r="K6" s="60"/>
      <c r="L6" s="59"/>
      <c r="M6" s="58"/>
      <c r="N6" s="58"/>
    </row>
    <row r="7" spans="1:14" ht="18" x14ac:dyDescent="0.2">
      <c r="A7" s="57" t="s">
        <v>157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</row>
    <row r="8" spans="1:14" x14ac:dyDescent="0.2">
      <c r="A8" s="56" t="s">
        <v>156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</row>
    <row r="9" spans="1:14" x14ac:dyDescent="0.2">
      <c r="A9" s="54" t="s">
        <v>155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</row>
    <row r="10" spans="1:14" x14ac:dyDescent="0.2">
      <c r="A10" s="55" t="s">
        <v>154</v>
      </c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</row>
    <row r="11" spans="1:14" x14ac:dyDescent="0.2">
      <c r="A11" s="54" t="s">
        <v>153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</row>
    <row r="12" spans="1:14" x14ac:dyDescent="0.2">
      <c r="A12" s="40" t="s">
        <v>152</v>
      </c>
      <c r="B12" s="40"/>
      <c r="C12" s="40" t="s">
        <v>77</v>
      </c>
      <c r="D12" s="40"/>
      <c r="E12" s="40" t="s">
        <v>76</v>
      </c>
      <c r="F12" s="40"/>
      <c r="G12" s="40"/>
      <c r="H12" s="40"/>
      <c r="I12" s="39" t="s">
        <v>75</v>
      </c>
      <c r="J12" s="39"/>
      <c r="K12" s="39"/>
      <c r="L12" s="39"/>
      <c r="M12" s="39"/>
    </row>
    <row r="13" spans="1:14" ht="25.5" x14ac:dyDescent="0.2">
      <c r="A13" s="38" t="s">
        <v>151</v>
      </c>
      <c r="B13" s="38"/>
      <c r="C13" s="36" t="s">
        <v>73</v>
      </c>
      <c r="D13" s="37" t="s">
        <v>67</v>
      </c>
      <c r="E13" s="36" t="s">
        <v>73</v>
      </c>
      <c r="F13" s="36" t="s">
        <v>72</v>
      </c>
      <c r="G13" s="35" t="s">
        <v>71</v>
      </c>
      <c r="H13" s="34" t="s">
        <v>70</v>
      </c>
      <c r="I13" s="31" t="s">
        <v>69</v>
      </c>
      <c r="J13" s="33" t="s">
        <v>68</v>
      </c>
      <c r="K13" s="31" t="s">
        <v>67</v>
      </c>
      <c r="L13" s="32" t="s">
        <v>66</v>
      </c>
      <c r="M13" s="31" t="s">
        <v>65</v>
      </c>
      <c r="N13" s="31" t="s">
        <v>64</v>
      </c>
    </row>
    <row r="14" spans="1:14" ht="42.75" x14ac:dyDescent="0.2">
      <c r="A14" s="27" t="s">
        <v>150</v>
      </c>
      <c r="B14" s="42" t="s">
        <v>149</v>
      </c>
      <c r="C14" s="42" t="s">
        <v>148</v>
      </c>
      <c r="D14" s="42">
        <v>1</v>
      </c>
      <c r="E14" s="42" t="s">
        <v>147</v>
      </c>
      <c r="F14" s="51">
        <f>(K14/D14)</f>
        <v>0</v>
      </c>
      <c r="G14" s="50">
        <v>200000000</v>
      </c>
      <c r="H14" s="42" t="s">
        <v>146</v>
      </c>
      <c r="I14" s="49">
        <f>11/48</f>
        <v>0.22916666666666666</v>
      </c>
      <c r="J14" s="48">
        <f>K14/D14</f>
        <v>0</v>
      </c>
      <c r="K14" s="45"/>
      <c r="L14" s="46">
        <v>15000000</v>
      </c>
      <c r="M14" s="45" t="s">
        <v>120</v>
      </c>
      <c r="N14" s="6" t="s">
        <v>142</v>
      </c>
    </row>
    <row r="15" spans="1:14" ht="89.25" x14ac:dyDescent="0.2">
      <c r="A15" s="27" t="s">
        <v>145</v>
      </c>
      <c r="B15" s="42" t="s">
        <v>144</v>
      </c>
      <c r="C15" s="42" t="s">
        <v>143</v>
      </c>
      <c r="D15" s="42">
        <v>1</v>
      </c>
      <c r="E15" s="42" t="s">
        <v>89</v>
      </c>
      <c r="F15" s="51">
        <f>(K15/D15)</f>
        <v>0</v>
      </c>
      <c r="G15" s="50">
        <v>190000000</v>
      </c>
      <c r="H15" s="42" t="s">
        <v>88</v>
      </c>
      <c r="I15" s="49">
        <f>11/48</f>
        <v>0.22916666666666666</v>
      </c>
      <c r="J15" s="48">
        <f>K15/D15</f>
        <v>0</v>
      </c>
      <c r="K15" s="16"/>
      <c r="L15" s="46">
        <v>15000000</v>
      </c>
      <c r="M15" s="16" t="s">
        <v>137</v>
      </c>
      <c r="N15" s="6" t="s">
        <v>142</v>
      </c>
    </row>
    <row r="16" spans="1:14" ht="99.75" x14ac:dyDescent="0.2">
      <c r="A16" s="27" t="s">
        <v>141</v>
      </c>
      <c r="B16" s="42" t="s">
        <v>140</v>
      </c>
      <c r="C16" s="53" t="s">
        <v>139</v>
      </c>
      <c r="D16" s="42">
        <v>2500</v>
      </c>
      <c r="E16" s="42" t="s">
        <v>138</v>
      </c>
      <c r="F16" s="51">
        <f>(K16/D16)</f>
        <v>0</v>
      </c>
      <c r="G16" s="52">
        <v>500000000</v>
      </c>
      <c r="H16" s="42" t="s">
        <v>126</v>
      </c>
      <c r="I16" s="49">
        <f>11/48</f>
        <v>0.22916666666666666</v>
      </c>
      <c r="J16" s="48">
        <f>K16/D16</f>
        <v>0</v>
      </c>
      <c r="K16" s="16"/>
      <c r="L16" s="28">
        <v>45000000</v>
      </c>
      <c r="M16" s="16" t="s">
        <v>137</v>
      </c>
      <c r="N16" s="6" t="s">
        <v>136</v>
      </c>
    </row>
    <row r="17" spans="1:14" ht="76.5" x14ac:dyDescent="0.2">
      <c r="A17" s="27" t="s">
        <v>135</v>
      </c>
      <c r="B17" s="42" t="s">
        <v>82</v>
      </c>
      <c r="C17" s="26" t="s">
        <v>81</v>
      </c>
      <c r="D17" s="42">
        <v>2</v>
      </c>
      <c r="E17" s="42" t="s">
        <v>80</v>
      </c>
      <c r="F17" s="51">
        <f>(K17/D17)</f>
        <v>0</v>
      </c>
      <c r="G17" s="52">
        <v>100000000</v>
      </c>
      <c r="H17" s="42" t="s">
        <v>79</v>
      </c>
      <c r="I17" s="49">
        <f>11/48</f>
        <v>0.22916666666666666</v>
      </c>
      <c r="J17" s="48">
        <f>K17/D17</f>
        <v>0</v>
      </c>
      <c r="K17" s="16"/>
      <c r="L17" s="28"/>
      <c r="M17" s="16" t="s">
        <v>12</v>
      </c>
      <c r="N17" s="6"/>
    </row>
    <row r="18" spans="1:14" ht="102" x14ac:dyDescent="0.2">
      <c r="A18" s="27" t="s">
        <v>134</v>
      </c>
      <c r="B18" s="42" t="s">
        <v>133</v>
      </c>
      <c r="C18" s="26" t="s">
        <v>132</v>
      </c>
      <c r="D18" s="42">
        <v>16000</v>
      </c>
      <c r="E18" s="42" t="s">
        <v>121</v>
      </c>
      <c r="F18" s="51">
        <f>(K18/D18)</f>
        <v>0</v>
      </c>
      <c r="G18" s="52">
        <v>180000000</v>
      </c>
      <c r="H18" s="42" t="s">
        <v>131</v>
      </c>
      <c r="I18" s="49">
        <f>11/48</f>
        <v>0.22916666666666666</v>
      </c>
      <c r="J18" s="48">
        <f>K18/D18</f>
        <v>0</v>
      </c>
      <c r="K18" s="16"/>
      <c r="L18" s="28"/>
      <c r="M18" s="16" t="s">
        <v>120</v>
      </c>
      <c r="N18" s="6" t="s">
        <v>130</v>
      </c>
    </row>
    <row r="19" spans="1:14" ht="89.25" x14ac:dyDescent="0.2">
      <c r="A19" s="27" t="s">
        <v>129</v>
      </c>
      <c r="B19" s="42" t="s">
        <v>128</v>
      </c>
      <c r="C19" s="26" t="s">
        <v>127</v>
      </c>
      <c r="D19" s="42">
        <v>1</v>
      </c>
      <c r="E19" s="42" t="s">
        <v>121</v>
      </c>
      <c r="F19" s="51">
        <f>(K19/D19)</f>
        <v>1</v>
      </c>
      <c r="G19" s="52">
        <v>100000000</v>
      </c>
      <c r="H19" s="42" t="s">
        <v>126</v>
      </c>
      <c r="I19" s="49">
        <f>11/48</f>
        <v>0.22916666666666666</v>
      </c>
      <c r="J19" s="48">
        <f>K19/D19</f>
        <v>1</v>
      </c>
      <c r="K19" s="16">
        <v>1</v>
      </c>
      <c r="L19" s="28">
        <v>12000000</v>
      </c>
      <c r="M19" s="16" t="s">
        <v>120</v>
      </c>
      <c r="N19" s="6" t="s">
        <v>125</v>
      </c>
    </row>
    <row r="20" spans="1:14" ht="76.5" x14ac:dyDescent="0.2">
      <c r="A20" s="27" t="s">
        <v>124</v>
      </c>
      <c r="B20" s="42" t="s">
        <v>123</v>
      </c>
      <c r="C20" s="26" t="s">
        <v>122</v>
      </c>
      <c r="D20" s="42"/>
      <c r="E20" s="42" t="s">
        <v>121</v>
      </c>
      <c r="F20" s="51" t="e">
        <f>(K20/D20)</f>
        <v>#DIV/0!</v>
      </c>
      <c r="G20" s="52">
        <v>50000000</v>
      </c>
      <c r="H20" s="42"/>
      <c r="I20" s="49">
        <f>11/48</f>
        <v>0.22916666666666666</v>
      </c>
      <c r="J20" s="48" t="e">
        <f>K20/D20</f>
        <v>#DIV/0!</v>
      </c>
      <c r="K20" s="16"/>
      <c r="L20" s="28"/>
      <c r="M20" s="16" t="s">
        <v>120</v>
      </c>
      <c r="N20" s="6"/>
    </row>
    <row r="21" spans="1:14" ht="153" x14ac:dyDescent="0.2">
      <c r="A21" s="27" t="s">
        <v>119</v>
      </c>
      <c r="B21" s="42" t="s">
        <v>118</v>
      </c>
      <c r="C21" s="26" t="s">
        <v>117</v>
      </c>
      <c r="D21" s="42">
        <v>1</v>
      </c>
      <c r="E21" s="42" t="s">
        <v>116</v>
      </c>
      <c r="F21" s="51"/>
      <c r="G21" s="52">
        <v>200000000</v>
      </c>
      <c r="H21" s="42" t="s">
        <v>115</v>
      </c>
      <c r="I21" s="49">
        <f>11/48</f>
        <v>0.22916666666666666</v>
      </c>
      <c r="J21" s="48"/>
      <c r="K21" s="16"/>
      <c r="L21" s="28"/>
      <c r="M21" s="16" t="s">
        <v>12</v>
      </c>
      <c r="N21" s="6"/>
    </row>
    <row r="22" spans="1:14" ht="25.5" x14ac:dyDescent="0.2">
      <c r="A22" s="27" t="s">
        <v>114</v>
      </c>
      <c r="B22" s="42" t="s">
        <v>113</v>
      </c>
      <c r="C22" s="42" t="s">
        <v>112</v>
      </c>
      <c r="D22" s="42">
        <v>5</v>
      </c>
      <c r="E22" s="42" t="s">
        <v>111</v>
      </c>
      <c r="F22" s="51">
        <f>(K22/D22)</f>
        <v>0</v>
      </c>
      <c r="G22" s="50">
        <v>25000000</v>
      </c>
      <c r="H22" s="42" t="s">
        <v>79</v>
      </c>
      <c r="I22" s="49">
        <f>11/48</f>
        <v>0.22916666666666666</v>
      </c>
      <c r="J22" s="48">
        <f>K22/D22</f>
        <v>0</v>
      </c>
      <c r="K22" s="16"/>
      <c r="L22" s="28"/>
      <c r="M22" s="16" t="s">
        <v>110</v>
      </c>
      <c r="N22" s="6"/>
    </row>
    <row r="23" spans="1:14" ht="63.75" x14ac:dyDescent="0.2">
      <c r="A23" s="27" t="s">
        <v>109</v>
      </c>
      <c r="B23" s="42" t="s">
        <v>108</v>
      </c>
      <c r="C23" s="42" t="s">
        <v>107</v>
      </c>
      <c r="D23" s="42">
        <v>1</v>
      </c>
      <c r="E23" s="42" t="s">
        <v>106</v>
      </c>
      <c r="F23" s="51">
        <f>(K23/D23)</f>
        <v>0</v>
      </c>
      <c r="G23" s="50">
        <v>25000000</v>
      </c>
      <c r="H23" s="42" t="s">
        <v>105</v>
      </c>
      <c r="I23" s="49">
        <f>11/48</f>
        <v>0.22916666666666666</v>
      </c>
      <c r="J23" s="48">
        <f>K23/D23</f>
        <v>0</v>
      </c>
      <c r="K23" s="16"/>
      <c r="L23" s="28">
        <v>200</v>
      </c>
      <c r="M23" s="16" t="s">
        <v>12</v>
      </c>
      <c r="N23" s="6"/>
    </row>
    <row r="24" spans="1:14" ht="89.25" x14ac:dyDescent="0.2">
      <c r="A24" s="27" t="s">
        <v>104</v>
      </c>
      <c r="B24" s="42" t="s">
        <v>103</v>
      </c>
      <c r="C24" s="42" t="s">
        <v>102</v>
      </c>
      <c r="D24" s="42">
        <v>30</v>
      </c>
      <c r="E24" s="42" t="s">
        <v>101</v>
      </c>
      <c r="F24" s="51">
        <f>(K24/D24)</f>
        <v>0</v>
      </c>
      <c r="G24" s="50">
        <v>20000000</v>
      </c>
      <c r="H24" s="42" t="s">
        <v>100</v>
      </c>
      <c r="I24" s="49">
        <f>11/48</f>
        <v>0.22916666666666666</v>
      </c>
      <c r="J24" s="48">
        <f>K24/D24</f>
        <v>0</v>
      </c>
      <c r="K24" s="16"/>
      <c r="L24" s="28"/>
      <c r="M24" s="16" t="s">
        <v>1</v>
      </c>
      <c r="N24" s="6"/>
    </row>
    <row r="25" spans="1:14" x14ac:dyDescent="0.2">
      <c r="A25" s="40" t="s">
        <v>99</v>
      </c>
      <c r="B25" s="40"/>
      <c r="C25" s="40" t="s">
        <v>77</v>
      </c>
      <c r="D25" s="40"/>
      <c r="E25" s="40" t="s">
        <v>76</v>
      </c>
      <c r="F25" s="40"/>
      <c r="G25" s="40"/>
      <c r="H25" s="40"/>
      <c r="I25" s="39" t="s">
        <v>75</v>
      </c>
      <c r="J25" s="39"/>
      <c r="K25" s="39"/>
      <c r="L25" s="39"/>
      <c r="M25" s="39"/>
      <c r="N25" s="6"/>
    </row>
    <row r="26" spans="1:14" ht="25.5" x14ac:dyDescent="0.2">
      <c r="A26" s="38" t="s">
        <v>98</v>
      </c>
      <c r="B26" s="38"/>
      <c r="C26" s="36" t="s">
        <v>73</v>
      </c>
      <c r="D26" s="37" t="s">
        <v>67</v>
      </c>
      <c r="E26" s="36" t="s">
        <v>73</v>
      </c>
      <c r="F26" s="36" t="s">
        <v>72</v>
      </c>
      <c r="G26" s="35" t="s">
        <v>71</v>
      </c>
      <c r="H26" s="34" t="s">
        <v>70</v>
      </c>
      <c r="I26" s="31" t="s">
        <v>69</v>
      </c>
      <c r="J26" s="33" t="s">
        <v>68</v>
      </c>
      <c r="K26" s="31" t="s">
        <v>67</v>
      </c>
      <c r="L26" s="32" t="s">
        <v>66</v>
      </c>
      <c r="M26" s="31" t="s">
        <v>65</v>
      </c>
      <c r="N26" s="31" t="s">
        <v>64</v>
      </c>
    </row>
    <row r="27" spans="1:14" ht="76.5" x14ac:dyDescent="0.2">
      <c r="A27" s="27" t="s">
        <v>97</v>
      </c>
      <c r="B27" s="42" t="s">
        <v>96</v>
      </c>
      <c r="C27" s="42" t="s">
        <v>95</v>
      </c>
      <c r="D27" s="21">
        <v>2</v>
      </c>
      <c r="E27" s="21" t="s">
        <v>94</v>
      </c>
      <c r="F27" s="23">
        <f>(K27/D27)</f>
        <v>1</v>
      </c>
      <c r="G27" s="44">
        <v>10000000</v>
      </c>
      <c r="H27" s="21" t="s">
        <v>93</v>
      </c>
      <c r="I27" s="41">
        <v>0.22</v>
      </c>
      <c r="J27" s="19">
        <f>K27/D27</f>
        <v>1</v>
      </c>
      <c r="K27" s="47">
        <v>2</v>
      </c>
      <c r="L27" s="46">
        <v>500000</v>
      </c>
      <c r="M27" s="45" t="s">
        <v>12</v>
      </c>
      <c r="N27" s="6"/>
    </row>
    <row r="28" spans="1:14" ht="89.25" x14ac:dyDescent="0.2">
      <c r="A28" s="27" t="s">
        <v>92</v>
      </c>
      <c r="B28" s="42" t="s">
        <v>91</v>
      </c>
      <c r="C28" s="42" t="s">
        <v>90</v>
      </c>
      <c r="D28" s="21"/>
      <c r="E28" s="21" t="s">
        <v>89</v>
      </c>
      <c r="F28" s="23" t="e">
        <f>(K28/D28)</f>
        <v>#DIV/0!</v>
      </c>
      <c r="G28" s="44">
        <v>190000000</v>
      </c>
      <c r="H28" s="21" t="s">
        <v>88</v>
      </c>
      <c r="I28" s="41">
        <v>0.22</v>
      </c>
      <c r="J28" s="19" t="e">
        <f>K28/D28</f>
        <v>#DIV/0!</v>
      </c>
      <c r="K28" s="18">
        <v>0</v>
      </c>
      <c r="L28" s="28">
        <v>0</v>
      </c>
      <c r="M28" s="16" t="s">
        <v>12</v>
      </c>
      <c r="N28" s="6"/>
    </row>
    <row r="29" spans="1:14" ht="51" x14ac:dyDescent="0.2">
      <c r="A29" s="27" t="s">
        <v>87</v>
      </c>
      <c r="B29" s="42" t="s">
        <v>86</v>
      </c>
      <c r="C29" s="42" t="s">
        <v>85</v>
      </c>
      <c r="D29" s="43">
        <v>9</v>
      </c>
      <c r="E29" s="21" t="s">
        <v>84</v>
      </c>
      <c r="F29" s="23">
        <f>(K29/D29)</f>
        <v>0.1111111111111111</v>
      </c>
      <c r="G29" s="29">
        <v>10000000</v>
      </c>
      <c r="H29" s="21" t="s">
        <v>13</v>
      </c>
      <c r="I29" s="41">
        <v>0.22</v>
      </c>
      <c r="J29" s="19">
        <f>K29/D29</f>
        <v>0.1111111111111111</v>
      </c>
      <c r="K29" s="18">
        <v>1</v>
      </c>
      <c r="L29" s="28">
        <v>200000</v>
      </c>
      <c r="M29" s="16" t="s">
        <v>12</v>
      </c>
      <c r="N29" s="6"/>
    </row>
    <row r="30" spans="1:14" ht="76.5" x14ac:dyDescent="0.2">
      <c r="A30" s="27" t="s">
        <v>83</v>
      </c>
      <c r="B30" s="42" t="s">
        <v>82</v>
      </c>
      <c r="C30" s="26" t="s">
        <v>81</v>
      </c>
      <c r="D30" s="30">
        <v>5</v>
      </c>
      <c r="E30" s="21" t="s">
        <v>80</v>
      </c>
      <c r="F30" s="23">
        <f>(K30/D30)</f>
        <v>0</v>
      </c>
      <c r="G30" s="29">
        <v>100000000</v>
      </c>
      <c r="H30" s="21" t="s">
        <v>79</v>
      </c>
      <c r="I30" s="41">
        <v>0.22</v>
      </c>
      <c r="J30" s="19">
        <f>K30/D30</f>
        <v>0</v>
      </c>
      <c r="K30" s="18">
        <v>0</v>
      </c>
      <c r="L30" s="28">
        <v>0</v>
      </c>
      <c r="M30" s="16" t="s">
        <v>12</v>
      </c>
      <c r="N30" s="6"/>
    </row>
    <row r="31" spans="1:14" x14ac:dyDescent="0.2">
      <c r="A31" s="40" t="s">
        <v>78</v>
      </c>
      <c r="B31" s="40"/>
      <c r="C31" s="40" t="s">
        <v>77</v>
      </c>
      <c r="D31" s="40"/>
      <c r="E31" s="40" t="s">
        <v>76</v>
      </c>
      <c r="F31" s="40"/>
      <c r="G31" s="40"/>
      <c r="H31" s="40"/>
      <c r="I31" s="39" t="s">
        <v>75</v>
      </c>
      <c r="J31" s="39"/>
      <c r="K31" s="39"/>
      <c r="L31" s="39"/>
      <c r="M31" s="39"/>
      <c r="N31" s="6"/>
    </row>
    <row r="32" spans="1:14" ht="25.5" x14ac:dyDescent="0.2">
      <c r="A32" s="38" t="s">
        <v>74</v>
      </c>
      <c r="B32" s="38"/>
      <c r="C32" s="36" t="s">
        <v>73</v>
      </c>
      <c r="D32" s="37" t="s">
        <v>67</v>
      </c>
      <c r="E32" s="36" t="s">
        <v>73</v>
      </c>
      <c r="F32" s="36" t="s">
        <v>72</v>
      </c>
      <c r="G32" s="35" t="s">
        <v>71</v>
      </c>
      <c r="H32" s="34" t="s">
        <v>70</v>
      </c>
      <c r="I32" s="31" t="s">
        <v>69</v>
      </c>
      <c r="J32" s="33" t="s">
        <v>68</v>
      </c>
      <c r="K32" s="31" t="s">
        <v>67</v>
      </c>
      <c r="L32" s="32" t="s">
        <v>66</v>
      </c>
      <c r="M32" s="31" t="s">
        <v>65</v>
      </c>
      <c r="N32" s="31" t="s">
        <v>64</v>
      </c>
    </row>
    <row r="33" spans="1:14" ht="51" x14ac:dyDescent="0.2">
      <c r="A33" s="27" t="s">
        <v>63</v>
      </c>
      <c r="B33" s="26" t="s">
        <v>62</v>
      </c>
      <c r="C33" s="26" t="s">
        <v>61</v>
      </c>
      <c r="D33" s="30">
        <v>4</v>
      </c>
      <c r="E33" s="30" t="s">
        <v>60</v>
      </c>
      <c r="F33" s="23">
        <f>(K33/D33)</f>
        <v>0.75</v>
      </c>
      <c r="G33" s="29">
        <v>15000000</v>
      </c>
      <c r="H33" s="21" t="s">
        <v>59</v>
      </c>
      <c r="I33" s="20">
        <v>0.22</v>
      </c>
      <c r="J33" s="19">
        <f>K33/D33</f>
        <v>0.75</v>
      </c>
      <c r="K33" s="18">
        <v>3</v>
      </c>
      <c r="L33" s="28">
        <v>500000</v>
      </c>
      <c r="M33" s="16" t="s">
        <v>58</v>
      </c>
      <c r="N33" s="6"/>
    </row>
    <row r="34" spans="1:14" ht="51" x14ac:dyDescent="0.2">
      <c r="A34" s="27" t="s">
        <v>57</v>
      </c>
      <c r="B34" s="26" t="s">
        <v>56</v>
      </c>
      <c r="C34" s="26" t="s">
        <v>55</v>
      </c>
      <c r="D34" s="30">
        <v>3</v>
      </c>
      <c r="E34" s="24" t="s">
        <v>54</v>
      </c>
      <c r="F34" s="23">
        <f>(K34/D34)</f>
        <v>0.33333333333333331</v>
      </c>
      <c r="G34" s="29">
        <v>3000000</v>
      </c>
      <c r="H34" s="21" t="s">
        <v>53</v>
      </c>
      <c r="I34" s="20">
        <v>0.22</v>
      </c>
      <c r="J34" s="19">
        <f>K34/D34</f>
        <v>0.33333333333333331</v>
      </c>
      <c r="K34" s="18">
        <v>1</v>
      </c>
      <c r="L34" s="28">
        <v>500000</v>
      </c>
      <c r="M34" s="16" t="s">
        <v>12</v>
      </c>
      <c r="N34" s="6"/>
    </row>
    <row r="35" spans="1:14" ht="63.75" x14ac:dyDescent="0.2">
      <c r="A35" s="27" t="s">
        <v>52</v>
      </c>
      <c r="B35" s="26" t="s">
        <v>51</v>
      </c>
      <c r="C35" s="25" t="s">
        <v>50</v>
      </c>
      <c r="D35" s="24">
        <v>1</v>
      </c>
      <c r="E35" s="24" t="s">
        <v>49</v>
      </c>
      <c r="F35" s="23">
        <f>(K35/D35)</f>
        <v>1</v>
      </c>
      <c r="G35" s="22">
        <v>10000000</v>
      </c>
      <c r="H35" s="21" t="s">
        <v>48</v>
      </c>
      <c r="I35" s="20">
        <v>0.22</v>
      </c>
      <c r="J35" s="19">
        <f>K35/D35</f>
        <v>1</v>
      </c>
      <c r="K35" s="18">
        <v>1</v>
      </c>
      <c r="L35" s="28">
        <v>3000000</v>
      </c>
      <c r="M35" s="16" t="s">
        <v>12</v>
      </c>
      <c r="N35" s="6"/>
    </row>
    <row r="36" spans="1:14" ht="25.5" x14ac:dyDescent="0.2">
      <c r="A36" s="27" t="s">
        <v>47</v>
      </c>
      <c r="B36" s="26" t="s">
        <v>46</v>
      </c>
      <c r="C36" s="25" t="s">
        <v>44</v>
      </c>
      <c r="D36" s="24">
        <v>1</v>
      </c>
      <c r="E36" s="24" t="s">
        <v>43</v>
      </c>
      <c r="F36" s="23">
        <f>(K36/D36)</f>
        <v>0</v>
      </c>
      <c r="G36" s="22">
        <v>10000000</v>
      </c>
      <c r="H36" s="21" t="s">
        <v>13</v>
      </c>
      <c r="I36" s="20">
        <v>0.22</v>
      </c>
      <c r="J36" s="19">
        <f>K36/D36</f>
        <v>0</v>
      </c>
      <c r="K36" s="18">
        <v>0</v>
      </c>
      <c r="L36" s="28">
        <v>0</v>
      </c>
      <c r="M36" s="16" t="s">
        <v>12</v>
      </c>
      <c r="N36" s="6"/>
    </row>
    <row r="37" spans="1:14" ht="38.25" x14ac:dyDescent="0.2">
      <c r="A37" s="27" t="s">
        <v>42</v>
      </c>
      <c r="B37" s="26" t="s">
        <v>45</v>
      </c>
      <c r="C37" s="25" t="s">
        <v>44</v>
      </c>
      <c r="D37" s="24">
        <v>1</v>
      </c>
      <c r="E37" s="24" t="s">
        <v>43</v>
      </c>
      <c r="F37" s="23">
        <f>(K37/D37)</f>
        <v>0</v>
      </c>
      <c r="G37" s="22">
        <v>10000000</v>
      </c>
      <c r="H37" s="21" t="s">
        <v>13</v>
      </c>
      <c r="I37" s="20">
        <v>0.22</v>
      </c>
      <c r="J37" s="19">
        <f>K37/D37</f>
        <v>0</v>
      </c>
      <c r="K37" s="18">
        <v>0</v>
      </c>
      <c r="L37" s="28">
        <v>0</v>
      </c>
      <c r="M37" s="16" t="s">
        <v>12</v>
      </c>
      <c r="N37" s="6"/>
    </row>
    <row r="38" spans="1:14" ht="63.75" x14ac:dyDescent="0.2">
      <c r="A38" s="27" t="s">
        <v>42</v>
      </c>
      <c r="B38" s="26" t="s">
        <v>41</v>
      </c>
      <c r="C38" s="25" t="s">
        <v>40</v>
      </c>
      <c r="D38" s="24">
        <v>1</v>
      </c>
      <c r="E38" s="24" t="s">
        <v>39</v>
      </c>
      <c r="F38" s="23">
        <f>(K38/D38)</f>
        <v>1</v>
      </c>
      <c r="G38" s="22">
        <v>50000000</v>
      </c>
      <c r="H38" s="21" t="s">
        <v>38</v>
      </c>
      <c r="I38" s="20">
        <v>0.22</v>
      </c>
      <c r="J38" s="19">
        <f>K38/D38</f>
        <v>1</v>
      </c>
      <c r="K38" s="18">
        <v>1</v>
      </c>
      <c r="L38" s="28">
        <v>2000000</v>
      </c>
      <c r="M38" s="16" t="s">
        <v>12</v>
      </c>
      <c r="N38" s="6"/>
    </row>
    <row r="39" spans="1:14" ht="38.25" x14ac:dyDescent="0.2">
      <c r="A39" s="27" t="s">
        <v>37</v>
      </c>
      <c r="B39" s="26" t="s">
        <v>36</v>
      </c>
      <c r="C39" s="25" t="s">
        <v>35</v>
      </c>
      <c r="D39" s="24">
        <v>1</v>
      </c>
      <c r="E39" s="24" t="s">
        <v>34</v>
      </c>
      <c r="F39" s="23">
        <f>(K39/D39)</f>
        <v>0</v>
      </c>
      <c r="G39" s="22">
        <v>4000000</v>
      </c>
      <c r="H39" s="21" t="s">
        <v>13</v>
      </c>
      <c r="I39" s="20">
        <v>0.22</v>
      </c>
      <c r="J39" s="19">
        <f>K39/D39</f>
        <v>0</v>
      </c>
      <c r="K39" s="18"/>
      <c r="L39" s="28"/>
      <c r="M39" s="16" t="s">
        <v>33</v>
      </c>
      <c r="N39" s="6"/>
    </row>
    <row r="40" spans="1:14" ht="51" x14ac:dyDescent="0.2">
      <c r="A40" s="27" t="s">
        <v>32</v>
      </c>
      <c r="B40" s="26" t="s">
        <v>31</v>
      </c>
      <c r="C40" s="25" t="s">
        <v>30</v>
      </c>
      <c r="D40" s="24">
        <v>1</v>
      </c>
      <c r="E40" s="24" t="s">
        <v>29</v>
      </c>
      <c r="F40" s="23">
        <f>(K40/D40)</f>
        <v>1</v>
      </c>
      <c r="G40" s="22">
        <v>86400000</v>
      </c>
      <c r="H40" s="21" t="s">
        <v>28</v>
      </c>
      <c r="I40" s="20">
        <v>0.22</v>
      </c>
      <c r="J40" s="19">
        <f>K40/D40</f>
        <v>1</v>
      </c>
      <c r="K40" s="18">
        <v>1</v>
      </c>
      <c r="L40" s="28">
        <v>0</v>
      </c>
      <c r="M40" s="16" t="s">
        <v>12</v>
      </c>
      <c r="N40" s="6"/>
    </row>
    <row r="41" spans="1:14" ht="63.75" x14ac:dyDescent="0.2">
      <c r="A41" s="27" t="s">
        <v>27</v>
      </c>
      <c r="B41" s="26" t="s">
        <v>26</v>
      </c>
      <c r="C41" s="25" t="s">
        <v>25</v>
      </c>
      <c r="D41" s="24">
        <v>3</v>
      </c>
      <c r="E41" s="24" t="s">
        <v>24</v>
      </c>
      <c r="F41" s="23">
        <f>(K41/D41)</f>
        <v>0</v>
      </c>
      <c r="G41" s="22">
        <v>120000000</v>
      </c>
      <c r="H41" s="21" t="s">
        <v>23</v>
      </c>
      <c r="I41" s="20">
        <v>0.22</v>
      </c>
      <c r="J41" s="19">
        <f>K41/D41</f>
        <v>0</v>
      </c>
      <c r="K41" s="18"/>
      <c r="L41" s="28"/>
      <c r="M41" s="16" t="s">
        <v>22</v>
      </c>
      <c r="N41" s="6"/>
    </row>
    <row r="42" spans="1:14" ht="38.25" x14ac:dyDescent="0.2">
      <c r="A42" s="27" t="s">
        <v>21</v>
      </c>
      <c r="B42" s="26" t="s">
        <v>20</v>
      </c>
      <c r="C42" s="25" t="s">
        <v>19</v>
      </c>
      <c r="D42" s="24">
        <v>1</v>
      </c>
      <c r="E42" s="24" t="s">
        <v>18</v>
      </c>
      <c r="F42" s="23">
        <f>(K42/D42)</f>
        <v>0</v>
      </c>
      <c r="G42" s="22">
        <v>2000000</v>
      </c>
      <c r="H42" s="21" t="s">
        <v>13</v>
      </c>
      <c r="I42" s="20">
        <v>0.22</v>
      </c>
      <c r="J42" s="19">
        <f>K42/D42</f>
        <v>0</v>
      </c>
      <c r="K42" s="18">
        <v>0</v>
      </c>
      <c r="L42" s="28">
        <v>0</v>
      </c>
      <c r="M42" s="16" t="s">
        <v>12</v>
      </c>
      <c r="N42" s="6"/>
    </row>
    <row r="43" spans="1:14" ht="25.5" x14ac:dyDescent="0.2">
      <c r="A43" s="27" t="s">
        <v>17</v>
      </c>
      <c r="B43" s="26" t="s">
        <v>16</v>
      </c>
      <c r="C43" s="25" t="s">
        <v>15</v>
      </c>
      <c r="D43" s="24">
        <v>1</v>
      </c>
      <c r="E43" s="24" t="s">
        <v>14</v>
      </c>
      <c r="F43" s="23">
        <f>(K43/D43)</f>
        <v>0</v>
      </c>
      <c r="G43" s="22">
        <v>2000000</v>
      </c>
      <c r="H43" s="21" t="s">
        <v>13</v>
      </c>
      <c r="I43" s="20">
        <v>0.22</v>
      </c>
      <c r="J43" s="19">
        <f>K43/D43</f>
        <v>0</v>
      </c>
      <c r="K43" s="18">
        <v>0</v>
      </c>
      <c r="L43" s="28">
        <v>0</v>
      </c>
      <c r="M43" s="16" t="s">
        <v>12</v>
      </c>
      <c r="N43" s="6"/>
    </row>
    <row r="44" spans="1:14" ht="63.75" x14ac:dyDescent="0.2">
      <c r="A44" s="27" t="s">
        <v>11</v>
      </c>
      <c r="B44" s="26" t="s">
        <v>10</v>
      </c>
      <c r="C44" s="25" t="s">
        <v>9</v>
      </c>
      <c r="D44" s="24"/>
      <c r="E44" s="24" t="s">
        <v>8</v>
      </c>
      <c r="F44" s="23" t="e">
        <f>(K44/D44)</f>
        <v>#DIV/0!</v>
      </c>
      <c r="G44" s="22">
        <v>0</v>
      </c>
      <c r="H44" s="21"/>
      <c r="I44" s="20">
        <v>0.22</v>
      </c>
      <c r="J44" s="19" t="e">
        <f>K44/D44</f>
        <v>#DIV/0!</v>
      </c>
      <c r="K44" s="18"/>
      <c r="L44" s="28"/>
      <c r="M44" s="16" t="s">
        <v>7</v>
      </c>
      <c r="N44" s="6"/>
    </row>
    <row r="45" spans="1:14" ht="63.75" x14ac:dyDescent="0.2">
      <c r="A45" s="27" t="s">
        <v>6</v>
      </c>
      <c r="B45" s="26" t="s">
        <v>5</v>
      </c>
      <c r="C45" s="25" t="s">
        <v>4</v>
      </c>
      <c r="D45" s="24"/>
      <c r="E45" s="24" t="s">
        <v>3</v>
      </c>
      <c r="F45" s="23" t="e">
        <f>(K45/D45)</f>
        <v>#DIV/0!</v>
      </c>
      <c r="G45" s="22">
        <v>1000000</v>
      </c>
      <c r="H45" s="21" t="s">
        <v>2</v>
      </c>
      <c r="I45" s="20">
        <v>0.22</v>
      </c>
      <c r="J45" s="19" t="e">
        <f>K45/D45</f>
        <v>#DIV/0!</v>
      </c>
      <c r="K45" s="18"/>
      <c r="L45" s="17"/>
      <c r="M45" s="16" t="s">
        <v>1</v>
      </c>
      <c r="N45" s="6"/>
    </row>
    <row r="46" spans="1:14" x14ac:dyDescent="0.2">
      <c r="A46" s="15" t="s">
        <v>0</v>
      </c>
      <c r="B46" s="14"/>
      <c r="C46" s="14"/>
      <c r="D46" s="14"/>
      <c r="E46" s="14"/>
      <c r="F46" s="13"/>
      <c r="G46" s="12">
        <f>SUM(G14:G45)</f>
        <v>2213400000</v>
      </c>
      <c r="H46" s="11"/>
      <c r="I46" s="10"/>
      <c r="J46" s="9"/>
      <c r="K46" s="9"/>
      <c r="L46" s="8">
        <f>L14+L15+L16+L17+L18+L19+L20+L21+L22+L23+L24+L27+L28+L29+L30+L33+L34+L35+L36+L37+L38+L39+L40+L41+L42+L43+L44+L45</f>
        <v>93700200</v>
      </c>
      <c r="M46" s="7"/>
      <c r="N46" s="6"/>
    </row>
    <row r="47" spans="1:14" x14ac:dyDescent="0.2">
      <c r="M47" s="4"/>
      <c r="N47" s="5"/>
    </row>
    <row r="48" spans="1:14" x14ac:dyDescent="0.2">
      <c r="M48" s="4"/>
      <c r="N48" s="5"/>
    </row>
    <row r="49" spans="13:14" x14ac:dyDescent="0.2">
      <c r="M49" s="4"/>
      <c r="N49" s="5"/>
    </row>
    <row r="50" spans="13:14" x14ac:dyDescent="0.2">
      <c r="M50" s="4"/>
      <c r="N50" s="5"/>
    </row>
    <row r="51" spans="13:14" x14ac:dyDescent="0.2">
      <c r="M51" s="4"/>
      <c r="N51" s="5"/>
    </row>
    <row r="52" spans="13:14" x14ac:dyDescent="0.2">
      <c r="M52" s="4"/>
      <c r="N52" s="4"/>
    </row>
    <row r="53" spans="13:14" x14ac:dyDescent="0.2">
      <c r="M53" s="4"/>
      <c r="N53" s="4"/>
    </row>
    <row r="54" spans="13:14" x14ac:dyDescent="0.2">
      <c r="M54" s="4"/>
      <c r="N54" s="4"/>
    </row>
  </sheetData>
  <mergeCells count="22">
    <mergeCell ref="A46:F46"/>
    <mergeCell ref="A25:B25"/>
    <mergeCell ref="C25:D25"/>
    <mergeCell ref="E25:H25"/>
    <mergeCell ref="A13:B13"/>
    <mergeCell ref="E12:H12"/>
    <mergeCell ref="A32:B32"/>
    <mergeCell ref="I25:M25"/>
    <mergeCell ref="A26:B26"/>
    <mergeCell ref="A31:B31"/>
    <mergeCell ref="C31:D31"/>
    <mergeCell ref="E31:H31"/>
    <mergeCell ref="I31:M31"/>
    <mergeCell ref="A11:M11"/>
    <mergeCell ref="A12:B12"/>
    <mergeCell ref="C12:D12"/>
    <mergeCell ref="B1:L3"/>
    <mergeCell ref="A7:M7"/>
    <mergeCell ref="A8:M8"/>
    <mergeCell ref="A9:M9"/>
    <mergeCell ref="A10:M10"/>
    <mergeCell ref="I12:M12"/>
  </mergeCells>
  <pageMargins left="0.7" right="0.7" top="0.75" bottom="0.75" header="0.3" footer="0.3"/>
  <pageSetup scale="85" orientation="landscape" horizontalDpi="4294967293" verticalDpi="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TURISMO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2014-03-10T20:24:03Z</dcterms:created>
  <dcterms:modified xsi:type="dcterms:W3CDTF">2014-03-10T20:24:13Z</dcterms:modified>
</cp:coreProperties>
</file>