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DEPORTE" sheetId="1" r:id="rId1"/>
  </sheets>
  <calcPr calcId="145621"/>
</workbook>
</file>

<file path=xl/calcChain.xml><?xml version="1.0" encoding="utf-8"?>
<calcChain xmlns="http://schemas.openxmlformats.org/spreadsheetml/2006/main">
  <c r="S16" i="1" l="1"/>
  <c r="F16" i="1" s="1"/>
  <c r="R17" i="1"/>
  <c r="S17" i="1"/>
  <c r="F17" i="1" s="1"/>
  <c r="S20" i="1"/>
  <c r="F20" i="1" s="1"/>
  <c r="R23" i="1"/>
  <c r="S23" i="1"/>
  <c r="F23" i="1" s="1"/>
  <c r="S24" i="1"/>
  <c r="F24" i="1" s="1"/>
  <c r="R25" i="1"/>
  <c r="S25" i="1"/>
  <c r="F25" i="1" s="1"/>
  <c r="S26" i="1"/>
  <c r="F26" i="1" s="1"/>
  <c r="R27" i="1"/>
  <c r="S27" i="1"/>
  <c r="F27" i="1" s="1"/>
  <c r="S28" i="1"/>
  <c r="F28" i="1" s="1"/>
  <c r="R29" i="1"/>
  <c r="S29" i="1"/>
  <c r="F29" i="1" s="1"/>
  <c r="G30" i="1"/>
  <c r="T30" i="1"/>
  <c r="R28" i="1" l="1"/>
  <c r="R26" i="1"/>
  <c r="R24" i="1"/>
  <c r="R20" i="1"/>
  <c r="R16" i="1"/>
  <c r="R30" i="1" s="1"/>
</calcChain>
</file>

<file path=xl/sharedStrings.xml><?xml version="1.0" encoding="utf-8"?>
<sst xmlns="http://schemas.openxmlformats.org/spreadsheetml/2006/main" count="139" uniqueCount="88">
  <si>
    <t xml:space="preserve">VALOR  TOTAL ACTIVIDADES </t>
  </si>
  <si>
    <t>mantenimiento a la cancha de futbol, coliseo municicipal, pista de bicicross, placas polideportivas, gimnasio, piscina, parques infantiles.  Construcciòn Villa de Deportes Nàuticos.</t>
  </si>
  <si>
    <t>Secretaría de Turismo</t>
  </si>
  <si>
    <t>Disponibilidad presupuestal Municipal, convenios (INDEPORTES Y COLDEPORTES)</t>
  </si>
  <si>
    <t># de escenarios adecuados/ # de escenarios proyectados.</t>
  </si>
  <si>
    <t>60 escenarios adecuados</t>
  </si>
  <si>
    <t>Mantenidos y adecuados los escenarios deportivos, en el área urbana y rural</t>
  </si>
  <si>
    <t>3.7</t>
  </si>
  <si>
    <t>se dicta la educacion fisica a los niños de 5 años en adelante en la zona rural</t>
  </si>
  <si>
    <t>Disponibilidad presupuestal Municipal y convenios ( E.P.M, INDEPORTES)</t>
  </si>
  <si>
    <t># de personas atendidas/ # de personas proyectadas</t>
  </si>
  <si>
    <t xml:space="preserve">880 personas atendidas </t>
  </si>
  <si>
    <t>Fortalecido el programa de educación física básica primaria zona rural</t>
  </si>
  <si>
    <t>3.6</t>
  </si>
  <si>
    <t>se capacitan a los lideres deportivos a nivel urbanos y rurales  ,  monitores del Instituto de deportes y jueces.</t>
  </si>
  <si>
    <t>Disponibilidad presupuestal Municipal y convenios (Liga de canotaje, Indeportes)</t>
  </si>
  <si>
    <t>160 personas capacitadas</t>
  </si>
  <si>
    <t>Fortalecido  el programa de capacitacion</t>
  </si>
  <si>
    <t>3.5</t>
  </si>
  <si>
    <t>se trabaja en las escuelas deportivas de baloncesto, futbol de salon, futbol,bicicross, voleibol y natacion.</t>
  </si>
  <si>
    <t>Disponibilidad presupuestal Municipal y convenios (E.P.M, INDEPORTES)</t>
  </si>
  <si>
    <t xml:space="preserve">1000  personas atendidas </t>
  </si>
  <si>
    <t>Fortalecido el trabajo con las escuelas deportivas de conjunto e individuales</t>
  </si>
  <si>
    <t>3.4</t>
  </si>
  <si>
    <t>se trabaja con los niños de 6 a 14 años en futbol, baloncesto, bicicross y natacion</t>
  </si>
  <si>
    <t xml:space="preserve">400 personas atendidas </t>
  </si>
  <si>
    <t>Fortalecer y reorientar el programa de Escuelas de Iniciación Y Formación Deportiva, orientado a los niños de 6 a 14 años</t>
  </si>
  <si>
    <t>3.3</t>
  </si>
  <si>
    <t>el programa se ejecuta en el bloque  "A" de la Institucion educativa Nuestra señora del pilar</t>
  </si>
  <si>
    <t xml:space="preserve"># de niños atendidos/ # de niños proyectados </t>
  </si>
  <si>
    <t xml:space="preserve">920 Niños atendidos </t>
  </si>
  <si>
    <t>Fortalecido el programa de Enriquecimiento motriz,  orientado a los niños de 2 a 5 años</t>
  </si>
  <si>
    <t>3.2</t>
  </si>
  <si>
    <t>se  atiende clubes de la salud de la piedra, naranjos, sonadora, la peña, quebrada arriba, el tronco, grupo gerontologico y en el centro de promocion y prevencion.</t>
  </si>
  <si>
    <t xml:space="preserve">Necesidad de cofinanciación departamental (Indeportes, Secretaría de salud) </t>
  </si>
  <si>
    <t>1080 personas atendidas</t>
  </si>
  <si>
    <t>Fortalecido el programa de Medicina Social comunitaria</t>
  </si>
  <si>
    <t>3.1</t>
  </si>
  <si>
    <t>OBSERVACION</t>
  </si>
  <si>
    <t>RESPONSABLE</t>
  </si>
  <si>
    <t>INVERSIÓN</t>
  </si>
  <si>
    <t>CANTIDAD</t>
  </si>
  <si>
    <t>%</t>
  </si>
  <si>
    <t>% DE AVANCE EN TIEMPO</t>
  </si>
  <si>
    <t>COFINANCIACIÓN</t>
  </si>
  <si>
    <t>VALOR PLAN DE DESARROLLO</t>
  </si>
  <si>
    <t>INDICADOR</t>
  </si>
  <si>
    <t>DESCRIPCIÓN</t>
  </si>
  <si>
    <t>MEJORA EN LA CULTURA (FÍSICA-CORPORAL) DEPORTIVA Y RECREATIVA EN LOS HABITANTES DEL MUNICIPIO DE GUATAPÉ</t>
  </si>
  <si>
    <t>% DE EJECUCIÓN</t>
  </si>
  <si>
    <t>INDICADORES VERIFICABLES OBJETIVAMENTE</t>
  </si>
  <si>
    <t>META</t>
  </si>
  <si>
    <t>RESULTADO 3.</t>
  </si>
  <si>
    <t>Construcciòn Villa de Deportes Nàuticos</t>
  </si>
  <si>
    <t xml:space="preserve">MUNICIPIO </t>
  </si>
  <si>
    <t xml:space="preserve">Disponibilidad presupuestal Municipal </t>
  </si>
  <si>
    <t xml:space="preserve">% incrementado / % proyectado </t>
  </si>
  <si>
    <t>20 % de incremeto presupuestal para el deporte por año</t>
  </si>
  <si>
    <t>Incrementado el presupuesto destinado al deporte, la recreación, la cultura y la juventud, mínimo en un 20 % anualmente, de tal manera que en el año 2011 se haya incrementado en un 100%.</t>
  </si>
  <si>
    <t>2.1</t>
  </si>
  <si>
    <t>EVIDENCIAS</t>
  </si>
  <si>
    <t>MEJORA LA ASIGNACIÓN DE RECURSOS PARA LA INVERSIÓN SOCIAL</t>
  </si>
  <si>
    <t>RESULTADO 2.</t>
  </si>
  <si>
    <t>3 torneo baloncesto, 2 torneo de microfutbol, 2 torneo de futbol, 3 torneo de futbol ocho, 2 olimpiadas campesinas en las verdas Naranjos, Piedra, celebracion dia del niño, 2 noches comunitarias, 3 tardes ludicas en la piscina municipal.                  Festival Nautico nacional, copa comolbia de Canotaje, Nacional de triatlon, copa triatlon comfama, final departamental de futbol, cudrangular de futbol senior master, valida copa oriente de bicicross,final departamental intercolegiados categoria a y b,dos rumbas aerobicas,concurso de pesca medicancer,departamental de natacion.</t>
  </si>
  <si>
    <t>Disponibilidad presupuestal Municipal y convenios( E.P.M, IDEA, INDEPORTES)</t>
  </si>
  <si>
    <t>numero de eventos realizados/ Numero de eventos proyectados</t>
  </si>
  <si>
    <t>124 eventos realizados</t>
  </si>
  <si>
    <t>Fomentado el desarrollo y la realización de eventos deportivos y recreativos a nivel municipal, regional, departamental, nacional e internacional</t>
  </si>
  <si>
    <t>1.2</t>
  </si>
  <si>
    <t>se atendieron grupos como: escolares baloncesto, Y futbol, Intercolegiados " A" baloncesto fem, baloncesto masculino futbol.  Intercolegiados "B" Baloncesto masc, baloncesto fem, futbol. Deaprtamnetales : baloncesto masculino, baloncesto femenino,  futbol y futbol de salon, seleccion intermunicipal de futbol, seleccion futbol de salon masculino cat. libre, seleccion pony futbol.</t>
  </si>
  <si>
    <t>Necesidad de cofinanciación departamental (Indeportes) convenios (E.P.M)</t>
  </si>
  <si>
    <t xml:space="preserve">Numero de grupos atendidos/número de grupos proyectados </t>
  </si>
  <si>
    <t xml:space="preserve">65 Grupos deportivos apoyados                               </t>
  </si>
  <si>
    <t>Apoyados, fomentados e incentivados los grupos deportivos, que se creen y existan en el municipio, con el fin de darle continuidad a los procesos, además, las personas que participen de estos, encuentren una forma sana y saludable de utilizar el  tiempo libre</t>
  </si>
  <si>
    <t>1.1</t>
  </si>
  <si>
    <t>RECONOCIMIENTO Y VALORACIÓN DE LA IMPORTANCIA DEL DEPORTE PARA LOS CIUDADANOS</t>
  </si>
  <si>
    <t>EJECUTADO</t>
  </si>
  <si>
    <t>PROGRAMADO</t>
  </si>
  <si>
    <t>RESULTADO 1.</t>
  </si>
  <si>
    <t xml:space="preserve">FORTALECER EL DESARROLLO DE PROGRAMAS ADECUADOS EN DEPORTE, RECREACIÓN, EDUCACIÓN FÍSICA Y APROVECHAMIENTO DEL TIEMPO LIBRE PARA EL DESARROLLO HUMANO INTEGRAL DEL SER EN EL MUNICIPIO DE GUATAPE. </t>
  </si>
  <si>
    <t>OBJETIVO ESPECIFICO</t>
  </si>
  <si>
    <t>FORTALECER LOS PROGRAMAS, PROYECTOS Y ACTIVIDADES QUE FAVOREZCAN Y GARANTICEN CONDICIONES DE CONVIVENCIA DIGNAS, EQUITATIVAS, SOSTENIBLES Y CON ARMONÍA FAMILIAR EN PRO DEL DESARROLLO HUMANO</t>
  </si>
  <si>
    <t>OBJETIVO GENERAL</t>
  </si>
  <si>
    <t>GESTION EN DEPORTE</t>
  </si>
  <si>
    <t>Página 1 de 1</t>
  </si>
  <si>
    <t>Versión: 01</t>
  </si>
  <si>
    <t>Código: PDL-FR-02</t>
  </si>
  <si>
    <t>FORMATO PLAN DE ACCIÓN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</si>
</sst>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 #,##0.00_ ;_ * \-#,##0.00_ ;_ * &quot;-&quot;??_ ;_ @_ "/>
    <numFmt numFmtId="166" formatCode="_ [$€-2]\ * #,##0.00_ ;_ [$€-2]\ * \-#,##0.00_ ;_ [$€-2]\ * &quot;-&quot;??_ "/>
  </numFmts>
  <fonts count="15" x14ac:knownFonts="1">
    <font>
      <sz val="11"/>
      <name val="Tahoma"/>
    </font>
    <font>
      <sz val="11"/>
      <color indexed="8"/>
      <name val="Calibri"/>
      <family val="2"/>
    </font>
    <font>
      <sz val="10"/>
      <color indexed="8"/>
      <name val="Verdana"/>
      <family val="2"/>
    </font>
    <font>
      <b/>
      <sz val="10"/>
      <name val="Verdana"/>
      <family val="2"/>
    </font>
    <font>
      <b/>
      <sz val="10"/>
      <color indexed="10"/>
      <name val="Verdana"/>
      <family val="2"/>
    </font>
    <font>
      <sz val="10"/>
      <name val="Verdana"/>
      <family val="2"/>
    </font>
    <font>
      <sz val="11"/>
      <name val="Tahoma"/>
    </font>
    <font>
      <sz val="11"/>
      <color indexed="8"/>
      <name val="Verdana"/>
      <family val="2"/>
    </font>
    <font>
      <b/>
      <sz val="10"/>
      <color indexed="8"/>
      <name val="Verdana"/>
      <family val="2"/>
    </font>
    <font>
      <b/>
      <sz val="14"/>
      <color indexed="8"/>
      <name val="Verdana"/>
      <family val="2"/>
    </font>
    <font>
      <sz val="12"/>
      <name val="Copperplate Gothic Bold"/>
      <family val="2"/>
    </font>
    <font>
      <sz val="7.5"/>
      <name val="Arial"/>
      <family val="2"/>
    </font>
    <font>
      <sz val="11"/>
      <name val="Tahoma"/>
      <family val="2"/>
    </font>
    <font>
      <b/>
      <sz val="14"/>
      <name val="Arial"/>
      <family val="2"/>
    </font>
    <font>
      <sz val="10"/>
      <name val="Arial"/>
      <family val="2"/>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40"/>
        <bgColor indexed="64"/>
      </patternFill>
    </fill>
    <fill>
      <patternFill patternType="solid">
        <fgColor indexed="5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1">
    <xf numFmtId="0" fontId="0" fillId="0" borderId="0"/>
    <xf numFmtId="165"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66" fontId="1" fillId="0" borderId="0" applyFont="0" applyFill="0" applyBorder="0" applyAlignment="0" applyProtection="0"/>
    <xf numFmtId="165" fontId="12" fillId="0" borderId="0" applyFont="0" applyFill="0" applyBorder="0" applyAlignment="0" applyProtection="0"/>
    <xf numFmtId="0" fontId="14" fillId="0" borderId="0"/>
    <xf numFmtId="9" fontId="12" fillId="0" borderId="0" applyFont="0" applyFill="0" applyBorder="0" applyAlignment="0" applyProtection="0"/>
  </cellStyleXfs>
  <cellXfs count="71">
    <xf numFmtId="0" fontId="0" fillId="0" borderId="0" xfId="0"/>
    <xf numFmtId="0" fontId="2" fillId="0" borderId="0" xfId="3" applyFont="1"/>
    <xf numFmtId="0" fontId="2" fillId="0" borderId="1" xfId="3" applyFont="1" applyBorder="1"/>
    <xf numFmtId="0" fontId="2" fillId="0" borderId="1" xfId="3" applyFont="1" applyBorder="1" applyAlignment="1">
      <alignment vertical="center" wrapText="1"/>
    </xf>
    <xf numFmtId="3" fontId="2" fillId="0" borderId="1" xfId="3" applyNumberFormat="1" applyFont="1" applyBorder="1" applyAlignment="1">
      <alignment vertical="center" wrapText="1"/>
    </xf>
    <xf numFmtId="9" fontId="2" fillId="0" borderId="1" xfId="3" applyNumberFormat="1" applyFont="1" applyBorder="1" applyAlignment="1">
      <alignment vertical="center" wrapText="1"/>
    </xf>
    <xf numFmtId="0" fontId="2" fillId="0" borderId="1" xfId="3" applyFont="1" applyFill="1" applyBorder="1" applyAlignment="1">
      <alignment vertical="center" wrapText="1"/>
    </xf>
    <xf numFmtId="4" fontId="3" fillId="0" borderId="1" xfId="3" applyNumberFormat="1" applyFont="1" applyBorder="1" applyAlignment="1">
      <alignment vertical="center" wrapText="1"/>
    </xf>
    <xf numFmtId="164" fontId="4" fillId="0" borderId="1" xfId="3" applyNumberFormat="1" applyFont="1" applyBorder="1" applyAlignment="1">
      <alignment vertical="center" wrapText="1"/>
    </xf>
    <xf numFmtId="0" fontId="3" fillId="0" borderId="1" xfId="3" applyFont="1" applyBorder="1" applyAlignment="1">
      <alignment vertical="center" wrapText="1"/>
    </xf>
    <xf numFmtId="0" fontId="3" fillId="0" borderId="1" xfId="3" applyFont="1" applyBorder="1" applyAlignment="1">
      <alignment horizontal="center" vertical="center" wrapText="1"/>
    </xf>
    <xf numFmtId="0" fontId="5" fillId="0" borderId="1" xfId="3" applyFont="1" applyFill="1" applyBorder="1" applyAlignment="1">
      <alignment vertical="center" wrapText="1"/>
    </xf>
    <xf numFmtId="3" fontId="2" fillId="0" borderId="1" xfId="3" applyNumberFormat="1" applyFont="1" applyFill="1" applyBorder="1" applyAlignment="1">
      <alignment vertical="center" wrapText="1"/>
    </xf>
    <xf numFmtId="1" fontId="2" fillId="0" borderId="1" xfId="3" applyNumberFormat="1" applyFont="1" applyBorder="1" applyAlignment="1">
      <alignment vertical="center" wrapText="1"/>
    </xf>
    <xf numFmtId="9" fontId="5" fillId="0" borderId="2" xfId="2" applyNumberFormat="1" applyFont="1" applyBorder="1" applyAlignment="1">
      <alignment vertical="center"/>
    </xf>
    <xf numFmtId="1" fontId="7" fillId="0" borderId="2" xfId="4" applyNumberFormat="1" applyFont="1" applyBorder="1" applyAlignment="1">
      <alignment vertical="center"/>
    </xf>
    <xf numFmtId="1" fontId="7" fillId="0" borderId="2" xfId="1" applyNumberFormat="1" applyFont="1" applyBorder="1" applyAlignment="1">
      <alignment vertical="center"/>
    </xf>
    <xf numFmtId="10" fontId="7" fillId="0" borderId="1" xfId="4" applyNumberFormat="1" applyFont="1" applyBorder="1" applyAlignment="1">
      <alignment vertical="center"/>
    </xf>
    <xf numFmtId="164" fontId="5" fillId="2" borderId="1" xfId="5" applyNumberFormat="1" applyFont="1" applyFill="1" applyBorder="1" applyAlignment="1">
      <alignment vertical="center" wrapText="1"/>
    </xf>
    <xf numFmtId="4" fontId="5" fillId="0" borderId="2" xfId="6" applyNumberFormat="1" applyFont="1" applyFill="1" applyBorder="1" applyAlignment="1">
      <alignment vertical="center" wrapText="1"/>
    </xf>
    <xf numFmtId="0" fontId="5" fillId="2" borderId="1" xfId="3" applyFont="1" applyFill="1" applyBorder="1" applyAlignment="1">
      <alignment vertical="center" wrapText="1"/>
    </xf>
    <xf numFmtId="0" fontId="3" fillId="3" borderId="1" xfId="3" applyFont="1" applyFill="1" applyBorder="1" applyAlignment="1">
      <alignment horizontal="center" vertical="center" wrapText="1"/>
    </xf>
    <xf numFmtId="1" fontId="7" fillId="0" borderId="2" xfId="4" applyNumberFormat="1" applyFont="1" applyFill="1" applyBorder="1" applyAlignment="1">
      <alignment vertical="center"/>
    </xf>
    <xf numFmtId="164" fontId="2" fillId="0" borderId="1" xfId="5" applyNumberFormat="1" applyFont="1" applyFill="1" applyBorder="1" applyAlignment="1">
      <alignment vertical="center" wrapText="1"/>
    </xf>
    <xf numFmtId="0" fontId="5" fillId="0" borderId="2" xfId="6" applyFont="1" applyFill="1" applyBorder="1" applyAlignment="1">
      <alignment vertical="center" wrapText="1"/>
    </xf>
    <xf numFmtId="0" fontId="2" fillId="2" borderId="1" xfId="3" applyFont="1" applyFill="1" applyBorder="1" applyAlignment="1">
      <alignment vertical="center" wrapText="1"/>
    </xf>
    <xf numFmtId="164" fontId="2" fillId="2" borderId="1" xfId="5" applyNumberFormat="1" applyFont="1" applyFill="1" applyBorder="1" applyAlignment="1">
      <alignment vertical="center" wrapText="1"/>
    </xf>
    <xf numFmtId="0" fontId="8" fillId="4" borderId="3" xfId="6" applyFont="1" applyFill="1" applyBorder="1" applyAlignment="1">
      <alignment horizontal="center" vertical="center" wrapText="1"/>
    </xf>
    <xf numFmtId="0" fontId="8" fillId="4" borderId="1" xfId="6" applyFont="1" applyFill="1" applyBorder="1" applyAlignment="1">
      <alignment horizontal="center" vertical="center" wrapText="1"/>
    </xf>
    <xf numFmtId="165" fontId="8" fillId="5" borderId="1" xfId="1" applyFont="1" applyFill="1" applyBorder="1" applyAlignment="1">
      <alignment horizontal="center" vertical="center" wrapText="1"/>
    </xf>
    <xf numFmtId="0" fontId="3" fillId="5" borderId="1"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5" borderId="1" xfId="3" applyFont="1" applyFill="1" applyBorder="1" applyAlignment="1">
      <alignment horizontal="center" vertical="center" wrapText="1"/>
    </xf>
    <xf numFmtId="4" fontId="3" fillId="3" borderId="1" xfId="6" applyNumberFormat="1" applyFont="1" applyFill="1" applyBorder="1" applyAlignment="1">
      <alignment horizontal="center" vertical="center" wrapText="1"/>
    </xf>
    <xf numFmtId="0" fontId="3" fillId="3" borderId="1" xfId="3" applyFont="1" applyFill="1" applyBorder="1" applyAlignment="1">
      <alignment horizontal="center" vertical="center" wrapText="1"/>
    </xf>
    <xf numFmtId="2" fontId="2" fillId="0" borderId="1" xfId="3" applyNumberFormat="1" applyFont="1" applyBorder="1" applyAlignment="1">
      <alignment vertical="center" wrapText="1"/>
    </xf>
    <xf numFmtId="2" fontId="7" fillId="0" borderId="2" xfId="4" applyNumberFormat="1" applyFont="1" applyFill="1" applyBorder="1" applyAlignment="1">
      <alignment vertical="center"/>
    </xf>
    <xf numFmtId="2" fontId="7" fillId="0" borderId="2" xfId="4" applyNumberFormat="1" applyFont="1" applyBorder="1" applyAlignment="1">
      <alignment vertical="center"/>
    </xf>
    <xf numFmtId="164" fontId="5" fillId="0" borderId="1" xfId="5" applyNumberFormat="1" applyFont="1" applyFill="1" applyBorder="1" applyAlignment="1">
      <alignment vertical="center" wrapText="1"/>
    </xf>
    <xf numFmtId="0" fontId="8" fillId="4" borderId="4" xfId="6" applyFont="1" applyFill="1" applyBorder="1" applyAlignment="1">
      <alignment horizontal="center" vertical="center" wrapText="1"/>
    </xf>
    <xf numFmtId="0" fontId="8" fillId="4" borderId="5" xfId="6" applyFont="1" applyFill="1" applyBorder="1" applyAlignment="1">
      <alignment horizontal="center" vertical="center" wrapText="1"/>
    </xf>
    <xf numFmtId="0" fontId="3" fillId="3" borderId="3" xfId="3" applyFont="1" applyFill="1" applyBorder="1" applyAlignment="1">
      <alignment horizontal="center" vertical="center" wrapText="1"/>
    </xf>
    <xf numFmtId="4" fontId="3" fillId="3" borderId="1" xfId="6"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6" borderId="4" xfId="3" applyFont="1" applyFill="1" applyBorder="1" applyAlignment="1">
      <alignment horizontal="center" vertical="center" wrapText="1"/>
    </xf>
    <xf numFmtId="0" fontId="3" fillId="6" borderId="6" xfId="3" applyFont="1" applyFill="1" applyBorder="1" applyAlignment="1">
      <alignment horizontal="center" vertical="center" wrapText="1"/>
    </xf>
    <xf numFmtId="0" fontId="3" fillId="6" borderId="5" xfId="3" applyFont="1" applyFill="1" applyBorder="1" applyAlignment="1">
      <alignment horizontal="center" vertical="center" wrapText="1"/>
    </xf>
    <xf numFmtId="0" fontId="3" fillId="5" borderId="4" xfId="3" applyFont="1" applyFill="1" applyBorder="1" applyAlignment="1">
      <alignment horizontal="center" vertical="center" wrapText="1"/>
    </xf>
    <xf numFmtId="0" fontId="3" fillId="5" borderId="6" xfId="3" applyFont="1" applyFill="1" applyBorder="1" applyAlignment="1">
      <alignment horizontal="center" vertical="center" wrapText="1"/>
    </xf>
    <xf numFmtId="0" fontId="3" fillId="5" borderId="5" xfId="3" applyFont="1" applyFill="1" applyBorder="1" applyAlignment="1">
      <alignment horizontal="center" vertical="center" wrapText="1"/>
    </xf>
    <xf numFmtId="0" fontId="9" fillId="5" borderId="4" xfId="3" applyFont="1" applyFill="1" applyBorder="1" applyAlignment="1">
      <alignment horizontal="center" vertical="center" wrapText="1"/>
    </xf>
    <xf numFmtId="0" fontId="9" fillId="5" borderId="6" xfId="3" applyFont="1" applyFill="1" applyBorder="1" applyAlignment="1">
      <alignment horizontal="center" vertical="center" wrapText="1"/>
    </xf>
    <xf numFmtId="0" fontId="9" fillId="5" borderId="5" xfId="3" applyFont="1" applyFill="1" applyBorder="1" applyAlignment="1">
      <alignment horizontal="center" vertical="center" wrapText="1"/>
    </xf>
    <xf numFmtId="0" fontId="2" fillId="0" borderId="0" xfId="3" applyFont="1" applyFill="1"/>
    <xf numFmtId="0" fontId="0" fillId="0" borderId="4" xfId="0" applyBorder="1" applyAlignment="1">
      <alignment vertical="center"/>
    </xf>
    <xf numFmtId="0" fontId="0" fillId="0" borderId="5" xfId="0" applyBorder="1" applyAlignment="1">
      <alignment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1" fillId="0" borderId="2" xfId="0" applyFont="1" applyBorder="1" applyAlignment="1"/>
    <xf numFmtId="0" fontId="10" fillId="0" borderId="1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3" xfId="0" applyFont="1" applyBorder="1" applyAlignment="1"/>
    <xf numFmtId="0" fontId="12" fillId="0" borderId="5" xfId="0" applyFont="1" applyBorder="1" applyAlignment="1">
      <alignment vertical="center"/>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1" fillId="0" borderId="15" xfId="0" applyFont="1" applyBorder="1" applyAlignment="1"/>
  </cellXfs>
  <cellStyles count="11">
    <cellStyle name="Euro" xfId="7"/>
    <cellStyle name="Millares" xfId="1" builtinId="3"/>
    <cellStyle name="Millares 2" xfId="8"/>
    <cellStyle name="Millares_Arbol de problemas" xfId="5"/>
    <cellStyle name="Normal" xfId="0" builtinId="0"/>
    <cellStyle name="Normal 2" xfId="9"/>
    <cellStyle name="Normal_Arbol de problemas" xfId="3"/>
    <cellStyle name="Normal_ARBOL DE PROBLEMAS EDUCACIÓN" xfId="4"/>
    <cellStyle name="Normal_Arbol de problemas INFRAESTRUCTURA" xfId="6"/>
    <cellStyle name="Porcentaje" xfId="2" builtinId="5"/>
    <cellStyle name="Porcentual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47625</xdr:colOff>
      <xdr:row>3</xdr:row>
      <xdr:rowOff>47625</xdr:rowOff>
    </xdr:from>
    <xdr:ext cx="381000" cy="490171"/>
    <xdr:pic>
      <xdr:nvPicPr>
        <xdr:cNvPr id="2" name="2 Imagen" descr="F:\ESCUDOK.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590550"/>
          <a:ext cx="381000" cy="490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V30"/>
  <sheetViews>
    <sheetView tabSelected="1" zoomScale="78" zoomScaleNormal="78" workbookViewId="0">
      <selection activeCell="A16" sqref="A16"/>
    </sheetView>
  </sheetViews>
  <sheetFormatPr baseColWidth="10" defaultRowHeight="12.75" x14ac:dyDescent="0.2"/>
  <cols>
    <col min="1" max="1" width="15.375" style="1" customWidth="1"/>
    <col min="2" max="2" width="18.875" style="1" customWidth="1"/>
    <col min="3" max="3" width="12" style="1" customWidth="1"/>
    <col min="4" max="4" width="11.25" style="1" customWidth="1"/>
    <col min="5" max="5" width="18.375" style="1" customWidth="1"/>
    <col min="6" max="6" width="12.625" style="1" customWidth="1"/>
    <col min="7" max="7" width="15.5" style="1" bestFit="1" customWidth="1"/>
    <col min="8" max="8" width="14.25" style="1" customWidth="1"/>
    <col min="9" max="17" width="15.5" style="1" customWidth="1"/>
    <col min="18" max="18" width="16.75" style="1" customWidth="1"/>
    <col min="19" max="19" width="11" style="1"/>
    <col min="20" max="20" width="11.75" style="1" customWidth="1"/>
    <col min="21" max="21" width="11" style="1"/>
    <col min="22" max="22" width="18.25" style="1" customWidth="1"/>
    <col min="23" max="16384" width="11" style="1"/>
  </cols>
  <sheetData>
    <row r="4" spans="1:22" ht="14.25" x14ac:dyDescent="0.2">
      <c r="A4" s="70"/>
      <c r="B4" s="69" t="s">
        <v>87</v>
      </c>
      <c r="C4" s="68"/>
      <c r="D4" s="68"/>
      <c r="E4" s="68"/>
      <c r="F4" s="68"/>
      <c r="G4" s="68"/>
      <c r="H4" s="68"/>
      <c r="I4" s="68"/>
      <c r="J4" s="68"/>
      <c r="K4" s="68"/>
      <c r="L4" s="68"/>
      <c r="M4" s="68"/>
      <c r="N4" s="68"/>
      <c r="O4" s="68"/>
      <c r="P4" s="68"/>
      <c r="Q4" s="68"/>
      <c r="R4" s="68"/>
      <c r="S4" s="68"/>
      <c r="T4" s="67"/>
      <c r="U4" s="66" t="s">
        <v>86</v>
      </c>
      <c r="V4" s="56"/>
    </row>
    <row r="5" spans="1:22" ht="14.25" x14ac:dyDescent="0.2">
      <c r="A5" s="65"/>
      <c r="B5" s="64"/>
      <c r="C5" s="63"/>
      <c r="D5" s="63"/>
      <c r="E5" s="63"/>
      <c r="F5" s="63"/>
      <c r="G5" s="63"/>
      <c r="H5" s="63"/>
      <c r="I5" s="63"/>
      <c r="J5" s="63"/>
      <c r="K5" s="63"/>
      <c r="L5" s="63"/>
      <c r="M5" s="63"/>
      <c r="N5" s="63"/>
      <c r="O5" s="63"/>
      <c r="P5" s="63"/>
      <c r="Q5" s="63"/>
      <c r="R5" s="63"/>
      <c r="S5" s="63"/>
      <c r="T5" s="62"/>
      <c r="U5" s="57" t="s">
        <v>85</v>
      </c>
      <c r="V5" s="56"/>
    </row>
    <row r="6" spans="1:22" ht="14.25" x14ac:dyDescent="0.2">
      <c r="A6" s="61"/>
      <c r="B6" s="60"/>
      <c r="C6" s="59"/>
      <c r="D6" s="59"/>
      <c r="E6" s="59"/>
      <c r="F6" s="59"/>
      <c r="G6" s="59"/>
      <c r="H6" s="59"/>
      <c r="I6" s="59"/>
      <c r="J6" s="59"/>
      <c r="K6" s="59"/>
      <c r="L6" s="59"/>
      <c r="M6" s="59"/>
      <c r="N6" s="59"/>
      <c r="O6" s="59"/>
      <c r="P6" s="59"/>
      <c r="Q6" s="59"/>
      <c r="R6" s="59"/>
      <c r="S6" s="59"/>
      <c r="T6" s="58"/>
      <c r="U6" s="57" t="s">
        <v>84</v>
      </c>
      <c r="V6" s="56"/>
    </row>
    <row r="7" spans="1:22" x14ac:dyDescent="0.2">
      <c r="F7" s="55"/>
    </row>
    <row r="8" spans="1:22" ht="18" customHeight="1" x14ac:dyDescent="0.2">
      <c r="A8" s="54" t="s">
        <v>83</v>
      </c>
      <c r="B8" s="53"/>
      <c r="C8" s="53"/>
      <c r="D8" s="53"/>
      <c r="E8" s="53"/>
      <c r="F8" s="53"/>
      <c r="G8" s="53"/>
      <c r="H8" s="53"/>
      <c r="I8" s="53"/>
      <c r="J8" s="53"/>
      <c r="K8" s="53"/>
      <c r="L8" s="53"/>
      <c r="M8" s="53"/>
      <c r="N8" s="53"/>
      <c r="O8" s="53"/>
      <c r="P8" s="53"/>
      <c r="Q8" s="53"/>
      <c r="R8" s="53"/>
      <c r="S8" s="53"/>
      <c r="T8" s="53"/>
      <c r="U8" s="53"/>
      <c r="V8" s="52"/>
    </row>
    <row r="9" spans="1:22" ht="12.75" customHeight="1" x14ac:dyDescent="0.2">
      <c r="A9" s="48" t="s">
        <v>82</v>
      </c>
      <c r="B9" s="47"/>
      <c r="C9" s="47"/>
      <c r="D9" s="47"/>
      <c r="E9" s="47"/>
      <c r="F9" s="47"/>
      <c r="G9" s="47"/>
      <c r="H9" s="47"/>
      <c r="I9" s="47"/>
      <c r="J9" s="47"/>
      <c r="K9" s="47"/>
      <c r="L9" s="47"/>
      <c r="M9" s="47"/>
      <c r="N9" s="47"/>
      <c r="O9" s="47"/>
      <c r="P9" s="47"/>
      <c r="Q9" s="47"/>
      <c r="R9" s="47"/>
      <c r="S9" s="47"/>
      <c r="T9" s="47"/>
      <c r="U9" s="47"/>
      <c r="V9" s="46"/>
    </row>
    <row r="10" spans="1:22" ht="12.75" customHeight="1" x14ac:dyDescent="0.2">
      <c r="A10" s="51" t="s">
        <v>81</v>
      </c>
      <c r="B10" s="50"/>
      <c r="C10" s="50"/>
      <c r="D10" s="50"/>
      <c r="E10" s="50"/>
      <c r="F10" s="50"/>
      <c r="G10" s="50"/>
      <c r="H10" s="50"/>
      <c r="I10" s="50"/>
      <c r="J10" s="50"/>
      <c r="K10" s="50"/>
      <c r="L10" s="50"/>
      <c r="M10" s="50"/>
      <c r="N10" s="50"/>
      <c r="O10" s="50"/>
      <c r="P10" s="50"/>
      <c r="Q10" s="50"/>
      <c r="R10" s="50"/>
      <c r="S10" s="50"/>
      <c r="T10" s="50"/>
      <c r="U10" s="50"/>
      <c r="V10" s="49"/>
    </row>
    <row r="11" spans="1:22" ht="12.75" customHeight="1" x14ac:dyDescent="0.2">
      <c r="A11" s="48" t="s">
        <v>80</v>
      </c>
      <c r="B11" s="47"/>
      <c r="C11" s="47"/>
      <c r="D11" s="47"/>
      <c r="E11" s="47"/>
      <c r="F11" s="47"/>
      <c r="G11" s="47"/>
      <c r="H11" s="47"/>
      <c r="I11" s="47"/>
      <c r="J11" s="47"/>
      <c r="K11" s="47"/>
      <c r="L11" s="47"/>
      <c r="M11" s="47"/>
      <c r="N11" s="47"/>
      <c r="O11" s="47"/>
      <c r="P11" s="47"/>
      <c r="Q11" s="47"/>
      <c r="R11" s="47"/>
      <c r="S11" s="47"/>
      <c r="T11" s="47"/>
      <c r="U11" s="47"/>
      <c r="V11" s="46"/>
    </row>
    <row r="12" spans="1:22" ht="12.75" customHeight="1" x14ac:dyDescent="0.2">
      <c r="A12" s="45" t="s">
        <v>79</v>
      </c>
      <c r="B12" s="44"/>
      <c r="C12" s="44"/>
      <c r="D12" s="44"/>
      <c r="E12" s="44"/>
      <c r="F12" s="44"/>
      <c r="G12" s="44"/>
      <c r="H12" s="44"/>
      <c r="I12" s="44"/>
      <c r="J12" s="44"/>
      <c r="K12" s="44"/>
      <c r="L12" s="44"/>
      <c r="M12" s="44"/>
      <c r="N12" s="44"/>
      <c r="O12" s="44"/>
      <c r="P12" s="44"/>
      <c r="Q12" s="44"/>
      <c r="R12" s="44"/>
      <c r="S12" s="44"/>
      <c r="T12" s="44"/>
      <c r="U12" s="44"/>
      <c r="V12" s="43"/>
    </row>
    <row r="13" spans="1:22" x14ac:dyDescent="0.2">
      <c r="A13" s="34" t="s">
        <v>78</v>
      </c>
      <c r="B13" s="34"/>
      <c r="C13" s="34" t="s">
        <v>51</v>
      </c>
      <c r="D13" s="34"/>
      <c r="E13" s="34" t="s">
        <v>50</v>
      </c>
      <c r="F13" s="34"/>
      <c r="G13" s="34"/>
      <c r="H13" s="34"/>
      <c r="I13" s="33" t="s">
        <v>49</v>
      </c>
      <c r="J13" s="33"/>
      <c r="K13" s="33"/>
      <c r="L13" s="33"/>
      <c r="M13" s="33"/>
      <c r="N13" s="33"/>
      <c r="O13" s="33"/>
      <c r="P13" s="33"/>
      <c r="Q13" s="33"/>
      <c r="R13" s="33"/>
      <c r="S13" s="33"/>
      <c r="T13" s="33"/>
      <c r="U13" s="33"/>
      <c r="V13" s="21"/>
    </row>
    <row r="14" spans="1:22" x14ac:dyDescent="0.2">
      <c r="A14" s="21"/>
      <c r="B14" s="21"/>
      <c r="C14" s="21"/>
      <c r="D14" s="21"/>
      <c r="E14" s="21"/>
      <c r="F14" s="21"/>
      <c r="G14" s="21"/>
      <c r="H14" s="21"/>
      <c r="I14" s="42"/>
      <c r="J14" s="42" t="s">
        <v>77</v>
      </c>
      <c r="K14" s="42" t="s">
        <v>76</v>
      </c>
      <c r="L14" s="42" t="s">
        <v>77</v>
      </c>
      <c r="M14" s="42" t="s">
        <v>76</v>
      </c>
      <c r="N14" s="42" t="s">
        <v>77</v>
      </c>
      <c r="O14" s="42" t="s">
        <v>76</v>
      </c>
      <c r="P14" s="42" t="s">
        <v>77</v>
      </c>
      <c r="Q14" s="42" t="s">
        <v>76</v>
      </c>
      <c r="R14" s="42"/>
      <c r="S14" s="42"/>
      <c r="T14" s="42"/>
      <c r="U14" s="42"/>
      <c r="V14" s="41"/>
    </row>
    <row r="15" spans="1:22" ht="25.5" x14ac:dyDescent="0.2">
      <c r="A15" s="32" t="s">
        <v>75</v>
      </c>
      <c r="B15" s="32"/>
      <c r="C15" s="30" t="s">
        <v>47</v>
      </c>
      <c r="D15" s="31" t="s">
        <v>41</v>
      </c>
      <c r="E15" s="30" t="s">
        <v>47</v>
      </c>
      <c r="F15" s="30" t="s">
        <v>46</v>
      </c>
      <c r="G15" s="30" t="s">
        <v>45</v>
      </c>
      <c r="H15" s="30" t="s">
        <v>44</v>
      </c>
      <c r="I15" s="28" t="s">
        <v>43</v>
      </c>
      <c r="J15" s="40">
        <v>2008</v>
      </c>
      <c r="K15" s="39"/>
      <c r="L15" s="40">
        <v>2009</v>
      </c>
      <c r="M15" s="39"/>
      <c r="N15" s="40">
        <v>2010</v>
      </c>
      <c r="O15" s="39"/>
      <c r="P15" s="40">
        <v>2011</v>
      </c>
      <c r="Q15" s="39"/>
      <c r="R15" s="29" t="s">
        <v>42</v>
      </c>
      <c r="S15" s="28" t="s">
        <v>41</v>
      </c>
      <c r="T15" s="28" t="s">
        <v>40</v>
      </c>
      <c r="U15" s="28" t="s">
        <v>39</v>
      </c>
      <c r="V15" s="27" t="s">
        <v>60</v>
      </c>
    </row>
    <row r="16" spans="1:22" ht="312" customHeight="1" x14ac:dyDescent="0.2">
      <c r="A16" s="21" t="s">
        <v>74</v>
      </c>
      <c r="B16" s="11" t="s">
        <v>73</v>
      </c>
      <c r="C16" s="11" t="s">
        <v>72</v>
      </c>
      <c r="D16" s="11">
        <v>65</v>
      </c>
      <c r="E16" s="11" t="s">
        <v>71</v>
      </c>
      <c r="F16" s="19">
        <f>(S16/D16)</f>
        <v>1</v>
      </c>
      <c r="G16" s="38">
        <v>66000000</v>
      </c>
      <c r="H16" s="11" t="s">
        <v>70</v>
      </c>
      <c r="I16" s="17">
        <v>0.75</v>
      </c>
      <c r="J16" s="15">
        <v>16</v>
      </c>
      <c r="K16" s="15">
        <v>20</v>
      </c>
      <c r="L16" s="15">
        <v>16</v>
      </c>
      <c r="M16" s="15">
        <v>24</v>
      </c>
      <c r="N16" s="15">
        <v>16</v>
      </c>
      <c r="O16" s="15">
        <v>21</v>
      </c>
      <c r="P16" s="15"/>
      <c r="Q16" s="15"/>
      <c r="R16" s="14">
        <f>S16/D16</f>
        <v>1</v>
      </c>
      <c r="S16" s="13">
        <f>(K16+M16+O16+Q16)</f>
        <v>65</v>
      </c>
      <c r="T16" s="12">
        <v>62792000</v>
      </c>
      <c r="U16" s="3" t="s">
        <v>2</v>
      </c>
      <c r="V16" s="11" t="s">
        <v>69</v>
      </c>
    </row>
    <row r="17" spans="1:22" ht="409.5" customHeight="1" x14ac:dyDescent="0.2">
      <c r="A17" s="21" t="s">
        <v>68</v>
      </c>
      <c r="B17" s="11" t="s">
        <v>67</v>
      </c>
      <c r="C17" s="11" t="s">
        <v>66</v>
      </c>
      <c r="D17" s="11">
        <v>124</v>
      </c>
      <c r="E17" s="11" t="s">
        <v>65</v>
      </c>
      <c r="F17" s="24">
        <f>(S17/D17)</f>
        <v>0.82258064516129037</v>
      </c>
      <c r="G17" s="38">
        <v>118000000</v>
      </c>
      <c r="H17" s="11" t="s">
        <v>64</v>
      </c>
      <c r="I17" s="17">
        <v>0.75</v>
      </c>
      <c r="J17" s="15">
        <v>31</v>
      </c>
      <c r="K17" s="15">
        <v>31</v>
      </c>
      <c r="L17" s="15">
        <v>31</v>
      </c>
      <c r="M17" s="15">
        <v>37</v>
      </c>
      <c r="N17" s="15">
        <v>31</v>
      </c>
      <c r="O17" s="15">
        <v>34</v>
      </c>
      <c r="P17" s="15">
        <v>22</v>
      </c>
      <c r="Q17" s="15"/>
      <c r="R17" s="14">
        <f>S17/D17</f>
        <v>0.82258064516129037</v>
      </c>
      <c r="S17" s="13">
        <f>(K17+M17+O17+Q17)</f>
        <v>102</v>
      </c>
      <c r="T17" s="12">
        <v>312231000</v>
      </c>
      <c r="U17" s="3" t="s">
        <v>2</v>
      </c>
      <c r="V17" s="11" t="s">
        <v>63</v>
      </c>
    </row>
    <row r="18" spans="1:22" x14ac:dyDescent="0.2">
      <c r="A18" s="34" t="s">
        <v>62</v>
      </c>
      <c r="B18" s="34"/>
      <c r="C18" s="34" t="s">
        <v>51</v>
      </c>
      <c r="D18" s="34"/>
      <c r="E18" s="34" t="s">
        <v>50</v>
      </c>
      <c r="F18" s="34"/>
      <c r="G18" s="34"/>
      <c r="H18" s="34"/>
      <c r="I18" s="33" t="s">
        <v>49</v>
      </c>
      <c r="J18" s="33"/>
      <c r="K18" s="33"/>
      <c r="L18" s="33"/>
      <c r="M18" s="33"/>
      <c r="N18" s="33"/>
      <c r="O18" s="33"/>
      <c r="P18" s="33"/>
      <c r="Q18" s="33"/>
      <c r="R18" s="33"/>
      <c r="S18" s="33"/>
      <c r="T18" s="33"/>
      <c r="U18" s="33"/>
      <c r="V18" s="2"/>
    </row>
    <row r="19" spans="1:22" ht="25.5" x14ac:dyDescent="0.2">
      <c r="A19" s="32" t="s">
        <v>61</v>
      </c>
      <c r="B19" s="32"/>
      <c r="C19" s="30" t="s">
        <v>47</v>
      </c>
      <c r="D19" s="31" t="s">
        <v>41</v>
      </c>
      <c r="E19" s="30" t="s">
        <v>47</v>
      </c>
      <c r="F19" s="30" t="s">
        <v>46</v>
      </c>
      <c r="G19" s="30" t="s">
        <v>45</v>
      </c>
      <c r="H19" s="30" t="s">
        <v>44</v>
      </c>
      <c r="I19" s="28" t="s">
        <v>43</v>
      </c>
      <c r="J19" s="28"/>
      <c r="K19" s="28"/>
      <c r="L19" s="28"/>
      <c r="M19" s="28"/>
      <c r="N19" s="28"/>
      <c r="O19" s="28"/>
      <c r="P19" s="28"/>
      <c r="Q19" s="28"/>
      <c r="R19" s="29" t="s">
        <v>42</v>
      </c>
      <c r="S19" s="28" t="s">
        <v>41</v>
      </c>
      <c r="T19" s="28" t="s">
        <v>40</v>
      </c>
      <c r="U19" s="28" t="s">
        <v>39</v>
      </c>
      <c r="V19" s="27" t="s">
        <v>60</v>
      </c>
    </row>
    <row r="20" spans="1:22" ht="127.5" x14ac:dyDescent="0.2">
      <c r="A20" s="21" t="s">
        <v>59</v>
      </c>
      <c r="B20" s="20" t="s">
        <v>58</v>
      </c>
      <c r="C20" s="20" t="s">
        <v>57</v>
      </c>
      <c r="D20" s="20">
        <v>1</v>
      </c>
      <c r="E20" s="20" t="s">
        <v>56</v>
      </c>
      <c r="F20" s="24">
        <f>(S20/D20)</f>
        <v>0.5</v>
      </c>
      <c r="G20" s="18">
        <v>380054000</v>
      </c>
      <c r="H20" s="11" t="s">
        <v>55</v>
      </c>
      <c r="I20" s="17">
        <v>0.75</v>
      </c>
      <c r="J20" s="37">
        <v>0.25</v>
      </c>
      <c r="K20" s="37">
        <v>0.25</v>
      </c>
      <c r="L20" s="37">
        <v>0.25</v>
      </c>
      <c r="M20" s="36">
        <v>0.25</v>
      </c>
      <c r="N20" s="15"/>
      <c r="O20" s="15"/>
      <c r="P20" s="15"/>
      <c r="Q20" s="15"/>
      <c r="R20" s="14">
        <f>S20/D20</f>
        <v>0.5</v>
      </c>
      <c r="S20" s="35">
        <f>(K20+M20+O20+Q20)</f>
        <v>0.5</v>
      </c>
      <c r="T20" s="12">
        <v>304043200</v>
      </c>
      <c r="U20" s="3" t="s">
        <v>54</v>
      </c>
      <c r="V20" s="11" t="s">
        <v>53</v>
      </c>
    </row>
    <row r="21" spans="1:22" x14ac:dyDescent="0.2">
      <c r="A21" s="34" t="s">
        <v>52</v>
      </c>
      <c r="B21" s="34"/>
      <c r="C21" s="34" t="s">
        <v>51</v>
      </c>
      <c r="D21" s="34"/>
      <c r="E21" s="34" t="s">
        <v>50</v>
      </c>
      <c r="F21" s="34"/>
      <c r="G21" s="34"/>
      <c r="H21" s="34"/>
      <c r="I21" s="33" t="s">
        <v>49</v>
      </c>
      <c r="J21" s="33"/>
      <c r="K21" s="33"/>
      <c r="L21" s="33"/>
      <c r="M21" s="33"/>
      <c r="N21" s="33"/>
      <c r="O21" s="33"/>
      <c r="P21" s="33"/>
      <c r="Q21" s="33"/>
      <c r="R21" s="33"/>
      <c r="S21" s="33"/>
      <c r="T21" s="33"/>
      <c r="U21" s="33"/>
      <c r="V21" s="2"/>
    </row>
    <row r="22" spans="1:22" ht="25.5" x14ac:dyDescent="0.2">
      <c r="A22" s="32" t="s">
        <v>48</v>
      </c>
      <c r="B22" s="32"/>
      <c r="C22" s="30" t="s">
        <v>47</v>
      </c>
      <c r="D22" s="31" t="s">
        <v>41</v>
      </c>
      <c r="E22" s="30" t="s">
        <v>47</v>
      </c>
      <c r="F22" s="30" t="s">
        <v>46</v>
      </c>
      <c r="G22" s="30" t="s">
        <v>45</v>
      </c>
      <c r="H22" s="30" t="s">
        <v>44</v>
      </c>
      <c r="I22" s="28" t="s">
        <v>43</v>
      </c>
      <c r="J22" s="28"/>
      <c r="K22" s="28"/>
      <c r="L22" s="28"/>
      <c r="M22" s="28"/>
      <c r="N22" s="28"/>
      <c r="O22" s="28"/>
      <c r="P22" s="28"/>
      <c r="Q22" s="28"/>
      <c r="R22" s="29" t="s">
        <v>42</v>
      </c>
      <c r="S22" s="28" t="s">
        <v>41</v>
      </c>
      <c r="T22" s="28" t="s">
        <v>40</v>
      </c>
      <c r="U22" s="28" t="s">
        <v>39</v>
      </c>
      <c r="V22" s="27" t="s">
        <v>38</v>
      </c>
    </row>
    <row r="23" spans="1:22" ht="102" x14ac:dyDescent="0.2">
      <c r="A23" s="21" t="s">
        <v>37</v>
      </c>
      <c r="B23" s="25" t="s">
        <v>36</v>
      </c>
      <c r="C23" s="25" t="s">
        <v>35</v>
      </c>
      <c r="D23" s="25">
        <v>1080</v>
      </c>
      <c r="E23" s="25" t="s">
        <v>10</v>
      </c>
      <c r="F23" s="24">
        <f>(S23/D23)</f>
        <v>0.78703703703703709</v>
      </c>
      <c r="G23" s="26">
        <v>84000000</v>
      </c>
      <c r="H23" s="11" t="s">
        <v>34</v>
      </c>
      <c r="I23" s="17">
        <v>0.75</v>
      </c>
      <c r="J23" s="15">
        <v>270</v>
      </c>
      <c r="K23" s="15">
        <v>270</v>
      </c>
      <c r="L23" s="15">
        <v>270</v>
      </c>
      <c r="M23" s="15">
        <v>290</v>
      </c>
      <c r="N23" s="15">
        <v>270</v>
      </c>
      <c r="O23" s="15">
        <v>290</v>
      </c>
      <c r="P23" s="15">
        <v>230</v>
      </c>
      <c r="Q23" s="15"/>
      <c r="R23" s="14">
        <f>S23/D23</f>
        <v>0.78703703703703709</v>
      </c>
      <c r="S23" s="13">
        <f>(K23+M23+O23+Q23)</f>
        <v>850</v>
      </c>
      <c r="T23" s="12">
        <v>36070000</v>
      </c>
      <c r="U23" s="3" t="s">
        <v>2</v>
      </c>
      <c r="V23" s="11" t="s">
        <v>33</v>
      </c>
    </row>
    <row r="24" spans="1:22" ht="63.75" x14ac:dyDescent="0.2">
      <c r="A24" s="21" t="s">
        <v>32</v>
      </c>
      <c r="B24" s="25" t="s">
        <v>31</v>
      </c>
      <c r="C24" s="20" t="s">
        <v>30</v>
      </c>
      <c r="D24" s="20">
        <v>920</v>
      </c>
      <c r="E24" s="25" t="s">
        <v>29</v>
      </c>
      <c r="F24" s="24">
        <f>(S24/D24)</f>
        <v>0.70217391304347831</v>
      </c>
      <c r="G24" s="26">
        <v>30000000</v>
      </c>
      <c r="H24" s="11" t="s">
        <v>20</v>
      </c>
      <c r="I24" s="17">
        <v>0.75</v>
      </c>
      <c r="J24" s="15">
        <v>230</v>
      </c>
      <c r="K24" s="15">
        <v>230</v>
      </c>
      <c r="L24" s="15">
        <v>230</v>
      </c>
      <c r="M24" s="15">
        <v>246</v>
      </c>
      <c r="N24" s="15">
        <v>230</v>
      </c>
      <c r="O24" s="15">
        <v>170</v>
      </c>
      <c r="P24" s="15">
        <v>274</v>
      </c>
      <c r="Q24" s="15"/>
      <c r="R24" s="14">
        <f>S24/D24</f>
        <v>0.70217391304347831</v>
      </c>
      <c r="S24" s="13">
        <f>(K24+M24+O24+Q24)</f>
        <v>646</v>
      </c>
      <c r="T24" s="12">
        <v>16033000</v>
      </c>
      <c r="U24" s="3" t="s">
        <v>2</v>
      </c>
      <c r="V24" s="11" t="s">
        <v>28</v>
      </c>
    </row>
    <row r="25" spans="1:22" ht="76.5" x14ac:dyDescent="0.2">
      <c r="A25" s="21" t="s">
        <v>27</v>
      </c>
      <c r="B25" s="6" t="s">
        <v>26</v>
      </c>
      <c r="C25" s="6" t="s">
        <v>25</v>
      </c>
      <c r="D25" s="6">
        <v>400</v>
      </c>
      <c r="E25" s="25" t="s">
        <v>10</v>
      </c>
      <c r="F25" s="24">
        <f>(S25/D25)</f>
        <v>0.995</v>
      </c>
      <c r="G25" s="23">
        <v>30000000</v>
      </c>
      <c r="H25" s="11" t="s">
        <v>20</v>
      </c>
      <c r="I25" s="17">
        <v>0.75</v>
      </c>
      <c r="J25" s="15">
        <v>100</v>
      </c>
      <c r="K25" s="15">
        <v>100</v>
      </c>
      <c r="L25" s="15">
        <v>100</v>
      </c>
      <c r="M25" s="15">
        <v>160</v>
      </c>
      <c r="N25" s="15">
        <v>100</v>
      </c>
      <c r="O25" s="15">
        <v>138</v>
      </c>
      <c r="P25" s="15"/>
      <c r="Q25" s="15"/>
      <c r="R25" s="14">
        <f>S25/D25</f>
        <v>0.995</v>
      </c>
      <c r="S25" s="13">
        <f>(K25+M25+O25+Q25)</f>
        <v>398</v>
      </c>
      <c r="T25" s="12">
        <v>46474000</v>
      </c>
      <c r="U25" s="3" t="s">
        <v>2</v>
      </c>
      <c r="V25" s="11" t="s">
        <v>24</v>
      </c>
    </row>
    <row r="26" spans="1:22" ht="63.75" x14ac:dyDescent="0.2">
      <c r="A26" s="21" t="s">
        <v>23</v>
      </c>
      <c r="B26" s="6" t="s">
        <v>22</v>
      </c>
      <c r="C26" s="6" t="s">
        <v>21</v>
      </c>
      <c r="D26" s="6">
        <v>1000</v>
      </c>
      <c r="E26" s="25" t="s">
        <v>10</v>
      </c>
      <c r="F26" s="24">
        <f>(S26/D26)</f>
        <v>0.73699999999999999</v>
      </c>
      <c r="G26" s="23">
        <v>95000000</v>
      </c>
      <c r="H26" s="11" t="s">
        <v>20</v>
      </c>
      <c r="I26" s="17">
        <v>0.75</v>
      </c>
      <c r="J26" s="15">
        <v>250</v>
      </c>
      <c r="K26" s="15">
        <v>250</v>
      </c>
      <c r="L26" s="15">
        <v>250</v>
      </c>
      <c r="M26" s="15">
        <v>267</v>
      </c>
      <c r="N26" s="15">
        <v>250</v>
      </c>
      <c r="O26" s="16">
        <v>220</v>
      </c>
      <c r="P26" s="15">
        <v>263</v>
      </c>
      <c r="Q26" s="15"/>
      <c r="R26" s="14">
        <f>S26/D26</f>
        <v>0.73699999999999999</v>
      </c>
      <c r="S26" s="13">
        <f>(K26+M26+O26+Q26)</f>
        <v>737</v>
      </c>
      <c r="T26" s="12">
        <v>52000000</v>
      </c>
      <c r="U26" s="3" t="s">
        <v>2</v>
      </c>
      <c r="V26" s="11" t="s">
        <v>19</v>
      </c>
    </row>
    <row r="27" spans="1:22" ht="87" customHeight="1" x14ac:dyDescent="0.2">
      <c r="A27" s="21" t="s">
        <v>18</v>
      </c>
      <c r="B27" s="6" t="s">
        <v>17</v>
      </c>
      <c r="C27" s="6" t="s">
        <v>16</v>
      </c>
      <c r="D27" s="6">
        <v>160</v>
      </c>
      <c r="E27" s="25" t="s">
        <v>10</v>
      </c>
      <c r="F27" s="24">
        <f>(S27/D27)</f>
        <v>1</v>
      </c>
      <c r="G27" s="23">
        <v>17000000</v>
      </c>
      <c r="H27" s="11" t="s">
        <v>15</v>
      </c>
      <c r="I27" s="17">
        <v>0.75</v>
      </c>
      <c r="J27" s="15">
        <v>40</v>
      </c>
      <c r="K27" s="15">
        <v>10</v>
      </c>
      <c r="L27" s="15">
        <v>40</v>
      </c>
      <c r="M27" s="15">
        <v>150</v>
      </c>
      <c r="N27" s="15">
        <v>40</v>
      </c>
      <c r="O27" s="16">
        <v>0</v>
      </c>
      <c r="P27" s="15"/>
      <c r="Q27" s="15"/>
      <c r="R27" s="14">
        <f>S27/D27</f>
        <v>1</v>
      </c>
      <c r="S27" s="13">
        <f>(K27+M27+O27+Q27)</f>
        <v>160</v>
      </c>
      <c r="T27" s="12">
        <v>7000000</v>
      </c>
      <c r="U27" s="3" t="s">
        <v>2</v>
      </c>
      <c r="V27" s="11" t="s">
        <v>14</v>
      </c>
    </row>
    <row r="28" spans="1:22" ht="76.5" x14ac:dyDescent="0.2">
      <c r="A28" s="21" t="s">
        <v>13</v>
      </c>
      <c r="B28" s="3" t="s">
        <v>12</v>
      </c>
      <c r="C28" s="6" t="s">
        <v>11</v>
      </c>
      <c r="D28" s="6">
        <v>880</v>
      </c>
      <c r="E28" s="25" t="s">
        <v>10</v>
      </c>
      <c r="F28" s="24">
        <f>(S28/D28)</f>
        <v>0.57613636363636367</v>
      </c>
      <c r="G28" s="23">
        <v>57000000</v>
      </c>
      <c r="H28" s="11" t="s">
        <v>9</v>
      </c>
      <c r="I28" s="17">
        <v>0.75</v>
      </c>
      <c r="J28" s="15">
        <v>220</v>
      </c>
      <c r="K28" s="22">
        <v>220</v>
      </c>
      <c r="L28" s="15">
        <v>220</v>
      </c>
      <c r="M28" s="22">
        <v>137</v>
      </c>
      <c r="N28" s="15">
        <v>167</v>
      </c>
      <c r="O28" s="16">
        <v>150</v>
      </c>
      <c r="P28" s="15"/>
      <c r="Q28" s="15"/>
      <c r="R28" s="14">
        <f>S28/D28</f>
        <v>0.57613636363636367</v>
      </c>
      <c r="S28" s="13">
        <f>(K28+M28+O28+Q28)</f>
        <v>507</v>
      </c>
      <c r="T28" s="12">
        <v>28325000</v>
      </c>
      <c r="U28" s="3" t="s">
        <v>2</v>
      </c>
      <c r="V28" s="11" t="s">
        <v>8</v>
      </c>
    </row>
    <row r="29" spans="1:22" ht="112.5" customHeight="1" x14ac:dyDescent="0.2">
      <c r="A29" s="21" t="s">
        <v>7</v>
      </c>
      <c r="B29" s="20" t="s">
        <v>6</v>
      </c>
      <c r="C29" s="20" t="s">
        <v>5</v>
      </c>
      <c r="D29" s="20">
        <v>60</v>
      </c>
      <c r="E29" s="20" t="s">
        <v>4</v>
      </c>
      <c r="F29" s="19">
        <f>(S29/D29)</f>
        <v>0.55000000000000004</v>
      </c>
      <c r="G29" s="18">
        <v>425300000</v>
      </c>
      <c r="H29" s="11" t="s">
        <v>3</v>
      </c>
      <c r="I29" s="17">
        <v>0.75</v>
      </c>
      <c r="J29" s="15">
        <v>15</v>
      </c>
      <c r="K29" s="15">
        <v>7</v>
      </c>
      <c r="L29" s="15">
        <v>15</v>
      </c>
      <c r="M29" s="15">
        <v>9</v>
      </c>
      <c r="N29" s="15">
        <v>15</v>
      </c>
      <c r="O29" s="16">
        <v>17</v>
      </c>
      <c r="P29" s="15">
        <v>27</v>
      </c>
      <c r="Q29" s="15"/>
      <c r="R29" s="14">
        <f>S29/D29</f>
        <v>0.55000000000000004</v>
      </c>
      <c r="S29" s="13">
        <f>(K29+M29+O29+Q29)</f>
        <v>33</v>
      </c>
      <c r="T29" s="12">
        <v>4300000000</v>
      </c>
      <c r="U29" s="3" t="s">
        <v>2</v>
      </c>
      <c r="V29" s="11" t="s">
        <v>1</v>
      </c>
    </row>
    <row r="30" spans="1:22" x14ac:dyDescent="0.2">
      <c r="A30" s="10" t="s">
        <v>0</v>
      </c>
      <c r="B30" s="10"/>
      <c r="C30" s="9"/>
      <c r="D30" s="9"/>
      <c r="E30" s="9"/>
      <c r="F30" s="9"/>
      <c r="G30" s="8">
        <f>SUM(G16,G17,G20,G23,G24,G25,G26,G27,G28,G29)</f>
        <v>1302354000</v>
      </c>
      <c r="H30" s="7"/>
      <c r="I30" s="6"/>
      <c r="J30" s="6"/>
      <c r="K30" s="6"/>
      <c r="L30" s="6"/>
      <c r="M30" s="6"/>
      <c r="N30" s="6"/>
      <c r="O30" s="6"/>
      <c r="P30" s="6"/>
      <c r="Q30" s="6"/>
      <c r="R30" s="5">
        <f>SUM(R16,R17,R20,R23,R24,R25,R26,R27,R28,R29)/10</f>
        <v>0.76699279588781688</v>
      </c>
      <c r="S30" s="3"/>
      <c r="T30" s="4">
        <f>SUM(T16:T29)</f>
        <v>5164968200</v>
      </c>
      <c r="U30" s="3"/>
      <c r="V30" s="2"/>
    </row>
  </sheetData>
  <mergeCells count="26">
    <mergeCell ref="A22:B22"/>
    <mergeCell ref="A30:B30"/>
    <mergeCell ref="A18:B18"/>
    <mergeCell ref="C18:D18"/>
    <mergeCell ref="E18:H18"/>
    <mergeCell ref="I18:U18"/>
    <mergeCell ref="A19:B19"/>
    <mergeCell ref="A21:B21"/>
    <mergeCell ref="C21:D21"/>
    <mergeCell ref="E21:H21"/>
    <mergeCell ref="I21:U21"/>
    <mergeCell ref="A13:B13"/>
    <mergeCell ref="C13:D13"/>
    <mergeCell ref="E13:H13"/>
    <mergeCell ref="I13:U13"/>
    <mergeCell ref="A15:B15"/>
    <mergeCell ref="J15:K15"/>
    <mergeCell ref="L15:M15"/>
    <mergeCell ref="N15:O15"/>
    <mergeCell ref="P15:Q15"/>
    <mergeCell ref="B4:T6"/>
    <mergeCell ref="A8:V8"/>
    <mergeCell ref="A9:V9"/>
    <mergeCell ref="A10:V10"/>
    <mergeCell ref="A11:V11"/>
    <mergeCell ref="A12:V12"/>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DEPORTE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2014-03-10T19:28:02Z</dcterms:created>
  <dcterms:modified xsi:type="dcterms:W3CDTF">2014-03-10T19:28:12Z</dcterms:modified>
</cp:coreProperties>
</file>