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75" windowWidth="18915" windowHeight="11820"/>
  </bookViews>
  <sheets>
    <sheet name="SOCIAL" sheetId="1" r:id="rId1"/>
  </sheets>
  <calcPr calcId="145621"/>
</workbook>
</file>

<file path=xl/calcChain.xml><?xml version="1.0" encoding="utf-8"?>
<calcChain xmlns="http://schemas.openxmlformats.org/spreadsheetml/2006/main">
  <c r="F18" i="1" l="1"/>
  <c r="I18" i="1"/>
  <c r="J18" i="1"/>
  <c r="F19" i="1"/>
  <c r="I19" i="1"/>
  <c r="J19" i="1"/>
  <c r="F20" i="1"/>
  <c r="I20" i="1"/>
  <c r="J20" i="1"/>
  <c r="F21" i="1"/>
  <c r="I21" i="1"/>
  <c r="J21" i="1"/>
  <c r="F22" i="1"/>
  <c r="I22" i="1"/>
  <c r="J22" i="1"/>
  <c r="F23" i="1"/>
  <c r="I23" i="1"/>
  <c r="J23" i="1"/>
  <c r="F24" i="1"/>
  <c r="I24" i="1"/>
  <c r="J24" i="1"/>
  <c r="D25" i="1"/>
  <c r="F25" i="1"/>
  <c r="I25" i="1"/>
  <c r="J25" i="1"/>
  <c r="D26" i="1"/>
  <c r="F26" i="1"/>
  <c r="I26" i="1"/>
  <c r="J26" i="1"/>
  <c r="F27" i="1"/>
  <c r="I27" i="1"/>
  <c r="J27" i="1"/>
  <c r="F28" i="1"/>
  <c r="I28" i="1"/>
  <c r="J28" i="1"/>
  <c r="F31" i="1"/>
  <c r="I31" i="1"/>
  <c r="J31" i="1"/>
  <c r="F32" i="1"/>
  <c r="I32" i="1"/>
  <c r="J32" i="1"/>
  <c r="F33" i="1"/>
  <c r="I33" i="1"/>
  <c r="J33" i="1"/>
  <c r="F34" i="1"/>
  <c r="I34" i="1"/>
  <c r="J34" i="1"/>
  <c r="F37" i="1"/>
  <c r="I37" i="1"/>
  <c r="J37" i="1"/>
  <c r="F38" i="1"/>
  <c r="I38" i="1"/>
  <c r="J38" i="1"/>
  <c r="F39" i="1"/>
  <c r="I39" i="1"/>
  <c r="J39" i="1"/>
  <c r="G40" i="1"/>
  <c r="L40" i="1"/>
</calcChain>
</file>

<file path=xl/comments1.xml><?xml version="1.0" encoding="utf-8"?>
<comments xmlns="http://schemas.openxmlformats.org/spreadsheetml/2006/main">
  <authors>
    <author>ALCALDIA MUNICIPAL GUATAPE</author>
  </authors>
  <commentList>
    <comment ref="G26" authorId="0">
      <text>
        <r>
          <rPr>
            <b/>
            <sz val="8"/>
            <color indexed="81"/>
            <rFont val="Tahoma"/>
            <family val="2"/>
          </rPr>
          <t>ALCALDIA MUNICIPAL GUATAPE:</t>
        </r>
        <r>
          <rPr>
            <sz val="8"/>
            <color indexed="81"/>
            <rFont val="Tahoma"/>
            <family val="2"/>
          </rPr>
          <t xml:space="preserve">
100 VIVENDAS CONSTRUIDAS</t>
        </r>
      </text>
    </comment>
  </commentList>
</comments>
</file>

<file path=xl/sharedStrings.xml><?xml version="1.0" encoding="utf-8"?>
<sst xmlns="http://schemas.openxmlformats.org/spreadsheetml/2006/main" count="184" uniqueCount="136">
  <si>
    <t xml:space="preserve">VALOR  TOTAL ACTIVIDADES </t>
  </si>
  <si>
    <t>Se han realizado 12 reuniones del Consejo  de politica social y 5 comites de violencia intrafamiliar.</t>
  </si>
  <si>
    <t>JOHN JAIRO MARTÍNEZ</t>
  </si>
  <si>
    <t>Disponibilidad presupuestal municipal</t>
  </si>
  <si>
    <t># de actividades proyectadas/# de actividades realizadas</t>
  </si>
  <si>
    <t>88 actividades de fortalecimiento realizadas durante el cuatrenio</t>
  </si>
  <si>
    <t>Fortalecida  la red de protección a la violencia intrafamiliar y el comité de política social del municipio COMPOS, como ejes dinamizadores de todos los procesos sociales que se  emprendan en la localidad.</t>
  </si>
  <si>
    <t>3.3</t>
  </si>
  <si>
    <t>Se han desarrollado actividades con la escuela de padres del area urbana, con la escuela los naranjos, la escuela quebrada arriba y la escuela la piedra.</t>
  </si>
  <si>
    <t>LIGIA GÓMEZ</t>
  </si>
  <si>
    <t>140 actividades de fortalecimiento realizadas durante el cuatrenio</t>
  </si>
  <si>
    <t>Fortalecido el direccionamiento de las escuelas de padres</t>
  </si>
  <si>
    <t>3.2</t>
  </si>
  <si>
    <t>La comisaria fue creada en agosto y viena funcionando con una abogada, una psicologa y una trabajadora Social.</t>
  </si>
  <si>
    <t>RODRIGO GIRALDO</t>
  </si>
  <si>
    <t># de comisarias proyectadas/ # de comisarias creadas</t>
  </si>
  <si>
    <t>Una comisaria de familia creada durante el cuatrenio</t>
  </si>
  <si>
    <t>Implementada la Comisaría de Familia</t>
  </si>
  <si>
    <t>3.1</t>
  </si>
  <si>
    <t>RESPONSABLE</t>
  </si>
  <si>
    <t>INVERSIÓN</t>
  </si>
  <si>
    <t>CANTIDAD</t>
  </si>
  <si>
    <t>%</t>
  </si>
  <si>
    <t>% DE AVANCE EN TIEMPO</t>
  </si>
  <si>
    <t>COFINANCIACIÓN</t>
  </si>
  <si>
    <t>VALOR PLAN DE DESARROLLO</t>
  </si>
  <si>
    <t>INDICADOR</t>
  </si>
  <si>
    <t>DESCRIPCIÓN</t>
  </si>
  <si>
    <t>ADECUADA PRESTACION DE SERVICIOS EN EL AREA DE ATENCION Y PREVENCION DE LA VIOLENCIA INTRAFAMILIAR</t>
  </si>
  <si>
    <t>% DE EJECUCIÓN</t>
  </si>
  <si>
    <t>INDICADORES VERIFICABLES OBJETIVAMENTE</t>
  </si>
  <si>
    <t>META</t>
  </si>
  <si>
    <t>RESULTADO 3.</t>
  </si>
  <si>
    <t>Se creo la asociacion Club Amigos del malecón,estan iniciando operaciones como asociación. Con el apoyo de la Trabajadora Social.</t>
  </si>
  <si>
    <t>YOMAIRA ROSALES</t>
  </si>
  <si>
    <t># de asociaciones de tolderos organizadas/# de asociaciones de venteros proyectadas</t>
  </si>
  <si>
    <t>1 asociacion de venteros organizada en el cuatrenio</t>
  </si>
  <si>
    <t>Organizada, con la participación de la comunidad, la asociación de tolderos o venteros estacionarios, del malecón y otras zonas</t>
  </si>
  <si>
    <t>2.4</t>
  </si>
  <si>
    <t>Se  realizo un encuentro comunitario en la zona urbana .</t>
  </si>
  <si>
    <t>MARLENY GARCÍA</t>
  </si>
  <si>
    <t># de actividadesparticipativas  realizadas/# de actividades participativas proyectadas</t>
  </si>
  <si>
    <t>10 actividades realizadas en el cuatrenio</t>
  </si>
  <si>
    <t>Elaborados presupuestos participativos y alcaldías al aire libre</t>
  </si>
  <si>
    <t>2.3</t>
  </si>
  <si>
    <t>Se creo vienen acompañando desde la administracion las asambleas de la asociacion club amigos del malecon y la asociacion guatapense de artesanos AGA, Se apoyo la celebracion de la primera muestra artesanal Cacique Guatepe y la muestra artesanal realizada en el primer seminario Iberoamaricano de Cooperación descentralizada</t>
  </si>
  <si>
    <t>CARLOS ORDÓÑEZ</t>
  </si>
  <si>
    <t># de actividades de fortalecimiento realizadas /# de actividades de fortalecimiento  proyectadas</t>
  </si>
  <si>
    <t>20 actividadesdirigidas a forelecer la creacion de pymes en el cuatrenio</t>
  </si>
  <si>
    <t>Estimulada la  creación de Pequeñas y Medianas Empresas (PYMES), con el objetivo de mejorar la calidad de vida  de la población Guatapense</t>
  </si>
  <si>
    <t>2.2</t>
  </si>
  <si>
    <t>Se vienen capacitando lideres de asocomunal a travez de la oficina de participación ciudadana del departamento.</t>
  </si>
  <si>
    <t>DIANA GIL</t>
  </si>
  <si>
    <t>Disponibilidad presupuestal Municipal, Departamento (Secretaría de participación ciudadana)</t>
  </si>
  <si>
    <t># de organizaciones comunitarias fortalecidas/# de organizaciones comunitarias proyectadas</t>
  </si>
  <si>
    <t>7 Organizaciones comunitarias fortalecidas durante el cuatrenío</t>
  </si>
  <si>
    <r>
      <t xml:space="preserve"> Fortalecidas administrativa </t>
    </r>
    <r>
      <rPr>
        <sz val="10"/>
        <rFont val="Tahoma"/>
      </rPr>
      <t>y empresarialmente las organizaciones comunitarias existentes en el municipio.</t>
    </r>
  </si>
  <si>
    <t>2.1</t>
  </si>
  <si>
    <t>SUFICIENTES PROCESOS FORMATIVOS Y ORGANIZATIVOS PARA LAS ORGANIZACIONES COMUNITARIAS</t>
  </si>
  <si>
    <t>RESULTADO 2.</t>
  </si>
  <si>
    <t>Se desarrolla talller de terapia ocupacional con 15 adultos mayores todos los miercoles, 10 mujeres se vienen capacitando en la elaboracion de artesanias autoctonas.Con recursos del municipio.</t>
  </si>
  <si>
    <t>CARMENCITA ZULUAGA</t>
  </si>
  <si>
    <t xml:space="preserve">Seccional de Salud de Antioquia - Disponibilidad Presupuestal del municipio </t>
  </si>
  <si>
    <t>Nro. Empleos generados/emplos proyectados</t>
  </si>
  <si>
    <t>150 adultos mayores</t>
  </si>
  <si>
    <t>Generadas posibilidades de empleo para los adultos mayores y las madres cabeza de familia</t>
  </si>
  <si>
    <t>1.11</t>
  </si>
  <si>
    <t>Talleres educativos con los beneficiarios de los programas Juan Luis londoño de la Cuesta y del programa de proteccion Social al Adulto mayor</t>
  </si>
  <si>
    <t xml:space="preserve">Disponibilidad presupuestal Municipal </t>
  </si>
  <si>
    <t>programas implementados / programas proyectados</t>
  </si>
  <si>
    <t>Nro de programas implementados</t>
  </si>
  <si>
    <t>Mejorados los programas dirigidos al adulto mayor en el área rural</t>
  </si>
  <si>
    <t>1.10</t>
  </si>
  <si>
    <t>Se entrega complemento alimentario a 18 adultos mayores y se les da talleres educativos mensuales, se entregan sudsidios economicos a 130.</t>
  </si>
  <si>
    <t>ICBF - Min Proteccion Social - Municipio</t>
  </si>
  <si>
    <t>Programas realizados/programas proyectados</t>
  </si>
  <si>
    <t>240 Adultos Mayores</t>
  </si>
  <si>
    <t>Fortalecidos los programas de acompañamiento del adulto mayor en el área urbana</t>
  </si>
  <si>
    <t>1.9</t>
  </si>
  <si>
    <t xml:space="preserve">En el programa de puertas abiertas se ha atendido a 250 adultos mayores con actividades ludicas, recreativas, culturales, religiosas y turismo gerontologico. </t>
  </si>
  <si>
    <t>Seccional de Salud de Antioquia - Disponibilidad Presupuestal del municipio</t>
  </si>
  <si>
    <t>Adultos mayores beneficiados / adultos mayores proyectados</t>
  </si>
  <si>
    <t>240 adultos Mayores beneficiados</t>
  </si>
  <si>
    <t>Fortalecidos los procesos con el adulto mayor y destinados recursos para la dotación del Centro Día</t>
  </si>
  <si>
    <t>1.8</t>
  </si>
  <si>
    <t>A través del enlace municipal el municipio responde a las demandas del nivel nacional y regional que direccionan el programa, asistiendo a capacitaciones, desarrollando encuentros y asambleas con las madres liderez y titulares, haciendo verificacion de cumplimiento, enviando informes permanentemente.</t>
  </si>
  <si>
    <t>NELLIBIA CARDONA</t>
  </si>
  <si>
    <t># de actividades  realizadas /# de actividades de  proyectados</t>
  </si>
  <si>
    <t>100 actividades realizadas en el cuatrenio</t>
  </si>
  <si>
    <t>Continuado el programa de familias en acción en el municipio</t>
  </si>
  <si>
    <t>1.7</t>
  </si>
  <si>
    <t>Recepcion y tramite de las declaraciones de desplazamiento forzado, solicitudes de ayuda humanitaria de emergencia para la poblacion desplazada, verificacion  del cumplimiento de la sentencia T025 del 2005 en el municipio de Guatapé, Elaboracion de censo de la población desplazada. pago de arrendamiento.</t>
  </si>
  <si>
    <t>JUAN MAURICIO GIRALDO</t>
  </si>
  <si>
    <t># de actividades de acompañamiento realizadas /# de actividades de acompañamiento proyectados</t>
  </si>
  <si>
    <t>12 actividades de acompañamiento en el cuatrenio</t>
  </si>
  <si>
    <t>Acompañadas y apoyadas las familias en situación de desplazamiento.</t>
  </si>
  <si>
    <t>1.6</t>
  </si>
  <si>
    <t>Acompañamiento y asesoria para la conformacion de la asociacion de victimas del conflicto armado del municipio de Guatapé renacer con amor. Asesoría para el diligenciamiento y posterior tramite ante accion social de las solicitudes de reparación administrativa a victimas ley de justicia y pazAsesoría para el diligenciamiento y posterior tramite ante accion social de las solicitudes, Asesoria en el tramite para reclamarr ayuda humanitaria ante accion social.</t>
  </si>
  <si>
    <t>12 actividades de acompañamiento en le cuatrenio</t>
  </si>
  <si>
    <t>Acompañadas y apoyadas las víctimas del conflicto armado</t>
  </si>
  <si>
    <t>1.5</t>
  </si>
  <si>
    <t>En convenio con el SENA se estan dando formaciones complementarias en producto artesanal y operadoras de turismo.</t>
  </si>
  <si>
    <t>Disponibilidad presupuestal municipal Secretaria de Equidad de Genero</t>
  </si>
  <si>
    <t># de proyectos productivos montados /# de proyectos productivos proyectados</t>
  </si>
  <si>
    <t>1 Proyecto productivo montado al finalizar el convenio</t>
  </si>
  <si>
    <t>Apoyados proyectos productivos de las mujeres, buscando generar ingresos que mejoren su calidad de vida y la de sus familias</t>
  </si>
  <si>
    <t>1.4</t>
  </si>
  <si>
    <t>Mediante el montaje del proyecto familia con trato digno programa de la direccion de salud de antioquia se estan iniciando actividades en este sentido, con el apoyo de la psicologa y la trabajadora social.</t>
  </si>
  <si>
    <t>Disponibilidad presupuestal Municipal.</t>
  </si>
  <si>
    <t># de convenios firmados /# de convenios proyectados</t>
  </si>
  <si>
    <t>1 convenio firmado al finalizar el cuatrenio</t>
  </si>
  <si>
    <t>Implementados proyectos y alianzas estratégicas con instituciones que contribuyan a fortalecer la salud mental  y social de la población Guatapense</t>
  </si>
  <si>
    <t>1.3</t>
  </si>
  <si>
    <t>Se lidera el consejo Municipal de Atencion a la poblacioncon capacidades especiales, Se celebra la semana de la esperanza y la superacion, Se tiene inscrito un proyecto en el banco de proyectos del municipio, se acompaña el proceso medico para apoyo con ayudas tecnicas.</t>
  </si>
  <si>
    <t># de actividades realizadas /# de actividades proyectadas</t>
  </si>
  <si>
    <t>45 actividades de apoyo a la poblacion discapacitada en el cuatrenio</t>
  </si>
  <si>
    <r>
      <t>Apoyados los proyectos productivos de la población discapacitada, brindándoles acompañamiento, al igual q</t>
    </r>
    <r>
      <rPr>
        <sz val="10"/>
        <color indexed="8"/>
        <rFont val="Arial"/>
        <family val="2"/>
      </rPr>
      <t>ue a sus familias.</t>
    </r>
  </si>
  <si>
    <t>1.2</t>
  </si>
  <si>
    <t>Se reinició trabajo con el comité municipal de atencion, prevencion y control de SPSA, Se elaboro diagnostico sobre consumo de sustancias psicoactivas, Se realizaron talleres de prevencion por parte de psicologia y trabajo social</t>
  </si>
  <si>
    <t>PSICOLOGO</t>
  </si>
  <si>
    <t>40 Actividades de prevencion y control realizadas durante el cuatrenio</t>
  </si>
  <si>
    <t>Atendidos, prevenidos y controlados el consumo y distribución de sustancias psicoactivas y alcohol, fortaleciendo el comité de prevención en drogas, como ente dinamizador</t>
  </si>
  <si>
    <t>1.1</t>
  </si>
  <si>
    <t>% DE AVANCE EN ACTIVIDAD</t>
  </si>
  <si>
    <t>PROGRAMAS ADECUADOS PARA ATENCION A GRUPOS VULNERABLES</t>
  </si>
  <si>
    <t>RESULTADO 1.</t>
  </si>
  <si>
    <t>FORTALECER EL DESARROLLO DE PROGRAMAS DIRIGIDOS A ATENDER LOS GRUPOS VULNERABLES, LAS ORGANIZACIONES COMUNITARIAS Y LA PROBLEMÁTICA DE VIOLENCIA INTRAFAMILIAR EN EL MUNICIPIO DE GUATAPÉ</t>
  </si>
  <si>
    <t>OBJETIVO ESPECIFICO</t>
  </si>
  <si>
    <t>FORTALECER LOS PROGRAMAS, PROYECTOS Y ACTIVIDADES QUE FAVOREZCAN Y GARANTICEN CONDICIONES DE CONVIVENCIA DIGNAS, EQUITATIVAS, SOSTENIBLES Y CON ARMONÍA FAMILIAR EN PRO DEL DESARROLLO HUMANO</t>
  </si>
  <si>
    <t>OBJETIVO GENERAL</t>
  </si>
  <si>
    <t>OBSERVACIONES</t>
  </si>
  <si>
    <t>GESTION SOCIAL Y COMUNITARIA</t>
  </si>
  <si>
    <t>Página 1 de 1</t>
  </si>
  <si>
    <t>Versión: 01</t>
  </si>
  <si>
    <t>Código: PDL-FR-02</t>
  </si>
  <si>
    <t>FORMATO PLAN DE ACCIÓN</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</si>
</sst>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0.00_);_(* \(#,##0.00\);_(* &quot;-&quot;??_);_(@_)"/>
    <numFmt numFmtId="164" formatCode="_(* #,##0_);_(* \(#,##0\);_(* &quot;-&quot;??_);_(@_)"/>
    <numFmt numFmtId="165" formatCode="_ * #,##0.00_ ;_ * \-#,##0.00_ ;_ * &quot;-&quot;??_ ;_ @_ "/>
    <numFmt numFmtId="166" formatCode="_ [$€-2]\ * #,##0.00_ ;_ [$€-2]\ * \-#,##0.00_ ;_ [$€-2]\ * &quot;-&quot;??_ "/>
  </numFmts>
  <fonts count="19" x14ac:knownFonts="1">
    <font>
      <sz val="11"/>
      <name val="Tahoma"/>
    </font>
    <font>
      <sz val="11"/>
      <color indexed="8"/>
      <name val="Calibri"/>
      <family val="2"/>
    </font>
    <font>
      <sz val="10"/>
      <color indexed="8"/>
      <name val="Verdana"/>
      <family val="2"/>
    </font>
    <font>
      <b/>
      <sz val="10"/>
      <name val="Verdana"/>
      <family val="2"/>
    </font>
    <font>
      <b/>
      <sz val="10"/>
      <color indexed="10"/>
      <name val="Verdana"/>
      <family val="2"/>
    </font>
    <font>
      <sz val="10"/>
      <name val="Arial"/>
      <family val="2"/>
    </font>
    <font>
      <sz val="10"/>
      <name val="Verdana"/>
      <family val="2"/>
    </font>
    <font>
      <sz val="11"/>
      <name val="Tahoma"/>
    </font>
    <font>
      <b/>
      <sz val="10"/>
      <color indexed="8"/>
      <name val="Verdana"/>
      <family val="2"/>
    </font>
    <font>
      <sz val="10"/>
      <name val="Tahoma"/>
    </font>
    <font>
      <sz val="10"/>
      <color indexed="8"/>
      <name val="Arial"/>
      <family val="2"/>
    </font>
    <font>
      <b/>
      <sz val="14"/>
      <color indexed="8"/>
      <name val="Verdana"/>
      <family val="2"/>
    </font>
    <font>
      <sz val="12"/>
      <name val="Copperplate Gothic Bold"/>
      <family val="2"/>
    </font>
    <font>
      <sz val="7.5"/>
      <name val="Arial"/>
      <family val="2"/>
    </font>
    <font>
      <sz val="11"/>
      <name val="Tahoma"/>
      <family val="2"/>
    </font>
    <font>
      <b/>
      <sz val="14"/>
      <name val="Arial"/>
      <family val="2"/>
    </font>
    <font>
      <b/>
      <sz val="8"/>
      <color indexed="81"/>
      <name val="Tahoma"/>
      <family val="2"/>
    </font>
    <font>
      <sz val="8"/>
      <color indexed="81"/>
      <name val="Tahoma"/>
      <family val="2"/>
    </font>
    <font>
      <sz val="10"/>
      <name val="Arial"/>
    </font>
  </fonts>
  <fills count="7">
    <fill>
      <patternFill patternType="none"/>
    </fill>
    <fill>
      <patternFill patternType="gray125"/>
    </fill>
    <fill>
      <patternFill patternType="solid">
        <fgColor indexed="9"/>
        <bgColor indexed="64"/>
      </patternFill>
    </fill>
    <fill>
      <patternFill patternType="solid">
        <fgColor indexed="43"/>
        <bgColor indexed="64"/>
      </patternFill>
    </fill>
    <fill>
      <patternFill patternType="solid">
        <fgColor indexed="11"/>
        <bgColor indexed="64"/>
      </patternFill>
    </fill>
    <fill>
      <patternFill patternType="solid">
        <fgColor indexed="40"/>
        <bgColor indexed="64"/>
      </patternFill>
    </fill>
    <fill>
      <patternFill patternType="solid">
        <fgColor indexed="51"/>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s>
  <cellStyleXfs count="14">
    <xf numFmtId="0" fontId="0" fillId="0" borderId="0"/>
    <xf numFmtId="165" fontId="7" fillId="0" borderId="0" applyFont="0" applyFill="0" applyBorder="0" applyAlignment="0" applyProtection="0"/>
    <xf numFmtId="9" fontId="7" fillId="0" borderId="0" applyFont="0" applyFill="0" applyBorder="0" applyAlignment="0" applyProtection="0"/>
    <xf numFmtId="0" fontId="1" fillId="0" borderId="0"/>
    <xf numFmtId="43" fontId="1" fillId="0" borderId="0" applyFont="0" applyFill="0" applyBorder="0" applyAlignment="0" applyProtection="0"/>
    <xf numFmtId="0" fontId="5" fillId="0" borderId="0"/>
    <xf numFmtId="0" fontId="1" fillId="0" borderId="0"/>
    <xf numFmtId="0" fontId="1" fillId="0" borderId="0"/>
    <xf numFmtId="43" fontId="1" fillId="0" borderId="0" applyFont="0" applyFill="0" applyBorder="0" applyAlignment="0" applyProtection="0"/>
    <xf numFmtId="165" fontId="7" fillId="0" borderId="0" applyFont="0" applyFill="0" applyBorder="0" applyAlignment="0" applyProtection="0"/>
    <xf numFmtId="43" fontId="1" fillId="0" borderId="0" applyFont="0" applyFill="0" applyBorder="0" applyAlignment="0" applyProtection="0"/>
    <xf numFmtId="166" fontId="1" fillId="0" borderId="0" applyFont="0" applyFill="0" applyBorder="0" applyAlignment="0" applyProtection="0"/>
    <xf numFmtId="0" fontId="18" fillId="0" borderId="0"/>
    <xf numFmtId="9" fontId="7" fillId="0" borderId="0" applyFont="0" applyFill="0" applyBorder="0" applyAlignment="0" applyProtection="0"/>
  </cellStyleXfs>
  <cellXfs count="70">
    <xf numFmtId="0" fontId="0" fillId="0" borderId="0" xfId="0"/>
    <xf numFmtId="0" fontId="2" fillId="0" borderId="0" xfId="3" applyFont="1"/>
    <xf numFmtId="164" fontId="2" fillId="0" borderId="0" xfId="4" applyNumberFormat="1" applyFont="1"/>
    <xf numFmtId="0" fontId="2" fillId="0" borderId="0" xfId="3" applyFont="1" applyAlignment="1">
      <alignment vertical="center"/>
    </xf>
    <xf numFmtId="165" fontId="2" fillId="0" borderId="0" xfId="3" applyNumberFormat="1" applyFont="1" applyAlignment="1">
      <alignment vertical="center"/>
    </xf>
    <xf numFmtId="4" fontId="3" fillId="0" borderId="0" xfId="3" applyNumberFormat="1" applyFont="1" applyBorder="1" applyAlignment="1">
      <alignment vertical="center" wrapText="1"/>
    </xf>
    <xf numFmtId="164" fontId="4" fillId="2" borderId="1" xfId="4" applyNumberFormat="1" applyFont="1" applyFill="1" applyBorder="1" applyAlignment="1">
      <alignment vertical="center" wrapText="1"/>
    </xf>
    <xf numFmtId="0" fontId="3" fillId="0" borderId="0" xfId="3" applyFont="1" applyBorder="1" applyAlignment="1">
      <alignment vertical="center" wrapText="1"/>
    </xf>
    <xf numFmtId="0" fontId="2" fillId="0" borderId="1" xfId="3" applyFont="1" applyBorder="1" applyAlignment="1">
      <alignment vertical="top" wrapText="1"/>
    </xf>
    <xf numFmtId="0" fontId="6" fillId="0" borderId="1" xfId="5" applyFont="1" applyBorder="1" applyAlignment="1">
      <alignment vertical="center" wrapText="1"/>
    </xf>
    <xf numFmtId="165" fontId="6" fillId="0" borderId="1" xfId="1" applyNumberFormat="1" applyFont="1" applyBorder="1" applyAlignment="1">
      <alignment vertical="center"/>
    </xf>
    <xf numFmtId="0" fontId="2" fillId="0" borderId="1" xfId="3" applyFont="1" applyBorder="1" applyAlignment="1">
      <alignment vertical="center"/>
    </xf>
    <xf numFmtId="9" fontId="6" fillId="0" borderId="1" xfId="2" applyNumberFormat="1" applyFont="1" applyBorder="1" applyAlignment="1">
      <alignment vertical="center"/>
    </xf>
    <xf numFmtId="10" fontId="6" fillId="0" borderId="1" xfId="5" applyNumberFormat="1" applyFont="1" applyBorder="1" applyAlignment="1">
      <alignment vertical="center"/>
    </xf>
    <xf numFmtId="0" fontId="6" fillId="0" borderId="1" xfId="3" applyFont="1" applyFill="1" applyBorder="1" applyAlignment="1">
      <alignment vertical="center" wrapText="1"/>
    </xf>
    <xf numFmtId="164" fontId="2" fillId="0" borderId="1" xfId="4" applyNumberFormat="1" applyFont="1" applyFill="1" applyBorder="1" applyAlignment="1">
      <alignment vertical="center" wrapText="1"/>
    </xf>
    <xf numFmtId="0" fontId="6" fillId="0" borderId="1" xfId="6" applyFont="1" applyFill="1" applyBorder="1" applyAlignment="1">
      <alignment vertical="center" wrapText="1"/>
    </xf>
    <xf numFmtId="0" fontId="2" fillId="2" borderId="1" xfId="3" applyFont="1" applyFill="1" applyBorder="1" applyAlignment="1">
      <alignment vertical="center" wrapText="1"/>
    </xf>
    <xf numFmtId="0" fontId="3" fillId="3" borderId="1" xfId="3" applyFont="1" applyFill="1" applyBorder="1" applyAlignment="1">
      <alignment horizontal="center" vertical="center" wrapText="1"/>
    </xf>
    <xf numFmtId="164" fontId="2" fillId="2" borderId="1" xfId="4" applyNumberFormat="1" applyFont="1" applyFill="1" applyBorder="1" applyAlignment="1">
      <alignment vertical="center" wrapText="1"/>
    </xf>
    <xf numFmtId="0" fontId="6" fillId="2" borderId="1" xfId="3" applyFont="1" applyFill="1" applyBorder="1" applyAlignment="1">
      <alignment horizontal="center" vertical="center" wrapText="1"/>
    </xf>
    <xf numFmtId="0" fontId="2" fillId="2" borderId="1" xfId="3" applyFont="1" applyFill="1" applyBorder="1" applyAlignment="1">
      <alignment horizontal="center" vertical="center" wrapText="1"/>
    </xf>
    <xf numFmtId="0" fontId="8" fillId="4" borderId="1" xfId="6" applyFont="1" applyFill="1" applyBorder="1" applyAlignment="1">
      <alignment horizontal="center" vertical="center" wrapText="1"/>
    </xf>
    <xf numFmtId="165" fontId="8" fillId="5" borderId="1" xfId="1" applyFont="1" applyFill="1" applyBorder="1" applyAlignment="1">
      <alignment horizontal="center" vertical="center" wrapText="1"/>
    </xf>
    <xf numFmtId="0" fontId="8" fillId="5" borderId="1" xfId="3" applyFont="1" applyFill="1" applyBorder="1" applyAlignment="1">
      <alignment horizontal="center" vertical="center" wrapText="1"/>
    </xf>
    <xf numFmtId="0" fontId="8" fillId="4" borderId="1" xfId="3" applyFont="1" applyFill="1" applyBorder="1" applyAlignment="1">
      <alignment horizontal="center" vertical="center" wrapText="1"/>
    </xf>
    <xf numFmtId="0" fontId="8" fillId="5" borderId="1" xfId="3" applyFont="1" applyFill="1" applyBorder="1" applyAlignment="1">
      <alignment horizontal="center" vertical="center" wrapText="1"/>
    </xf>
    <xf numFmtId="0" fontId="2" fillId="0" borderId="1" xfId="3" applyFont="1" applyBorder="1"/>
    <xf numFmtId="4" fontId="3" fillId="3" borderId="1" xfId="6" applyNumberFormat="1" applyFont="1" applyFill="1" applyBorder="1" applyAlignment="1">
      <alignment horizontal="center" vertical="center" wrapText="1"/>
    </xf>
    <xf numFmtId="0" fontId="3" fillId="3" borderId="1" xfId="3" applyFont="1" applyFill="1" applyBorder="1" applyAlignment="1">
      <alignment horizontal="center" vertical="center" wrapText="1"/>
    </xf>
    <xf numFmtId="0" fontId="6" fillId="2" borderId="1" xfId="3" applyFont="1" applyFill="1" applyBorder="1" applyAlignment="1">
      <alignment vertical="center" wrapText="1"/>
    </xf>
    <xf numFmtId="0" fontId="2" fillId="0" borderId="1" xfId="3" applyFont="1" applyFill="1" applyBorder="1" applyAlignment="1">
      <alignment vertical="center" wrapText="1"/>
    </xf>
    <xf numFmtId="164" fontId="6" fillId="2" borderId="1" xfId="4" applyNumberFormat="1" applyFont="1" applyFill="1" applyBorder="1" applyAlignment="1">
      <alignment vertical="center" wrapText="1"/>
    </xf>
    <xf numFmtId="0" fontId="6" fillId="0" borderId="1" xfId="7" applyFont="1" applyFill="1" applyBorder="1" applyAlignment="1">
      <alignment vertical="center" wrapText="1"/>
    </xf>
    <xf numFmtId="164" fontId="2" fillId="2" borderId="1" xfId="8" applyNumberFormat="1" applyFont="1" applyFill="1" applyBorder="1" applyAlignment="1">
      <alignment vertical="center" wrapText="1"/>
    </xf>
    <xf numFmtId="0" fontId="2" fillId="2" borderId="1" xfId="7" applyFont="1" applyFill="1" applyBorder="1" applyAlignment="1">
      <alignment vertical="center" wrapText="1"/>
    </xf>
    <xf numFmtId="0" fontId="2" fillId="2" borderId="1" xfId="7" applyFont="1" applyFill="1" applyBorder="1" applyAlignment="1">
      <alignment horizontal="right" vertical="center" wrapText="1"/>
    </xf>
    <xf numFmtId="0" fontId="6" fillId="0" borderId="1" xfId="3" applyFont="1" applyBorder="1" applyAlignment="1">
      <alignment vertical="top" wrapText="1"/>
    </xf>
    <xf numFmtId="0" fontId="6" fillId="0" borderId="1" xfId="3" applyFont="1" applyBorder="1" applyAlignment="1">
      <alignment vertical="center"/>
    </xf>
    <xf numFmtId="164" fontId="6" fillId="2" borderId="1" xfId="8" applyNumberFormat="1" applyFont="1" applyFill="1" applyBorder="1" applyAlignment="1">
      <alignment vertical="center" wrapText="1"/>
    </xf>
    <xf numFmtId="0" fontId="6" fillId="2" borderId="1" xfId="7" applyFont="1" applyFill="1" applyBorder="1" applyAlignment="1">
      <alignment vertical="center" wrapText="1"/>
    </xf>
    <xf numFmtId="164" fontId="6" fillId="0" borderId="1" xfId="8" applyNumberFormat="1" applyFont="1" applyFill="1" applyBorder="1" applyAlignment="1">
      <alignment vertical="center" wrapText="1"/>
    </xf>
    <xf numFmtId="0" fontId="6" fillId="2" borderId="1" xfId="7" applyFont="1" applyFill="1" applyBorder="1" applyAlignment="1">
      <alignment horizontal="right" vertical="center" wrapText="1"/>
    </xf>
    <xf numFmtId="164" fontId="6" fillId="0" borderId="1" xfId="4" applyNumberFormat="1" applyFont="1" applyFill="1" applyBorder="1" applyAlignment="1">
      <alignment vertical="center" wrapText="1"/>
    </xf>
    <xf numFmtId="0" fontId="6" fillId="0" borderId="1" xfId="5" applyFont="1" applyBorder="1" applyAlignment="1">
      <alignment vertical="center"/>
    </xf>
    <xf numFmtId="0" fontId="8" fillId="4" borderId="2" xfId="6" applyFont="1" applyFill="1" applyBorder="1" applyAlignment="1">
      <alignment horizontal="center" vertical="center" wrapText="1"/>
    </xf>
    <xf numFmtId="0" fontId="8" fillId="5" borderId="1" xfId="3" applyFont="1" applyFill="1" applyBorder="1" applyAlignment="1">
      <alignment horizontal="center" wrapText="1"/>
    </xf>
    <xf numFmtId="0" fontId="8" fillId="4" borderId="3" xfId="6" applyFont="1" applyFill="1" applyBorder="1" applyAlignment="1">
      <alignment horizontal="center" vertical="center" wrapText="1"/>
    </xf>
    <xf numFmtId="0" fontId="3" fillId="5" borderId="1" xfId="6" applyFont="1" applyFill="1" applyBorder="1" applyAlignment="1">
      <alignment horizontal="center" vertical="center" wrapText="1"/>
    </xf>
    <xf numFmtId="0" fontId="3" fillId="6" borderId="1" xfId="6" applyFont="1" applyFill="1" applyBorder="1" applyAlignment="1">
      <alignment horizontal="center" vertical="center" wrapText="1"/>
    </xf>
    <xf numFmtId="0" fontId="8" fillId="4" borderId="4" xfId="6" applyFont="1" applyFill="1" applyBorder="1" applyAlignment="1">
      <alignment horizontal="center" vertical="center" wrapText="1"/>
    </xf>
    <xf numFmtId="0" fontId="11" fillId="5" borderId="1" xfId="6" applyFont="1" applyFill="1" applyBorder="1" applyAlignment="1">
      <alignment horizontal="center" vertical="center" wrapText="1"/>
    </xf>
    <xf numFmtId="0" fontId="0" fillId="0" borderId="5" xfId="0" applyBorder="1" applyAlignment="1">
      <alignment vertical="center"/>
    </xf>
    <xf numFmtId="0" fontId="0" fillId="0" borderId="6" xfId="0" applyBorder="1" applyAlignment="1">
      <alignment vertical="center"/>
    </xf>
    <xf numFmtId="0" fontId="12" fillId="0" borderId="7" xfId="0" applyFont="1" applyBorder="1" applyAlignment="1">
      <alignment horizontal="center" vertical="center" wrapText="1"/>
    </xf>
    <xf numFmtId="0" fontId="12" fillId="0" borderId="8" xfId="0" applyFont="1" applyBorder="1" applyAlignment="1">
      <alignment horizontal="center" vertical="center" wrapText="1"/>
    </xf>
    <xf numFmtId="0" fontId="12" fillId="0" borderId="9" xfId="0" applyFont="1" applyBorder="1" applyAlignment="1">
      <alignment horizontal="center" vertical="center" wrapText="1"/>
    </xf>
    <xf numFmtId="0" fontId="13" fillId="0" borderId="2" xfId="0" applyFont="1" applyBorder="1" applyAlignment="1"/>
    <xf numFmtId="0" fontId="12" fillId="0" borderId="10" xfId="0" applyFont="1" applyBorder="1" applyAlignment="1">
      <alignment horizontal="center" vertical="center" wrapText="1"/>
    </xf>
    <xf numFmtId="0" fontId="12" fillId="0" borderId="0" xfId="0" applyFont="1" applyBorder="1" applyAlignment="1">
      <alignment horizontal="center" vertical="center" wrapText="1"/>
    </xf>
    <xf numFmtId="0" fontId="12" fillId="0" borderId="11" xfId="0" applyFont="1" applyBorder="1" applyAlignment="1">
      <alignment horizontal="center" vertical="center" wrapText="1"/>
    </xf>
    <xf numFmtId="0" fontId="13" fillId="0" borderId="3" xfId="0" applyFont="1" applyBorder="1" applyAlignment="1"/>
    <xf numFmtId="0" fontId="14" fillId="0" borderId="6" xfId="0" applyFont="1" applyBorder="1" applyAlignment="1">
      <alignment vertical="center"/>
    </xf>
    <xf numFmtId="0" fontId="12" fillId="0" borderId="12" xfId="0" applyFont="1" applyBorder="1" applyAlignment="1">
      <alignment horizontal="center" vertical="center" wrapText="1"/>
    </xf>
    <xf numFmtId="0" fontId="12" fillId="0" borderId="13" xfId="0" applyFont="1" applyBorder="1" applyAlignment="1">
      <alignment horizontal="center" vertical="center" wrapText="1"/>
    </xf>
    <xf numFmtId="0" fontId="15" fillId="0" borderId="14" xfId="0" applyFont="1" applyBorder="1" applyAlignment="1">
      <alignment horizontal="center" vertical="center" wrapText="1"/>
    </xf>
    <xf numFmtId="0" fontId="13" fillId="0" borderId="4" xfId="0" applyFont="1" applyBorder="1" applyAlignment="1"/>
    <xf numFmtId="0" fontId="10" fillId="0" borderId="0" xfId="6" applyFont="1" applyAlignment="1">
      <alignment vertical="center"/>
    </xf>
    <xf numFmtId="165" fontId="10" fillId="0" borderId="0" xfId="9" applyFont="1" applyAlignment="1">
      <alignment vertical="center"/>
    </xf>
    <xf numFmtId="164" fontId="10" fillId="0" borderId="0" xfId="10" applyNumberFormat="1" applyFont="1" applyAlignment="1">
      <alignment vertical="center"/>
    </xf>
  </cellXfs>
  <cellStyles count="14">
    <cellStyle name="Euro" xfId="11"/>
    <cellStyle name="Millares" xfId="1" builtinId="3"/>
    <cellStyle name="Millares 2" xfId="9"/>
    <cellStyle name="Millares_arbol de plan nellibia" xfId="4"/>
    <cellStyle name="Millares_Arbol de problemas INFRAESTRUCTURA" xfId="10"/>
    <cellStyle name="Millares_MATRIZ ARBOL DE PROBLEMAS" xfId="8"/>
    <cellStyle name="Normal" xfId="0" builtinId="0"/>
    <cellStyle name="Normal 2" xfId="12"/>
    <cellStyle name="Normal_arbol de plan nellibia" xfId="3"/>
    <cellStyle name="Normal_Arbol de problemas INFRAESTRUCTURA" xfId="6"/>
    <cellStyle name="Normal_Hoja1" xfId="5"/>
    <cellStyle name="Normal_MATRIZ ARBOL DE PROBLEMAS" xfId="7"/>
    <cellStyle name="Porcentaje" xfId="2" builtinId="5"/>
    <cellStyle name="Porcentual 2" xfId="1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95250</xdr:colOff>
      <xdr:row>2</xdr:row>
      <xdr:rowOff>38100</xdr:rowOff>
    </xdr:from>
    <xdr:ext cx="689882" cy="612322"/>
    <xdr:pic>
      <xdr:nvPicPr>
        <xdr:cNvPr id="2" name="Picture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0" y="400050"/>
          <a:ext cx="689882" cy="6123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N40"/>
  <sheetViews>
    <sheetView tabSelected="1" topLeftCell="B28" zoomScale="70" zoomScaleNormal="90" workbookViewId="0">
      <selection activeCell="M40" sqref="M40"/>
    </sheetView>
  </sheetViews>
  <sheetFormatPr baseColWidth="10" defaultColWidth="11.375" defaultRowHeight="12.75" x14ac:dyDescent="0.2"/>
  <cols>
    <col min="1" max="1" width="5.25" style="1" customWidth="1"/>
    <col min="2" max="2" width="30.375" style="1" customWidth="1"/>
    <col min="3" max="3" width="29.125" style="1" customWidth="1"/>
    <col min="4" max="4" width="17.875" style="1" customWidth="1"/>
    <col min="5" max="5" width="26.375" style="1" customWidth="1"/>
    <col min="6" max="6" width="15.125" style="1" customWidth="1"/>
    <col min="7" max="7" width="18.375" style="2" customWidth="1"/>
    <col min="8" max="8" width="32.625" style="1" customWidth="1"/>
    <col min="9" max="9" width="15.375" style="1" customWidth="1"/>
    <col min="10" max="10" width="11.375" style="1"/>
    <col min="11" max="11" width="13.375" style="1" customWidth="1"/>
    <col min="12" max="12" width="14.25" style="1" customWidth="1"/>
    <col min="13" max="13" width="25" style="1" customWidth="1"/>
    <col min="14" max="14" width="27.5" style="1" customWidth="1"/>
    <col min="15" max="16384" width="11.375" style="1"/>
  </cols>
  <sheetData>
    <row r="2" spans="1:14" x14ac:dyDescent="0.2">
      <c r="A2" s="67"/>
      <c r="B2" s="67"/>
      <c r="C2" s="67"/>
      <c r="D2" s="67"/>
      <c r="E2" s="67"/>
      <c r="F2" s="67"/>
      <c r="G2" s="69"/>
      <c r="H2" s="67"/>
      <c r="I2" s="68"/>
      <c r="J2" s="67"/>
      <c r="K2" s="67"/>
      <c r="L2" s="67"/>
      <c r="M2" s="67"/>
      <c r="N2" s="67"/>
    </row>
    <row r="3" spans="1:14" ht="14.25" x14ac:dyDescent="0.2">
      <c r="A3" s="66"/>
      <c r="B3" s="65" t="s">
        <v>135</v>
      </c>
      <c r="C3" s="64"/>
      <c r="D3" s="64"/>
      <c r="E3" s="64"/>
      <c r="F3" s="64"/>
      <c r="G3" s="64"/>
      <c r="H3" s="64"/>
      <c r="I3" s="64"/>
      <c r="J3" s="64"/>
      <c r="K3" s="64"/>
      <c r="L3" s="63"/>
      <c r="M3" s="62" t="s">
        <v>134</v>
      </c>
      <c r="N3" s="52"/>
    </row>
    <row r="4" spans="1:14" ht="18.75" customHeight="1" x14ac:dyDescent="0.2">
      <c r="A4" s="61"/>
      <c r="B4" s="60"/>
      <c r="C4" s="59"/>
      <c r="D4" s="59"/>
      <c r="E4" s="59"/>
      <c r="F4" s="59"/>
      <c r="G4" s="59"/>
      <c r="H4" s="59"/>
      <c r="I4" s="59"/>
      <c r="J4" s="59"/>
      <c r="K4" s="59"/>
      <c r="L4" s="58"/>
      <c r="M4" s="53" t="s">
        <v>133</v>
      </c>
      <c r="N4" s="52"/>
    </row>
    <row r="5" spans="1:14" ht="24" customHeight="1" x14ac:dyDescent="0.2">
      <c r="A5" s="57"/>
      <c r="B5" s="56"/>
      <c r="C5" s="55"/>
      <c r="D5" s="55"/>
      <c r="E5" s="55"/>
      <c r="F5" s="55"/>
      <c r="G5" s="55"/>
      <c r="H5" s="55"/>
      <c r="I5" s="55"/>
      <c r="J5" s="55"/>
      <c r="K5" s="55"/>
      <c r="L5" s="54"/>
      <c r="M5" s="53" t="s">
        <v>132</v>
      </c>
      <c r="N5" s="52"/>
    </row>
    <row r="11" spans="1:14" ht="18" x14ac:dyDescent="0.2">
      <c r="A11" s="51" t="s">
        <v>131</v>
      </c>
      <c r="B11" s="51"/>
      <c r="C11" s="51"/>
      <c r="D11" s="51"/>
      <c r="E11" s="51"/>
      <c r="F11" s="51"/>
      <c r="G11" s="51"/>
      <c r="H11" s="51"/>
      <c r="I11" s="51"/>
      <c r="J11" s="51"/>
      <c r="K11" s="51"/>
      <c r="L11" s="51"/>
      <c r="M11" s="51"/>
      <c r="N11" s="50" t="s">
        <v>130</v>
      </c>
    </row>
    <row r="12" spans="1:14" x14ac:dyDescent="0.2">
      <c r="A12" s="49" t="s">
        <v>129</v>
      </c>
      <c r="B12" s="49"/>
      <c r="C12" s="49"/>
      <c r="D12" s="49"/>
      <c r="E12" s="49"/>
      <c r="F12" s="49"/>
      <c r="G12" s="49"/>
      <c r="H12" s="49"/>
      <c r="I12" s="49"/>
      <c r="J12" s="49"/>
      <c r="K12" s="49"/>
      <c r="L12" s="49"/>
      <c r="M12" s="49"/>
      <c r="N12" s="47"/>
    </row>
    <row r="13" spans="1:14" x14ac:dyDescent="0.2">
      <c r="A13" s="48" t="s">
        <v>128</v>
      </c>
      <c r="B13" s="48"/>
      <c r="C13" s="48"/>
      <c r="D13" s="48"/>
      <c r="E13" s="48"/>
      <c r="F13" s="48"/>
      <c r="G13" s="48"/>
      <c r="H13" s="48"/>
      <c r="I13" s="48"/>
      <c r="J13" s="48"/>
      <c r="K13" s="48"/>
      <c r="L13" s="48"/>
      <c r="M13" s="48"/>
      <c r="N13" s="47"/>
    </row>
    <row r="14" spans="1:14" x14ac:dyDescent="0.2">
      <c r="A14" s="49" t="s">
        <v>127</v>
      </c>
      <c r="B14" s="49"/>
      <c r="C14" s="49"/>
      <c r="D14" s="49"/>
      <c r="E14" s="49"/>
      <c r="F14" s="49"/>
      <c r="G14" s="49"/>
      <c r="H14" s="49"/>
      <c r="I14" s="49"/>
      <c r="J14" s="49"/>
      <c r="K14" s="49"/>
      <c r="L14" s="49"/>
      <c r="M14" s="49"/>
      <c r="N14" s="47"/>
    </row>
    <row r="15" spans="1:14" x14ac:dyDescent="0.2">
      <c r="A15" s="48" t="s">
        <v>126</v>
      </c>
      <c r="B15" s="48"/>
      <c r="C15" s="48"/>
      <c r="D15" s="48"/>
      <c r="E15" s="48"/>
      <c r="F15" s="48"/>
      <c r="G15" s="48"/>
      <c r="H15" s="48"/>
      <c r="I15" s="48"/>
      <c r="J15" s="48"/>
      <c r="K15" s="48"/>
      <c r="L15" s="48"/>
      <c r="M15" s="48"/>
      <c r="N15" s="47"/>
    </row>
    <row r="16" spans="1:14" x14ac:dyDescent="0.2">
      <c r="A16" s="29" t="s">
        <v>125</v>
      </c>
      <c r="B16" s="29"/>
      <c r="C16" s="29" t="s">
        <v>31</v>
      </c>
      <c r="D16" s="29"/>
      <c r="E16" s="29" t="s">
        <v>30</v>
      </c>
      <c r="F16" s="29"/>
      <c r="G16" s="29"/>
      <c r="H16" s="29"/>
      <c r="I16" s="28" t="s">
        <v>29</v>
      </c>
      <c r="J16" s="28"/>
      <c r="K16" s="28"/>
      <c r="L16" s="28"/>
      <c r="M16" s="28"/>
      <c r="N16" s="47"/>
    </row>
    <row r="17" spans="1:14" ht="38.25" x14ac:dyDescent="0.2">
      <c r="A17" s="46" t="s">
        <v>124</v>
      </c>
      <c r="B17" s="46"/>
      <c r="C17" s="24" t="s">
        <v>27</v>
      </c>
      <c r="D17" s="25" t="s">
        <v>21</v>
      </c>
      <c r="E17" s="24" t="s">
        <v>27</v>
      </c>
      <c r="F17" s="24" t="s">
        <v>26</v>
      </c>
      <c r="G17" s="24" t="s">
        <v>25</v>
      </c>
      <c r="H17" s="24" t="s">
        <v>24</v>
      </c>
      <c r="I17" s="22" t="s">
        <v>23</v>
      </c>
      <c r="J17" s="23" t="s">
        <v>123</v>
      </c>
      <c r="K17" s="22" t="s">
        <v>21</v>
      </c>
      <c r="L17" s="22" t="s">
        <v>20</v>
      </c>
      <c r="M17" s="22" t="s">
        <v>19</v>
      </c>
      <c r="N17" s="45"/>
    </row>
    <row r="18" spans="1:14" ht="114.75" x14ac:dyDescent="0.2">
      <c r="A18" s="18" t="s">
        <v>122</v>
      </c>
      <c r="B18" s="14" t="s">
        <v>121</v>
      </c>
      <c r="C18" s="14" t="s">
        <v>120</v>
      </c>
      <c r="D18" s="14">
        <v>40</v>
      </c>
      <c r="E18" s="14" t="s">
        <v>114</v>
      </c>
      <c r="F18" s="16">
        <f>(K18/D18)</f>
        <v>0.25</v>
      </c>
      <c r="G18" s="43">
        <v>30000000</v>
      </c>
      <c r="H18" s="14" t="s">
        <v>108</v>
      </c>
      <c r="I18" s="13">
        <f>11/48</f>
        <v>0.22916666666666666</v>
      </c>
      <c r="J18" s="12">
        <f>K18/D18</f>
        <v>0.25</v>
      </c>
      <c r="K18" s="44">
        <v>10</v>
      </c>
      <c r="L18" s="10">
        <v>5000000</v>
      </c>
      <c r="M18" s="44" t="s">
        <v>119</v>
      </c>
      <c r="N18" s="8" t="s">
        <v>118</v>
      </c>
    </row>
    <row r="19" spans="1:14" ht="127.5" x14ac:dyDescent="0.2">
      <c r="A19" s="18" t="s">
        <v>117</v>
      </c>
      <c r="B19" s="14" t="s">
        <v>116</v>
      </c>
      <c r="C19" s="14" t="s">
        <v>115</v>
      </c>
      <c r="D19" s="14">
        <v>45</v>
      </c>
      <c r="E19" s="14" t="s">
        <v>114</v>
      </c>
      <c r="F19" s="16">
        <f>(K19/D19)</f>
        <v>0.22222222222222221</v>
      </c>
      <c r="G19" s="43">
        <v>30000000</v>
      </c>
      <c r="H19" s="14" t="s">
        <v>108</v>
      </c>
      <c r="I19" s="13">
        <f>11/48</f>
        <v>0.22916666666666666</v>
      </c>
      <c r="J19" s="12">
        <f>K19/D19</f>
        <v>0.22222222222222221</v>
      </c>
      <c r="K19" s="44">
        <v>10</v>
      </c>
      <c r="L19" s="10">
        <v>1200000</v>
      </c>
      <c r="M19" s="44" t="s">
        <v>86</v>
      </c>
      <c r="N19" s="8" t="s">
        <v>113</v>
      </c>
    </row>
    <row r="20" spans="1:14" ht="102" x14ac:dyDescent="0.2">
      <c r="A20" s="18" t="s">
        <v>112</v>
      </c>
      <c r="B20" s="14" t="s">
        <v>111</v>
      </c>
      <c r="C20" s="14" t="s">
        <v>110</v>
      </c>
      <c r="D20" s="14">
        <v>1</v>
      </c>
      <c r="E20" s="14" t="s">
        <v>109</v>
      </c>
      <c r="F20" s="16">
        <f>(K20/D20)</f>
        <v>0</v>
      </c>
      <c r="G20" s="43">
        <v>10000000</v>
      </c>
      <c r="H20" s="14" t="s">
        <v>108</v>
      </c>
      <c r="I20" s="13">
        <f>11/48</f>
        <v>0.22916666666666666</v>
      </c>
      <c r="J20" s="12">
        <f>K20/D20</f>
        <v>0</v>
      </c>
      <c r="K20" s="44">
        <v>0</v>
      </c>
      <c r="L20" s="10">
        <v>4000000</v>
      </c>
      <c r="M20" s="44" t="s">
        <v>86</v>
      </c>
      <c r="N20" s="8" t="s">
        <v>107</v>
      </c>
    </row>
    <row r="21" spans="1:14" ht="63.75" x14ac:dyDescent="0.2">
      <c r="A21" s="18" t="s">
        <v>106</v>
      </c>
      <c r="B21" s="14" t="s">
        <v>105</v>
      </c>
      <c r="C21" s="14" t="s">
        <v>104</v>
      </c>
      <c r="D21" s="14">
        <v>1</v>
      </c>
      <c r="E21" s="14" t="s">
        <v>103</v>
      </c>
      <c r="F21" s="16">
        <f>(K21/D21)</f>
        <v>0</v>
      </c>
      <c r="G21" s="32">
        <v>20000000</v>
      </c>
      <c r="H21" s="14" t="s">
        <v>102</v>
      </c>
      <c r="I21" s="13">
        <f>11/48</f>
        <v>0.22916666666666666</v>
      </c>
      <c r="J21" s="12">
        <f>K21/D21</f>
        <v>0</v>
      </c>
      <c r="K21" s="44">
        <v>0</v>
      </c>
      <c r="L21" s="10">
        <v>0</v>
      </c>
      <c r="M21" s="44" t="s">
        <v>34</v>
      </c>
      <c r="N21" s="8" t="s">
        <v>101</v>
      </c>
    </row>
    <row r="22" spans="1:14" ht="204" x14ac:dyDescent="0.2">
      <c r="A22" s="18" t="s">
        <v>100</v>
      </c>
      <c r="B22" s="14" t="s">
        <v>99</v>
      </c>
      <c r="C22" s="14" t="s">
        <v>98</v>
      </c>
      <c r="D22" s="30">
        <v>12</v>
      </c>
      <c r="E22" s="14" t="s">
        <v>93</v>
      </c>
      <c r="F22" s="16">
        <f>(K22/D22)</f>
        <v>0</v>
      </c>
      <c r="G22" s="32">
        <v>6000000</v>
      </c>
      <c r="H22" s="14" t="s">
        <v>3</v>
      </c>
      <c r="I22" s="13">
        <f>11/48</f>
        <v>0.22916666666666666</v>
      </c>
      <c r="J22" s="12">
        <f>K22/D22</f>
        <v>0</v>
      </c>
      <c r="K22" s="44"/>
      <c r="L22" s="10">
        <v>0</v>
      </c>
      <c r="M22" s="9" t="s">
        <v>92</v>
      </c>
      <c r="N22" s="8" t="s">
        <v>97</v>
      </c>
    </row>
    <row r="23" spans="1:14" ht="153" x14ac:dyDescent="0.2">
      <c r="A23" s="18" t="s">
        <v>96</v>
      </c>
      <c r="B23" s="14" t="s">
        <v>95</v>
      </c>
      <c r="C23" s="14" t="s">
        <v>94</v>
      </c>
      <c r="D23" s="30">
        <v>12</v>
      </c>
      <c r="E23" s="14" t="s">
        <v>93</v>
      </c>
      <c r="F23" s="16">
        <f>(K23/D23)</f>
        <v>0.25</v>
      </c>
      <c r="G23" s="43">
        <v>6000000</v>
      </c>
      <c r="H23" s="14"/>
      <c r="I23" s="13">
        <f>11/48</f>
        <v>0.22916666666666666</v>
      </c>
      <c r="J23" s="12">
        <f>K23/D23</f>
        <v>0.25</v>
      </c>
      <c r="K23" s="11">
        <v>3</v>
      </c>
      <c r="L23" s="10">
        <v>550000</v>
      </c>
      <c r="M23" s="9" t="s">
        <v>92</v>
      </c>
      <c r="N23" s="8" t="s">
        <v>91</v>
      </c>
    </row>
    <row r="24" spans="1:14" ht="140.25" x14ac:dyDescent="0.2">
      <c r="A24" s="18" t="s">
        <v>90</v>
      </c>
      <c r="B24" s="14" t="s">
        <v>89</v>
      </c>
      <c r="C24" s="14" t="s">
        <v>88</v>
      </c>
      <c r="D24" s="14">
        <v>100</v>
      </c>
      <c r="E24" s="14" t="s">
        <v>87</v>
      </c>
      <c r="F24" s="16">
        <f>(K24/D24)</f>
        <v>0.25</v>
      </c>
      <c r="G24" s="43">
        <v>15000000</v>
      </c>
      <c r="H24" s="14" t="s">
        <v>3</v>
      </c>
      <c r="I24" s="13">
        <f>11/48</f>
        <v>0.22916666666666666</v>
      </c>
      <c r="J24" s="12">
        <f>K24/D24</f>
        <v>0.25</v>
      </c>
      <c r="K24" s="11">
        <v>25</v>
      </c>
      <c r="L24" s="10">
        <v>10000000</v>
      </c>
      <c r="M24" s="9" t="s">
        <v>86</v>
      </c>
      <c r="N24" s="8" t="s">
        <v>85</v>
      </c>
    </row>
    <row r="25" spans="1:14" ht="89.25" x14ac:dyDescent="0.2">
      <c r="A25" s="18" t="s">
        <v>84</v>
      </c>
      <c r="B25" s="14" t="s">
        <v>83</v>
      </c>
      <c r="C25" s="14" t="s">
        <v>82</v>
      </c>
      <c r="D25" s="42">
        <f>240*4</f>
        <v>960</v>
      </c>
      <c r="E25" s="35" t="s">
        <v>81</v>
      </c>
      <c r="F25" s="16">
        <f>(K25/D25)</f>
        <v>0.25</v>
      </c>
      <c r="G25" s="34">
        <v>150000000</v>
      </c>
      <c r="H25" s="33" t="s">
        <v>80</v>
      </c>
      <c r="I25" s="13">
        <f>11/48</f>
        <v>0.22916666666666666</v>
      </c>
      <c r="J25" s="12">
        <f>K25/D25</f>
        <v>0.25</v>
      </c>
      <c r="K25" s="11">
        <v>240</v>
      </c>
      <c r="L25" s="10">
        <v>9950000</v>
      </c>
      <c r="M25" s="9" t="s">
        <v>61</v>
      </c>
      <c r="N25" s="8" t="s">
        <v>79</v>
      </c>
    </row>
    <row r="26" spans="1:14" ht="76.5" x14ac:dyDescent="0.2">
      <c r="A26" s="18" t="s">
        <v>78</v>
      </c>
      <c r="B26" s="14" t="s">
        <v>77</v>
      </c>
      <c r="C26" s="14" t="s">
        <v>76</v>
      </c>
      <c r="D26" s="42">
        <f>240*4</f>
        <v>960</v>
      </c>
      <c r="E26" s="33" t="s">
        <v>75</v>
      </c>
      <c r="F26" s="16">
        <f>(K26/D26)</f>
        <v>0.15416666666666667</v>
      </c>
      <c r="G26" s="41">
        <v>28000000</v>
      </c>
      <c r="H26" s="33" t="s">
        <v>74</v>
      </c>
      <c r="I26" s="13">
        <f>11/48</f>
        <v>0.22916666666666666</v>
      </c>
      <c r="J26" s="12">
        <f>K26/D26</f>
        <v>0.15416666666666667</v>
      </c>
      <c r="K26" s="11">
        <v>148</v>
      </c>
      <c r="L26" s="10">
        <v>9450000</v>
      </c>
      <c r="M26" s="9" t="s">
        <v>61</v>
      </c>
      <c r="N26" s="8" t="s">
        <v>73</v>
      </c>
    </row>
    <row r="27" spans="1:14" ht="63.75" x14ac:dyDescent="0.2">
      <c r="A27" s="18" t="s">
        <v>72</v>
      </c>
      <c r="B27" s="14" t="s">
        <v>71</v>
      </c>
      <c r="C27" s="14" t="s">
        <v>70</v>
      </c>
      <c r="D27" s="40">
        <v>4</v>
      </c>
      <c r="E27" s="40" t="s">
        <v>69</v>
      </c>
      <c r="F27" s="16">
        <f>(K27/D27)</f>
        <v>0.25</v>
      </c>
      <c r="G27" s="39">
        <v>4000000</v>
      </c>
      <c r="H27" s="33" t="s">
        <v>68</v>
      </c>
      <c r="I27" s="13">
        <f>11/48</f>
        <v>0.22916666666666666</v>
      </c>
      <c r="J27" s="12">
        <f>K27/D27</f>
        <v>0.25</v>
      </c>
      <c r="K27" s="38">
        <v>1</v>
      </c>
      <c r="L27" s="10">
        <v>10000000</v>
      </c>
      <c r="M27" s="9" t="s">
        <v>61</v>
      </c>
      <c r="N27" s="37" t="s">
        <v>67</v>
      </c>
    </row>
    <row r="28" spans="1:14" ht="89.25" x14ac:dyDescent="0.2">
      <c r="A28" s="18" t="s">
        <v>66</v>
      </c>
      <c r="B28" s="14" t="s">
        <v>65</v>
      </c>
      <c r="C28" s="14" t="s">
        <v>64</v>
      </c>
      <c r="D28" s="36">
        <v>150</v>
      </c>
      <c r="E28" s="35" t="s">
        <v>63</v>
      </c>
      <c r="F28" s="16">
        <f>(K28/D28)</f>
        <v>0.1</v>
      </c>
      <c r="G28" s="34">
        <v>10000000</v>
      </c>
      <c r="H28" s="33" t="s">
        <v>62</v>
      </c>
      <c r="I28" s="13">
        <f>11/48</f>
        <v>0.22916666666666666</v>
      </c>
      <c r="J28" s="12">
        <f>K28/D28</f>
        <v>0.1</v>
      </c>
      <c r="K28" s="11">
        <v>15</v>
      </c>
      <c r="L28" s="10">
        <v>6450000</v>
      </c>
      <c r="M28" s="9" t="s">
        <v>61</v>
      </c>
      <c r="N28" s="8" t="s">
        <v>60</v>
      </c>
    </row>
    <row r="29" spans="1:14" x14ac:dyDescent="0.2">
      <c r="A29" s="29" t="s">
        <v>59</v>
      </c>
      <c r="B29" s="29"/>
      <c r="C29" s="29" t="s">
        <v>31</v>
      </c>
      <c r="D29" s="29"/>
      <c r="E29" s="29" t="s">
        <v>30</v>
      </c>
      <c r="F29" s="29"/>
      <c r="G29" s="29"/>
      <c r="H29" s="29"/>
      <c r="I29" s="28" t="s">
        <v>29</v>
      </c>
      <c r="J29" s="28"/>
      <c r="K29" s="28"/>
      <c r="L29" s="28"/>
      <c r="M29" s="28"/>
      <c r="N29" s="22"/>
    </row>
    <row r="30" spans="1:14" ht="25.5" x14ac:dyDescent="0.2">
      <c r="A30" s="26" t="s">
        <v>58</v>
      </c>
      <c r="B30" s="26"/>
      <c r="C30" s="24" t="s">
        <v>27</v>
      </c>
      <c r="D30" s="25" t="s">
        <v>21</v>
      </c>
      <c r="E30" s="24" t="s">
        <v>27</v>
      </c>
      <c r="F30" s="24" t="s">
        <v>26</v>
      </c>
      <c r="G30" s="24" t="s">
        <v>25</v>
      </c>
      <c r="H30" s="24" t="s">
        <v>24</v>
      </c>
      <c r="I30" s="22" t="s">
        <v>23</v>
      </c>
      <c r="J30" s="23" t="s">
        <v>22</v>
      </c>
      <c r="K30" s="22" t="s">
        <v>21</v>
      </c>
      <c r="L30" s="22" t="s">
        <v>20</v>
      </c>
      <c r="M30" s="22" t="s">
        <v>19</v>
      </c>
      <c r="N30" s="22"/>
    </row>
    <row r="31" spans="1:14" ht="51" x14ac:dyDescent="0.2">
      <c r="A31" s="18" t="s">
        <v>57</v>
      </c>
      <c r="B31" s="14" t="s">
        <v>56</v>
      </c>
      <c r="C31" s="14" t="s">
        <v>55</v>
      </c>
      <c r="D31" s="30">
        <v>7</v>
      </c>
      <c r="E31" s="30" t="s">
        <v>54</v>
      </c>
      <c r="F31" s="16">
        <f>(K31/D31)</f>
        <v>0.14285714285714285</v>
      </c>
      <c r="G31" s="32">
        <v>10000</v>
      </c>
      <c r="H31" s="14" t="s">
        <v>53</v>
      </c>
      <c r="I31" s="13">
        <f>11/48</f>
        <v>0.22916666666666666</v>
      </c>
      <c r="J31" s="12">
        <f>K31/D31</f>
        <v>0.14285714285714285</v>
      </c>
      <c r="K31" s="11">
        <v>1</v>
      </c>
      <c r="L31" s="10">
        <v>0</v>
      </c>
      <c r="M31" s="9" t="s">
        <v>52</v>
      </c>
      <c r="N31" s="8" t="s">
        <v>51</v>
      </c>
    </row>
    <row r="32" spans="1:14" ht="153" x14ac:dyDescent="0.2">
      <c r="A32" s="18" t="s">
        <v>50</v>
      </c>
      <c r="B32" s="14" t="s">
        <v>49</v>
      </c>
      <c r="C32" s="14" t="s">
        <v>48</v>
      </c>
      <c r="D32" s="30">
        <v>20</v>
      </c>
      <c r="E32" s="30" t="s">
        <v>47</v>
      </c>
      <c r="F32" s="16">
        <f>(K32/D32)</f>
        <v>0.25</v>
      </c>
      <c r="G32" s="32">
        <v>10000000</v>
      </c>
      <c r="H32" s="14" t="s">
        <v>3</v>
      </c>
      <c r="I32" s="13">
        <f>11/48</f>
        <v>0.22916666666666666</v>
      </c>
      <c r="J32" s="12">
        <f>K32/D32</f>
        <v>0.25</v>
      </c>
      <c r="K32" s="11">
        <v>5</v>
      </c>
      <c r="L32" s="10">
        <v>6000000</v>
      </c>
      <c r="M32" s="9" t="s">
        <v>46</v>
      </c>
      <c r="N32" s="8" t="s">
        <v>45</v>
      </c>
    </row>
    <row r="33" spans="1:14" ht="38.25" x14ac:dyDescent="0.2">
      <c r="A33" s="18" t="s">
        <v>44</v>
      </c>
      <c r="B33" s="14" t="s">
        <v>43</v>
      </c>
      <c r="C33" s="14" t="s">
        <v>42</v>
      </c>
      <c r="D33" s="30">
        <v>10</v>
      </c>
      <c r="E33" s="30" t="s">
        <v>41</v>
      </c>
      <c r="F33" s="16">
        <f>(K33/D33)</f>
        <v>0.1</v>
      </c>
      <c r="G33" s="32">
        <v>9000000</v>
      </c>
      <c r="H33" s="14" t="s">
        <v>3</v>
      </c>
      <c r="I33" s="13">
        <f>11/48</f>
        <v>0.22916666666666666</v>
      </c>
      <c r="J33" s="12">
        <f>K33/D33</f>
        <v>0.1</v>
      </c>
      <c r="K33" s="11">
        <v>1</v>
      </c>
      <c r="L33" s="10">
        <v>1000000</v>
      </c>
      <c r="M33" s="9" t="s">
        <v>40</v>
      </c>
      <c r="N33" s="8" t="s">
        <v>39</v>
      </c>
    </row>
    <row r="34" spans="1:14" ht="63.75" x14ac:dyDescent="0.2">
      <c r="A34" s="18" t="s">
        <v>38</v>
      </c>
      <c r="B34" s="14" t="s">
        <v>37</v>
      </c>
      <c r="C34" s="14" t="s">
        <v>36</v>
      </c>
      <c r="D34" s="31">
        <v>1</v>
      </c>
      <c r="E34" s="30" t="s">
        <v>35</v>
      </c>
      <c r="F34" s="16">
        <f>(K34/D34)</f>
        <v>1</v>
      </c>
      <c r="G34" s="19">
        <v>4000000</v>
      </c>
      <c r="H34" s="14" t="s">
        <v>3</v>
      </c>
      <c r="I34" s="13">
        <f>11/48</f>
        <v>0.22916666666666666</v>
      </c>
      <c r="J34" s="12">
        <f>K34/D34</f>
        <v>1</v>
      </c>
      <c r="K34" s="11">
        <v>1</v>
      </c>
      <c r="L34" s="10">
        <v>1000000</v>
      </c>
      <c r="M34" s="9" t="s">
        <v>34</v>
      </c>
      <c r="N34" s="8" t="s">
        <v>33</v>
      </c>
    </row>
    <row r="35" spans="1:14" x14ac:dyDescent="0.2">
      <c r="A35" s="29" t="s">
        <v>32</v>
      </c>
      <c r="B35" s="29"/>
      <c r="C35" s="29" t="s">
        <v>31</v>
      </c>
      <c r="D35" s="29"/>
      <c r="E35" s="29" t="s">
        <v>30</v>
      </c>
      <c r="F35" s="29"/>
      <c r="G35" s="29"/>
      <c r="H35" s="29"/>
      <c r="I35" s="28" t="s">
        <v>29</v>
      </c>
      <c r="J35" s="28"/>
      <c r="K35" s="28"/>
      <c r="L35" s="28"/>
      <c r="M35" s="28"/>
      <c r="N35" s="27"/>
    </row>
    <row r="36" spans="1:14" ht="25.5" x14ac:dyDescent="0.2">
      <c r="A36" s="26" t="s">
        <v>28</v>
      </c>
      <c r="B36" s="26"/>
      <c r="C36" s="24" t="s">
        <v>27</v>
      </c>
      <c r="D36" s="25" t="s">
        <v>21</v>
      </c>
      <c r="E36" s="24" t="s">
        <v>27</v>
      </c>
      <c r="F36" s="24" t="s">
        <v>26</v>
      </c>
      <c r="G36" s="24" t="s">
        <v>25</v>
      </c>
      <c r="H36" s="24" t="s">
        <v>24</v>
      </c>
      <c r="I36" s="22" t="s">
        <v>23</v>
      </c>
      <c r="J36" s="23" t="s">
        <v>22</v>
      </c>
      <c r="K36" s="22" t="s">
        <v>21</v>
      </c>
      <c r="L36" s="22" t="s">
        <v>20</v>
      </c>
      <c r="M36" s="22" t="s">
        <v>19</v>
      </c>
      <c r="N36" s="22"/>
    </row>
    <row r="37" spans="1:14" ht="63.75" x14ac:dyDescent="0.2">
      <c r="A37" s="18" t="s">
        <v>18</v>
      </c>
      <c r="B37" s="14" t="s">
        <v>17</v>
      </c>
      <c r="C37" s="14" t="s">
        <v>16</v>
      </c>
      <c r="D37" s="21">
        <v>1</v>
      </c>
      <c r="E37" s="17" t="s">
        <v>15</v>
      </c>
      <c r="F37" s="16">
        <f>(K37/D37)</f>
        <v>1</v>
      </c>
      <c r="G37" s="19">
        <v>235728000</v>
      </c>
      <c r="H37" s="14" t="s">
        <v>3</v>
      </c>
      <c r="I37" s="13">
        <f>11/48</f>
        <v>0.22916666666666666</v>
      </c>
      <c r="J37" s="12">
        <f>K37/D37</f>
        <v>1</v>
      </c>
      <c r="K37" s="11">
        <v>1</v>
      </c>
      <c r="L37" s="10">
        <v>22000000</v>
      </c>
      <c r="M37" s="11" t="s">
        <v>14</v>
      </c>
      <c r="N37" s="8" t="s">
        <v>13</v>
      </c>
    </row>
    <row r="38" spans="1:14" ht="76.5" x14ac:dyDescent="0.2">
      <c r="A38" s="18" t="s">
        <v>12</v>
      </c>
      <c r="B38" s="14" t="s">
        <v>11</v>
      </c>
      <c r="C38" s="14" t="s">
        <v>10</v>
      </c>
      <c r="D38" s="20">
        <v>140</v>
      </c>
      <c r="E38" s="17" t="s">
        <v>4</v>
      </c>
      <c r="F38" s="16">
        <f>(K38/D38)</f>
        <v>7.1428571428571425E-2</v>
      </c>
      <c r="G38" s="19">
        <v>28000000</v>
      </c>
      <c r="H38" s="14" t="s">
        <v>3</v>
      </c>
      <c r="I38" s="13">
        <f>11/48</f>
        <v>0.22916666666666666</v>
      </c>
      <c r="J38" s="12">
        <f>K38/D38</f>
        <v>7.1428571428571425E-2</v>
      </c>
      <c r="K38" s="11">
        <v>10</v>
      </c>
      <c r="L38" s="10">
        <v>4000000</v>
      </c>
      <c r="M38" s="11" t="s">
        <v>9</v>
      </c>
      <c r="N38" s="8" t="s">
        <v>8</v>
      </c>
    </row>
    <row r="39" spans="1:14" ht="89.25" x14ac:dyDescent="0.2">
      <c r="A39" s="18" t="s">
        <v>7</v>
      </c>
      <c r="B39" s="14" t="s">
        <v>6</v>
      </c>
      <c r="C39" s="14" t="s">
        <v>5</v>
      </c>
      <c r="D39" s="17">
        <v>88</v>
      </c>
      <c r="E39" s="17" t="s">
        <v>4</v>
      </c>
      <c r="F39" s="16">
        <f>(K39/D39)</f>
        <v>0.19318181818181818</v>
      </c>
      <c r="G39" s="15">
        <v>5000000</v>
      </c>
      <c r="H39" s="14" t="s">
        <v>3</v>
      </c>
      <c r="I39" s="13">
        <f>11/48</f>
        <v>0.22916666666666666</v>
      </c>
      <c r="J39" s="12">
        <f>K39/D39</f>
        <v>0.19318181818181818</v>
      </c>
      <c r="K39" s="11">
        <v>17</v>
      </c>
      <c r="L39" s="10">
        <v>1200000</v>
      </c>
      <c r="M39" s="9" t="s">
        <v>2</v>
      </c>
      <c r="N39" s="8" t="s">
        <v>1</v>
      </c>
    </row>
    <row r="40" spans="1:14" x14ac:dyDescent="0.2">
      <c r="B40" s="7" t="s">
        <v>0</v>
      </c>
      <c r="C40" s="7"/>
      <c r="D40" s="7"/>
      <c r="E40" s="7"/>
      <c r="F40" s="7"/>
      <c r="G40" s="6">
        <f>SUM(G18:G39)</f>
        <v>600738000</v>
      </c>
      <c r="H40" s="5"/>
      <c r="I40" s="3"/>
      <c r="J40" s="3"/>
      <c r="K40" s="3"/>
      <c r="L40" s="4">
        <f>L18+L19+L20+L21+L22+L23+L24+L25+L26+L27+L28+L31+L32+L33+L34+L37+L38+L39</f>
        <v>91800000</v>
      </c>
      <c r="M40" s="3"/>
    </row>
  </sheetData>
  <mergeCells count="22">
    <mergeCell ref="B3:L5"/>
    <mergeCell ref="A11:M11"/>
    <mergeCell ref="N11:N17"/>
    <mergeCell ref="A12:M12"/>
    <mergeCell ref="A13:M13"/>
    <mergeCell ref="A14:M14"/>
    <mergeCell ref="A15:M15"/>
    <mergeCell ref="A16:B16"/>
    <mergeCell ref="C16:D16"/>
    <mergeCell ref="E16:H16"/>
    <mergeCell ref="I16:M16"/>
    <mergeCell ref="A17:B17"/>
    <mergeCell ref="A29:B29"/>
    <mergeCell ref="C29:D29"/>
    <mergeCell ref="E29:H29"/>
    <mergeCell ref="I29:M29"/>
    <mergeCell ref="I35:M35"/>
    <mergeCell ref="A36:B36"/>
    <mergeCell ref="A30:B30"/>
    <mergeCell ref="A35:B35"/>
    <mergeCell ref="C35:D35"/>
    <mergeCell ref="E35:H35"/>
  </mergeCells>
  <pageMargins left="0.7" right="0.7" top="0.75" bottom="0.75" header="0.3" footer="0.3"/>
  <pageSetup scale="85" orientation="landscape" horizontalDpi="4294967293" verticalDpi="0"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SOCIAL</vt:lpstr>
    </vt:vector>
  </TitlesOfParts>
  <Company>Hewlett-Packard 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David Suarez Sanchez</dc:creator>
  <cp:lastModifiedBy>David Suarez Sanchez</cp:lastModifiedBy>
  <dcterms:created xsi:type="dcterms:W3CDTF">2014-03-10T20:23:45Z</dcterms:created>
  <dcterms:modified xsi:type="dcterms:W3CDTF">2014-03-10T20:23:56Z</dcterms:modified>
</cp:coreProperties>
</file>