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DIR FINANCIERA" sheetId="1" r:id="rId1"/>
  </sheets>
  <calcPr calcId="145621"/>
</workbook>
</file>

<file path=xl/calcChain.xml><?xml version="1.0" encoding="utf-8"?>
<calcChain xmlns="http://schemas.openxmlformats.org/spreadsheetml/2006/main">
  <c r="BY13" i="1" l="1"/>
  <c r="AY13" i="1"/>
  <c r="AV13" i="1"/>
  <c r="AS13" i="1"/>
  <c r="AQ13" i="1"/>
  <c r="AT13" i="1" s="1"/>
  <c r="AW13" i="1" s="1"/>
  <c r="AP13" i="1"/>
  <c r="BY11" i="1"/>
  <c r="BY10" i="1"/>
  <c r="AY10" i="1"/>
  <c r="AV10" i="1"/>
  <c r="AS10" i="1"/>
  <c r="AQ10" i="1"/>
  <c r="AT10" i="1" s="1"/>
  <c r="AW10" i="1" s="1"/>
  <c r="AP10" i="1"/>
  <c r="BY9" i="1"/>
  <c r="BY8" i="1"/>
  <c r="BY7" i="1"/>
  <c r="AP7" i="1"/>
  <c r="BN13" i="1" l="1"/>
  <c r="BM13" i="1"/>
  <c r="BN11" i="1"/>
  <c r="BM11" i="1"/>
  <c r="BN10" i="1"/>
  <c r="BM10" i="1"/>
  <c r="BN9" i="1"/>
  <c r="BM9" i="1"/>
  <c r="BN7" i="1"/>
  <c r="BM7" i="1"/>
  <c r="AQ7" i="1"/>
  <c r="AT7" i="1" s="1"/>
  <c r="AW7" i="1" s="1"/>
  <c r="AZ7" i="1" s="1"/>
  <c r="U7" i="1"/>
  <c r="S7" i="1"/>
  <c r="S20" i="1" l="1"/>
  <c r="R20" i="1"/>
</calcChain>
</file>

<file path=xl/sharedStrings.xml><?xml version="1.0" encoding="utf-8"?>
<sst xmlns="http://schemas.openxmlformats.org/spreadsheetml/2006/main" count="139" uniqueCount="82">
  <si>
    <t xml:space="preserve">LÍNEA ESTRATEGICA </t>
  </si>
  <si>
    <t xml:space="preserve">SECTOR </t>
  </si>
  <si>
    <t>POLÍTICA</t>
  </si>
  <si>
    <t>PROGRAMA</t>
  </si>
  <si>
    <t>SUBPROGRAMA</t>
  </si>
  <si>
    <t>PROYECTO</t>
  </si>
  <si>
    <t>CODIGO BPIM</t>
  </si>
  <si>
    <t>OBJETIVO PRODUCTO</t>
  </si>
  <si>
    <t>LINEA BASE</t>
  </si>
  <si>
    <t>META PRODUCTO</t>
  </si>
  <si>
    <t>INDICADOR</t>
  </si>
  <si>
    <t>META ACUMULADA CUATRENIO</t>
  </si>
  <si>
    <t>VALOR PROYECTADO A INVERTIR EN EL CUATRIENIIO</t>
  </si>
  <si>
    <t>VALOR TOTAL PROYECTO (EJECUTADO)</t>
  </si>
  <si>
    <t>JUSTIFICACION DE MAYOR O MENOR VALOR SEGÚN VALOR PROYECTADO</t>
  </si>
  <si>
    <t>PLAN DE INVERSIÓN</t>
  </si>
  <si>
    <t>FUENTES DE INVERSION PARA LOS CUATRO AÑOS</t>
  </si>
  <si>
    <t>COSTO TOTAL PDM</t>
  </si>
  <si>
    <t>RESPONSABLES</t>
  </si>
  <si>
    <t>REC. PROPIOS</t>
  </si>
  <si>
    <t>SGP</t>
  </si>
  <si>
    <t>REGALIAS</t>
  </si>
  <si>
    <t>EMPRESTITO</t>
  </si>
  <si>
    <t>OTROS</t>
  </si>
  <si>
    <t>N°</t>
  </si>
  <si>
    <t>%</t>
  </si>
  <si>
    <t>PONDERADO ANUAL</t>
  </si>
  <si>
    <t>N°(Cant)</t>
  </si>
  <si>
    <t>PESO DEL PROGRAMA EN PDM</t>
  </si>
  <si>
    <t>RECURSOS GENERADOS</t>
  </si>
  <si>
    <t>POBLACION IMPACTADA</t>
  </si>
  <si>
    <t>SEM 1 PONDERADO % EJECUCION</t>
  </si>
  <si>
    <t>SEM 2 PONDERADO %</t>
  </si>
  <si>
    <t>SECTOR</t>
  </si>
  <si>
    <t>PDM</t>
  </si>
  <si>
    <t>$</t>
  </si>
  <si>
    <t>$ por  Ejecutar</t>
  </si>
  <si>
    <t>$ Por Ejecutar</t>
  </si>
  <si>
    <t>RUBRO</t>
  </si>
  <si>
    <t>ENTIDAD</t>
  </si>
  <si>
    <t>COSTO TOTAL DEL PROGRAMA EN PDM(miles de $)</t>
  </si>
  <si>
    <t>MISIONAL</t>
  </si>
  <si>
    <t>ESTRATEGICO</t>
  </si>
  <si>
    <t>APOYO</t>
  </si>
  <si>
    <t>PESO EN EL SECTOR</t>
  </si>
  <si>
    <t>PESO EN EL PDM</t>
  </si>
  <si>
    <t>URBANA</t>
  </si>
  <si>
    <t>RURAL</t>
  </si>
  <si>
    <t>TOTAL</t>
  </si>
  <si>
    <t>Estatuto de planeación</t>
  </si>
  <si>
    <t>Consultorio de vivienda</t>
  </si>
  <si>
    <t>DESARROLLO ECONOMICO Y EFICIENCIA ADMINISTRATIVA</t>
  </si>
  <si>
    <t>FORTALECIMIENTO FINANCIERO</t>
  </si>
  <si>
    <t>RECAUDO</t>
  </si>
  <si>
    <t>Fortalecimiento del recaudo</t>
  </si>
  <si>
    <t>Incrementar los niveles de recaudo de los diferentes tipos de impuestos, tasas, multas y contribuciones del orden municipal</t>
  </si>
  <si>
    <t>Proceso de entrega de facturación al 90%</t>
  </si>
  <si>
    <t>Número de predios actualizados</t>
  </si>
  <si>
    <t>Porcentaje de incremento en el recaudo</t>
  </si>
  <si>
    <t xml:space="preserve">Bancos inscritos para pagos en línea </t>
  </si>
  <si>
    <t>Prorcentaje de facturas entregadas</t>
  </si>
  <si>
    <t>Porcentaje de inspecciones</t>
  </si>
  <si>
    <t>Personal dirección fra, planeación, catastro y contratación</t>
  </si>
  <si>
    <t>Personal dirección fra, catastro,dirección planeación, dirección tránsito, INDEPORTES, UMATA, Dirección local de salud, secretaría de gobierno.</t>
  </si>
  <si>
    <t>Dirección financiera y sistemas</t>
  </si>
  <si>
    <t xml:space="preserve">Dirección financiera </t>
  </si>
  <si>
    <t>EFICIENCIA ADMINISTRATIVA</t>
  </si>
  <si>
    <t>Mejoramiento del desempeño fiscal</t>
  </si>
  <si>
    <t>Mejorar el desempeño fiscal de la entidad territorial durante el cuatrienio</t>
  </si>
  <si>
    <t>Ingresos tributarios incrementados</t>
  </si>
  <si>
    <t>Porcentaje de ingresos tributarios aumentados</t>
  </si>
  <si>
    <t>100  Inspecciones tributarias periodicas</t>
  </si>
  <si>
    <t xml:space="preserve">Un Estatuto tributario elaborado, aprobado y aplicado </t>
  </si>
  <si>
    <t>4 Pagos en línea implementados</t>
  </si>
  <si>
    <t>8500 predios con el  Catastro urbano actualizado</t>
  </si>
  <si>
    <t xml:space="preserve">8  Campañas realizadas para la recuperación de cartera. </t>
  </si>
  <si>
    <t>Número de campañas realizadas</t>
  </si>
  <si>
    <t>8 campañas de sensibilización en presentación de auto avalúos</t>
  </si>
  <si>
    <t xml:space="preserve"> Porcentaje de Servicio a la deuda pública solventado</t>
  </si>
  <si>
    <t>Porcentaje de Gastos de funionamiento en el límite de Ley</t>
  </si>
  <si>
    <t xml:space="preserve">Porcentaje en menor dependencia del SGP sistema general de participaciones y transferencia de Ley 99. </t>
  </si>
  <si>
    <t>Porcentaje en Esfuerzo fiscal incrementado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</si>
</sst>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&quot;$&quot;\ #,##0.00"/>
    <numFmt numFmtId="165" formatCode="&quot;$&quot;\ #,##0"/>
    <numFmt numFmtId="166" formatCode="0.0%"/>
    <numFmt numFmtId="167" formatCode="_(* #,##0_);_(* \(#,##0\);_(* &quot;-&quot;??_);_(@_)"/>
    <numFmt numFmtId="168" formatCode="0.0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rgb="FF00000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u/>
      <sz val="9"/>
      <color indexed="1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u/>
      <sz val="9"/>
      <color indexed="10"/>
      <name val="Arial"/>
      <family val="2"/>
    </font>
    <font>
      <b/>
      <sz val="9"/>
      <color rgb="FF000000"/>
      <name val="Arial"/>
      <family val="2"/>
    </font>
    <font>
      <sz val="10"/>
      <color theme="1"/>
      <name val="Arial"/>
      <family val="2"/>
    </font>
    <font>
      <sz val="9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Fill="1"/>
    <xf numFmtId="0" fontId="2" fillId="2" borderId="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2" fontId="6" fillId="0" borderId="25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4" fontId="11" fillId="0" borderId="25" xfId="0" applyNumberFormat="1" applyFont="1" applyFill="1" applyBorder="1" applyAlignment="1">
      <alignment horizontal="center" vertical="center" wrapText="1"/>
    </xf>
    <xf numFmtId="9" fontId="12" fillId="0" borderId="25" xfId="3" applyFont="1" applyFill="1" applyBorder="1" applyAlignment="1">
      <alignment horizontal="center" vertical="center" wrapText="1"/>
    </xf>
    <xf numFmtId="9" fontId="7" fillId="0" borderId="25" xfId="3" applyFont="1" applyFill="1" applyBorder="1" applyAlignment="1">
      <alignment horizontal="center" vertical="center" wrapText="1"/>
    </xf>
    <xf numFmtId="164" fontId="12" fillId="0" borderId="25" xfId="0" applyNumberFormat="1" applyFont="1" applyFill="1" applyBorder="1" applyAlignment="1">
      <alignment horizontal="center" vertical="center" wrapText="1"/>
    </xf>
    <xf numFmtId="164" fontId="7" fillId="0" borderId="25" xfId="3" applyNumberFormat="1" applyFont="1" applyFill="1" applyBorder="1" applyAlignment="1">
      <alignment horizontal="center" vertical="center" wrapText="1"/>
    </xf>
    <xf numFmtId="165" fontId="7" fillId="0" borderId="25" xfId="0" applyNumberFormat="1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9" fontId="13" fillId="0" borderId="25" xfId="3" applyFont="1" applyFill="1" applyBorder="1" applyAlignment="1">
      <alignment horizontal="center" vertical="center" wrapText="1"/>
    </xf>
    <xf numFmtId="166" fontId="7" fillId="0" borderId="25" xfId="2" applyNumberFormat="1" applyFont="1" applyFill="1" applyBorder="1" applyAlignment="1">
      <alignment horizontal="center" vertical="center" wrapText="1"/>
    </xf>
    <xf numFmtId="10" fontId="7" fillId="0" borderId="25" xfId="2" applyNumberFormat="1" applyFont="1" applyFill="1" applyBorder="1" applyAlignment="1">
      <alignment horizontal="center" vertical="center" wrapText="1"/>
    </xf>
    <xf numFmtId="9" fontId="7" fillId="3" borderId="17" xfId="2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3" fontId="15" fillId="0" borderId="25" xfId="0" applyNumberFormat="1" applyFont="1" applyFill="1" applyBorder="1" applyAlignment="1">
      <alignment horizontal="center" vertical="center" wrapText="1"/>
    </xf>
    <xf numFmtId="164" fontId="16" fillId="0" borderId="25" xfId="0" applyNumberFormat="1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4" fontId="9" fillId="0" borderId="25" xfId="0" applyNumberFormat="1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vertical="center" wrapText="1"/>
    </xf>
    <xf numFmtId="3" fontId="9" fillId="0" borderId="25" xfId="0" applyNumberFormat="1" applyFont="1" applyFill="1" applyBorder="1" applyAlignment="1">
      <alignment vertical="center" wrapText="1"/>
    </xf>
    <xf numFmtId="3" fontId="7" fillId="0" borderId="25" xfId="3" applyNumberFormat="1" applyFont="1" applyFill="1" applyBorder="1" applyAlignment="1">
      <alignment vertical="center" wrapText="1"/>
    </xf>
    <xf numFmtId="9" fontId="7" fillId="0" borderId="25" xfId="3" applyFont="1" applyFill="1" applyBorder="1" applyAlignment="1">
      <alignment vertical="center" wrapText="1"/>
    </xf>
    <xf numFmtId="0" fontId="16" fillId="0" borderId="25" xfId="0" applyFont="1" applyFill="1" applyBorder="1" applyAlignment="1">
      <alignment horizontal="center" vertical="center" wrapText="1"/>
    </xf>
    <xf numFmtId="10" fontId="0" fillId="0" borderId="0" xfId="0" applyNumberFormat="1"/>
    <xf numFmtId="3" fontId="17" fillId="0" borderId="0" xfId="0" applyNumberFormat="1" applyFont="1"/>
    <xf numFmtId="0" fontId="2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3" fontId="7" fillId="0" borderId="25" xfId="3" applyNumberFormat="1" applyFont="1" applyFill="1" applyBorder="1" applyAlignment="1">
      <alignment horizontal="center" vertical="center" wrapText="1"/>
    </xf>
    <xf numFmtId="3" fontId="15" fillId="0" borderId="25" xfId="0" applyNumberFormat="1" applyFont="1" applyFill="1" applyBorder="1" applyAlignment="1">
      <alignment vertical="center" wrapText="1"/>
    </xf>
    <xf numFmtId="9" fontId="19" fillId="0" borderId="25" xfId="3" applyFont="1" applyFill="1" applyBorder="1" applyAlignment="1">
      <alignment horizontal="center" vertical="center" wrapText="1"/>
    </xf>
    <xf numFmtId="167" fontId="7" fillId="0" borderId="25" xfId="1" applyNumberFormat="1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9" fontId="7" fillId="0" borderId="25" xfId="2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0" fillId="5" borderId="21" xfId="0" applyFill="1" applyBorder="1"/>
    <xf numFmtId="9" fontId="0" fillId="5" borderId="25" xfId="0" applyNumberFormat="1" applyFill="1" applyBorder="1" applyAlignment="1">
      <alignment horizontal="center" vertical="center"/>
    </xf>
    <xf numFmtId="10" fontId="0" fillId="5" borderId="25" xfId="2" applyNumberFormat="1" applyFont="1" applyFill="1" applyBorder="1" applyAlignment="1">
      <alignment horizontal="center" vertical="center"/>
    </xf>
    <xf numFmtId="10" fontId="0" fillId="5" borderId="25" xfId="0" applyNumberFormat="1" applyFill="1" applyBorder="1" applyAlignment="1">
      <alignment horizontal="center" vertical="center"/>
    </xf>
    <xf numFmtId="3" fontId="9" fillId="5" borderId="25" xfId="0" applyNumberFormat="1" applyFont="1" applyFill="1" applyBorder="1" applyAlignment="1">
      <alignment horizontal="center" vertical="center" wrapText="1"/>
    </xf>
    <xf numFmtId="9" fontId="7" fillId="5" borderId="25" xfId="3" applyNumberFormat="1" applyFont="1" applyFill="1" applyBorder="1" applyAlignment="1">
      <alignment horizontal="center" vertical="center" wrapText="1"/>
    </xf>
    <xf numFmtId="3" fontId="9" fillId="5" borderId="21" xfId="0" applyNumberFormat="1" applyFont="1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/>
    </xf>
    <xf numFmtId="4" fontId="11" fillId="5" borderId="25" xfId="0" applyNumberFormat="1" applyFont="1" applyFill="1" applyBorder="1" applyAlignment="1">
      <alignment horizontal="center" vertical="center" wrapText="1"/>
    </xf>
    <xf numFmtId="9" fontId="12" fillId="5" borderId="25" xfId="3" applyFont="1" applyFill="1" applyBorder="1" applyAlignment="1">
      <alignment horizontal="center" vertical="center" wrapText="1"/>
    </xf>
    <xf numFmtId="4" fontId="11" fillId="5" borderId="21" xfId="0" applyNumberFormat="1" applyFont="1" applyFill="1" applyBorder="1" applyAlignment="1">
      <alignment horizontal="center" vertical="center" wrapText="1"/>
    </xf>
    <xf numFmtId="9" fontId="7" fillId="5" borderId="25" xfId="3" applyFont="1" applyFill="1" applyBorder="1" applyAlignment="1">
      <alignment horizontal="center" vertical="center" wrapText="1"/>
    </xf>
    <xf numFmtId="3" fontId="9" fillId="5" borderId="21" xfId="0" applyNumberFormat="1" applyFont="1" applyFill="1" applyBorder="1" applyAlignment="1">
      <alignment vertical="center" wrapText="1"/>
    </xf>
    <xf numFmtId="9" fontId="7" fillId="5" borderId="25" xfId="2" applyFont="1" applyFill="1" applyBorder="1" applyAlignment="1">
      <alignment vertical="center" wrapText="1"/>
    </xf>
    <xf numFmtId="10" fontId="7" fillId="5" borderId="25" xfId="3" applyNumberFormat="1" applyFont="1" applyFill="1" applyBorder="1" applyAlignment="1">
      <alignment horizontal="center" vertical="center" wrapText="1"/>
    </xf>
    <xf numFmtId="168" fontId="7" fillId="5" borderId="25" xfId="3" applyNumberFormat="1" applyFont="1" applyFill="1" applyBorder="1" applyAlignment="1">
      <alignment horizontal="center" vertical="center" wrapText="1"/>
    </xf>
    <xf numFmtId="3" fontId="9" fillId="5" borderId="25" xfId="0" applyNumberFormat="1" applyFont="1" applyFill="1" applyBorder="1" applyAlignment="1">
      <alignment vertical="center" wrapText="1"/>
    </xf>
    <xf numFmtId="3" fontId="7" fillId="5" borderId="25" xfId="3" applyNumberFormat="1" applyFont="1" applyFill="1" applyBorder="1" applyAlignment="1">
      <alignment vertical="center" wrapText="1"/>
    </xf>
    <xf numFmtId="9" fontId="7" fillId="5" borderId="35" xfId="3" applyFont="1" applyFill="1" applyBorder="1" applyAlignment="1">
      <alignment horizontal="center" vertical="center" wrapText="1"/>
    </xf>
    <xf numFmtId="3" fontId="9" fillId="5" borderId="17" xfId="0" applyNumberFormat="1" applyFont="1" applyFill="1" applyBorder="1" applyAlignment="1">
      <alignment vertical="center" wrapText="1"/>
    </xf>
    <xf numFmtId="3" fontId="7" fillId="5" borderId="17" xfId="3" applyNumberFormat="1" applyFont="1" applyFill="1" applyBorder="1" applyAlignment="1">
      <alignment vertical="center" wrapText="1"/>
    </xf>
    <xf numFmtId="9" fontId="7" fillId="5" borderId="35" xfId="3" applyNumberFormat="1" applyFont="1" applyFill="1" applyBorder="1" applyAlignment="1">
      <alignment horizontal="center" vertical="center" wrapText="1"/>
    </xf>
    <xf numFmtId="3" fontId="7" fillId="5" borderId="25" xfId="3" applyNumberFormat="1" applyFont="1" applyFill="1" applyBorder="1" applyAlignment="1">
      <alignment horizontal="center" vertical="center" wrapText="1"/>
    </xf>
    <xf numFmtId="3" fontId="9" fillId="5" borderId="35" xfId="0" applyNumberFormat="1" applyFont="1" applyFill="1" applyBorder="1" applyAlignment="1">
      <alignment vertical="center" wrapText="1"/>
    </xf>
    <xf numFmtId="3" fontId="7" fillId="5" borderId="35" xfId="3" applyNumberFormat="1" applyFont="1" applyFill="1" applyBorder="1" applyAlignment="1">
      <alignment vertical="center" wrapText="1"/>
    </xf>
    <xf numFmtId="10" fontId="12" fillId="5" borderId="25" xfId="3" applyNumberFormat="1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3" fontId="6" fillId="6" borderId="25" xfId="0" applyNumberFormat="1" applyFont="1" applyFill="1" applyBorder="1" applyAlignment="1">
      <alignment horizontal="center" vertical="center" wrapText="1"/>
    </xf>
    <xf numFmtId="9" fontId="7" fillId="6" borderId="25" xfId="3" applyFont="1" applyFill="1" applyBorder="1" applyAlignment="1">
      <alignment horizontal="center" vertical="center" wrapText="1"/>
    </xf>
    <xf numFmtId="0" fontId="7" fillId="6" borderId="25" xfId="3" applyNumberFormat="1" applyFont="1" applyFill="1" applyBorder="1" applyAlignment="1">
      <alignment horizontal="center" vertical="center" wrapText="1"/>
    </xf>
    <xf numFmtId="164" fontId="12" fillId="6" borderId="25" xfId="0" applyNumberFormat="1" applyFont="1" applyFill="1" applyBorder="1" applyAlignment="1">
      <alignment horizontal="center" vertical="center" wrapText="1"/>
    </xf>
    <xf numFmtId="9" fontId="12" fillId="6" borderId="25" xfId="3" applyFont="1" applyFill="1" applyBorder="1" applyAlignment="1">
      <alignment horizontal="center" vertical="center" wrapText="1"/>
    </xf>
    <xf numFmtId="164" fontId="7" fillId="6" borderId="25" xfId="3" applyNumberFormat="1" applyFont="1" applyFill="1" applyBorder="1" applyAlignment="1">
      <alignment horizontal="center" vertical="center" wrapText="1"/>
    </xf>
    <xf numFmtId="164" fontId="7" fillId="6" borderId="25" xfId="0" applyNumberFormat="1" applyFont="1" applyFill="1" applyBorder="1" applyAlignment="1">
      <alignment horizontal="center" vertical="center" wrapText="1"/>
    </xf>
    <xf numFmtId="3" fontId="7" fillId="6" borderId="25" xfId="3" applyNumberFormat="1" applyFont="1" applyFill="1" applyBorder="1" applyAlignment="1">
      <alignment horizontal="center" vertical="center" wrapText="1"/>
    </xf>
    <xf numFmtId="165" fontId="7" fillId="6" borderId="25" xfId="0" applyNumberFormat="1" applyFont="1" applyFill="1" applyBorder="1" applyAlignment="1">
      <alignment horizontal="center" vertical="center" wrapText="1"/>
    </xf>
    <xf numFmtId="10" fontId="7" fillId="6" borderId="25" xfId="3" applyNumberFormat="1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/>
    </xf>
    <xf numFmtId="3" fontId="5" fillId="0" borderId="29" xfId="0" applyNumberFormat="1" applyFont="1" applyBorder="1" applyAlignment="1">
      <alignment horizontal="center"/>
    </xf>
    <xf numFmtId="0" fontId="2" fillId="5" borderId="30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</cellXfs>
  <cellStyles count="5">
    <cellStyle name="Millares" xfId="1" builtinId="3"/>
    <cellStyle name="Normal" xfId="0" builtinId="0"/>
    <cellStyle name="Porcentaje" xfId="2" builtinId="5"/>
    <cellStyle name="Porcentual 2" xfId="4"/>
    <cellStyle name="Porcentu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1"/>
  <sheetViews>
    <sheetView tabSelected="1" zoomScale="68" zoomScaleNormal="68" workbookViewId="0">
      <selection activeCell="I19" sqref="I19"/>
    </sheetView>
  </sheetViews>
  <sheetFormatPr baseColWidth="10" defaultRowHeight="15" x14ac:dyDescent="0.25"/>
  <cols>
    <col min="1" max="1" width="15.85546875" customWidth="1"/>
    <col min="2" max="2" width="13.28515625" customWidth="1"/>
    <col min="3" max="3" width="16.7109375" customWidth="1"/>
    <col min="4" max="4" width="23.140625" customWidth="1"/>
    <col min="5" max="7" width="17.28515625" customWidth="1"/>
    <col min="8" max="8" width="22.28515625" customWidth="1"/>
    <col min="9" max="9" width="13.140625" customWidth="1"/>
    <col min="10" max="10" width="28.7109375" customWidth="1"/>
    <col min="11" max="11" width="25.5703125" customWidth="1"/>
    <col min="12" max="12" width="5.42578125" hidden="1" customWidth="1"/>
    <col min="13" max="13" width="7" hidden="1" customWidth="1"/>
    <col min="14" max="14" width="7.85546875" hidden="1" customWidth="1"/>
    <col min="15" max="15" width="7" hidden="1" customWidth="1"/>
    <col min="16" max="16" width="8.140625" hidden="1" customWidth="1"/>
    <col min="17" max="17" width="7.28515625" hidden="1" customWidth="1"/>
    <col min="18" max="19" width="9.7109375" hidden="1" customWidth="1"/>
    <col min="20" max="20" width="8.28515625" hidden="1" customWidth="1"/>
    <col min="21" max="21" width="6" hidden="1" customWidth="1"/>
    <col min="22" max="22" width="7.85546875" hidden="1" customWidth="1"/>
    <col min="23" max="23" width="6" hidden="1" customWidth="1"/>
    <col min="24" max="24" width="7.42578125" hidden="1" customWidth="1"/>
    <col min="25" max="25" width="6" hidden="1" customWidth="1"/>
    <col min="26" max="26" width="6.7109375" customWidth="1"/>
    <col min="27" max="27" width="4.5703125" customWidth="1"/>
    <col min="28" max="28" width="7.5703125" hidden="1" customWidth="1"/>
    <col min="29" max="29" width="4.5703125" hidden="1" customWidth="1"/>
    <col min="30" max="30" width="8.42578125" hidden="1" customWidth="1"/>
    <col min="31" max="31" width="4.5703125" hidden="1" customWidth="1"/>
    <col min="32" max="32" width="6" hidden="1" customWidth="1"/>
    <col min="33" max="37" width="7.5703125" hidden="1" customWidth="1"/>
    <col min="38" max="39" width="15" customWidth="1"/>
    <col min="40" max="40" width="15" hidden="1" customWidth="1"/>
    <col min="42" max="42" width="11.42578125" customWidth="1"/>
    <col min="43" max="43" width="11.42578125" hidden="1" customWidth="1"/>
    <col min="46" max="46" width="14" customWidth="1"/>
    <col min="50" max="50" width="12.7109375" bestFit="1" customWidth="1"/>
    <col min="60" max="60" width="14.7109375" bestFit="1" customWidth="1"/>
    <col min="65" max="65" width="14.28515625" style="1" customWidth="1"/>
    <col min="66" max="66" width="13.85546875" style="1" customWidth="1"/>
    <col min="67" max="67" width="6.28515625" customWidth="1"/>
    <col min="68" max="68" width="4.5703125" bestFit="1" customWidth="1"/>
    <col min="69" max="69" width="5" customWidth="1"/>
    <col min="70" max="72" width="3.85546875" customWidth="1"/>
    <col min="73" max="73" width="5" bestFit="1" customWidth="1"/>
    <col min="74" max="74" width="3.7109375" customWidth="1"/>
    <col min="80" max="80" width="22.42578125" customWidth="1"/>
  </cols>
  <sheetData>
    <row r="1" spans="1:80" ht="15.75" thickBot="1" x14ac:dyDescent="0.3"/>
    <row r="2" spans="1:80" ht="15" customHeight="1" x14ac:dyDescent="0.25">
      <c r="A2" s="111" t="s">
        <v>0</v>
      </c>
      <c r="B2" s="109" t="s">
        <v>1</v>
      </c>
      <c r="C2" s="109" t="s">
        <v>2</v>
      </c>
      <c r="D2" s="109" t="s">
        <v>3</v>
      </c>
      <c r="E2" s="109" t="s">
        <v>4</v>
      </c>
      <c r="F2" s="109" t="s">
        <v>5</v>
      </c>
      <c r="G2" s="109" t="s">
        <v>6</v>
      </c>
      <c r="H2" s="109" t="s">
        <v>7</v>
      </c>
      <c r="I2" s="109" t="s">
        <v>8</v>
      </c>
      <c r="J2" s="109" t="s">
        <v>9</v>
      </c>
      <c r="K2" s="121" t="s">
        <v>10</v>
      </c>
      <c r="L2" s="123" t="s">
        <v>11</v>
      </c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11"/>
      <c r="AL2" s="142" t="s">
        <v>12</v>
      </c>
      <c r="AM2" s="144" t="s">
        <v>13</v>
      </c>
      <c r="AN2" s="146" t="s">
        <v>14</v>
      </c>
      <c r="AO2" s="148" t="s">
        <v>15</v>
      </c>
      <c r="AP2" s="149"/>
      <c r="AQ2" s="149"/>
      <c r="AR2" s="149"/>
      <c r="AS2" s="149"/>
      <c r="AT2" s="149"/>
      <c r="AU2" s="149"/>
      <c r="AV2" s="149"/>
      <c r="AW2" s="149"/>
      <c r="AX2" s="149"/>
      <c r="AY2" s="150"/>
      <c r="AZ2" s="2"/>
      <c r="BA2" s="123" t="s">
        <v>16</v>
      </c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51"/>
      <c r="BM2" s="107" t="s">
        <v>17</v>
      </c>
      <c r="BN2" s="108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125" t="s">
        <v>18</v>
      </c>
      <c r="CA2" s="126"/>
      <c r="CB2" s="127"/>
    </row>
    <row r="3" spans="1:80" ht="15" customHeight="1" x14ac:dyDescent="0.25">
      <c r="A3" s="112"/>
      <c r="B3" s="110"/>
      <c r="C3" s="110"/>
      <c r="D3" s="110"/>
      <c r="E3" s="110"/>
      <c r="F3" s="110"/>
      <c r="G3" s="110"/>
      <c r="H3" s="110"/>
      <c r="I3" s="110"/>
      <c r="J3" s="110"/>
      <c r="K3" s="122"/>
      <c r="L3" s="131">
        <v>2012</v>
      </c>
      <c r="M3" s="132"/>
      <c r="N3" s="132"/>
      <c r="O3" s="132"/>
      <c r="P3" s="132"/>
      <c r="Q3" s="132"/>
      <c r="R3" s="132"/>
      <c r="S3" s="133"/>
      <c r="T3" s="134">
        <v>2013</v>
      </c>
      <c r="U3" s="132"/>
      <c r="V3" s="132"/>
      <c r="W3" s="132"/>
      <c r="X3" s="132"/>
      <c r="Y3" s="133"/>
      <c r="Z3" s="118">
        <v>2014</v>
      </c>
      <c r="AA3" s="116"/>
      <c r="AB3" s="116"/>
      <c r="AC3" s="116"/>
      <c r="AD3" s="116"/>
      <c r="AE3" s="117"/>
      <c r="AF3" s="118">
        <v>2015</v>
      </c>
      <c r="AG3" s="116"/>
      <c r="AH3" s="116"/>
      <c r="AI3" s="116"/>
      <c r="AJ3" s="116"/>
      <c r="AK3" s="117"/>
      <c r="AL3" s="143"/>
      <c r="AM3" s="145"/>
      <c r="AN3" s="147"/>
      <c r="AO3" s="135">
        <v>2012</v>
      </c>
      <c r="AP3" s="136"/>
      <c r="AQ3" s="136"/>
      <c r="AR3" s="137">
        <v>2013</v>
      </c>
      <c r="AS3" s="136"/>
      <c r="AT3" s="138"/>
      <c r="AU3" s="139">
        <v>2014</v>
      </c>
      <c r="AV3" s="139"/>
      <c r="AW3" s="90"/>
      <c r="AX3" s="139">
        <v>2015</v>
      </c>
      <c r="AY3" s="140"/>
      <c r="AZ3" s="4"/>
      <c r="BA3" s="141" t="s">
        <v>19</v>
      </c>
      <c r="BB3" s="114"/>
      <c r="BC3" s="118" t="s">
        <v>20</v>
      </c>
      <c r="BD3" s="116"/>
      <c r="BE3" s="117"/>
      <c r="BF3" s="114" t="s">
        <v>21</v>
      </c>
      <c r="BG3" s="114"/>
      <c r="BH3" s="119" t="s">
        <v>22</v>
      </c>
      <c r="BI3" s="120"/>
      <c r="BJ3" s="114" t="s">
        <v>23</v>
      </c>
      <c r="BK3" s="114"/>
      <c r="BL3" s="115"/>
      <c r="BM3" s="164">
        <v>98070622</v>
      </c>
      <c r="BN3" s="16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122"/>
      <c r="CA3" s="128"/>
      <c r="CB3" s="112"/>
    </row>
    <row r="4" spans="1:80" ht="39" customHeight="1" x14ac:dyDescent="0.25">
      <c r="A4" s="112"/>
      <c r="B4" s="110"/>
      <c r="C4" s="110"/>
      <c r="D4" s="110"/>
      <c r="E4" s="110"/>
      <c r="F4" s="110"/>
      <c r="G4" s="110"/>
      <c r="H4" s="110"/>
      <c r="I4" s="110"/>
      <c r="J4" s="110"/>
      <c r="K4" s="122"/>
      <c r="L4" s="166" t="s">
        <v>24</v>
      </c>
      <c r="M4" s="166" t="s">
        <v>25</v>
      </c>
      <c r="N4" s="132"/>
      <c r="O4" s="132"/>
      <c r="P4" s="132"/>
      <c r="Q4" s="132"/>
      <c r="R4" s="134" t="s">
        <v>26</v>
      </c>
      <c r="S4" s="133"/>
      <c r="T4" s="166" t="s">
        <v>27</v>
      </c>
      <c r="U4" s="166" t="s">
        <v>25</v>
      </c>
      <c r="V4" s="168"/>
      <c r="W4" s="168"/>
      <c r="X4" s="168"/>
      <c r="Y4" s="169"/>
      <c r="Z4" s="6"/>
      <c r="AA4" s="6"/>
      <c r="AB4" s="116"/>
      <c r="AC4" s="116"/>
      <c r="AD4" s="116"/>
      <c r="AE4" s="117"/>
      <c r="AF4" s="7"/>
      <c r="AG4" s="7"/>
      <c r="AH4" s="116"/>
      <c r="AI4" s="116"/>
      <c r="AJ4" s="116"/>
      <c r="AK4" s="117"/>
      <c r="AL4" s="143"/>
      <c r="AM4" s="145"/>
      <c r="AN4" s="147"/>
      <c r="AO4" s="91"/>
      <c r="AP4" s="92"/>
      <c r="AQ4" s="92"/>
      <c r="AR4" s="92"/>
      <c r="AS4" s="92"/>
      <c r="AT4" s="92"/>
      <c r="AU4" s="92"/>
      <c r="AV4" s="92"/>
      <c r="AW4" s="92"/>
      <c r="AX4" s="92"/>
      <c r="AY4" s="93"/>
      <c r="AZ4" s="9"/>
      <c r="BA4" s="8"/>
      <c r="BB4" s="6"/>
      <c r="BC4" s="10"/>
      <c r="BD4" s="9"/>
      <c r="BE4" s="11"/>
      <c r="BF4" s="6"/>
      <c r="BG4" s="6"/>
      <c r="BH4" s="12"/>
      <c r="BI4" s="13"/>
      <c r="BJ4" s="7"/>
      <c r="BK4" s="6"/>
      <c r="BL4" s="14"/>
      <c r="BM4" s="15" t="s">
        <v>28</v>
      </c>
      <c r="BN4" s="16">
        <v>0.7</v>
      </c>
      <c r="BO4" s="154" t="s">
        <v>29</v>
      </c>
      <c r="BP4" s="154"/>
      <c r="BQ4" s="154"/>
      <c r="BR4" s="154"/>
      <c r="BS4" s="154"/>
      <c r="BT4" s="154"/>
      <c r="BU4" s="154"/>
      <c r="BV4" s="154"/>
      <c r="BW4" s="125" t="s">
        <v>30</v>
      </c>
      <c r="BX4" s="126"/>
      <c r="BY4" s="126"/>
      <c r="BZ4" s="129"/>
      <c r="CA4" s="130"/>
      <c r="CB4" s="113"/>
    </row>
    <row r="5" spans="1:80" ht="63.75" x14ac:dyDescent="0.25">
      <c r="A5" s="112"/>
      <c r="B5" s="110"/>
      <c r="C5" s="110"/>
      <c r="D5" s="110"/>
      <c r="E5" s="110"/>
      <c r="F5" s="110"/>
      <c r="G5" s="110"/>
      <c r="H5" s="110"/>
      <c r="I5" s="110"/>
      <c r="J5" s="110"/>
      <c r="K5" s="122"/>
      <c r="L5" s="167"/>
      <c r="M5" s="167"/>
      <c r="N5" s="134" t="s">
        <v>31</v>
      </c>
      <c r="O5" s="133"/>
      <c r="P5" s="134" t="s">
        <v>32</v>
      </c>
      <c r="Q5" s="133"/>
      <c r="R5" s="63" t="s">
        <v>33</v>
      </c>
      <c r="S5" s="63" t="s">
        <v>34</v>
      </c>
      <c r="T5" s="167"/>
      <c r="U5" s="167"/>
      <c r="V5" s="134" t="s">
        <v>31</v>
      </c>
      <c r="W5" s="133"/>
      <c r="X5" s="134" t="s">
        <v>32</v>
      </c>
      <c r="Y5" s="133"/>
      <c r="Z5" s="6" t="s">
        <v>24</v>
      </c>
      <c r="AA5" s="6" t="s">
        <v>25</v>
      </c>
      <c r="AB5" s="118" t="s">
        <v>31</v>
      </c>
      <c r="AC5" s="117"/>
      <c r="AD5" s="118" t="s">
        <v>32</v>
      </c>
      <c r="AE5" s="117"/>
      <c r="AF5" s="6" t="s">
        <v>24</v>
      </c>
      <c r="AG5" s="6" t="s">
        <v>25</v>
      </c>
      <c r="AH5" s="118" t="s">
        <v>31</v>
      </c>
      <c r="AI5" s="117"/>
      <c r="AJ5" s="118" t="s">
        <v>32</v>
      </c>
      <c r="AK5" s="117"/>
      <c r="AL5" s="143"/>
      <c r="AM5" s="145"/>
      <c r="AN5" s="147"/>
      <c r="AO5" s="91" t="s">
        <v>35</v>
      </c>
      <c r="AP5" s="92" t="s">
        <v>25</v>
      </c>
      <c r="AQ5" s="92" t="s">
        <v>36</v>
      </c>
      <c r="AR5" s="92" t="s">
        <v>35</v>
      </c>
      <c r="AS5" s="92" t="s">
        <v>25</v>
      </c>
      <c r="AT5" s="92" t="s">
        <v>36</v>
      </c>
      <c r="AU5" s="92" t="s">
        <v>35</v>
      </c>
      <c r="AV5" s="92" t="s">
        <v>25</v>
      </c>
      <c r="AW5" s="92" t="s">
        <v>37</v>
      </c>
      <c r="AX5" s="92" t="s">
        <v>35</v>
      </c>
      <c r="AY5" s="93" t="s">
        <v>25</v>
      </c>
      <c r="AZ5" s="6" t="s">
        <v>37</v>
      </c>
      <c r="BA5" s="8" t="s">
        <v>35</v>
      </c>
      <c r="BB5" s="6" t="s">
        <v>25</v>
      </c>
      <c r="BC5" s="6" t="s">
        <v>35</v>
      </c>
      <c r="BD5" s="6" t="s">
        <v>25</v>
      </c>
      <c r="BE5" s="6" t="s">
        <v>38</v>
      </c>
      <c r="BF5" s="6" t="s">
        <v>35</v>
      </c>
      <c r="BG5" s="6" t="s">
        <v>25</v>
      </c>
      <c r="BH5" s="18" t="s">
        <v>35</v>
      </c>
      <c r="BI5" s="18" t="s">
        <v>25</v>
      </c>
      <c r="BJ5" s="7" t="s">
        <v>35</v>
      </c>
      <c r="BK5" s="6" t="s">
        <v>25</v>
      </c>
      <c r="BL5" s="14" t="s">
        <v>39</v>
      </c>
      <c r="BM5" s="19" t="s">
        <v>40</v>
      </c>
      <c r="BN5" s="20">
        <v>692000</v>
      </c>
      <c r="BO5" s="155">
        <v>2012</v>
      </c>
      <c r="BP5" s="156"/>
      <c r="BQ5" s="155">
        <v>2013</v>
      </c>
      <c r="BR5" s="156"/>
      <c r="BS5" s="155">
        <v>2014</v>
      </c>
      <c r="BT5" s="156"/>
      <c r="BU5" s="155">
        <v>2015</v>
      </c>
      <c r="BV5" s="156"/>
      <c r="BW5" s="122"/>
      <c r="BX5" s="128"/>
      <c r="BY5" s="128"/>
      <c r="BZ5" s="3" t="s">
        <v>41</v>
      </c>
      <c r="CA5" s="3" t="s">
        <v>42</v>
      </c>
      <c r="CB5" s="3" t="s">
        <v>43</v>
      </c>
    </row>
    <row r="6" spans="1:80" ht="24.75" thickBot="1" x14ac:dyDescent="0.3">
      <c r="A6" s="113"/>
      <c r="B6" s="110"/>
      <c r="C6" s="110"/>
      <c r="D6" s="110"/>
      <c r="E6" s="110"/>
      <c r="F6" s="110"/>
      <c r="G6" s="110"/>
      <c r="H6" s="110"/>
      <c r="I6" s="110"/>
      <c r="J6" s="110"/>
      <c r="K6" s="122"/>
      <c r="L6" s="63"/>
      <c r="M6" s="63"/>
      <c r="N6" s="63" t="s">
        <v>33</v>
      </c>
      <c r="O6" s="63" t="s">
        <v>34</v>
      </c>
      <c r="P6" s="63" t="s">
        <v>33</v>
      </c>
      <c r="Q6" s="63" t="s">
        <v>34</v>
      </c>
      <c r="R6" s="63"/>
      <c r="S6" s="63"/>
      <c r="T6" s="63"/>
      <c r="U6" s="63"/>
      <c r="V6" s="63" t="s">
        <v>33</v>
      </c>
      <c r="W6" s="63" t="s">
        <v>34</v>
      </c>
      <c r="X6" s="63" t="s">
        <v>33</v>
      </c>
      <c r="Y6" s="63" t="s">
        <v>34</v>
      </c>
      <c r="Z6" s="6"/>
      <c r="AA6" s="6"/>
      <c r="AB6" s="17" t="s">
        <v>33</v>
      </c>
      <c r="AC6" s="17" t="s">
        <v>34</v>
      </c>
      <c r="AD6" s="17" t="s">
        <v>33</v>
      </c>
      <c r="AE6" s="17" t="s">
        <v>34</v>
      </c>
      <c r="AF6" s="6"/>
      <c r="AG6" s="6"/>
      <c r="AH6" s="17" t="s">
        <v>33</v>
      </c>
      <c r="AI6" s="17" t="s">
        <v>34</v>
      </c>
      <c r="AJ6" s="17" t="s">
        <v>33</v>
      </c>
      <c r="AK6" s="17" t="s">
        <v>34</v>
      </c>
      <c r="AL6" s="21"/>
      <c r="AM6" s="3"/>
      <c r="AN6" s="3"/>
      <c r="AO6" s="90"/>
      <c r="AP6" s="92"/>
      <c r="AQ6" s="92"/>
      <c r="AR6" s="92"/>
      <c r="AS6" s="92"/>
      <c r="AT6" s="92"/>
      <c r="AU6" s="92"/>
      <c r="AV6" s="92"/>
      <c r="AW6" s="92"/>
      <c r="AX6" s="92"/>
      <c r="AY6" s="94"/>
      <c r="AZ6" s="9"/>
      <c r="BA6" s="11"/>
      <c r="BB6" s="6"/>
      <c r="BC6" s="6"/>
      <c r="BD6" s="6"/>
      <c r="BE6" s="6"/>
      <c r="BF6" s="6"/>
      <c r="BG6" s="6"/>
      <c r="BH6" s="18"/>
      <c r="BI6" s="18"/>
      <c r="BJ6" s="7"/>
      <c r="BK6" s="6"/>
      <c r="BL6" s="14"/>
      <c r="BM6" s="22" t="s">
        <v>44</v>
      </c>
      <c r="BN6" s="23" t="s">
        <v>45</v>
      </c>
      <c r="BO6" s="24" t="s">
        <v>35</v>
      </c>
      <c r="BP6" s="25" t="s">
        <v>25</v>
      </c>
      <c r="BQ6" s="24" t="s">
        <v>35</v>
      </c>
      <c r="BR6" s="25" t="s">
        <v>25</v>
      </c>
      <c r="BS6" s="24" t="s">
        <v>35</v>
      </c>
      <c r="BT6" s="25" t="s">
        <v>25</v>
      </c>
      <c r="BU6" s="24" t="s">
        <v>35</v>
      </c>
      <c r="BV6" s="25" t="s">
        <v>25</v>
      </c>
      <c r="BW6" s="52" t="s">
        <v>46</v>
      </c>
      <c r="BX6" s="51" t="s">
        <v>47</v>
      </c>
      <c r="BY6" s="52" t="s">
        <v>48</v>
      </c>
      <c r="BZ6" s="7"/>
      <c r="CA6" s="7"/>
      <c r="CB6" s="3"/>
    </row>
    <row r="7" spans="1:80" ht="65.25" customHeight="1" x14ac:dyDescent="0.25">
      <c r="A7" s="157" t="s">
        <v>51</v>
      </c>
      <c r="B7" s="152" t="s">
        <v>52</v>
      </c>
      <c r="C7" s="152"/>
      <c r="D7" s="152" t="s">
        <v>53</v>
      </c>
      <c r="E7" s="152"/>
      <c r="F7" s="152" t="s">
        <v>54</v>
      </c>
      <c r="G7" s="152"/>
      <c r="H7" s="152" t="s">
        <v>55</v>
      </c>
      <c r="I7" s="105">
        <v>7308</v>
      </c>
      <c r="J7" s="62" t="s">
        <v>74</v>
      </c>
      <c r="K7" s="62" t="s">
        <v>57</v>
      </c>
      <c r="L7" s="64"/>
      <c r="M7" s="65">
        <v>0.4</v>
      </c>
      <c r="N7" s="66"/>
      <c r="O7" s="66"/>
      <c r="P7" s="66"/>
      <c r="Q7" s="66"/>
      <c r="R7" s="66">
        <v>0.4</v>
      </c>
      <c r="S7" s="67">
        <f>O7+Q7</f>
        <v>0</v>
      </c>
      <c r="T7" s="68">
        <v>1</v>
      </c>
      <c r="U7" s="69">
        <f>100%-M7</f>
        <v>0.6</v>
      </c>
      <c r="V7" s="69"/>
      <c r="W7" s="69"/>
      <c r="X7" s="69"/>
      <c r="Y7" s="69"/>
      <c r="Z7" s="26"/>
      <c r="AA7" s="27"/>
      <c r="AB7" s="27"/>
      <c r="AC7" s="27"/>
      <c r="AD7" s="27"/>
      <c r="AE7" s="27"/>
      <c r="AF7" s="26"/>
      <c r="AG7" s="27"/>
      <c r="AH7" s="27"/>
      <c r="AI7" s="27"/>
      <c r="AJ7" s="27"/>
      <c r="AK7" s="27"/>
      <c r="AL7" s="20">
        <v>590000</v>
      </c>
      <c r="AM7" s="20">
        <v>238500</v>
      </c>
      <c r="AN7" s="20"/>
      <c r="AO7" s="95">
        <v>238500</v>
      </c>
      <c r="AP7" s="96">
        <f>+AM7/AL7</f>
        <v>0.40423728813559323</v>
      </c>
      <c r="AQ7" s="95">
        <f>AL7-AO7</f>
        <v>351500</v>
      </c>
      <c r="AR7" s="95">
        <v>351500</v>
      </c>
      <c r="AS7" s="96"/>
      <c r="AT7" s="97">
        <f>AQ7-AR7</f>
        <v>0</v>
      </c>
      <c r="AU7" s="98"/>
      <c r="AV7" s="99"/>
      <c r="AW7" s="100">
        <f>AT7-AU7</f>
        <v>0</v>
      </c>
      <c r="AX7" s="101"/>
      <c r="AY7" s="96"/>
      <c r="AZ7" s="30">
        <f>AW7-AX7</f>
        <v>0</v>
      </c>
      <c r="BA7" s="31"/>
      <c r="BB7" s="28"/>
      <c r="BC7" s="29"/>
      <c r="BD7" s="27"/>
      <c r="BE7" s="32"/>
      <c r="BF7" s="32"/>
      <c r="BG7" s="32"/>
      <c r="BH7" s="20">
        <v>590000</v>
      </c>
      <c r="BI7" s="57">
        <v>1</v>
      </c>
      <c r="BJ7" s="32"/>
      <c r="BK7" s="32"/>
      <c r="BL7" s="32"/>
      <c r="BM7" s="34">
        <f>+AL7/BN5</f>
        <v>0.85260115606936415</v>
      </c>
      <c r="BN7" s="35">
        <f>AL7/BM3</f>
        <v>6.016072784773405E-3</v>
      </c>
      <c r="BO7" s="36"/>
      <c r="BP7" s="36"/>
      <c r="BQ7" s="36"/>
      <c r="BR7" s="36"/>
      <c r="BS7" s="36"/>
      <c r="BT7" s="36"/>
      <c r="BU7" s="36"/>
      <c r="BV7" s="36"/>
      <c r="BW7" s="58">
        <v>18000</v>
      </c>
      <c r="BX7" s="58">
        <v>0</v>
      </c>
      <c r="BY7" s="58">
        <f t="shared" ref="BY7:BY13" si="0">+BW7+BX7</f>
        <v>18000</v>
      </c>
      <c r="BZ7" s="59"/>
      <c r="CA7" s="38"/>
      <c r="CB7" s="38" t="s">
        <v>62</v>
      </c>
    </row>
    <row r="8" spans="1:80" ht="65.25" customHeight="1" x14ac:dyDescent="0.25">
      <c r="A8" s="158"/>
      <c r="B8" s="152"/>
      <c r="C8" s="152"/>
      <c r="D8" s="152"/>
      <c r="E8" s="152"/>
      <c r="F8" s="152"/>
      <c r="G8" s="152"/>
      <c r="H8" s="152"/>
      <c r="I8" s="105">
        <v>0</v>
      </c>
      <c r="J8" s="62" t="s">
        <v>72</v>
      </c>
      <c r="K8" s="62" t="s">
        <v>58</v>
      </c>
      <c r="L8" s="64"/>
      <c r="M8" s="65"/>
      <c r="N8" s="66"/>
      <c r="O8" s="66"/>
      <c r="P8" s="66"/>
      <c r="Q8" s="66"/>
      <c r="R8" s="66"/>
      <c r="S8" s="67"/>
      <c r="T8" s="68">
        <v>1</v>
      </c>
      <c r="U8" s="69">
        <v>1</v>
      </c>
      <c r="V8" s="69"/>
      <c r="W8" s="69"/>
      <c r="X8" s="69"/>
      <c r="Y8" s="69"/>
      <c r="Z8" s="26"/>
      <c r="AA8" s="27"/>
      <c r="AB8" s="27"/>
      <c r="AC8" s="27"/>
      <c r="AD8" s="27"/>
      <c r="AE8" s="27"/>
      <c r="AF8" s="26"/>
      <c r="AG8" s="27"/>
      <c r="AH8" s="27"/>
      <c r="AI8" s="27"/>
      <c r="AJ8" s="27"/>
      <c r="AK8" s="27"/>
      <c r="AL8" s="20">
        <v>0</v>
      </c>
      <c r="AM8" s="20">
        <v>0</v>
      </c>
      <c r="AN8" s="20"/>
      <c r="AO8" s="95"/>
      <c r="AP8" s="96"/>
      <c r="AQ8" s="95"/>
      <c r="AR8" s="95"/>
      <c r="AS8" s="96"/>
      <c r="AT8" s="96"/>
      <c r="AU8" s="98"/>
      <c r="AV8" s="99"/>
      <c r="AW8" s="99"/>
      <c r="AX8" s="98"/>
      <c r="AY8" s="99"/>
      <c r="AZ8" s="27"/>
      <c r="BA8" s="31"/>
      <c r="BB8" s="28"/>
      <c r="BC8" s="29"/>
      <c r="BD8" s="27"/>
      <c r="BE8" s="32"/>
      <c r="BF8" s="32"/>
      <c r="BG8" s="32"/>
      <c r="BH8" s="20"/>
      <c r="BI8" s="33"/>
      <c r="BJ8" s="32"/>
      <c r="BK8" s="32"/>
      <c r="BL8" s="32"/>
      <c r="BM8" s="34"/>
      <c r="BN8" s="35"/>
      <c r="BO8" s="36"/>
      <c r="BP8" s="36"/>
      <c r="BQ8" s="36"/>
      <c r="BR8" s="36"/>
      <c r="BS8" s="36"/>
      <c r="BT8" s="36"/>
      <c r="BU8" s="36"/>
      <c r="BV8" s="36"/>
      <c r="BW8" s="38">
        <v>18000</v>
      </c>
      <c r="BX8" s="38">
        <v>15000</v>
      </c>
      <c r="BY8" s="38">
        <f t="shared" si="0"/>
        <v>33000</v>
      </c>
      <c r="BZ8" s="59"/>
      <c r="CA8" s="59"/>
      <c r="CB8" s="38" t="s">
        <v>63</v>
      </c>
    </row>
    <row r="9" spans="1:80" ht="47.25" customHeight="1" x14ac:dyDescent="0.25">
      <c r="A9" s="158"/>
      <c r="B9" s="152"/>
      <c r="C9" s="152"/>
      <c r="D9" s="152"/>
      <c r="E9" s="152"/>
      <c r="F9" s="152" t="s">
        <v>49</v>
      </c>
      <c r="G9" s="152"/>
      <c r="H9" s="152"/>
      <c r="I9" s="105">
        <v>1</v>
      </c>
      <c r="J9" s="62" t="s">
        <v>73</v>
      </c>
      <c r="K9" s="53" t="s">
        <v>59</v>
      </c>
      <c r="L9" s="70"/>
      <c r="M9" s="71"/>
      <c r="N9" s="69"/>
      <c r="O9" s="69"/>
      <c r="P9" s="69"/>
      <c r="Q9" s="69"/>
      <c r="R9" s="69"/>
      <c r="S9" s="69"/>
      <c r="T9" s="69"/>
      <c r="U9" s="69">
        <v>1</v>
      </c>
      <c r="V9" s="69"/>
      <c r="W9" s="69"/>
      <c r="X9" s="69"/>
      <c r="Y9" s="69"/>
      <c r="Z9" s="26"/>
      <c r="AA9" s="27"/>
      <c r="AB9" s="27"/>
      <c r="AC9" s="27"/>
      <c r="AD9" s="27"/>
      <c r="AE9" s="27"/>
      <c r="AF9" s="26"/>
      <c r="AG9" s="27"/>
      <c r="AH9" s="27"/>
      <c r="AI9" s="27"/>
      <c r="AJ9" s="27"/>
      <c r="AK9" s="27"/>
      <c r="AL9" s="20">
        <v>20000</v>
      </c>
      <c r="AM9" s="20">
        <v>0</v>
      </c>
      <c r="AN9" s="20"/>
      <c r="AO9" s="95"/>
      <c r="AP9" s="96"/>
      <c r="AQ9" s="95"/>
      <c r="AR9" s="95">
        <v>20000</v>
      </c>
      <c r="AS9" s="96">
        <v>1</v>
      </c>
      <c r="AT9" s="96"/>
      <c r="AU9" s="98"/>
      <c r="AV9" s="99"/>
      <c r="AW9" s="99"/>
      <c r="AX9" s="98"/>
      <c r="AY9" s="99"/>
      <c r="AZ9" s="27"/>
      <c r="BA9" s="40">
        <v>20000</v>
      </c>
      <c r="BB9" s="28">
        <v>1</v>
      </c>
      <c r="BC9" s="29"/>
      <c r="BD9" s="27"/>
      <c r="BE9" s="32"/>
      <c r="BF9" s="32"/>
      <c r="BG9" s="29"/>
      <c r="BH9" s="41"/>
      <c r="BI9" s="33"/>
      <c r="BJ9" s="32"/>
      <c r="BK9" s="32"/>
      <c r="BL9" s="32"/>
      <c r="BM9" s="34">
        <f>+AL9/BN5</f>
        <v>2.8901734104046242E-2</v>
      </c>
      <c r="BN9" s="35">
        <f>AL9/BM3</f>
        <v>2.0393467067028492E-4</v>
      </c>
      <c r="BO9" s="42"/>
      <c r="BP9" s="42"/>
      <c r="BQ9" s="42"/>
      <c r="BR9" s="42"/>
      <c r="BS9" s="42"/>
      <c r="BT9" s="42"/>
      <c r="BU9" s="42"/>
      <c r="BV9" s="42"/>
      <c r="BW9" s="38">
        <v>18000</v>
      </c>
      <c r="BX9" s="38">
        <v>15000</v>
      </c>
      <c r="BY9" s="38">
        <f t="shared" si="0"/>
        <v>33000</v>
      </c>
      <c r="BZ9" s="59"/>
      <c r="CA9" s="59"/>
      <c r="CB9" s="38" t="s">
        <v>64</v>
      </c>
    </row>
    <row r="10" spans="1:80" s="1" customFormat="1" ht="47.25" customHeight="1" x14ac:dyDescent="0.25">
      <c r="A10" s="158"/>
      <c r="B10" s="152"/>
      <c r="C10" s="152"/>
      <c r="D10" s="152"/>
      <c r="E10" s="152"/>
      <c r="F10" s="152" t="s">
        <v>50</v>
      </c>
      <c r="G10" s="152"/>
      <c r="H10" s="152"/>
      <c r="I10" s="105">
        <v>80</v>
      </c>
      <c r="J10" s="54" t="s">
        <v>56</v>
      </c>
      <c r="K10" s="54" t="s">
        <v>60</v>
      </c>
      <c r="L10" s="70"/>
      <c r="M10" s="71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26"/>
      <c r="AA10" s="27"/>
      <c r="AB10" s="27"/>
      <c r="AC10" s="27"/>
      <c r="AD10" s="27"/>
      <c r="AE10" s="27"/>
      <c r="AF10" s="26"/>
      <c r="AG10" s="27"/>
      <c r="AH10" s="27"/>
      <c r="AI10" s="27"/>
      <c r="AJ10" s="27"/>
      <c r="AK10" s="27"/>
      <c r="AL10" s="20">
        <v>65000</v>
      </c>
      <c r="AM10" s="20">
        <v>13000</v>
      </c>
      <c r="AN10" s="20"/>
      <c r="AO10" s="95">
        <v>13000</v>
      </c>
      <c r="AP10" s="96">
        <f>+AO10/AL10</f>
        <v>0.2</v>
      </c>
      <c r="AQ10" s="95">
        <f>+AL10-AO10</f>
        <v>52000</v>
      </c>
      <c r="AR10" s="95">
        <v>20000</v>
      </c>
      <c r="AS10" s="96">
        <f>+AR10/AL10</f>
        <v>0.30769230769230771</v>
      </c>
      <c r="AT10" s="102">
        <f>+AQ10-AR10</f>
        <v>32000</v>
      </c>
      <c r="AU10" s="103">
        <v>17000</v>
      </c>
      <c r="AV10" s="96">
        <f>+AU10/AL10</f>
        <v>0.26153846153846155</v>
      </c>
      <c r="AW10" s="103">
        <f>+AT10-AU10</f>
        <v>15000</v>
      </c>
      <c r="AX10" s="103">
        <v>15000</v>
      </c>
      <c r="AY10" s="96">
        <f>+AX10/AL10</f>
        <v>0.23076923076923078</v>
      </c>
      <c r="AZ10" s="27"/>
      <c r="BA10" s="40">
        <v>65000</v>
      </c>
      <c r="BB10" s="28">
        <v>1</v>
      </c>
      <c r="BC10" s="29"/>
      <c r="BD10" s="27"/>
      <c r="BE10" s="32"/>
      <c r="BF10" s="32"/>
      <c r="BG10" s="29"/>
      <c r="BH10" s="41"/>
      <c r="BI10" s="33"/>
      <c r="BJ10" s="32"/>
      <c r="BK10" s="32"/>
      <c r="BL10" s="32"/>
      <c r="BM10" s="34">
        <f>+AL10/BN5</f>
        <v>9.3930635838150284E-2</v>
      </c>
      <c r="BN10" s="35">
        <f>AL10/BM3</f>
        <v>6.6278767967842603E-4</v>
      </c>
      <c r="BO10" s="59"/>
      <c r="BP10" s="60"/>
      <c r="BQ10" s="61"/>
      <c r="BR10" s="60"/>
      <c r="BS10" s="61"/>
      <c r="BT10" s="60"/>
      <c r="BU10" s="61"/>
      <c r="BV10" s="60"/>
      <c r="BW10" s="38">
        <v>18000</v>
      </c>
      <c r="BX10" s="38">
        <v>15000</v>
      </c>
      <c r="BY10" s="38">
        <f t="shared" si="0"/>
        <v>33000</v>
      </c>
      <c r="BZ10" s="59"/>
      <c r="CA10" s="59"/>
      <c r="CB10" s="38" t="s">
        <v>65</v>
      </c>
    </row>
    <row r="11" spans="1:80" s="1" customFormat="1" ht="47.25" customHeight="1" x14ac:dyDescent="0.25">
      <c r="A11" s="158"/>
      <c r="B11" s="152"/>
      <c r="C11" s="152"/>
      <c r="D11" s="152"/>
      <c r="E11" s="152"/>
      <c r="F11" s="152"/>
      <c r="G11" s="152"/>
      <c r="H11" s="152"/>
      <c r="I11" s="105">
        <v>30</v>
      </c>
      <c r="J11" s="54" t="s">
        <v>71</v>
      </c>
      <c r="K11" s="54" t="s">
        <v>61</v>
      </c>
      <c r="L11" s="70"/>
      <c r="M11" s="71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26"/>
      <c r="AA11" s="27"/>
      <c r="AB11" s="27"/>
      <c r="AC11" s="27"/>
      <c r="AD11" s="27"/>
      <c r="AE11" s="27"/>
      <c r="AF11" s="26"/>
      <c r="AG11" s="27"/>
      <c r="AH11" s="27"/>
      <c r="AI11" s="27"/>
      <c r="AJ11" s="27"/>
      <c r="AK11" s="27"/>
      <c r="AL11" s="20"/>
      <c r="AM11" s="20"/>
      <c r="AN11" s="20"/>
      <c r="AO11" s="95"/>
      <c r="AP11" s="96"/>
      <c r="AQ11" s="95"/>
      <c r="AR11" s="95"/>
      <c r="AS11" s="96"/>
      <c r="AT11" s="96"/>
      <c r="AU11" s="98"/>
      <c r="AV11" s="99"/>
      <c r="AW11" s="99"/>
      <c r="AX11" s="98"/>
      <c r="AY11" s="99"/>
      <c r="AZ11" s="27"/>
      <c r="BA11" s="56"/>
      <c r="BB11" s="47"/>
      <c r="BC11" s="29"/>
      <c r="BD11" s="27"/>
      <c r="BE11" s="32"/>
      <c r="BF11" s="32"/>
      <c r="BG11" s="29"/>
      <c r="BH11" s="41"/>
      <c r="BI11" s="33"/>
      <c r="BJ11" s="32"/>
      <c r="BK11" s="32"/>
      <c r="BL11" s="32"/>
      <c r="BM11" s="34">
        <f>+AL11/BN5</f>
        <v>0</v>
      </c>
      <c r="BN11" s="35">
        <f>AL11/BM3</f>
        <v>0</v>
      </c>
      <c r="BO11" s="32"/>
      <c r="BP11" s="32"/>
      <c r="BQ11" s="32"/>
      <c r="BR11" s="32"/>
      <c r="BS11" s="32"/>
      <c r="BT11" s="32"/>
      <c r="BU11" s="32"/>
      <c r="BV11" s="32"/>
      <c r="BW11" s="38">
        <v>200</v>
      </c>
      <c r="BX11" s="32"/>
      <c r="BY11" s="38">
        <f t="shared" si="0"/>
        <v>200</v>
      </c>
      <c r="BZ11" s="59"/>
      <c r="CA11" s="59"/>
      <c r="CB11" s="38" t="s">
        <v>65</v>
      </c>
    </row>
    <row r="12" spans="1:80" s="1" customFormat="1" ht="47.25" customHeight="1" x14ac:dyDescent="0.25">
      <c r="A12" s="158"/>
      <c r="B12" s="152"/>
      <c r="C12" s="152"/>
      <c r="D12" s="152"/>
      <c r="E12" s="152"/>
      <c r="F12" s="152"/>
      <c r="G12" s="152"/>
      <c r="H12" s="152"/>
      <c r="I12" s="105">
        <v>0</v>
      </c>
      <c r="J12" s="106" t="s">
        <v>77</v>
      </c>
      <c r="K12" s="106" t="s">
        <v>76</v>
      </c>
      <c r="L12" s="70"/>
      <c r="M12" s="71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26"/>
      <c r="AA12" s="27"/>
      <c r="AB12" s="27"/>
      <c r="AC12" s="27"/>
      <c r="AD12" s="27"/>
      <c r="AE12" s="27"/>
      <c r="AF12" s="26"/>
      <c r="AG12" s="27"/>
      <c r="AH12" s="27"/>
      <c r="AI12" s="27"/>
      <c r="AJ12" s="27"/>
      <c r="AK12" s="27"/>
      <c r="AL12" s="20"/>
      <c r="AM12" s="20"/>
      <c r="AN12" s="20"/>
      <c r="AO12" s="95"/>
      <c r="AP12" s="96"/>
      <c r="AQ12" s="95"/>
      <c r="AR12" s="95"/>
      <c r="AS12" s="96"/>
      <c r="AT12" s="96"/>
      <c r="AU12" s="98"/>
      <c r="AV12" s="99"/>
      <c r="AW12" s="99"/>
      <c r="AX12" s="98"/>
      <c r="AY12" s="99"/>
      <c r="AZ12" s="27"/>
      <c r="BA12" s="56"/>
      <c r="BB12" s="47"/>
      <c r="BC12" s="29"/>
      <c r="BD12" s="27"/>
      <c r="BE12" s="32"/>
      <c r="BF12" s="32"/>
      <c r="BG12" s="29"/>
      <c r="BH12" s="41"/>
      <c r="BI12" s="33"/>
      <c r="BJ12" s="32"/>
      <c r="BK12" s="32"/>
      <c r="BL12" s="32"/>
      <c r="BM12" s="34"/>
      <c r="BN12" s="35"/>
      <c r="BO12" s="32"/>
      <c r="BP12" s="32"/>
      <c r="BQ12" s="32"/>
      <c r="BR12" s="32"/>
      <c r="BS12" s="32"/>
      <c r="BT12" s="32"/>
      <c r="BU12" s="32"/>
      <c r="BV12" s="32"/>
      <c r="BW12" s="38"/>
      <c r="BX12" s="32"/>
      <c r="BY12" s="38"/>
      <c r="BZ12" s="59"/>
      <c r="CA12" s="59"/>
      <c r="CB12" s="38"/>
    </row>
    <row r="13" spans="1:80" s="1" customFormat="1" ht="65.25" customHeight="1" x14ac:dyDescent="0.25">
      <c r="A13" s="158"/>
      <c r="B13" s="152"/>
      <c r="C13" s="152"/>
      <c r="D13" s="152"/>
      <c r="E13" s="152"/>
      <c r="F13" s="152"/>
      <c r="G13" s="152"/>
      <c r="H13" s="152"/>
      <c r="I13" s="105">
        <v>2</v>
      </c>
      <c r="J13" s="54" t="s">
        <v>75</v>
      </c>
      <c r="K13" s="54" t="s">
        <v>76</v>
      </c>
      <c r="L13" s="70"/>
      <c r="M13" s="71"/>
      <c r="N13" s="69"/>
      <c r="O13" s="69"/>
      <c r="P13" s="69"/>
      <c r="Q13" s="69"/>
      <c r="R13" s="69"/>
      <c r="S13" s="69"/>
      <c r="T13" s="72"/>
      <c r="U13" s="73"/>
      <c r="V13" s="73"/>
      <c r="W13" s="73"/>
      <c r="X13" s="73"/>
      <c r="Y13" s="73"/>
      <c r="Z13" s="26"/>
      <c r="AA13" s="27"/>
      <c r="AB13" s="27"/>
      <c r="AC13" s="27"/>
      <c r="AD13" s="27"/>
      <c r="AE13" s="27"/>
      <c r="AF13" s="26"/>
      <c r="AG13" s="27"/>
      <c r="AH13" s="27"/>
      <c r="AI13" s="27"/>
      <c r="AJ13" s="27"/>
      <c r="AK13" s="27"/>
      <c r="AL13" s="20">
        <v>20000</v>
      </c>
      <c r="AM13" s="20">
        <v>5000</v>
      </c>
      <c r="AN13" s="20"/>
      <c r="AO13" s="95">
        <v>5000</v>
      </c>
      <c r="AP13" s="96">
        <f>+AO13/AL13</f>
        <v>0.25</v>
      </c>
      <c r="AQ13" s="95">
        <f>+AL13-AO13</f>
        <v>15000</v>
      </c>
      <c r="AR13" s="103">
        <v>8000</v>
      </c>
      <c r="AS13" s="96">
        <f>+AR13/AL13</f>
        <v>0.4</v>
      </c>
      <c r="AT13" s="102">
        <f>+AQ13-AR13</f>
        <v>7000</v>
      </c>
      <c r="AU13" s="103">
        <v>3500</v>
      </c>
      <c r="AV13" s="96">
        <f>+AU13/AL13</f>
        <v>0.17499999999999999</v>
      </c>
      <c r="AW13" s="103">
        <f>+AT13-AU13</f>
        <v>3500</v>
      </c>
      <c r="AX13" s="103">
        <v>3500</v>
      </c>
      <c r="AY13" s="96">
        <f>+AX13/AL13</f>
        <v>0.17499999999999999</v>
      </c>
      <c r="AZ13" s="27"/>
      <c r="BA13" s="40">
        <v>20000</v>
      </c>
      <c r="BB13" s="28">
        <v>1</v>
      </c>
      <c r="BC13" s="29"/>
      <c r="BD13" s="27"/>
      <c r="BE13" s="32"/>
      <c r="BF13" s="32"/>
      <c r="BG13" s="32"/>
      <c r="BH13" s="48"/>
      <c r="BI13" s="33"/>
      <c r="BJ13" s="32"/>
      <c r="BK13" s="32"/>
      <c r="BL13" s="32"/>
      <c r="BM13" s="34">
        <f>+AL13/BN5</f>
        <v>2.8901734104046242E-2</v>
      </c>
      <c r="BN13" s="35">
        <f>AL13/BM3</f>
        <v>2.0393467067028492E-4</v>
      </c>
      <c r="BO13" s="32"/>
      <c r="BP13" s="32"/>
      <c r="BQ13" s="32"/>
      <c r="BR13" s="32"/>
      <c r="BS13" s="32"/>
      <c r="BT13" s="32"/>
      <c r="BU13" s="32"/>
      <c r="BV13" s="32"/>
      <c r="BW13" s="38">
        <v>900</v>
      </c>
      <c r="BX13" s="38">
        <v>1000</v>
      </c>
      <c r="BY13" s="38">
        <f t="shared" si="0"/>
        <v>1900</v>
      </c>
      <c r="BZ13" s="59"/>
      <c r="CA13" s="59"/>
      <c r="CB13" s="38" t="s">
        <v>65</v>
      </c>
    </row>
    <row r="14" spans="1:80" s="1" customFormat="1" ht="62.25" customHeight="1" x14ac:dyDescent="0.25">
      <c r="A14" s="158"/>
      <c r="B14" s="152"/>
      <c r="C14" s="153"/>
      <c r="D14" s="153" t="s">
        <v>66</v>
      </c>
      <c r="E14" s="153"/>
      <c r="F14" s="173" t="s">
        <v>67</v>
      </c>
      <c r="G14" s="173"/>
      <c r="H14" s="173" t="s">
        <v>68</v>
      </c>
      <c r="I14" s="174">
        <v>64.34</v>
      </c>
      <c r="J14" s="170" t="s">
        <v>69</v>
      </c>
      <c r="K14" s="54" t="s">
        <v>70</v>
      </c>
      <c r="L14" s="74"/>
      <c r="M14" s="71"/>
      <c r="N14" s="75"/>
      <c r="O14" s="75"/>
      <c r="P14" s="75"/>
      <c r="Q14" s="75"/>
      <c r="R14" s="75"/>
      <c r="S14" s="75"/>
      <c r="T14" s="68"/>
      <c r="U14" s="69"/>
      <c r="V14" s="69"/>
      <c r="W14" s="69"/>
      <c r="X14" s="69"/>
      <c r="Y14" s="69"/>
      <c r="Z14" s="43"/>
      <c r="AA14" s="27"/>
      <c r="AB14" s="27"/>
      <c r="AC14" s="27"/>
      <c r="AD14" s="27"/>
      <c r="AE14" s="27"/>
      <c r="AF14" s="26"/>
      <c r="AG14" s="27"/>
      <c r="AH14" s="27"/>
      <c r="AI14" s="27"/>
      <c r="AJ14" s="27"/>
      <c r="AK14" s="27"/>
      <c r="AL14" s="20">
        <v>0</v>
      </c>
      <c r="AM14" s="20"/>
      <c r="AN14" s="20"/>
      <c r="AO14" s="95"/>
      <c r="AP14" s="96"/>
      <c r="AQ14" s="95"/>
      <c r="AR14" s="98"/>
      <c r="AS14" s="99"/>
      <c r="AT14" s="99"/>
      <c r="AU14" s="98"/>
      <c r="AV14" s="99"/>
      <c r="AW14" s="99"/>
      <c r="AX14" s="98"/>
      <c r="AY14" s="99"/>
      <c r="AZ14" s="27"/>
      <c r="BA14" s="40"/>
      <c r="BB14" s="28"/>
      <c r="BC14" s="29"/>
      <c r="BD14" s="27"/>
      <c r="BE14" s="32"/>
      <c r="BF14" s="32"/>
      <c r="BG14" s="32"/>
      <c r="BH14" s="20"/>
      <c r="BI14" s="33"/>
      <c r="BJ14" s="32"/>
      <c r="BK14" s="32"/>
      <c r="BL14" s="32"/>
      <c r="BM14" s="34"/>
      <c r="BN14" s="35"/>
      <c r="BO14" s="39"/>
      <c r="BP14" s="39"/>
      <c r="BQ14" s="39"/>
      <c r="BR14" s="39"/>
      <c r="BS14" s="39"/>
      <c r="BT14" s="39"/>
      <c r="BU14" s="39"/>
      <c r="BV14" s="39"/>
      <c r="BW14" s="32"/>
      <c r="BX14" s="32"/>
      <c r="BY14" s="32"/>
      <c r="BZ14" s="59"/>
      <c r="CA14" s="59"/>
      <c r="CB14" s="38"/>
    </row>
    <row r="15" spans="1:80" s="1" customFormat="1" ht="62.25" customHeight="1" x14ac:dyDescent="0.25">
      <c r="A15" s="158"/>
      <c r="B15" s="152"/>
      <c r="C15" s="153"/>
      <c r="D15" s="153"/>
      <c r="E15" s="153"/>
      <c r="F15" s="173"/>
      <c r="G15" s="173"/>
      <c r="H15" s="173"/>
      <c r="I15" s="174"/>
      <c r="J15" s="171"/>
      <c r="K15" s="44" t="s">
        <v>78</v>
      </c>
      <c r="L15" s="76"/>
      <c r="M15" s="77"/>
      <c r="N15" s="78"/>
      <c r="O15" s="79"/>
      <c r="P15" s="78"/>
      <c r="Q15" s="79"/>
      <c r="R15" s="78"/>
      <c r="S15" s="79"/>
      <c r="T15" s="80"/>
      <c r="U15" s="81"/>
      <c r="V15" s="69"/>
      <c r="W15" s="69"/>
      <c r="X15" s="69"/>
      <c r="Y15" s="69"/>
      <c r="Z15" s="45"/>
      <c r="AA15" s="46"/>
      <c r="AB15" s="27"/>
      <c r="AC15" s="27"/>
      <c r="AD15" s="27"/>
      <c r="AE15" s="27"/>
      <c r="AF15" s="45"/>
      <c r="AG15" s="47"/>
      <c r="AH15" s="27"/>
      <c r="AI15" s="27"/>
      <c r="AJ15" s="27"/>
      <c r="AK15" s="27"/>
      <c r="AL15" s="20">
        <v>0</v>
      </c>
      <c r="AM15" s="20"/>
      <c r="AN15" s="20"/>
      <c r="AO15" s="95"/>
      <c r="AP15" s="104"/>
      <c r="AQ15" s="95"/>
      <c r="AR15" s="95"/>
      <c r="AS15" s="99"/>
      <c r="AT15" s="99"/>
      <c r="AU15" s="95"/>
      <c r="AV15" s="99"/>
      <c r="AW15" s="99"/>
      <c r="AX15" s="103"/>
      <c r="AY15" s="99"/>
      <c r="AZ15" s="27"/>
      <c r="BA15" s="40"/>
      <c r="BB15" s="28"/>
      <c r="BC15" s="29"/>
      <c r="BD15" s="27"/>
      <c r="BE15" s="32"/>
      <c r="BF15" s="32"/>
      <c r="BG15" s="32"/>
      <c r="BH15" s="20"/>
      <c r="BI15" s="33"/>
      <c r="BJ15" s="32"/>
      <c r="BK15" s="32"/>
      <c r="BL15" s="32"/>
      <c r="BM15" s="34"/>
      <c r="BN15" s="35"/>
      <c r="BO15" s="39"/>
      <c r="BP15" s="39"/>
      <c r="BQ15" s="39"/>
      <c r="BR15" s="39"/>
      <c r="BS15" s="39"/>
      <c r="BT15" s="39"/>
      <c r="BU15" s="39"/>
      <c r="BV15" s="39"/>
      <c r="BW15" s="32"/>
      <c r="BX15" s="32"/>
      <c r="BY15" s="32"/>
      <c r="BZ15" s="160"/>
      <c r="CA15" s="160"/>
      <c r="CB15" s="161"/>
    </row>
    <row r="16" spans="1:80" s="1" customFormat="1" ht="62.25" customHeight="1" x14ac:dyDescent="0.25">
      <c r="A16" s="158"/>
      <c r="B16" s="152"/>
      <c r="C16" s="153"/>
      <c r="D16" s="153"/>
      <c r="E16" s="153"/>
      <c r="F16" s="173"/>
      <c r="G16" s="173"/>
      <c r="H16" s="173"/>
      <c r="I16" s="174"/>
      <c r="J16" s="171"/>
      <c r="K16" s="44" t="s">
        <v>79</v>
      </c>
      <c r="L16" s="80"/>
      <c r="M16" s="77"/>
      <c r="N16" s="82"/>
      <c r="O16" s="82"/>
      <c r="P16" s="82"/>
      <c r="Q16" s="82"/>
      <c r="R16" s="82"/>
      <c r="S16" s="82"/>
      <c r="T16" s="83"/>
      <c r="U16" s="84"/>
      <c r="V16" s="85"/>
      <c r="W16" s="85"/>
      <c r="X16" s="85"/>
      <c r="Y16" s="85"/>
      <c r="Z16" s="45"/>
      <c r="AA16" s="46"/>
      <c r="AB16" s="27"/>
      <c r="AC16" s="27"/>
      <c r="AD16" s="27"/>
      <c r="AE16" s="27"/>
      <c r="AF16" s="45"/>
      <c r="AG16" s="47"/>
      <c r="AH16" s="27"/>
      <c r="AI16" s="27"/>
      <c r="AJ16" s="27"/>
      <c r="AK16" s="27"/>
      <c r="AL16" s="20">
        <v>0</v>
      </c>
      <c r="AM16" s="20"/>
      <c r="AN16" s="20"/>
      <c r="AO16" s="95"/>
      <c r="AP16" s="96"/>
      <c r="AQ16" s="95"/>
      <c r="AR16" s="98"/>
      <c r="AS16" s="99"/>
      <c r="AT16" s="99"/>
      <c r="AU16" s="98"/>
      <c r="AV16" s="99"/>
      <c r="AW16" s="99"/>
      <c r="AX16" s="98"/>
      <c r="AY16" s="99"/>
      <c r="AZ16" s="27"/>
      <c r="BA16" s="40"/>
      <c r="BB16" s="28"/>
      <c r="BC16" s="29"/>
      <c r="BD16" s="27"/>
      <c r="BE16" s="32"/>
      <c r="BF16" s="32"/>
      <c r="BG16" s="32"/>
      <c r="BH16" s="20"/>
      <c r="BI16" s="33"/>
      <c r="BJ16" s="32"/>
      <c r="BK16" s="32"/>
      <c r="BL16" s="32"/>
      <c r="BM16" s="34"/>
      <c r="BN16" s="35"/>
      <c r="BO16" s="39"/>
      <c r="BP16" s="39"/>
      <c r="BQ16" s="39"/>
      <c r="BR16" s="39"/>
      <c r="BS16" s="39"/>
      <c r="BT16" s="39"/>
      <c r="BU16" s="39"/>
      <c r="BV16" s="39"/>
      <c r="BW16" s="32"/>
      <c r="BX16" s="32"/>
      <c r="BY16" s="32"/>
      <c r="BZ16" s="160"/>
      <c r="CA16" s="160"/>
      <c r="CB16" s="162"/>
    </row>
    <row r="17" spans="1:80" s="1" customFormat="1" ht="91.5" customHeight="1" x14ac:dyDescent="0.25">
      <c r="A17" s="158"/>
      <c r="B17" s="152"/>
      <c r="C17" s="153"/>
      <c r="D17" s="153"/>
      <c r="E17" s="153"/>
      <c r="F17" s="173"/>
      <c r="G17" s="173"/>
      <c r="H17" s="173"/>
      <c r="I17" s="174"/>
      <c r="J17" s="171"/>
      <c r="K17" s="44" t="s">
        <v>80</v>
      </c>
      <c r="L17" s="80"/>
      <c r="M17" s="77"/>
      <c r="N17" s="86"/>
      <c r="O17" s="86"/>
      <c r="P17" s="86"/>
      <c r="Q17" s="86"/>
      <c r="R17" s="86"/>
      <c r="S17" s="86"/>
      <c r="T17" s="87"/>
      <c r="U17" s="88"/>
      <c r="V17" s="86"/>
      <c r="W17" s="86"/>
      <c r="X17" s="86"/>
      <c r="Y17" s="86"/>
      <c r="Z17" s="45"/>
      <c r="AA17" s="46"/>
      <c r="AB17" s="55"/>
      <c r="AC17" s="55"/>
      <c r="AD17" s="55"/>
      <c r="AE17" s="55"/>
      <c r="AF17" s="45"/>
      <c r="AG17" s="47"/>
      <c r="AH17" s="28"/>
      <c r="AI17" s="28"/>
      <c r="AJ17" s="28"/>
      <c r="AK17" s="28"/>
      <c r="AL17" s="20">
        <v>0</v>
      </c>
      <c r="AM17" s="20"/>
      <c r="AN17" s="20"/>
      <c r="AO17" s="95"/>
      <c r="AP17" s="104"/>
      <c r="AQ17" s="95"/>
      <c r="AR17" s="103"/>
      <c r="AS17" s="99"/>
      <c r="AT17" s="99"/>
      <c r="AU17" s="103"/>
      <c r="AV17" s="99"/>
      <c r="AW17" s="99"/>
      <c r="AX17" s="103"/>
      <c r="AY17" s="99"/>
      <c r="AZ17" s="27"/>
      <c r="BA17" s="40"/>
      <c r="BB17" s="28"/>
      <c r="BC17" s="29"/>
      <c r="BD17" s="27"/>
      <c r="BE17" s="32"/>
      <c r="BF17" s="32"/>
      <c r="BG17" s="32"/>
      <c r="BH17" s="48"/>
      <c r="BI17" s="33"/>
      <c r="BJ17" s="32"/>
      <c r="BK17" s="32"/>
      <c r="BL17" s="32"/>
      <c r="BM17" s="34"/>
      <c r="BN17" s="35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160"/>
      <c r="CA17" s="160"/>
      <c r="CB17" s="163"/>
    </row>
    <row r="18" spans="1:80" s="1" customFormat="1" ht="60" customHeight="1" x14ac:dyDescent="0.25">
      <c r="A18" s="159"/>
      <c r="B18" s="152"/>
      <c r="C18" s="153"/>
      <c r="D18" s="153"/>
      <c r="E18" s="153"/>
      <c r="F18" s="173"/>
      <c r="G18" s="173"/>
      <c r="H18" s="173"/>
      <c r="I18" s="174"/>
      <c r="J18" s="172"/>
      <c r="K18" s="54" t="s">
        <v>81</v>
      </c>
      <c r="L18" s="74"/>
      <c r="M18" s="69"/>
      <c r="N18" s="78"/>
      <c r="O18" s="89"/>
      <c r="P18" s="73"/>
      <c r="Q18" s="73"/>
      <c r="R18" s="89"/>
      <c r="S18" s="89"/>
      <c r="T18" s="68"/>
      <c r="U18" s="69"/>
      <c r="V18" s="69"/>
      <c r="W18" s="69"/>
      <c r="X18" s="69"/>
      <c r="Y18" s="69"/>
      <c r="Z18" s="26"/>
      <c r="AA18" s="27"/>
      <c r="AB18" s="27"/>
      <c r="AC18" s="27"/>
      <c r="AD18" s="27"/>
      <c r="AE18" s="27"/>
      <c r="AF18" s="26"/>
      <c r="AG18" s="27"/>
      <c r="AH18" s="27"/>
      <c r="AI18" s="27"/>
      <c r="AJ18" s="27"/>
      <c r="AK18" s="27"/>
      <c r="AL18" s="20">
        <v>0</v>
      </c>
      <c r="AM18" s="20"/>
      <c r="AN18" s="20"/>
      <c r="AO18" s="95"/>
      <c r="AP18" s="104"/>
      <c r="AQ18" s="95"/>
      <c r="AR18" s="95"/>
      <c r="AS18" s="96"/>
      <c r="AT18" s="99"/>
      <c r="AU18" s="98"/>
      <c r="AV18" s="99"/>
      <c r="AW18" s="99"/>
      <c r="AX18" s="98"/>
      <c r="AY18" s="99"/>
      <c r="AZ18" s="27"/>
      <c r="BA18" s="40"/>
      <c r="BB18" s="28"/>
      <c r="BC18" s="29"/>
      <c r="BD18" s="27"/>
      <c r="BE18" s="32"/>
      <c r="BF18" s="32"/>
      <c r="BG18" s="32"/>
      <c r="BH18" s="48"/>
      <c r="BI18" s="33"/>
      <c r="BJ18" s="32"/>
      <c r="BK18" s="32"/>
      <c r="BL18" s="32"/>
      <c r="BM18" s="34"/>
      <c r="BN18" s="35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7"/>
      <c r="CA18" s="37"/>
      <c r="CB18" s="38"/>
    </row>
    <row r="20" spans="1:80" x14ac:dyDescent="0.25">
      <c r="R20" s="49">
        <f>+SUM(R7:R18)</f>
        <v>0.4</v>
      </c>
      <c r="S20" s="49">
        <f>+SUM(S7:S18)</f>
        <v>0</v>
      </c>
    </row>
    <row r="21" spans="1:80" x14ac:dyDescent="0.25">
      <c r="BM21" s="50"/>
    </row>
  </sheetData>
  <mergeCells count="75">
    <mergeCell ref="J14:J18"/>
    <mergeCell ref="F7:F13"/>
    <mergeCell ref="G7:G13"/>
    <mergeCell ref="F14:F18"/>
    <mergeCell ref="G14:G18"/>
    <mergeCell ref="H14:H18"/>
    <mergeCell ref="I14:I18"/>
    <mergeCell ref="CA15:CA17"/>
    <mergeCell ref="CB15:CB17"/>
    <mergeCell ref="G2:G6"/>
    <mergeCell ref="H2:H6"/>
    <mergeCell ref="I2:I6"/>
    <mergeCell ref="J2:J6"/>
    <mergeCell ref="BM3:BN3"/>
    <mergeCell ref="L4:L5"/>
    <mergeCell ref="M4:M5"/>
    <mergeCell ref="N4:Q4"/>
    <mergeCell ref="R4:S4"/>
    <mergeCell ref="T4:T5"/>
    <mergeCell ref="U4:U5"/>
    <mergeCell ref="V4:Y4"/>
    <mergeCell ref="BZ15:BZ17"/>
    <mergeCell ref="H7:H13"/>
    <mergeCell ref="A7:A18"/>
    <mergeCell ref="B7:B18"/>
    <mergeCell ref="C7:C13"/>
    <mergeCell ref="C14:C18"/>
    <mergeCell ref="D7:D13"/>
    <mergeCell ref="D14:D18"/>
    <mergeCell ref="E7:E13"/>
    <mergeCell ref="E14:E18"/>
    <mergeCell ref="BO4:BV4"/>
    <mergeCell ref="BW4:BY5"/>
    <mergeCell ref="N5:O5"/>
    <mergeCell ref="P5:Q5"/>
    <mergeCell ref="V5:W5"/>
    <mergeCell ref="X5:Y5"/>
    <mergeCell ref="AB5:AC5"/>
    <mergeCell ref="AD5:AE5"/>
    <mergeCell ref="AH5:AI5"/>
    <mergeCell ref="AJ5:AK5"/>
    <mergeCell ref="BO5:BP5"/>
    <mergeCell ref="BQ5:BR5"/>
    <mergeCell ref="BS5:BT5"/>
    <mergeCell ref="BU5:BV5"/>
    <mergeCell ref="BZ2:CB4"/>
    <mergeCell ref="L3:S3"/>
    <mergeCell ref="T3:Y3"/>
    <mergeCell ref="Z3:AE3"/>
    <mergeCell ref="AF3:AK3"/>
    <mergeCell ref="AO3:AQ3"/>
    <mergeCell ref="AR3:AT3"/>
    <mergeCell ref="AU3:AV3"/>
    <mergeCell ref="AX3:AY3"/>
    <mergeCell ref="BA3:BB3"/>
    <mergeCell ref="AL2:AL5"/>
    <mergeCell ref="AM2:AM5"/>
    <mergeCell ref="AN2:AN5"/>
    <mergeCell ref="AO2:AY2"/>
    <mergeCell ref="BA2:BL2"/>
    <mergeCell ref="AB4:AE4"/>
    <mergeCell ref="BM2:BN2"/>
    <mergeCell ref="F2:F6"/>
    <mergeCell ref="A2:A6"/>
    <mergeCell ref="B2:B6"/>
    <mergeCell ref="C2:C6"/>
    <mergeCell ref="D2:D6"/>
    <mergeCell ref="E2:E6"/>
    <mergeCell ref="BJ3:BL3"/>
    <mergeCell ref="AH4:AK4"/>
    <mergeCell ref="BC3:BE3"/>
    <mergeCell ref="BF3:BG3"/>
    <mergeCell ref="BH3:BI3"/>
    <mergeCell ref="K2:K6"/>
    <mergeCell ref="L2:AK2"/>
  </mergeCells>
  <pageMargins left="0.7" right="0.7" top="0.75" bottom="0.75" header="0.3" footer="0.3"/>
  <pageSetup paperSize="9" scale="1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 FINANCIERA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David Suarez Sanchez</cp:lastModifiedBy>
  <dcterms:created xsi:type="dcterms:W3CDTF">2013-01-16T22:06:38Z</dcterms:created>
  <dcterms:modified xsi:type="dcterms:W3CDTF">2014-03-11T16:10:12Z</dcterms:modified>
</cp:coreProperties>
</file>