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1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Lenovo\Downloads\"/>
    </mc:Choice>
  </mc:AlternateContent>
  <xr:revisionPtr revIDLastSave="0" documentId="8_{5B500796-AEA1-4A4F-84BE-6CE6B3D2AD4A}" xr6:coauthVersionLast="47" xr6:coauthVersionMax="47" xr10:uidLastSave="{00000000-0000-0000-0000-000000000000}"/>
  <bookViews>
    <workbookView xWindow="0" yWindow="600" windowWidth="20490" windowHeight="10920" tabRatio="756" xr2:uid="{00000000-000D-0000-FFFF-FFFF00000000}"/>
  </bookViews>
  <sheets>
    <sheet name="POAI (2021)" sheetId="6" r:id="rId1"/>
  </sheets>
  <externalReferences>
    <externalReference r:id="rId2"/>
  </externalReferences>
  <definedNames>
    <definedName name="_xlnm._FilterDatabase" localSheetId="0" hidden="1">'POAI (2021)'!$B$3:$AB$124</definedName>
    <definedName name="Resultados">'[1]1_Metas_Resultados'!$D$4:$D$53</definedName>
    <definedName name="_xlnm.Print_Titles" localSheetId="0">'POAI (2021)'!$A:$AB,'POAI (2021)'!$1:$3</definedName>
  </definedNames>
  <calcPr calcId="181029"/>
</workbook>
</file>

<file path=xl/calcChain.xml><?xml version="1.0" encoding="utf-8"?>
<calcChain xmlns="http://schemas.openxmlformats.org/spreadsheetml/2006/main">
  <c r="AB123" i="6" l="1"/>
  <c r="AB122" i="6"/>
  <c r="AB121" i="6"/>
  <c r="AB120" i="6"/>
  <c r="AB119" i="6"/>
  <c r="AB118" i="6"/>
  <c r="AB117" i="6"/>
  <c r="AB116" i="6"/>
  <c r="AB115" i="6"/>
  <c r="AB114" i="6"/>
  <c r="AB113" i="6"/>
  <c r="AB112" i="6"/>
  <c r="AB111" i="6"/>
  <c r="AB110" i="6"/>
  <c r="AB109" i="6"/>
  <c r="AB108" i="6"/>
  <c r="AB106" i="6"/>
  <c r="AB105" i="6"/>
  <c r="AB104" i="6"/>
  <c r="AB103" i="6"/>
  <c r="X102" i="6"/>
  <c r="AB102" i="6" s="1"/>
  <c r="AB101" i="6"/>
  <c r="AB100" i="6"/>
  <c r="AB99" i="6"/>
  <c r="AB98" i="6"/>
  <c r="AB97" i="6"/>
  <c r="AB96" i="6"/>
  <c r="AB95" i="6"/>
  <c r="AB94" i="6"/>
  <c r="AB93" i="6"/>
  <c r="AB92" i="6"/>
  <c r="AB91" i="6"/>
  <c r="AB90" i="6"/>
  <c r="AB89" i="6"/>
  <c r="AB88" i="6"/>
  <c r="AB87" i="6"/>
  <c r="AB86" i="6"/>
  <c r="AB85" i="6"/>
  <c r="AB84" i="6"/>
  <c r="AB83" i="6"/>
  <c r="AB82" i="6"/>
  <c r="AB81" i="6"/>
  <c r="AB80" i="6"/>
  <c r="AB79" i="6"/>
  <c r="AB78" i="6"/>
  <c r="AB77" i="6"/>
  <c r="AB76" i="6"/>
  <c r="AB75" i="6"/>
  <c r="AB74" i="6"/>
  <c r="AB73" i="6"/>
  <c r="AB72" i="6"/>
  <c r="AB71" i="6"/>
  <c r="AB70" i="6"/>
  <c r="AB69" i="6"/>
  <c r="AB68" i="6"/>
  <c r="AB67" i="6"/>
  <c r="AB66" i="6"/>
  <c r="AB65" i="6"/>
  <c r="AB64" i="6"/>
  <c r="AB63" i="6"/>
  <c r="AB62" i="6"/>
  <c r="AB61" i="6"/>
  <c r="AB60" i="6"/>
  <c r="AB59" i="6"/>
  <c r="AB58" i="6"/>
  <c r="AB57" i="6"/>
  <c r="AB56" i="6"/>
  <c r="AB55" i="6"/>
  <c r="R54" i="6"/>
  <c r="AB54" i="6" s="1"/>
  <c r="AB53" i="6"/>
  <c r="AB52" i="6"/>
  <c r="AB51" i="6"/>
  <c r="AB50" i="6"/>
  <c r="AB49" i="6"/>
  <c r="AB48" i="6"/>
  <c r="AB47" i="6"/>
  <c r="AB46" i="6"/>
  <c r="AB45" i="6"/>
  <c r="AB44" i="6"/>
  <c r="AB43" i="6"/>
  <c r="AB42" i="6"/>
  <c r="AB41" i="6"/>
  <c r="R40" i="6"/>
  <c r="AB40" i="6" s="1"/>
  <c r="Y39" i="6"/>
  <c r="AB39" i="6" s="1"/>
  <c r="AB38" i="6"/>
  <c r="AB37" i="6"/>
  <c r="AB36" i="6"/>
  <c r="AB35" i="6"/>
  <c r="AB34" i="6"/>
  <c r="AB33" i="6"/>
  <c r="AB32" i="6"/>
  <c r="X31" i="6"/>
  <c r="AB31" i="6" s="1"/>
  <c r="AB30" i="6"/>
  <c r="Q29" i="6"/>
  <c r="AB29" i="6" s="1"/>
  <c r="U28" i="6"/>
  <c r="AB28" i="6" s="1"/>
  <c r="AB27" i="6"/>
  <c r="AB26" i="6"/>
  <c r="AB25" i="6"/>
  <c r="X24" i="6"/>
  <c r="V24" i="6"/>
  <c r="AB24" i="6" s="1"/>
  <c r="AB23" i="6"/>
  <c r="AB22" i="6"/>
  <c r="AB21" i="6"/>
  <c r="AB20" i="6"/>
  <c r="Z19" i="6"/>
  <c r="Y19" i="6"/>
  <c r="AB18" i="6"/>
  <c r="AB17" i="6"/>
  <c r="AB16" i="6"/>
  <c r="Y15" i="6"/>
  <c r="AB15" i="6" s="1"/>
  <c r="R14" i="6"/>
  <c r="AB14" i="6" s="1"/>
  <c r="AB13" i="6"/>
  <c r="AB12" i="6"/>
  <c r="AB11" i="6"/>
  <c r="AB10" i="6"/>
  <c r="AB9" i="6"/>
  <c r="AB8" i="6"/>
  <c r="AB7" i="6"/>
  <c r="AB6" i="6"/>
  <c r="AB5" i="6"/>
  <c r="AB4" i="6"/>
  <c r="M54" i="6"/>
  <c r="M52" i="6"/>
  <c r="M51" i="6"/>
  <c r="M50" i="6"/>
  <c r="M49" i="6"/>
  <c r="M48" i="6"/>
  <c r="M42" i="6"/>
  <c r="M41" i="6"/>
  <c r="M40" i="6"/>
  <c r="M39" i="6"/>
  <c r="M38" i="6"/>
  <c r="M37" i="6"/>
  <c r="M32" i="6"/>
  <c r="M31" i="6"/>
  <c r="M30" i="6"/>
  <c r="M29" i="6"/>
  <c r="M28" i="6"/>
  <c r="M27" i="6"/>
  <c r="M26" i="6"/>
  <c r="M25" i="6"/>
  <c r="M24" i="6"/>
  <c r="AB19" i="6" l="1"/>
  <c r="AB124" i="6" s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ANSERMA</author>
  </authors>
  <commentList>
    <comment ref="R70" authorId="0" shapeId="0" xr:uid="{53A75408-2C91-4A18-950E-549CE67CF173}">
      <text>
        <r>
          <rPr>
            <b/>
            <sz val="9"/>
            <color indexed="81"/>
            <rFont val="Tahoma"/>
            <family val="2"/>
          </rPr>
          <t>ANSERMA:</t>
        </r>
        <r>
          <rPr>
            <sz val="9"/>
            <color indexed="81"/>
            <rFont val="Tahoma"/>
            <family val="2"/>
          </rPr>
          <t xml:space="preserve">
Es prioridad para obtener el recurso se define parte de las directrices ambientales</t>
        </r>
      </text>
    </comment>
  </commentList>
</comments>
</file>

<file path=xl/sharedStrings.xml><?xml version="1.0" encoding="utf-8"?>
<sst xmlns="http://schemas.openxmlformats.org/spreadsheetml/2006/main" count="1198" uniqueCount="658">
  <si>
    <t>Programa</t>
  </si>
  <si>
    <t>Descripción Meta Producto</t>
  </si>
  <si>
    <t>Indicador de Producto</t>
  </si>
  <si>
    <t>Línea Base Producto</t>
  </si>
  <si>
    <t>Meta Producto cuatrenio</t>
  </si>
  <si>
    <t>Educación</t>
  </si>
  <si>
    <t xml:space="preserve">Subprograma </t>
  </si>
  <si>
    <t>Salud</t>
  </si>
  <si>
    <t>Deporte y Recreación</t>
  </si>
  <si>
    <t>Cultura</t>
  </si>
  <si>
    <t>Vivienda</t>
  </si>
  <si>
    <t>Departamento (Miles de Pesos)</t>
  </si>
  <si>
    <t>Nación (Miles de Pesos)</t>
  </si>
  <si>
    <t>Crédito (Miles de Pesos)</t>
  </si>
  <si>
    <t>Otros (Miles de Pesos)</t>
  </si>
  <si>
    <t>Recursos Propios (Miles de Pesos)</t>
  </si>
  <si>
    <t>SGP APSB (Miles de Pesos)</t>
  </si>
  <si>
    <t>SGP PG Cultura (Miles de Pesos)</t>
  </si>
  <si>
    <t>SGP PG Deporte (Miles de Pesos)</t>
  </si>
  <si>
    <t>SGP Educación (Miles de Pesos)</t>
  </si>
  <si>
    <t>SGP PG Libre Inversión (Miles de Pesos)</t>
  </si>
  <si>
    <t>SGP Salud (Miles de Pesos)</t>
  </si>
  <si>
    <t>Regalías (Miles de Pesos)</t>
  </si>
  <si>
    <t>Valor Total Acciones / Actividades  (Miles de Pesos)</t>
  </si>
  <si>
    <t>Dependencias/ Entidades/ Organizaciones responsables</t>
  </si>
  <si>
    <t>Anserma ciudad educadora en escenarios de identidad y paz - Plan Estrategico Educativo Municipal 2020-2029</t>
  </si>
  <si>
    <t>Anserma ciudad educadora en escenarios de identidad y paz - Plan Estrategico Educativo Municipal 2020-2031</t>
  </si>
  <si>
    <t>Anserma ciudad educadora en escenarios de identidad y paz - Plan Estrategico Educativo Municipal 2020-2032</t>
  </si>
  <si>
    <t>Anserma ciudad educadora en escenarios de identidad y paz - Plan Estrategico Educativo Municipal 2020-2033</t>
  </si>
  <si>
    <t>Anserma ciudad educadora en escenarios de identidad y paz - Plan Estrategico Educativo Municipal 2020-2034</t>
  </si>
  <si>
    <t>Anserma ciudad educadora en escenarios de identidad y paz - Plan Estrategico Educativo Municipal 2020-2035</t>
  </si>
  <si>
    <t>Anserma ciudad educadora en escenarios de identidad y paz - Plan Estrategico Educativo Municipal 2020-2037</t>
  </si>
  <si>
    <t>Anserma ciudad educadora en escenarios de identidad y paz - Plan Estrategico Educativo Municipal 2020-2038</t>
  </si>
  <si>
    <t>Anserma ciudad educadora en escenarios de identidad y paz - Plan Estrategico Educativo Municipal 2020-2039</t>
  </si>
  <si>
    <t>Anserma ciudad educadora en escenarios de identidad y paz - Plan Estrategico Educativo Municipal 2020-2040</t>
  </si>
  <si>
    <t>Anserma ciudad educadora en escenarios de identidad y paz - Plan Estrategico Educativo Municipal 2020-2041</t>
  </si>
  <si>
    <t>Salud con calidad, accesibilidad y oportunidad</t>
  </si>
  <si>
    <t>Deporte, recreación y aprovechamiento del tiempo libre, para el fortalecimiento del tejido social y oportunidad de cambio</t>
  </si>
  <si>
    <t xml:space="preserve">Cultura como plataforma para la transformación social </t>
  </si>
  <si>
    <t>Viviendas dignas con equidad y solidaridad</t>
  </si>
  <si>
    <t>Fortalecimiento a grupos vulnerable como actores de su propio desarrollo</t>
  </si>
  <si>
    <t>Agua Potable y Saneamiento Básico-  APSB con enfoque solidario, sostenible y equitativo</t>
  </si>
  <si>
    <t xml:space="preserve">Transporte con sentido comunitario y de prevención </t>
  </si>
  <si>
    <t>Medio Ambiental sostenible, duradero, con enfoque regional y como escenario  del futuro deseado</t>
  </si>
  <si>
    <t xml:space="preserve">Atención de desastres con sentido comunitario y  resiliente </t>
  </si>
  <si>
    <t>Equipamiento público como escenario de integración social y comunitario</t>
  </si>
  <si>
    <t xml:space="preserve">Promoción agropecuario como escenario de innovación, conservación ambiental y de proyección regional </t>
  </si>
  <si>
    <t>Promoción del desarrollo competitivo e innovador con enfoque ambiental</t>
  </si>
  <si>
    <t>Servicios Públicos diferentes a Agua Potable y Saneamiento Básico</t>
  </si>
  <si>
    <t xml:space="preserve">Desarrollo comunitario como escenario de construcción social </t>
  </si>
  <si>
    <t>Fortalecimiento institucional orientado a resultados, y direccionamiento a la buena atención</t>
  </si>
  <si>
    <t>Justicia y seguridad como escenario de cambio y de paz</t>
  </si>
  <si>
    <t>1.1.1</t>
  </si>
  <si>
    <t>1.1.2</t>
  </si>
  <si>
    <t>1.1.3</t>
  </si>
  <si>
    <t>1.1.4</t>
  </si>
  <si>
    <t>1.1.5</t>
  </si>
  <si>
    <t>1.1.6</t>
  </si>
  <si>
    <t>1.1.7</t>
  </si>
  <si>
    <t>1.1.8</t>
  </si>
  <si>
    <t>1.1.9</t>
  </si>
  <si>
    <t>1.1.10</t>
  </si>
  <si>
    <t>1.1.11</t>
  </si>
  <si>
    <t>1.1.12</t>
  </si>
  <si>
    <t>1.1.13</t>
  </si>
  <si>
    <t>1.1.14</t>
  </si>
  <si>
    <t>1.1.15</t>
  </si>
  <si>
    <t>1.2.1</t>
  </si>
  <si>
    <t>1.2.2</t>
  </si>
  <si>
    <t>1.2.3</t>
  </si>
  <si>
    <t>1.2.4</t>
  </si>
  <si>
    <t>1.2.5</t>
  </si>
  <si>
    <t>1.3.1</t>
  </si>
  <si>
    <t>1.3.2</t>
  </si>
  <si>
    <t>1.3.3</t>
  </si>
  <si>
    <t>1.3.4</t>
  </si>
  <si>
    <t xml:space="preserve">1.4.1 </t>
  </si>
  <si>
    <t>1.4.2</t>
  </si>
  <si>
    <t>1.4.3</t>
  </si>
  <si>
    <t xml:space="preserve">1.4.4 </t>
  </si>
  <si>
    <t>1.4.5</t>
  </si>
  <si>
    <t>1.5.1</t>
  </si>
  <si>
    <t>1.5.2</t>
  </si>
  <si>
    <t>1.5.3</t>
  </si>
  <si>
    <t>1.5.4</t>
  </si>
  <si>
    <t>1.6.1</t>
  </si>
  <si>
    <t>1.6.2</t>
  </si>
  <si>
    <t>1.6.3</t>
  </si>
  <si>
    <t>1.6.4</t>
  </si>
  <si>
    <t>1.6.5</t>
  </si>
  <si>
    <t>1.6.6</t>
  </si>
  <si>
    <t>1.6.7</t>
  </si>
  <si>
    <t>1.6.8</t>
  </si>
  <si>
    <t>1.6.9</t>
  </si>
  <si>
    <t>1.6.10</t>
  </si>
  <si>
    <t>1.6.11</t>
  </si>
  <si>
    <t>1.6.12</t>
  </si>
  <si>
    <t>1.6.13</t>
  </si>
  <si>
    <t>1.6.14</t>
  </si>
  <si>
    <t>1.6.15</t>
  </si>
  <si>
    <t>1.6.16</t>
  </si>
  <si>
    <t>1.6.17</t>
  </si>
  <si>
    <t>1.6.18</t>
  </si>
  <si>
    <t>2.1.1</t>
  </si>
  <si>
    <t>2.1.2</t>
  </si>
  <si>
    <t>2.1.3</t>
  </si>
  <si>
    <t>2.1.4</t>
  </si>
  <si>
    <t>2.1.5</t>
  </si>
  <si>
    <t>2.2.1</t>
  </si>
  <si>
    <t>2.2.2</t>
  </si>
  <si>
    <t>2.2.3</t>
  </si>
  <si>
    <t>2.2.4</t>
  </si>
  <si>
    <t>2.2.5</t>
  </si>
  <si>
    <t>2.3.1</t>
  </si>
  <si>
    <t>2.3.2</t>
  </si>
  <si>
    <t>2.3.3</t>
  </si>
  <si>
    <t>2.3.4</t>
  </si>
  <si>
    <t>2.3.5</t>
  </si>
  <si>
    <t>2.3.6</t>
  </si>
  <si>
    <t>2.3.7</t>
  </si>
  <si>
    <t>2.3.8</t>
  </si>
  <si>
    <t>2.3.9</t>
  </si>
  <si>
    <t>2.3.10</t>
  </si>
  <si>
    <t>2.3.11</t>
  </si>
  <si>
    <t>2.3.12</t>
  </si>
  <si>
    <t>2.3.13</t>
  </si>
  <si>
    <t>2.3.14</t>
  </si>
  <si>
    <t>2.3.15</t>
  </si>
  <si>
    <t>2.4.1</t>
  </si>
  <si>
    <t>2.4.2</t>
  </si>
  <si>
    <t>2.4.3</t>
  </si>
  <si>
    <t>2.4.4</t>
  </si>
  <si>
    <t>2.4.5</t>
  </si>
  <si>
    <t>2.5.1</t>
  </si>
  <si>
    <t>3.1.1</t>
  </si>
  <si>
    <t>3.1.2</t>
  </si>
  <si>
    <t>3.1.3</t>
  </si>
  <si>
    <t>3.2.1</t>
  </si>
  <si>
    <t>3.2.2</t>
  </si>
  <si>
    <t>3.2.3</t>
  </si>
  <si>
    <t>3.2.4</t>
  </si>
  <si>
    <t>3.2.5</t>
  </si>
  <si>
    <t>3.3.1</t>
  </si>
  <si>
    <t>4.1.1</t>
  </si>
  <si>
    <t>4.1.2</t>
  </si>
  <si>
    <t>4.1.3</t>
  </si>
  <si>
    <t>4.1.4</t>
  </si>
  <si>
    <t>4.2.1</t>
  </si>
  <si>
    <t>4.2.2</t>
  </si>
  <si>
    <t>4.2.3</t>
  </si>
  <si>
    <t>4.2.4</t>
  </si>
  <si>
    <t>4.2.5</t>
  </si>
  <si>
    <t>4.2.6</t>
  </si>
  <si>
    <t>4.2.7</t>
  </si>
  <si>
    <t>4.2.8</t>
  </si>
  <si>
    <t>4.2.9</t>
  </si>
  <si>
    <t>4.2.10</t>
  </si>
  <si>
    <t>4.2.11</t>
  </si>
  <si>
    <t>4.3.1</t>
  </si>
  <si>
    <t>4.3.2</t>
  </si>
  <si>
    <t>4.3.3</t>
  </si>
  <si>
    <t>4.3.4</t>
  </si>
  <si>
    <t>4.3.5</t>
  </si>
  <si>
    <t>4.3.6</t>
  </si>
  <si>
    <t>4.3.7</t>
  </si>
  <si>
    <t>4.3.8</t>
  </si>
  <si>
    <t>4.3.9</t>
  </si>
  <si>
    <t>4.3.10</t>
  </si>
  <si>
    <t>4.3.11</t>
  </si>
  <si>
    <t>4.3.12</t>
  </si>
  <si>
    <t>4.3.13</t>
  </si>
  <si>
    <t>4.3.14</t>
  </si>
  <si>
    <t xml:space="preserve">Construcción, dotación, mantenimiento, ampliación y adecuación de la infraestructura educativa para la promoción del paisaje cultural cafetero, en escenarios sociales y accesibles  </t>
  </si>
  <si>
    <t xml:space="preserve">Dotación institucional de material y medios pedagógicos para el aprendizaje con enfoque incluyente </t>
  </si>
  <si>
    <t>Pago de servicios públicos a instituciones educativas</t>
  </si>
  <si>
    <t>Transporte escolar</t>
  </si>
  <si>
    <t>Alimentación escolar</t>
  </si>
  <si>
    <t xml:space="preserve">Menaje, dotación para la prestación del servicio de restaurantes escolares </t>
  </si>
  <si>
    <t xml:space="preserve">Fortalecimiento al acceso educativo (paquete, prendas escolares) </t>
  </si>
  <si>
    <t>Fortalecimiento en pruebas SABER -11</t>
  </si>
  <si>
    <t>Implementación de  proyectos que permita la reducción de la deserción escolar, además de mejorar  el acceso de niños en condiciones de vulnerabilidad y con discpacidad a programas académicos y el fortalecimiento de la Etnoeducación</t>
  </si>
  <si>
    <t>Promoción de  proyectos para el fortalecimiento de la transición en la primera infancia, la infancia y la adolescencia desde el  ámbito educativo (educación inicial, transición, primaria y secundaria).</t>
  </si>
  <si>
    <t>Acompañamiento para el trabajo orientado a adolescentes y jóvenes</t>
  </si>
  <si>
    <t>Acompañamiento en educación multilingüe.</t>
  </si>
  <si>
    <t>Cofinanciación para la construcción del Centro Tecnológico de investigación Social (Universidad Regional)</t>
  </si>
  <si>
    <t>Fortalecimiento de los procesos académicos, técnicos, tecnológicos y profesionales, con vocación territorial</t>
  </si>
  <si>
    <t>apoyar modelos flexibles de educación que permitan el acceso al sistema escolar no de forma tradicional con la participación de las instituciones educativas</t>
  </si>
  <si>
    <t>Fortalecimiento en el acceso al sistema de seguridad social en salud y en la prestación de servicios de calidad, propendiendo por la universalización</t>
  </si>
  <si>
    <t>Salud pública (incorpora las politicas nacionales e intenacionales dirigidas a grupos poblacionales: niños, niñas, adolecentes, jovenes, adultos mayores, victimas, mujeres victimas de maltrato y otras clases de maltrato, personas con discapacidad y grupos etnicos, madres gestantes, entre otros)</t>
  </si>
  <si>
    <t>Fortalecimiento institucional a la ESE municipal</t>
  </si>
  <si>
    <t>Fomento a la humanización de los servicios de salud</t>
  </si>
  <si>
    <t xml:space="preserve">Fortalecimiento a la estrategia PASE a la equidad </t>
  </si>
  <si>
    <t>Fomento, desarrollo y práctica del deporte, la recreación y el aprovechamiento del tiempo libre como oportunidad de cambio</t>
  </si>
  <si>
    <t>Creación del centro de deportes municipal con enfoque hacia la integración regional.</t>
  </si>
  <si>
    <t>Construcción, mantenimiento, dotación y/o adecuación de los escenarios deportivos y recreativos para la generación de valor público.</t>
  </si>
  <si>
    <t xml:space="preserve">Adecuar y mejorar la infraestructura del coliseo municipal </t>
  </si>
  <si>
    <t>Rescate cultural y patrimonial basado en la historia – ¿quiénes somos?</t>
  </si>
  <si>
    <t>Fortalecimiento del sistema cultural municipal como escenario de concertación – qué deseamos</t>
  </si>
  <si>
    <t>Fomento, apoyo y difusión de eventos, expresiones artísticas, culturales y de biblioteca para la construcción de identidad – para dónde vamos</t>
  </si>
  <si>
    <t>Formación, capacitación e investigación científica, tecnológica, artista y cultural liderado por la Biblioteca Municipal</t>
  </si>
  <si>
    <t>Construcción, mantenimiento y/o adecuación de la infraestructura cultural, artística y biblioteca pública municipal</t>
  </si>
  <si>
    <t>Vivienda nueva, con enfoque equitativo y diferencial.</t>
  </si>
  <si>
    <t>Promover la construcción y el mejoramiento de vivienda (autogestión comunitaria)</t>
  </si>
  <si>
    <t>Promover la estrategia de pisos, techos, baños y cocinas dignas</t>
  </si>
  <si>
    <t>Fortalecimiento del Sector vivienda</t>
  </si>
  <si>
    <t>Fortalecimiento a las acciones de protección integral a la primera infancia</t>
  </si>
  <si>
    <t>Fortalecimiento a las acciones de protección integral de la niñez</t>
  </si>
  <si>
    <t>Fortalecimiento a las acciones de protección integral a jóvenes y adolescentes</t>
  </si>
  <si>
    <t>Promover la atención integral y el fortalecimiento de capacidades e inclusión al adulto mayor.</t>
  </si>
  <si>
    <t xml:space="preserve">Atención y apoyo a madres/padres cabeza de hogar por medio del desarrollo de ejecucion de proyectos </t>
  </si>
  <si>
    <t>Desarrollo de la política pública de discapacidad que garantice la integración social.</t>
  </si>
  <si>
    <t>Fortalecimiento a las acciones para la superación de la pobreza</t>
  </si>
  <si>
    <t xml:space="preserve">Apoyo a la mesa municipal de víctimas </t>
  </si>
  <si>
    <t xml:space="preserve">Ayudas Humanitarias a las víctimas </t>
  </si>
  <si>
    <t>Conmemoración a las víctimas</t>
  </si>
  <si>
    <t>Política pública de víctimas.</t>
  </si>
  <si>
    <t>Articulación con planes de vida y planes de etnodesarrollo a través de las mesas de asuntos étnicos (indigenas y afro)</t>
  </si>
  <si>
    <t>Formulación y aplicación de un plan de acción anual de trabajo con las comunidades indígenas y las comunidades afrodescendientes.</t>
  </si>
  <si>
    <t>Acompañamiento a la población L.G.T.B.I.</t>
  </si>
  <si>
    <t>Fortalecimiento a las acciones de protección integral a la juventud</t>
  </si>
  <si>
    <t>Acompañamiento a las acciones de atención y apoyo a la mujer en el marco del “Pacto de equidad para las mujeres” del Plan Nacional de Desarrollo 2018 - 2022,</t>
  </si>
  <si>
    <t>Diseño de una estrategia de atención, protección y retorno del inmigrante.</t>
  </si>
  <si>
    <t>Fortalecimiento de la estrategia APS (Atención Primaria Social), en el municipio de Anserma.</t>
  </si>
  <si>
    <t>Construcción, ampliación, optimización y mejoramiento de los sistemas APSB con enfoque sostenible y equitativo</t>
  </si>
  <si>
    <t>Fortalecimiento al acceso los servicios APSB a la comunidad marginal (subsidios y PDA) con sentido equitativo</t>
  </si>
  <si>
    <t>Implementación de sistemas de saneamiento básico en la zona rural como escenario de la sostenibilidad ambiental</t>
  </si>
  <si>
    <t>Mejoramiento del acceso de agua para el consumo humano en los acueductos rurales</t>
  </si>
  <si>
    <t>Fortalecimiento de los  procesos de estratificación socio-económica bajo lineamiento equitativos y solidarios</t>
  </si>
  <si>
    <t xml:space="preserve">Mantenimiento, conservación, adecuación y construcción vial con sentido comunitario y priorización de corredores viales urbanas y rurales </t>
  </si>
  <si>
    <t>Fortalecimiento a la secretaria de tránsito y transporte con enfoque en la  buena atención al ciudadano</t>
  </si>
  <si>
    <t>Construcción de placas huellas</t>
  </si>
  <si>
    <t>Promoción, prevención y conservación de una cultura vial con enfoque a la prevención</t>
  </si>
  <si>
    <t>Formular e implementar el plan de movilidad vial</t>
  </si>
  <si>
    <t>Caracterización de áreas de interés ambiental de afluentes de aguas y de la fauna presente en el municipio,</t>
  </si>
  <si>
    <t xml:space="preserve">Conservación, protección, restauración y aprovechamiento de recursos naturales y del medio ambiente sostenible y duradero </t>
  </si>
  <si>
    <t xml:space="preserve">Adquisición de predios de reserva hídrica y zonas de reserva naturales con enfoque a la conservación </t>
  </si>
  <si>
    <t xml:space="preserve">Padrinos Ambientales – Línea amarilla </t>
  </si>
  <si>
    <t xml:space="preserve">Promoción de la económica circular como escenario futuro </t>
  </si>
  <si>
    <t xml:space="preserve">Actualización e Inplmentación del PGRS </t>
  </si>
  <si>
    <t>Protección animal – coso municipal – espacio de alberge – programas comunitario con enfoque en la protección animal</t>
  </si>
  <si>
    <t xml:space="preserve">Fortalecimiento de la gobernanza ambiental con la participación activa de actores ambientales </t>
  </si>
  <si>
    <t>Apoyo en la ejecución del PBOT en sus componentes ambientales como la construcción del escenario futuro deseado</t>
  </si>
  <si>
    <t>Fortalecimiento para el uso de tecnologías limpias en sectores de la economía y la vida urbana y rural del municipio</t>
  </si>
  <si>
    <t xml:space="preserve">Educación ambiental con énfasis en el cambio climático y enfoque sostenible </t>
  </si>
  <si>
    <t>Formulación  ejecución de una estrategia de minería con enfoque ambiental</t>
  </si>
  <si>
    <t>Implementación de proyectos vinculados a la Politica Ambiental</t>
  </si>
  <si>
    <t xml:space="preserve">Crear una reserva ambiental con enfoque eco-turístico </t>
  </si>
  <si>
    <t>Fortalecimiento del medio ambiente natural con el enfoque de ecorregión a través de la ejecución de los POMCAS y agendas ambientales Regionales.</t>
  </si>
  <si>
    <t>Adecuación de áreas urbanas y rurales en zonas de alto riesgo identificadas en el PBOT</t>
  </si>
  <si>
    <t>Fortalecimiento a la atención humanitaria en situaciones declaradas de desastre con enfoque a la prevención</t>
  </si>
  <si>
    <t>Apoyo en la gestión integral del riesgo contra incendios, rescates y materiales peligrosos con enfoque a la prevención</t>
  </si>
  <si>
    <t>Fortalecimiento de la gobernanza, la educación y comunicación en la gestión del riesgo con enfoque en la prevención y  la resiliencia “Anserma lista y preparada”</t>
  </si>
  <si>
    <t>Ajustar y ejecutar el plan integral de gestión del riesgo municipal de acuerdo al componente de riesgo del PBOT</t>
  </si>
  <si>
    <t>Construcción, mejoramiento y mantenimiento equipamiento público (Plazas, parques, zonas verdes, edificios e infraestructura de  interés público municipal) como escenarios de integración social y comunitaria</t>
  </si>
  <si>
    <t>Fortalecimiento de la asistencia técnica rural en aras de la reactivación económica del territorio.</t>
  </si>
  <si>
    <t>Promoción de alianzas productivas agropecuarias con sentido comunitario y enfoque de conservación ambiental.</t>
  </si>
  <si>
    <t>Fomento del sector agropecuaria de la economía campesina, familiar y comunitaria.</t>
  </si>
  <si>
    <t xml:space="preserve">Fortalecimiento turístico en el marco del paisaje cultural cafetero PCC </t>
  </si>
  <si>
    <t>Asistencia técnica en procesos agro-industriales, metalmecánicos y de servicios digitales con enfoque competitivo e innovador y armonizado con la protección ambiental</t>
  </si>
  <si>
    <t>Marketing municipal y creación de una imagen territorial proactiva basada en productos de origen local y con alto sentido de conservación ambiental</t>
  </si>
  <si>
    <t>Promoción de asociaciones y alianzas para el desarrollo empresarial e industrial con énfasis agopecuario y en la economía naranja</t>
  </si>
  <si>
    <t>Fomentar la promoción de alianzas público-privadas que busquen la cooperación, articulación y desarrollo de las iniciativas agro-turísticas de la región.</t>
  </si>
  <si>
    <t>Mejoramiento, mantenimiento y modernización del servicio de alumbrado público</t>
  </si>
  <si>
    <t xml:space="preserve">Fortalecimiento de la gobernanza con el apoyo de las JAC, veedurías, consejo y  comités sociales </t>
  </si>
  <si>
    <t>Fortalecimiento administrativo y logístico del Consejo Territorial de Planeación</t>
  </si>
  <si>
    <t>Formular, ejecutar y evaluar un plan anual de trabajo a través del comité de entidades religiosas</t>
  </si>
  <si>
    <t>Implementación de espacios de dialogo con agremiaciones, asociaciones y grupos cívicos, además la construcción de una agenda común (Conductores, taxistas, vendedores ambulantes, carritos confiteros, moto-servicios, carniceros, restaurantes y bares, maestros de obra,  entre otros)</t>
  </si>
  <si>
    <t>Fortalecimiento del modelo integrado de planeación y gestión MIPG en todas sus dimensiones y políticas y del  sistema de control interno MECI, mejorando continuamente en la evaluación a través del FURAG.</t>
  </si>
  <si>
    <t>Fortalecimiento de la gestión del talento humano con enfoque a la buena atención, e implementar el principio del mérito en el empleo público de conformidad con la normativa vigente.</t>
  </si>
  <si>
    <t xml:space="preserve">Modernización y actualización institucional (Organizacional, defensa jurídica, contratación, planeación y gestión documental) </t>
  </si>
  <si>
    <t>Fortalecimiento a los procesos de comunicación interna y externa orienta a resultados</t>
  </si>
  <si>
    <t>Fortalecimiento de las estrategias de rendición de cuentas, gobierno abierto y acceso a la información y estrategia anual anti-corrupción</t>
  </si>
  <si>
    <t>Adquisición de herramientas digitales para el mejoramiento de la gestión pública</t>
  </si>
  <si>
    <t>Formulación y aplicación de la política de gobierno digital en el marco del programa "FUTURO DIGITAL PARA TODOS"</t>
  </si>
  <si>
    <t>Acompañamiento a proyectos del MINTIC</t>
  </si>
  <si>
    <t xml:space="preserve">Actualización del catastro multipropósito  </t>
  </si>
  <si>
    <t xml:space="preserve">Fortalecimiento del banco de proyectos municipal que permita una planeación de los recursos provenientes del SGR, SGP, cofinanciación y propios </t>
  </si>
  <si>
    <t xml:space="preserve">Fortalecimiento de la gestion fiscal, presupuestal, contable y la cartera de la entidad </t>
  </si>
  <si>
    <t xml:space="preserve">Fortalecimiento de la comisaria de familia y la inspección de policía con enfoque a la prevención </t>
  </si>
  <si>
    <t>Apoyo en la ejecución del plan integral de seguridad y convivencia ciudadana</t>
  </si>
  <si>
    <t>Mejoramiento, mantenimiento de la infraestructura carcelaria y velar por la atención integral de los internos.</t>
  </si>
  <si>
    <t xml:space="preserve">Implementación del Código de policía en el territorio municipal </t>
  </si>
  <si>
    <t>Apoyo a las entidades de seguridad para el fortalecimiento de escenarios de paz y justicia y el fortalecimiento de la infraestructura vinculada a la convivencia y seguridad</t>
  </si>
  <si>
    <t>Protección de la vida y la integridad de los líderes y lideresas sociales</t>
  </si>
  <si>
    <t xml:space="preserve">Promoción de campañas de identificación de registro civil y tarjetas de identidad en la población de primera infancia e infancia y adolescencia  </t>
  </si>
  <si>
    <t>Promoción de la  cultura  de  denuncia  frente  al riesgo de  niños, niñas y adolescentes en condición de trabajo infantil</t>
  </si>
  <si>
    <t>Prevención del consumo de sustancias psicoactivas en adolescentes y jóvenes</t>
  </si>
  <si>
    <t>Fortalecimiento de la prevención del delito en adolescentes y jóvenes</t>
  </si>
  <si>
    <t>Prevención de la explotación sexual comercial de niños, niñas y adolescentes.</t>
  </si>
  <si>
    <t>Fortalecimiento de la atencion y servicios en el marco del Sistema de Responsabilidad Penal para Adolescentes y Proceso Administrativo de Restablecimiento de Derechos – PARD</t>
  </si>
  <si>
    <t>Articulación con las políticas públicas de derechos humanos</t>
  </si>
  <si>
    <t>Política pública del habitante de calle</t>
  </si>
  <si>
    <t>Intervenir veinte establecimientos educativos durante el cuatrienio</t>
  </si>
  <si>
    <t>Dotar veinte establecimientos  educativos durante el cuatrienio.</t>
  </si>
  <si>
    <t>Beneficiar diez instituciones educativas anualmemnte con el pago de los servicios públicos durante el periodo de gobierno</t>
  </si>
  <si>
    <t>Beneficiar a 1.400 niños adolescentes y jóvenes estudiantes con transporte escolar durante el cuatrienio.</t>
  </si>
  <si>
    <t>Beneficiar a 10 instituciones educativas de manera anual con alimentación escolar durante el cuatrienio</t>
  </si>
  <si>
    <t>Dotar a veinte establecimientos educativos durante el cuatrienio con medios para el restaurante escolar</t>
  </si>
  <si>
    <t>Beneficiar a 3.000 niños, adolescentes y jóvenes estudiantes  con paquetes y prendas escolares durante el cuatrienio</t>
  </si>
  <si>
    <t>Beneficiar a 10 instituciones educativas en pruebas SABER-11</t>
  </si>
  <si>
    <t xml:space="preserve">Implementar cuatro proyectos   de permanencia en el sistema de escolar de niños, el acceso de niños con discapacidad  y niños vulnerables  durante el cuatrienio </t>
  </si>
  <si>
    <t xml:space="preserve">Implementar cuatro convenios con instituciones publicas o privadas para la  implementación de estrategias de transición durante el cuatrienio </t>
  </si>
  <si>
    <t>Beneficiar a 200  adolescentes y jóvenes estudiantes y egresados con orientaciòn patra su incroporacion en el campo laboral</t>
  </si>
  <si>
    <t>Beneficiar a 200 niños, adolescentes y jóvenes estudiantes  en "Competencias multilingüe" durante el cuatrienio</t>
  </si>
  <si>
    <t>Presentar un proyecto "Centro Tecnológico de investigación Social" para su cofinanciación durante el cuatrienio</t>
  </si>
  <si>
    <t>Apoyar 4 procesos académicos, técnicos, tecnológicos y profesionales, con vocación territorial, brindando espacios locativos, acompañamiento y masificando su oferta a nivel municipal</t>
  </si>
  <si>
    <t xml:space="preserve">apoyar cuatro iniciativas de promoción de modelos flexibles de educación durante el cuatrienio </t>
  </si>
  <si>
    <t>Implementar cuatro acciones de fortalecimiento a la seguridad social en salud y en la prestación de servicios de calidad, propendiendo por la universalización</t>
  </si>
  <si>
    <t>Ejecutar anualmente actividades del Plan Territorial de Salud durante el periodo de gobierno</t>
  </si>
  <si>
    <t>Dotar a la ESE Municiapl con cuatro proyectos para recursos tecnológicos, infraestructura o capacidad operativa durante el cuatrienio</t>
  </si>
  <si>
    <t>Implementar anualmente un proyecto de humanización con la ESE e IPS en el servicio de salud durante el periodo de gobierno</t>
  </si>
  <si>
    <t xml:space="preserve">Ejecutar anualmente la estrategia PASE a la Equidad durante el periodo de gobierno </t>
  </si>
  <si>
    <t xml:space="preserve">Beneficiar a 1.200  personas (niños, adolescentes, jóvenes y adultos) con el fomento, desarrollo y práctica del deporte, la recreación y el aprovechamiento del tiempo libre </t>
  </si>
  <si>
    <t>Implementar un Centro Deportivo municipal durante el periodo de gobierno</t>
  </si>
  <si>
    <t>Intervenir once escenarios deportivos con proyectos de dotación, construcción, mantenimiento o adecuación durante el cuatrienio</t>
  </si>
  <si>
    <t>Intervenir en el Coliseo Cubierto con un proyecto de adecuación o mejoramiento durante el cuatrienio</t>
  </si>
  <si>
    <t xml:space="preserve">Beneficiar a 200  personas (Niños, adolescentes, jóvenes y adultos) con proyectos de rescate cultural y patrimonial </t>
  </si>
  <si>
    <t>Ejecutar cuatro proyectos anuales para la consolidación del Consejo municipal de Cultura durante el periodo de gobierno</t>
  </si>
  <si>
    <t>Beneficiar ocho eventos y/o expresiones artísticas- culturales (Bandas musicales, festival de teatro TEAN, grupos de Danza, lectoescritura y otros) durante el cuatrienio</t>
  </si>
  <si>
    <t>Beneficiar a 1200 jóvenes y adultos en formación, capacitación en investigación científica, tecnológica, artista y cultural durante el cuatrienio</t>
  </si>
  <si>
    <t>Intervenir cuatro escenarios culturales durante el cuatrienio</t>
  </si>
  <si>
    <t>Presentar un proyecto "Vivienda nueva" para su cofinanciamiento durante el periodo de gobierno</t>
  </si>
  <si>
    <t>Intervenir treinta y cinco viviendas con autogestión comunitaria durante el cuatrienio</t>
  </si>
  <si>
    <t>Beneficiar a cincuenta viviendas con los proyectos de pisos, techos, baños y cocinas dignas.</t>
  </si>
  <si>
    <t>Ejecutar tres proyectos de fortalecimiento del sector de vivienda (titulación y legalización de predios,  adquisición de terrenos urbanizables para construcción de vivienda, banco de tierras, ayudas humanitarias en vivienda y asistencias técnica en vivienda) durante el cuatrienio</t>
  </si>
  <si>
    <t>Beneficiar cuatro  CDI´S con  infraestructura o dotación durante el cuatrienio</t>
  </si>
  <si>
    <t>Instalar diez parques infantiles durante el cuatrienio</t>
  </si>
  <si>
    <t>Consolidar  el Concejo de juventud durante el cuatrienio</t>
  </si>
  <si>
    <t>Beneficiar a 740 adultos mayores vinculados a programas sociales durante el cuatrienio</t>
  </si>
  <si>
    <t>Beneficiar a 40 madres/padres cabeza  de hogar con proyectos durante el cuatrienio</t>
  </si>
  <si>
    <t>Ejecutar cuatro proyectos vinculados a la  política de discapacidad municipal durante el periodo de gobierno</t>
  </si>
  <si>
    <t>Implementar cuatro proyectos de emprendimiento económico rural durante el periodo de gobierno</t>
  </si>
  <si>
    <t>Garantizar la operatividad de la mesa municipal de victimas durante el cuatrienio</t>
  </si>
  <si>
    <t>Crear un banco de ayudas humanitarias para las víctimas del conflicto armado durante el cuatrienio.</t>
  </si>
  <si>
    <t>Implementar anualmente la conmemoración de las víctimas en el municipio durante el cuatrienio.</t>
  </si>
  <si>
    <t>Formular, adoptar e implementar la política pública de víctimas durante el cuatrienio</t>
  </si>
  <si>
    <t>Articular anualmente acciones del plan de vida y el plan de etnodesarrollo con proyectos institucionales durante el cuatrienio</t>
  </si>
  <si>
    <t>Implementar anualmente un plan de acción con comunidades indígenas y comunidades afrodescendientes durante el cuatrienio</t>
  </si>
  <si>
    <t xml:space="preserve">Implementar anualmente un plan de trabajo con la población LGBTI durante el periodo de gobierno </t>
  </si>
  <si>
    <t>Articular cuatro proyectos juveniles en temas sociales, ambientales, económicos y políticos bajo la coordinación de la Unidad de Juventud durante el Cuatrienio</t>
  </si>
  <si>
    <t>Diseñar e implementar la Política Pública de mujeres durante el cuatrienio</t>
  </si>
  <si>
    <t>Implementar cuatro proyectos sociales direccionados a la protección y retorno de la población inmigrante durante el cuatrienio</t>
  </si>
  <si>
    <t>Ejecutar anualmente acciones contempladas en la  estrategia APS (Atención Primaria en Social durante el periodo de gobierno</t>
  </si>
  <si>
    <t>Ejecutar cuatro proyectos APSB (construcción, mantenimiento y/o adecuación) durante el cuatrienio</t>
  </si>
  <si>
    <t>Implementar cuatro convenios con las empresas prestadoras de servicios públicos para el otorgamiento de subsidios durante el cuatrienio</t>
  </si>
  <si>
    <t>Beneficiar setenta familias con  sistemas de saneamiento básico en la zona rural durante el cuatrienio</t>
  </si>
  <si>
    <t>Beneficiar tres proyectos de potabilización de acueductos en la zona rural durante el cuatrienio</t>
  </si>
  <si>
    <t>Garantizar anualmente la operatividad del comité de estratificación socio-económica durante el cuatrienio</t>
  </si>
  <si>
    <t>Intervenir dieciocho vías municipales con mantenimiento, conservación, adecuación y/o construcción  durante el cuatrienio.</t>
  </si>
  <si>
    <t>Ejecutar el plan de modernización de la secretaria de Tránsito y Transporte durante el cuatrienio</t>
  </si>
  <si>
    <t xml:space="preserve">Construir cuatro tramos de placa huellas en la zona rural </t>
  </si>
  <si>
    <t>Implementar cuatro campañas de cultura vial enfocada a la prevención durante el cuatrienio</t>
  </si>
  <si>
    <t>Ejecutar anualmente acciones contempladas en el plan de movilidad vial municipal durante el cuatrienio</t>
  </si>
  <si>
    <t xml:space="preserve">Diseñar la agenda ambiental municipal durante los primeros dos años del periodo de gobierno </t>
  </si>
  <si>
    <t>Implementar cuatro proyectos de conservación y protección de los recursos naturales y medio ambientales durante el cuatrienio</t>
  </si>
  <si>
    <t>Adquisición de cuatro predios de reserva hídrica y zonas de reserva naturales durante el periodo de gobierno</t>
  </si>
  <si>
    <t>Ejecutar un proyecto de padrinos ambientales línea amarilla durante el cuatrienio</t>
  </si>
  <si>
    <t>Beneficiar tres iniciativas de economía circular basada en la reutilización de productos Reciclados  durante el cuatrienio</t>
  </si>
  <si>
    <t>Actualiazar y ejecutar cuatro proyectos vinculados con el PGIRS</t>
  </si>
  <si>
    <t>Mejorar los servicios de protección, atención y conservación animal articulados al  COSO municipal durante el cuatrienio</t>
  </si>
  <si>
    <t>Ejecutar cuatro proyectos de gobernanza ambiental durante el cuatrienio</t>
  </si>
  <si>
    <t xml:space="preserve">Implementar seguimiento en el proceso de diagnóstico, formulación y ejecución del componente ambiental del nuevo PBOT durante el cuatrenio </t>
  </si>
  <si>
    <t>Beneficiar tres proyectos económicos con enfoque en tecnologías limpias durante el cuatrienio</t>
  </si>
  <si>
    <t>Ejecutar cuatro proyectos  de educación ambiental y cambio climático durante el cuatrienio</t>
  </si>
  <si>
    <t>Diseñar y ejecutar una estrategia de minería con enfoque ambiental durante el periodo de gobierno</t>
  </si>
  <si>
    <t>Ejecutar cuatro proyectos vinculados a la Política ambiental durante el cuatrienio</t>
  </si>
  <si>
    <t>Adoptar una reserva ambiental con enfoque eco-turístico durante el cuatrienio</t>
  </si>
  <si>
    <t>Desarrollar cuatro proyectos con enfoque de eco-región vinculados al POMCA del Rio Risaralda y las Agendas ambientales durante el cuatrienio</t>
  </si>
  <si>
    <t>Ejecutar cuatro obras de mitigación en zonas de alto riesgo identificadas en el PBOT durante el cuatrienio</t>
  </si>
  <si>
    <t>Operar un banco de ayudas humanitarias a familias afectadas por desastres durante el cuatrienio</t>
  </si>
  <si>
    <t>Articular cuatro convenios de gestión integral del riesgo con entidades de socorro durante el cuatrienio</t>
  </si>
  <si>
    <t>Ejecutar tres proyectos de la gobernanza en la gestión del riesgo con actores educativos y de comunicación durante el cuatrienio</t>
  </si>
  <si>
    <t>Ejecutar anualmente proyectos vinculados al Plan de Gestión del Riesgo municipal durante el periodo de gobierno</t>
  </si>
  <si>
    <t>Intervenir nueve escenarios de equipamiento público  durante el cuatrienio.</t>
  </si>
  <si>
    <t>Ejecutar cuatro proyectos de asistencia técnica agropecuaria durante el cuatrienio</t>
  </si>
  <si>
    <t>Beneficiar a cuatro alianzas productivas agropecuarias con asistencia técnica, recursos en bienes o servicios durante el cuatrienio</t>
  </si>
  <si>
    <t>Beneficiar a cincuenta familias rurales con proyectos de producción agropecuaria tradicional durante el cuatrienio</t>
  </si>
  <si>
    <t>Formular e implementar el plan sectorial de desarrollo turistico con enfoque al PCC</t>
  </si>
  <si>
    <t>Beneficiar cuatro proyectos de asistencia técnica direccionados a la agroindustrial, metalmecánicos o servicios digitales durante el cuatrienio</t>
  </si>
  <si>
    <t>Crear y consolidar una marca de origen local durante el cuatrienio</t>
  </si>
  <si>
    <t>Beneficiar cuatro proyectos económicos con vocación productiva local y con énfasis en la economía naranja durante el cuatrienio</t>
  </si>
  <si>
    <t>Diseñar un proyecto de promoción de alianzas público-privadas con iniciativas agro-turísticas durante el cuatrienio</t>
  </si>
  <si>
    <t>Ejecutar anualmente tareas de administración, mantenimiento, mejoramiento y modernización del Alumbrado público durante el cuatrienio</t>
  </si>
  <si>
    <t>Ejecutar cuatro proyectos que beneficien las JAC, veedurías, consejo y  comités sociales con bienes y servicios durante el cuatrienio</t>
  </si>
  <si>
    <t>Brindar acompañamiento al Consejo Territorial de Planeación  en temas administrativos y logísticos durante el cuatrienio</t>
  </si>
  <si>
    <t>Implementar con el comité de entidades religiosas un plan de trabajo durante el cuatrienio</t>
  </si>
  <si>
    <t>Implementar cuatro espacios de dialogo con agremiaciones, asociaciones, grupos cívicos para la construcción de una agenda común</t>
  </si>
  <si>
    <t>Ejecutar una acción anual de seguimiento, monitoreo, evaluación y mejoramiento  de MIPG y MECI durante el cuatrienio</t>
  </si>
  <si>
    <t>Ejecutar anualmente los planes de acción vinculados a la Gestión del Talento Humano durante el cuatrienio</t>
  </si>
  <si>
    <t>Implementar un plan de modernización de la estructura organizacional de la entidad durante el cuatrienio</t>
  </si>
  <si>
    <t>Implementar ocho estrategias de comunicación interna y externa  orientada a resultadas, durante el cuatrienio.</t>
  </si>
  <si>
    <t>Ejecutar anualmente los planes vinculados a gobierno abierto, acceso a la información, anticorrupción, administración de riesgo y rendición de cuentas durante el cuatrienio</t>
  </si>
  <si>
    <t>Adquisición de dos programas digitales para el mejoramiento de la gestión pública durante el cuatrienio</t>
  </si>
  <si>
    <t>Implementar anualmente acciones vinculadas a la política de gobierno digital durante el cuatrienio</t>
  </si>
  <si>
    <t>Acompañar 04 proyectos de MINTIC</t>
  </si>
  <si>
    <t>Diseñar una actualización de catastro multipropósito durante el cuatrienio</t>
  </si>
  <si>
    <t>Fortalecer el Banco de Proyectos Municipal durante el cuatrienio</t>
  </si>
  <si>
    <t>Fortalecer anualmente  la gestion fiscal, presupuestal, contable y de cartera de la entidad durante el periodo de gobierno</t>
  </si>
  <si>
    <t>Ejecutar un plan anual de mejoramiento de la presentación de los servicios de la comisaría de familia y la inspección de policía durante el periodo de gobierno</t>
  </si>
  <si>
    <t>Implementar y ejecutar anualmente el Plan Integral de Seguridad y Convivencia Ciudadana durante el cuatrienio</t>
  </si>
  <si>
    <t>Implementar cuatro contratos o convenios con el INPEC para el mejoramiento y mantenimiento  de la infraestructura carcelaria y/o velar por la atención integral de los internos</t>
  </si>
  <si>
    <t xml:space="preserve">Beneficiar a 2.000 personas (Niños, adolescentes, jóvenes y adultos  en capacitación y  sensibilización  del Código de Policía </t>
  </si>
  <si>
    <t>Presentar un proyecto "Construcción de la casa de la justicia Municipal" para su cofinanciación durante el cuatrienio</t>
  </si>
  <si>
    <t xml:space="preserve">Ejecutar tres proyectos para la identificación, caracterización y protección de líderes sociales municipales el cuatrienio </t>
  </si>
  <si>
    <t xml:space="preserve">Realizar ocho campañas de identificación con la colaboración de  la Registraduría Nacional del Estado Civil  y Notaria durante el cuatrienio </t>
  </si>
  <si>
    <t>Implementar un canal de denuncias interinstitucionales para la presentación de denuncia de trabajo infantil  durante el cuatrienio</t>
  </si>
  <si>
    <t>Ejecutar cuatro proyectos de prevención  de sustancias psicoactivas con el acompañamiento de un equipo extramural durante el cuatrienio</t>
  </si>
  <si>
    <t>Ejecutar anualmente el  programa “En TIC Confío”, que promueve el uso seguro y responsable de las TIC entre niños, niñas, adolescentes, padres, madres y cuidadores durante el cuatrienio</t>
  </si>
  <si>
    <t xml:space="preserve">Beneficiar a 800   niñas, niños y adolescentes en la formación sobre la exigibilidad y el reconocimiento de sus derechos durante el cuatrienio </t>
  </si>
  <si>
    <t xml:space="preserve">Ejecutar anualmente acciones en conjunto con las instancias de justicia y la Policía Nacional que generen estrategias de persecución frente al delito de uso y utilización de adolescentes y jóvenes en estructuras criminales durante el cuatrienio </t>
  </si>
  <si>
    <t xml:space="preserve">Ejecutar cuatro proyectos direccionados al  fortalecimiento de mecanismos que garanticen la promoción, protección y defensa de los DDHH durante el cuatrienio </t>
  </si>
  <si>
    <t xml:space="preserve">Formular e implementar la política pública del habitante de calle durante el cuatrienio  </t>
  </si>
  <si>
    <t>Establecimiento educativos intervenidos en  la zona rural y urbana</t>
  </si>
  <si>
    <t>Establecimiento educativos dotados de la zona urbana y rural</t>
  </si>
  <si>
    <t>Instituciones educativas beneficiadas de la zona rural y urbana</t>
  </si>
  <si>
    <t>Niños, adolescentes y jóvenes  beneficiados con transporte escolar</t>
  </si>
  <si>
    <t>Instituciones educativas beneficiadas con alimentación escolar</t>
  </si>
  <si>
    <t>Establecimiento educativos dotados con medios para el restaurante escolar</t>
  </si>
  <si>
    <t>Niños, adolescentes y jóvenes estudiantes beneficiados con paquete escolar</t>
  </si>
  <si>
    <t>Proyectos ejecutados que involucres a niños en edad escolar primaria (7 a 12 años)</t>
  </si>
  <si>
    <t xml:space="preserve">Convenios realizados con las instituciones educativas  ejecutados </t>
  </si>
  <si>
    <t xml:space="preserve">Adolescentes y jóvenes beneficiados con proyectos de formación </t>
  </si>
  <si>
    <t xml:space="preserve">Niños, adolescentes y jóvenes estudiantes  beneficiados con competencias multilingüe </t>
  </si>
  <si>
    <t>Proyecto presentando para su cofinanciamiento ante entidades regionales y nacionales</t>
  </si>
  <si>
    <t>procesos académicos, técnicos, tecnológicos y profesionales apoyados</t>
  </si>
  <si>
    <t xml:space="preserve">Proyectos ejecutados con instituciones educativas </t>
  </si>
  <si>
    <t>Plan territorial de salud  ejecutado anualmente</t>
  </si>
  <si>
    <t>La ESE municipal dotada con recursos tecnológicos, infraestructura o capacidad operativa</t>
  </si>
  <si>
    <t>Proyecto de humanización de los servicios de salud municipal ejecutado y evaluado anualmente</t>
  </si>
  <si>
    <t>Estrategia de PASE a la Equidad ejecutado y evaluado anualmente</t>
  </si>
  <si>
    <t>Niños, adolescentes, jóvenes y adultos beneficiados</t>
  </si>
  <si>
    <t>Centro de Deportivo municipal implementado</t>
  </si>
  <si>
    <t>Escenario deportivos intervenidos</t>
  </si>
  <si>
    <t>Coliseo Cubierto intervenido</t>
  </si>
  <si>
    <t>Niños, adolescentes, jóvenes y adultos beneficiados de la zona urbana y rural</t>
  </si>
  <si>
    <t xml:space="preserve">Consejo de Municipal de Cultura consolidado </t>
  </si>
  <si>
    <t>Eventos y expresiones artísticas, culturales  beneficiadas</t>
  </si>
  <si>
    <t xml:space="preserve">Jóvenes y adultos beneficiados </t>
  </si>
  <si>
    <t>Escenarios culturales intervenidos</t>
  </si>
  <si>
    <t>Proyecto de “Vivienda nueva” presentados  para su cofinanciación</t>
  </si>
  <si>
    <t xml:space="preserve">Vivienda intervenidas con autogestión comunitaria </t>
  </si>
  <si>
    <t>Viviendas beneficiados con los proyectos de pisos, techos, baños y cocinas dignas.</t>
  </si>
  <si>
    <t xml:space="preserve">Proyectos de fortalecimiento del sector vivienda ejecutados </t>
  </si>
  <si>
    <t>CDI´s beneficios con infraestructura o dotación</t>
  </si>
  <si>
    <t>Parques infantiles instalados en la zona urbana y rural</t>
  </si>
  <si>
    <t>Concejo de juventud operando y articulado</t>
  </si>
  <si>
    <t>Adultos mayores beneficiados con programas sociales</t>
  </si>
  <si>
    <t>Familias beneficiadas con proyectos</t>
  </si>
  <si>
    <t xml:space="preserve">Política de discapacidad  con proyectos ejecutados </t>
  </si>
  <si>
    <t>Proyectos de emprendimiento económico rural ejecutados</t>
  </si>
  <si>
    <t>Mesa de victimas operativa (ponerlo en justicia y seguridad)</t>
  </si>
  <si>
    <t>Banco de ayudas humanitaria para las víctimas del conflicto armado funcionando</t>
  </si>
  <si>
    <t>Conmemoración de la victimas celebrada de forma anual</t>
  </si>
  <si>
    <t>Política pública de las victimas implementada, ejecutada y evaluada de forma anual</t>
  </si>
  <si>
    <t>Plan de vida y el plan de etnodesarrollo articulados con proyectos institucionales</t>
  </si>
  <si>
    <t>Plan de acción de las comunidades indígenas y comunidades afrodescendiente implementado y ejecutado anualmente</t>
  </si>
  <si>
    <t xml:space="preserve">Plan de trabajo con la población LGBTI ejecutado y evaluado anualmente </t>
  </si>
  <si>
    <t>Proyectos juveniles ejecutados</t>
  </si>
  <si>
    <t>Política Pública de mujeres diseñada e implementada</t>
  </si>
  <si>
    <t>Proyectos sociales direccionados a la protección y retorno de la población migrante ejecutados</t>
  </si>
  <si>
    <t>Estrategia APS (Atención Primaria en Salud) ejecutada anualmente</t>
  </si>
  <si>
    <t>Proyectos APSB (construcción, mantenimiento y/o adecuación) ejecutados</t>
  </si>
  <si>
    <t>Convenios realizados con empresas prestadoras de servicios públicos para el otorgamiento de subsidios</t>
  </si>
  <si>
    <t>Familias beneficiadas con sistemas de saneamiento básico en la zona rural</t>
  </si>
  <si>
    <t>Acueductos beneficiados con potabilización de agua en la zona rural</t>
  </si>
  <si>
    <t>Comité de estratificación operando</t>
  </si>
  <si>
    <t xml:space="preserve">Vías intervenidas con mantenimiento, conservación, adecuación y/o construcción urbanas y rurales </t>
  </si>
  <si>
    <t>Secretaria de Tránsito y Transporte modernizada</t>
  </si>
  <si>
    <t>Vías rurales intervenidas con placa huellas</t>
  </si>
  <si>
    <t>Campañas de cultura vial implementadas</t>
  </si>
  <si>
    <t>Plan de Movilidad vial municipal ejecutada anualmente</t>
  </si>
  <si>
    <t xml:space="preserve">Agenda ambiental diseñada </t>
  </si>
  <si>
    <t>Proyectos de conservación y protección de recursos naturales implementados</t>
  </si>
  <si>
    <t>Predios de reserva hídrica adquiridos</t>
  </si>
  <si>
    <t>Proyectos de padrinos ambientales operando</t>
  </si>
  <si>
    <t>Iniciativas de economía circular beneficiadas</t>
  </si>
  <si>
    <t>Proyectos vinculados con el PGIRS ejecutados</t>
  </si>
  <si>
    <t>Coso municipal operando</t>
  </si>
  <si>
    <t>Proyectos de gobernanza ambiental ejecutados</t>
  </si>
  <si>
    <t xml:space="preserve">Informes de seguimiento y evaluación de ejecución  elaborados </t>
  </si>
  <si>
    <t>Proyectos económicos con enfoque en tecnologías limpias beneficiados</t>
  </si>
  <si>
    <t>Proyectos de educación ambiental y cambio climático ejecutado</t>
  </si>
  <si>
    <t>Proyecto de fortalecimiento de la minería artesanal diseñada y ejecutada</t>
  </si>
  <si>
    <t>Proyectos de la política ambiental ejecutados</t>
  </si>
  <si>
    <t>Reserva ambiental adoptada</t>
  </si>
  <si>
    <t>POMCA y agendas ambientales con proyectos ejecutados</t>
  </si>
  <si>
    <t>Obras de mitigación ejecutadas</t>
  </si>
  <si>
    <t>Banco de ayudas humanitarias a familias afectadas por desastres operando</t>
  </si>
  <si>
    <t>Convenios con entidades de riesgo articulados</t>
  </si>
  <si>
    <t>Proyectos de gobernanza en la gestión del riesgo ejecutados</t>
  </si>
  <si>
    <t>Proyectos vinculados al Plan de Gestión del Riesgo ejecutados</t>
  </si>
  <si>
    <t>Equipamiento públicos intervenidos</t>
  </si>
  <si>
    <t>Proyectos de asistencia técnica agropecuaria ejecutada</t>
  </si>
  <si>
    <t>Alianzas productivas agropecuarias beneficiadas</t>
  </si>
  <si>
    <t>Familias rurales beneficiadas con proyectos agropecuarios tradicional</t>
  </si>
  <si>
    <t xml:space="preserve">Plan sectorial formulado y ejecutado durantel cuatrienio </t>
  </si>
  <si>
    <t xml:space="preserve">Iniciativas agroindustrial, metalmecánicos o servicios digitales beneficiadas </t>
  </si>
  <si>
    <t>Marca de origen local creada y consolidada</t>
  </si>
  <si>
    <t>Proyectos con vocación productiva local beneficiados</t>
  </si>
  <si>
    <t>Alianza públicos-privados con proyecto diseñado</t>
  </si>
  <si>
    <t>Alumbrado público con tareas administrativas, mantenimiento, mejoramiento y modernización ejecutadas</t>
  </si>
  <si>
    <t xml:space="preserve">JAC, veedurías, consejo y comités sociales   fortalecidos  </t>
  </si>
  <si>
    <t>Consejo Territorial de Planeación funcionado</t>
  </si>
  <si>
    <t>Comité de entidades religiosas operando</t>
  </si>
  <si>
    <t>Espacios de dialogo realizados</t>
  </si>
  <si>
    <t>MIPG y MECI con seguimiento, monitoreo, evaluación y mejoramiento con acciones ejecutados anualmente</t>
  </si>
  <si>
    <t>Planes de acción de la Gestión del Talento Humano ejecutados anualmente</t>
  </si>
  <si>
    <t>Modernización de la estructura organizacional de la entidad implementada</t>
  </si>
  <si>
    <t xml:space="preserve">Estrategias de comunicación interna y externas implementadas  </t>
  </si>
  <si>
    <t>Planes vinculados a gobierno abierto, acceso a la información, anticorrupción, administración de riesgo y rendición de cuentas ejecutados anualmente</t>
  </si>
  <si>
    <t>Programas digitales adquiridos</t>
  </si>
  <si>
    <t>Política de gobierno digital implementado</t>
  </si>
  <si>
    <t>Proyectos de MINTIC acompañados</t>
  </si>
  <si>
    <t xml:space="preserve">Catastro multipropósito diseñado  </t>
  </si>
  <si>
    <t>Banco de Proyectos fortalecido</t>
  </si>
  <si>
    <t xml:space="preserve">Secretaria de Hacienda fortalecida desde los procesos de gestion fiscal, presupuestal, contable y la cartera de la entidad </t>
  </si>
  <si>
    <t>La comisaria de familia y la inspección de policía cuentan con un plan de mejoramiento de sus servicios ejecutado</t>
  </si>
  <si>
    <t>Plan Integral de seguridad y convivencia implementado y ejecutado anualmente</t>
  </si>
  <si>
    <t>Contratos o  convenios suscritos con el INPEC</t>
  </si>
  <si>
    <t>Niños, adolescentes, jóvenes y adultos beneficiados con  capacitación y  sensibilización  del Código de Policía</t>
  </si>
  <si>
    <t>Casa de la justicia con proyectos diseñado y presentando</t>
  </si>
  <si>
    <t>Líderes sociales identificados, caracterizados y con protección</t>
  </si>
  <si>
    <t xml:space="preserve">Campañas de promoción realizadas </t>
  </si>
  <si>
    <t xml:space="preserve">Canal de denuncias operando </t>
  </si>
  <si>
    <t xml:space="preserve">Equipo extramural operando  </t>
  </si>
  <si>
    <t xml:space="preserve">Programa TIC implementado y evaluado </t>
  </si>
  <si>
    <t xml:space="preserve">niñas, niños y adolescentes beneficiados y formados </t>
  </si>
  <si>
    <t xml:space="preserve">Acciones ejecutadas en conjunto con las instancias de justicia y la Policía Nacional </t>
  </si>
  <si>
    <t xml:space="preserve">Proyectos vinculados a la promoción, protección y defensa de los DDHH ejecutados  </t>
  </si>
  <si>
    <t>Política Pública formulada e implementada</t>
  </si>
  <si>
    <t>Sector Fut</t>
  </si>
  <si>
    <t>Codigo Fut</t>
  </si>
  <si>
    <t>A.1.2.02</t>
  </si>
  <si>
    <t>A.1.2.05</t>
  </si>
  <si>
    <t>A.1.2.06</t>
  </si>
  <si>
    <t>A.1.2.07</t>
  </si>
  <si>
    <t>A.1.2.10</t>
  </si>
  <si>
    <t>A.1.2.10.1.2</t>
  </si>
  <si>
    <t>1.2.9</t>
  </si>
  <si>
    <t>A.1.2</t>
  </si>
  <si>
    <t>RP.A.1.2</t>
  </si>
  <si>
    <t>A.1.7.1</t>
  </si>
  <si>
    <t>TR.19.03</t>
  </si>
  <si>
    <t>RP.A.01</t>
  </si>
  <si>
    <t>A.14.03</t>
  </si>
  <si>
    <t>A.2.2.23</t>
  </si>
  <si>
    <t>A.2.2</t>
  </si>
  <si>
    <t>A.2.4.1</t>
  </si>
  <si>
    <t>A.4.01</t>
  </si>
  <si>
    <t>A.4.02</t>
  </si>
  <si>
    <t>A.5.03</t>
  </si>
  <si>
    <t>A.5.01</t>
  </si>
  <si>
    <t>A.5.09</t>
  </si>
  <si>
    <t>A.5.6.01</t>
  </si>
  <si>
    <t>A.5.05</t>
  </si>
  <si>
    <t>A.7.3</t>
  </si>
  <si>
    <t>A.7.5</t>
  </si>
  <si>
    <t>A.14.01</t>
  </si>
  <si>
    <t>A.14.02</t>
  </si>
  <si>
    <t>A.14.04</t>
  </si>
  <si>
    <t>A.14.05</t>
  </si>
  <si>
    <t>A.14.07</t>
  </si>
  <si>
    <t>A.14</t>
  </si>
  <si>
    <t>A.14.20.01</t>
  </si>
  <si>
    <t>A.14.20.04</t>
  </si>
  <si>
    <t>A.14.20.02</t>
  </si>
  <si>
    <t>A.14.17</t>
  </si>
  <si>
    <t>A.14.18</t>
  </si>
  <si>
    <t>A.14.19</t>
  </si>
  <si>
    <t xml:space="preserve">A.14 </t>
  </si>
  <si>
    <t xml:space="preserve">A.03 </t>
  </si>
  <si>
    <t>A.3.13</t>
  </si>
  <si>
    <t>A.3.11</t>
  </si>
  <si>
    <t>A.3.10</t>
  </si>
  <si>
    <t>A.9.04</t>
  </si>
  <si>
    <t>A.9.16</t>
  </si>
  <si>
    <t>A.9.05</t>
  </si>
  <si>
    <t>A.9 .16</t>
  </si>
  <si>
    <t>A.10.8</t>
  </si>
  <si>
    <t>A.10.09</t>
  </si>
  <si>
    <t>A.10.06</t>
  </si>
  <si>
    <t>A.10.18</t>
  </si>
  <si>
    <t>A.10.19.3.2</t>
  </si>
  <si>
    <t>A.10</t>
  </si>
  <si>
    <t>A.10.8.2</t>
  </si>
  <si>
    <t>A.10.12</t>
  </si>
  <si>
    <t>A.12.03</t>
  </si>
  <si>
    <t>A.12.06</t>
  </si>
  <si>
    <t>A.12.12</t>
  </si>
  <si>
    <t>A.12.01</t>
  </si>
  <si>
    <t xml:space="preserve">A.15 </t>
  </si>
  <si>
    <t>A.8.5</t>
  </si>
  <si>
    <t>A.8.4</t>
  </si>
  <si>
    <t>A.13.05</t>
  </si>
  <si>
    <t>A.13.01</t>
  </si>
  <si>
    <t>A.13.1</t>
  </si>
  <si>
    <t>A.6.03</t>
  </si>
  <si>
    <t>A.16.11</t>
  </si>
  <si>
    <t>A.16.12</t>
  </si>
  <si>
    <t>A.17.1</t>
  </si>
  <si>
    <t xml:space="preserve">A.17.1 </t>
  </si>
  <si>
    <t>A.17.8</t>
  </si>
  <si>
    <t>A.18.3</t>
  </si>
  <si>
    <t>A.18.9</t>
  </si>
  <si>
    <t>A.11.3</t>
  </si>
  <si>
    <t>A.18.6</t>
  </si>
  <si>
    <t>TR.19.3</t>
  </si>
  <si>
    <t>A.18.4</t>
  </si>
  <si>
    <t>A.14.20</t>
  </si>
  <si>
    <t>Gastos Generales</t>
  </si>
  <si>
    <t>Grupos vulnerables niñez y adolecencia</t>
  </si>
  <si>
    <t xml:space="preserve">Atención a grupos vulnerables - promoción social </t>
  </si>
  <si>
    <t xml:space="preserve">Agua potable y saneamiento básico  (sin incluir proyectos de vis) </t>
  </si>
  <si>
    <t xml:space="preserve">Transporte </t>
  </si>
  <si>
    <t xml:space="preserve">Ambiental </t>
  </si>
  <si>
    <t xml:space="preserve">Prevención y atención de desastres </t>
  </si>
  <si>
    <t xml:space="preserve">Equipamiento  </t>
  </si>
  <si>
    <t xml:space="preserve">Agropecuario </t>
  </si>
  <si>
    <t xml:space="preserve">Promoción del desarrollo </t>
  </si>
  <si>
    <t xml:space="preserve">Servicios públicos diferentes a acueducto alcantarillado y aseo (sin incluir proyectos de vivienda de interés social) </t>
  </si>
  <si>
    <t xml:space="preserve">Desarrollo comunitario </t>
  </si>
  <si>
    <t xml:space="preserve">Fortalecimiento institucional </t>
  </si>
  <si>
    <t xml:space="preserve">Justicia y Seguridad </t>
  </si>
  <si>
    <t xml:space="preserve">Centros de reclusión </t>
  </si>
  <si>
    <t>Grupos Vulnerables</t>
  </si>
  <si>
    <t>Cofinanciación</t>
  </si>
  <si>
    <t>SGP PG Libre Destinación</t>
  </si>
  <si>
    <t>Secretaría de salud y educación</t>
  </si>
  <si>
    <t>Oficina de planeación agropecuaria y desarrollo económico</t>
  </si>
  <si>
    <t>Secretaría de planeación, obras públicas e infraestructura</t>
  </si>
  <si>
    <t>Secretaría de gobierno y desarrollo comunitario</t>
  </si>
  <si>
    <t>Secretaría de transito y transporte</t>
  </si>
  <si>
    <t>Oficina de talento humano y asuntos generales</t>
  </si>
  <si>
    <t>Secretaría de planeación y secretaría de hacienda</t>
  </si>
  <si>
    <t>Secretaría de hacienda y patrimonio público</t>
  </si>
  <si>
    <t xml:space="preserve">dentro de la emergencia que sufre el pais y el mundo entero por la pandemia COVID-19 se ha determiando importante adquirir otro kit RUNTpara mejorar la atencion al usuario </t>
  </si>
  <si>
    <t>PLAN OPERATIVO ANUAL DE INVERSIONES 2021</t>
  </si>
  <si>
    <t>Proyectos (2021)</t>
  </si>
  <si>
    <t>Se elaborara  un plan de trabajo con  las diferentes entidades con el fin de fortalecer la gobernanza, la comunicación en la gestion del riesgo</t>
  </si>
  <si>
    <t xml:space="preserve">analisis y adopcion  de los esenarios de riesgo del PBOT del municipio de anserma caldas. Ademas se formulara estudios y diseños para la construccion de un puente colgante en la vereda la india </t>
  </si>
  <si>
    <t xml:space="preserve">Formulación y aplicación de la política de gobierno digital </t>
  </si>
  <si>
    <t>NP</t>
  </si>
  <si>
    <t xml:space="preserve">crear y adoptar plan anual de mejoramiento de la presentación de los servicios de la comisaría de familia y la inspección de policía durante el periodo de gobierno </t>
  </si>
  <si>
    <t>ejecucion del plan integral de seguridad y convivencia ciudadana</t>
  </si>
  <si>
    <t>Mejoramiento Y mantenimiento de la infraestructura carcelaria y velar por la atención integral de los internos.</t>
  </si>
  <si>
    <t xml:space="preserve">implementacion de estrategias para el cumplimiento del codigo de policia la ley </t>
  </si>
  <si>
    <t>fortalecimiento de escenarios de paz, justicia y convivencia ciudadana y derechos humanos</t>
  </si>
  <si>
    <t>proteccion a la vida e integridad de los lideres y liderezas del municipio</t>
  </si>
  <si>
    <t>Jornadas Campañas de promoción  para niños, niñas y adolescentes</t>
  </si>
  <si>
    <t xml:space="preserve">implemetar un  canal de denuncia den la comisaria de familia y inspeccion de policia frente al  riesgo de  niños, niñas y adolescentes e trabajo infantil </t>
  </si>
  <si>
    <t>ejecutar un proyecto de prevencion para el consumo de sustancias psicoactivas implementacion de la ley 2000 del 2019</t>
  </si>
  <si>
    <t xml:space="preserve">elaborar  la política pública del habitante de calle durante el cuatrienio  </t>
  </si>
  <si>
    <t>150.000.000.00</t>
  </si>
  <si>
    <t>x</t>
  </si>
  <si>
    <t xml:space="preserve"> </t>
  </si>
  <si>
    <t xml:space="preserve">  </t>
  </si>
  <si>
    <t>Nª</t>
  </si>
  <si>
    <t>Cód Sub.progrm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</si>
</sst>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2" formatCode="_-&quot;$&quot;\ * #,##0_-;\-&quot;$&quot;\ * #,##0_-;_-&quot;$&quot;\ * &quot;-&quot;_-;_-@_-"/>
    <numFmt numFmtId="44" formatCode="_-&quot;$&quot;\ * #,##0.00_-;\-&quot;$&quot;\ * #,##0.00_-;_-&quot;$&quot;\ * &quot;-&quot;??_-;_-@_-"/>
    <numFmt numFmtId="164" formatCode="_(&quot;$&quot;\ * #,##0.00_);_(&quot;$&quot;\ * \(#,##0.00\);_(&quot;$&quot;\ * &quot;-&quot;??_);_(@_)"/>
  </numFmts>
  <fonts count="1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36"/>
      <color theme="1"/>
      <name val="Cambria"/>
      <family val="1"/>
      <scheme val="major"/>
    </font>
    <font>
      <sz val="10"/>
      <color theme="1"/>
      <name val="Cambria"/>
      <family val="1"/>
      <scheme val="major"/>
    </font>
    <font>
      <sz val="10"/>
      <name val="Cambria"/>
      <family val="1"/>
      <scheme val="major"/>
    </font>
    <font>
      <b/>
      <sz val="9"/>
      <color indexed="81"/>
      <name val="Tahoma"/>
      <family val="2"/>
    </font>
    <font>
      <sz val="9"/>
      <color indexed="81"/>
      <name val="Tahoma"/>
      <family val="2"/>
    </font>
    <font>
      <sz val="18"/>
      <color theme="1"/>
      <name val="Calibri"/>
      <family val="2"/>
      <scheme val="minor"/>
    </font>
    <font>
      <sz val="18"/>
      <name val="Calibri"/>
      <family val="2"/>
      <scheme val="minor"/>
    </font>
    <font>
      <sz val="18"/>
      <color theme="1"/>
      <name val="Cambria"/>
      <family val="1"/>
      <scheme val="major"/>
    </font>
    <font>
      <sz val="24"/>
      <name val="Calibri"/>
      <family val="2"/>
      <scheme val="minor"/>
    </font>
    <font>
      <sz val="24"/>
      <color theme="1"/>
      <name val="Cambria"/>
      <family val="1"/>
      <scheme val="major"/>
    </font>
    <font>
      <sz val="24"/>
      <color theme="1"/>
      <name val="Calibri"/>
      <family val="2"/>
      <scheme val="minor"/>
    </font>
    <font>
      <sz val="18"/>
      <name val="Cambria"/>
      <family val="1"/>
      <scheme val="major"/>
    </font>
    <font>
      <b/>
      <sz val="26"/>
      <name val="Cambria"/>
      <family val="1"/>
      <scheme val="major"/>
    </font>
    <font>
      <b/>
      <sz val="48"/>
      <color theme="0"/>
      <name val="Cambria"/>
      <family val="1"/>
      <scheme val="major"/>
    </font>
    <font>
      <sz val="48"/>
      <name val="Cambria"/>
      <family val="1"/>
      <scheme val="major"/>
    </font>
    <font>
      <sz val="48"/>
      <color theme="1"/>
      <name val="Cambria"/>
      <family val="1"/>
      <scheme val="major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9" tint="-0.499984740745262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rgb="FFCC990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164" fontId="1" fillId="0" borderId="0" applyFont="0" applyFill="0" applyBorder="0" applyAlignment="0" applyProtection="0"/>
    <xf numFmtId="0" fontId="2" fillId="0" borderId="0"/>
    <xf numFmtId="42" fontId="1" fillId="0" borderId="0" applyFont="0" applyFill="0" applyBorder="0" applyAlignment="0" applyProtection="0"/>
  </cellStyleXfs>
  <cellXfs count="57">
    <xf numFmtId="0" fontId="0" fillId="0" borderId="0" xfId="0"/>
    <xf numFmtId="0" fontId="4" fillId="0" borderId="0" xfId="0" applyFont="1" applyAlignment="1">
      <alignment horizontal="center" vertical="center" wrapText="1"/>
    </xf>
    <xf numFmtId="0" fontId="4" fillId="0" borderId="0" xfId="0" applyFont="1" applyFill="1" applyAlignment="1">
      <alignment horizontal="center" vertical="center" wrapText="1"/>
    </xf>
    <xf numFmtId="0" fontId="4" fillId="2" borderId="0" xfId="0" applyFont="1" applyFill="1" applyAlignment="1">
      <alignment horizontal="center" vertical="center" wrapText="1"/>
    </xf>
    <xf numFmtId="0" fontId="5" fillId="2" borderId="0" xfId="0" applyFont="1" applyFill="1" applyAlignment="1">
      <alignment horizontal="center" vertical="center" wrapText="1"/>
    </xf>
    <xf numFmtId="164" fontId="4" fillId="2" borderId="0" xfId="1" applyFont="1" applyFill="1" applyAlignment="1">
      <alignment horizontal="center" vertical="center" wrapText="1"/>
    </xf>
    <xf numFmtId="44" fontId="4" fillId="2" borderId="0" xfId="0" applyNumberFormat="1" applyFont="1" applyFill="1" applyAlignment="1">
      <alignment horizontal="center" vertical="center" wrapText="1"/>
    </xf>
    <xf numFmtId="0" fontId="5" fillId="0" borderId="0" xfId="0" applyFont="1" applyFill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8" fillId="0" borderId="1" xfId="0" applyFont="1" applyBorder="1" applyAlignment="1">
      <alignment vertical="center" wrapText="1"/>
    </xf>
    <xf numFmtId="44" fontId="9" fillId="0" borderId="1" xfId="3" applyNumberFormat="1" applyFont="1" applyFill="1" applyBorder="1" applyAlignment="1">
      <alignment horizontal="center" vertical="center" wrapText="1"/>
    </xf>
    <xf numFmtId="44" fontId="10" fillId="0" borderId="1" xfId="1" applyNumberFormat="1" applyFont="1" applyFill="1" applyBorder="1" applyAlignment="1">
      <alignment horizontal="center" vertical="center" wrapText="1"/>
    </xf>
    <xf numFmtId="44" fontId="8" fillId="0" borderId="1" xfId="1" applyNumberFormat="1" applyFont="1" applyFill="1" applyBorder="1" applyAlignment="1">
      <alignment horizontal="center" vertical="center" wrapText="1"/>
    </xf>
    <xf numFmtId="44" fontId="10" fillId="0" borderId="1" xfId="1" applyNumberFormat="1" applyFont="1" applyFill="1" applyBorder="1" applyAlignment="1">
      <alignment horizontal="left" vertical="center" wrapText="1"/>
    </xf>
    <xf numFmtId="44" fontId="8" fillId="0" borderId="1" xfId="0" applyNumberFormat="1" applyFont="1" applyBorder="1" applyAlignment="1">
      <alignment horizontal="center" vertical="center" wrapText="1"/>
    </xf>
    <xf numFmtId="44" fontId="11" fillId="0" borderId="1" xfId="3" applyNumberFormat="1" applyFont="1" applyFill="1" applyBorder="1" applyAlignment="1">
      <alignment horizontal="center" vertical="center" wrapText="1"/>
    </xf>
    <xf numFmtId="44" fontId="12" fillId="0" borderId="1" xfId="1" applyNumberFormat="1" applyFont="1" applyFill="1" applyBorder="1" applyAlignment="1">
      <alignment horizontal="center" vertical="center" wrapText="1"/>
    </xf>
    <xf numFmtId="44" fontId="13" fillId="0" borderId="1" xfId="1" applyNumberFormat="1" applyFont="1" applyFill="1" applyBorder="1" applyAlignment="1">
      <alignment horizontal="center" vertical="center" wrapText="1"/>
    </xf>
    <xf numFmtId="44" fontId="12" fillId="0" borderId="1" xfId="1" applyNumberFormat="1" applyFont="1" applyFill="1" applyBorder="1" applyAlignment="1">
      <alignment horizontal="left" vertical="center" wrapText="1"/>
    </xf>
    <xf numFmtId="44" fontId="13" fillId="0" borderId="1" xfId="0" applyNumberFormat="1" applyFont="1" applyBorder="1" applyAlignment="1">
      <alignment horizontal="center" vertical="center" wrapText="1"/>
    </xf>
    <xf numFmtId="44" fontId="12" fillId="2" borderId="1" xfId="0" applyNumberFormat="1" applyFont="1" applyFill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3" fontId="8" fillId="0" borderId="1" xfId="0" applyNumberFormat="1" applyFont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 wrapText="1"/>
    </xf>
    <xf numFmtId="42" fontId="9" fillId="0" borderId="1" xfId="3" applyFont="1" applyFill="1" applyBorder="1" applyAlignment="1">
      <alignment horizontal="center" vertical="center" wrapText="1"/>
    </xf>
    <xf numFmtId="44" fontId="9" fillId="0" borderId="1" xfId="0" applyNumberFormat="1" applyFont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vertical="center" wrapText="1"/>
    </xf>
    <xf numFmtId="3" fontId="8" fillId="0" borderId="1" xfId="0" applyNumberFormat="1" applyFont="1" applyFill="1" applyBorder="1" applyAlignment="1">
      <alignment horizontal="center" vertical="center" wrapText="1"/>
    </xf>
    <xf numFmtId="0" fontId="9" fillId="0" borderId="1" xfId="0" applyFont="1" applyBorder="1" applyAlignment="1">
      <alignment vertical="center" wrapText="1"/>
    </xf>
    <xf numFmtId="44" fontId="14" fillId="0" borderId="1" xfId="1" applyNumberFormat="1" applyFont="1" applyFill="1" applyBorder="1" applyAlignment="1">
      <alignment horizontal="center" vertical="center" wrapText="1"/>
    </xf>
    <xf numFmtId="2" fontId="8" fillId="0" borderId="1" xfId="0" applyNumberFormat="1" applyFont="1" applyBorder="1" applyAlignment="1">
      <alignment horizontal="center" vertical="center" wrapText="1"/>
    </xf>
    <xf numFmtId="2" fontId="8" fillId="0" borderId="1" xfId="1" applyNumberFormat="1" applyFont="1" applyFill="1" applyBorder="1" applyAlignment="1">
      <alignment horizontal="center" vertical="center" wrapText="1"/>
    </xf>
    <xf numFmtId="0" fontId="10" fillId="0" borderId="1" xfId="0" applyFont="1" applyFill="1" applyBorder="1" applyAlignment="1">
      <alignment horizontal="center" vertical="center" wrapText="1"/>
    </xf>
    <xf numFmtId="44" fontId="8" fillId="0" borderId="1" xfId="0" applyNumberFormat="1" applyFont="1" applyBorder="1" applyAlignment="1">
      <alignment vertical="center" wrapText="1"/>
    </xf>
    <xf numFmtId="44" fontId="14" fillId="0" borderId="1" xfId="0" applyNumberFormat="1" applyFont="1" applyBorder="1" applyAlignment="1">
      <alignment horizontal="center" vertical="center" wrapText="1"/>
    </xf>
    <xf numFmtId="164" fontId="9" fillId="0" borderId="1" xfId="1" applyFont="1" applyFill="1" applyBorder="1" applyAlignment="1">
      <alignment horizontal="center" vertical="center" wrapText="1"/>
    </xf>
    <xf numFmtId="44" fontId="9" fillId="0" borderId="1" xfId="1" applyNumberFormat="1" applyFont="1" applyFill="1" applyBorder="1" applyAlignment="1">
      <alignment horizontal="center" vertical="center" wrapText="1"/>
    </xf>
    <xf numFmtId="0" fontId="8" fillId="0" borderId="1" xfId="0" applyFont="1" applyBorder="1" applyAlignment="1">
      <alignment horizontal="left" vertical="center" wrapText="1"/>
    </xf>
    <xf numFmtId="44" fontId="8" fillId="0" borderId="1" xfId="0" applyNumberFormat="1" applyFont="1" applyBorder="1" applyAlignment="1">
      <alignment horizontal="left" vertical="center" wrapText="1"/>
    </xf>
    <xf numFmtId="44" fontId="14" fillId="0" borderId="1" xfId="1" applyNumberFormat="1" applyFont="1" applyFill="1" applyBorder="1" applyAlignment="1">
      <alignment horizontal="left" vertical="center" wrapText="1"/>
    </xf>
    <xf numFmtId="2" fontId="9" fillId="0" borderId="1" xfId="1" applyNumberFormat="1" applyFont="1" applyFill="1" applyBorder="1" applyAlignment="1">
      <alignment horizontal="center" vertical="center" wrapText="1"/>
    </xf>
    <xf numFmtId="164" fontId="8" fillId="0" borderId="1" xfId="1" applyFont="1" applyFill="1" applyBorder="1" applyAlignment="1">
      <alignment horizontal="center" vertical="center" wrapText="1"/>
    </xf>
    <xf numFmtId="0" fontId="13" fillId="0" borderId="1" xfId="0" applyFont="1" applyBorder="1" applyAlignment="1">
      <alignment vertical="center" wrapText="1"/>
    </xf>
    <xf numFmtId="0" fontId="13" fillId="0" borderId="1" xfId="0" applyFont="1" applyFill="1" applyBorder="1" applyAlignment="1">
      <alignment vertical="center" wrapText="1"/>
    </xf>
    <xf numFmtId="0" fontId="15" fillId="2" borderId="1" xfId="0" applyFont="1" applyFill="1" applyBorder="1" applyAlignment="1">
      <alignment horizontal="center" vertical="center" wrapText="1"/>
    </xf>
    <xf numFmtId="0" fontId="16" fillId="5" borderId="1" xfId="0" applyFont="1" applyFill="1" applyBorder="1" applyAlignment="1">
      <alignment horizontal="center" vertical="center" wrapText="1"/>
    </xf>
    <xf numFmtId="0" fontId="16" fillId="6" borderId="1" xfId="0" applyFont="1" applyFill="1" applyBorder="1" applyAlignment="1">
      <alignment horizontal="center" vertical="center" wrapText="1"/>
    </xf>
    <xf numFmtId="0" fontId="16" fillId="4" borderId="1" xfId="0" applyFont="1" applyFill="1" applyBorder="1" applyAlignment="1">
      <alignment horizontal="center" vertical="center" wrapText="1"/>
    </xf>
    <xf numFmtId="0" fontId="17" fillId="2" borderId="0" xfId="0" applyFont="1" applyFill="1" applyAlignment="1">
      <alignment horizontal="center" vertical="center" wrapText="1"/>
    </xf>
    <xf numFmtId="0" fontId="17" fillId="5" borderId="1" xfId="0" applyFont="1" applyFill="1" applyBorder="1" applyAlignment="1">
      <alignment horizontal="center" vertical="center" wrapText="1"/>
    </xf>
    <xf numFmtId="0" fontId="18" fillId="2" borderId="0" xfId="0" applyFont="1" applyFill="1" applyAlignment="1">
      <alignment horizontal="center" vertical="center" wrapText="1"/>
    </xf>
    <xf numFmtId="0" fontId="18" fillId="0" borderId="0" xfId="0" applyFont="1" applyAlignment="1">
      <alignment horizontal="center" vertical="center" wrapText="1"/>
    </xf>
    <xf numFmtId="0" fontId="13" fillId="0" borderId="1" xfId="0" applyFont="1" applyBorder="1" applyAlignment="1">
      <alignment horizontal="center" vertical="center" wrapText="1"/>
    </xf>
    <xf numFmtId="0" fontId="13" fillId="0" borderId="1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 wrapText="1"/>
    </xf>
  </cellXfs>
  <cellStyles count="4">
    <cellStyle name="Moneda" xfId="1" builtinId="4"/>
    <cellStyle name="Moneda [0]" xfId="3" builtinId="7"/>
    <cellStyle name="Normal" xfId="0" builtinId="0"/>
    <cellStyle name="Normal 2" xfId="2" xr:uid="{00000000-0005-0000-0000-000002000000}"/>
  </cellStyles>
  <dxfs count="0"/>
  <tableStyles count="0" defaultTableStyle="TableStyleMedium2" defaultPivotStyle="PivotStyleLight16"/>
  <colors>
    <mruColors>
      <color rgb="FFCC9900"/>
      <color rgb="FFFFFF8B"/>
      <color rgb="FFFFA18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1389062</xdr:colOff>
      <xdr:row>0</xdr:row>
      <xdr:rowOff>79374</xdr:rowOff>
    </xdr:from>
    <xdr:to>
      <xdr:col>2</xdr:col>
      <xdr:colOff>4921249</xdr:colOff>
      <xdr:row>0</xdr:row>
      <xdr:rowOff>3889375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103437" y="79374"/>
          <a:ext cx="3532187" cy="3810001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6043324</xdr:colOff>
      <xdr:row>0</xdr:row>
      <xdr:rowOff>306676</xdr:rowOff>
    </xdr:from>
    <xdr:to>
      <xdr:col>3</xdr:col>
      <xdr:colOff>2778125</xdr:colOff>
      <xdr:row>0</xdr:row>
      <xdr:rowOff>3810000</xdr:rowOff>
    </xdr:to>
    <xdr:pic>
      <xdr:nvPicPr>
        <xdr:cNvPr id="3" name="Imagen 2" descr="D:\Downloads\WhatsApp Image 2020-01-01 at 4.40.07 PM.jpeg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57699" y="306676"/>
          <a:ext cx="6974176" cy="3503324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Users\SANDRA\Downloads\Plan%20de%20Acci&#243;n%20(2017)\9.%20Concurso%20(2016)\Anexo-1-Plan-Indicativo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Listas"/>
      <sheetName val="Instrucciones "/>
      <sheetName val="1_Metas_Resultados"/>
      <sheetName val="2_Metas_Producto_ y_ $"/>
      <sheetName val="3_Plan Indicativo"/>
      <sheetName val="PI_Ejec"/>
    </sheetNames>
    <sheetDataSet>
      <sheetData sheetId="0" refreshError="1"/>
      <sheetData sheetId="1" refreshError="1"/>
      <sheetData sheetId="2" refreshError="1">
        <row r="4">
          <cell r="D4" t="str">
            <v>1. Cobertura neta educación media</v>
          </cell>
        </row>
        <row r="5">
          <cell r="D5" t="str">
            <v>2. Pruebas saber 11 matemáticas (2014)</v>
          </cell>
        </row>
        <row r="6">
          <cell r="D6" t="str">
            <v>3. Tasa analfabetismo mayores a 15 años (2005)</v>
          </cell>
        </row>
        <row r="7">
          <cell r="D7" t="str">
            <v>4. Tasa de mortalidad infantil</v>
          </cell>
        </row>
        <row r="8">
          <cell r="D8" t="str">
            <v>5. Cobertura vacunación DTP (2014)</v>
          </cell>
        </row>
        <row r="9">
          <cell r="D9" t="str">
            <v xml:space="preserve">6. Cobertura total acueducto (2005) </v>
          </cell>
        </row>
        <row r="10">
          <cell r="D10" t="str">
            <v xml:space="preserve">7. Porcentaje de escenarios deportivos en buen estado  </v>
          </cell>
        </row>
        <row r="11">
          <cell r="D11" t="str">
            <v xml:space="preserve">8. Personas que participan de forma directa en proyectos culturales (no espectadores) </v>
          </cell>
        </row>
        <row r="12">
          <cell r="D12" t="str">
            <v xml:space="preserve">9. Déficit cualitativo de vivienda (2005) </v>
          </cell>
        </row>
        <row r="13">
          <cell r="D13" t="str">
            <v xml:space="preserve">10. Porcentaje de personas de grupos de especial protección constitucional beneficiados </v>
          </cell>
        </row>
        <row r="14">
          <cell r="D14" t="str">
            <v>11. Personas que están en edad de trabajar, con un empleo formal</v>
          </cell>
        </row>
        <row r="15">
          <cell r="D15" t="str">
            <v>12. Toneladas de producción agropecuaria</v>
          </cell>
        </row>
        <row r="16">
          <cell r="D16" t="str">
            <v xml:space="preserve">13. Porcentaje de vías en mal estado </v>
          </cell>
        </row>
        <row r="17">
          <cell r="D17" t="str">
            <v xml:space="preserve">14. Porcentaje de usuarios beneficiados con los subsidios </v>
          </cell>
        </row>
        <row r="18">
          <cell r="D18" t="str">
            <v xml:space="preserve">15. Porcentaje de cuencas hidrográficas protegidas </v>
          </cell>
        </row>
        <row r="19">
          <cell r="D19" t="str">
            <v xml:space="preserve">16. Porcentajes de instituciones públicas y privadas capacitadas </v>
          </cell>
        </row>
        <row r="20">
          <cell r="D20" t="str">
            <v xml:space="preserve">17. Porcentaje de equipamiento público en mal estado </v>
          </cell>
        </row>
        <row r="21">
          <cell r="D21" t="str">
            <v xml:space="preserve">18. Porcentaje de JAC capacitadas </v>
          </cell>
        </row>
        <row r="22">
          <cell r="D22" t="str">
            <v xml:space="preserve">19. Tasa de violencia intrafamiliar </v>
          </cell>
        </row>
        <row r="23">
          <cell r="D23" t="str">
            <v xml:space="preserve">20. Índice Integral de Desempeño (DNP) 2014 </v>
          </cell>
        </row>
        <row r="24">
          <cell r="D24" t="str">
            <v xml:space="preserve"> </v>
          </cell>
        </row>
        <row r="25">
          <cell r="D25" t="str">
            <v xml:space="preserve"> </v>
          </cell>
        </row>
        <row r="26">
          <cell r="D26" t="str">
            <v xml:space="preserve"> </v>
          </cell>
        </row>
        <row r="27">
          <cell r="D27" t="str">
            <v xml:space="preserve"> </v>
          </cell>
        </row>
        <row r="28">
          <cell r="D28" t="str">
            <v xml:space="preserve"> </v>
          </cell>
        </row>
        <row r="29">
          <cell r="D29" t="str">
            <v xml:space="preserve"> </v>
          </cell>
        </row>
        <row r="30">
          <cell r="D30" t="str">
            <v xml:space="preserve"> </v>
          </cell>
        </row>
        <row r="31">
          <cell r="D31" t="str">
            <v xml:space="preserve"> </v>
          </cell>
        </row>
        <row r="32">
          <cell r="D32" t="str">
            <v xml:space="preserve"> </v>
          </cell>
        </row>
        <row r="33">
          <cell r="D33" t="str">
            <v xml:space="preserve"> </v>
          </cell>
        </row>
        <row r="34">
          <cell r="D34" t="str">
            <v xml:space="preserve"> </v>
          </cell>
        </row>
        <row r="35">
          <cell r="D35" t="str">
            <v xml:space="preserve"> </v>
          </cell>
        </row>
        <row r="36">
          <cell r="D36" t="str">
            <v xml:space="preserve"> </v>
          </cell>
        </row>
        <row r="37">
          <cell r="D37" t="str">
            <v xml:space="preserve"> </v>
          </cell>
        </row>
        <row r="38">
          <cell r="D38" t="str">
            <v xml:space="preserve"> </v>
          </cell>
        </row>
        <row r="39">
          <cell r="D39" t="str">
            <v xml:space="preserve"> </v>
          </cell>
        </row>
        <row r="40">
          <cell r="D40" t="str">
            <v xml:space="preserve"> </v>
          </cell>
        </row>
        <row r="41">
          <cell r="D41" t="str">
            <v xml:space="preserve"> </v>
          </cell>
        </row>
        <row r="42">
          <cell r="D42" t="str">
            <v xml:space="preserve"> </v>
          </cell>
        </row>
        <row r="43">
          <cell r="D43" t="str">
            <v xml:space="preserve"> </v>
          </cell>
        </row>
        <row r="44">
          <cell r="D44" t="str">
            <v xml:space="preserve"> </v>
          </cell>
        </row>
        <row r="45">
          <cell r="D45" t="str">
            <v xml:space="preserve"> </v>
          </cell>
        </row>
        <row r="46">
          <cell r="D46" t="str">
            <v xml:space="preserve"> </v>
          </cell>
        </row>
        <row r="47">
          <cell r="D47" t="str">
            <v xml:space="preserve"> </v>
          </cell>
        </row>
        <row r="48">
          <cell r="D48" t="str">
            <v xml:space="preserve"> </v>
          </cell>
        </row>
        <row r="49">
          <cell r="D49" t="str">
            <v xml:space="preserve"> </v>
          </cell>
        </row>
        <row r="50">
          <cell r="D50" t="str">
            <v xml:space="preserve"> </v>
          </cell>
        </row>
        <row r="51">
          <cell r="D51" t="str">
            <v xml:space="preserve"> </v>
          </cell>
        </row>
        <row r="52">
          <cell r="D52" t="str">
            <v xml:space="preserve"> </v>
          </cell>
        </row>
        <row r="53">
          <cell r="D53" t="str">
            <v xml:space="preserve"> </v>
          </cell>
        </row>
      </sheetData>
      <sheetData sheetId="3" refreshError="1"/>
      <sheetData sheetId="4" refreshError="1"/>
      <sheetData sheetId="5" refreshError="1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filterMode="1">
    <pageSetUpPr fitToPage="1"/>
  </sheetPr>
  <dimension ref="A1:AT269"/>
  <sheetViews>
    <sheetView tabSelected="1" view="pageBreakPreview" topLeftCell="H3" zoomScale="66" zoomScaleNormal="66" zoomScaleSheetLayoutView="66" workbookViewId="0">
      <selection activeCell="I34" sqref="I34"/>
    </sheetView>
  </sheetViews>
  <sheetFormatPr baseColWidth="10" defaultColWidth="41.5703125" defaultRowHeight="12.75" x14ac:dyDescent="0.25"/>
  <cols>
    <col min="1" max="1" width="10.85546875" style="4" customWidth="1"/>
    <col min="2" max="2" width="13.85546875" style="4" bestFit="1" customWidth="1"/>
    <col min="3" max="3" width="153.42578125" style="1" customWidth="1"/>
    <col min="4" max="4" width="42.85546875" style="1" customWidth="1"/>
    <col min="5" max="5" width="216.28515625" style="1" customWidth="1"/>
    <col min="6" max="6" width="154.85546875" style="1" customWidth="1"/>
    <col min="7" max="7" width="131.140625" style="1" customWidth="1"/>
    <col min="8" max="10" width="16" style="1" customWidth="1"/>
    <col min="11" max="11" width="16.5703125" style="1" customWidth="1"/>
    <col min="12" max="12" width="54.7109375" style="1" customWidth="1"/>
    <col min="13" max="13" width="23.28515625" style="1" customWidth="1"/>
    <col min="14" max="14" width="21.28515625" style="1" customWidth="1"/>
    <col min="15" max="15" width="15.5703125" style="1" bestFit="1" customWidth="1"/>
    <col min="16" max="16" width="13.42578125" style="1" bestFit="1" customWidth="1"/>
    <col min="17" max="17" width="33.85546875" style="1" bestFit="1" customWidth="1"/>
    <col min="18" max="19" width="31.7109375" style="1" bestFit="1" customWidth="1"/>
    <col min="20" max="20" width="20.42578125" style="1" customWidth="1"/>
    <col min="21" max="21" width="29.7109375" style="1" bestFit="1" customWidth="1"/>
    <col min="22" max="22" width="30.42578125" style="1" bestFit="1" customWidth="1"/>
    <col min="23" max="23" width="31.5703125" style="1" bestFit="1" customWidth="1"/>
    <col min="24" max="24" width="31.28515625" style="1" bestFit="1" customWidth="1"/>
    <col min="25" max="25" width="30.7109375" style="1" bestFit="1" customWidth="1"/>
    <col min="26" max="26" width="36.85546875" style="1" bestFit="1" customWidth="1"/>
    <col min="27" max="27" width="22.42578125" style="1" customWidth="1"/>
    <col min="28" max="28" width="63.42578125" style="1" customWidth="1"/>
    <col min="29" max="44" width="41.5703125" style="3"/>
    <col min="45" max="16384" width="41.5703125" style="1"/>
  </cols>
  <sheetData>
    <row r="1" spans="1:44" s="3" customFormat="1" ht="313.5" customHeight="1" x14ac:dyDescent="0.25">
      <c r="A1" s="4"/>
      <c r="B1" s="4"/>
    </row>
    <row r="2" spans="1:44" ht="146.25" customHeight="1" x14ac:dyDescent="0.25">
      <c r="B2" s="56" t="s">
        <v>636</v>
      </c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  <c r="Q2" s="56"/>
      <c r="R2" s="56"/>
      <c r="S2" s="56"/>
      <c r="T2" s="56"/>
      <c r="U2" s="56"/>
      <c r="V2" s="56"/>
      <c r="W2" s="56"/>
      <c r="X2" s="56"/>
      <c r="Y2" s="56"/>
      <c r="Z2" s="56"/>
      <c r="AA2" s="56"/>
      <c r="AB2" s="56"/>
    </row>
    <row r="3" spans="1:44" s="53" customFormat="1" ht="103.5" customHeight="1" x14ac:dyDescent="0.25">
      <c r="A3" s="50"/>
      <c r="B3" s="51" t="s">
        <v>656</v>
      </c>
      <c r="C3" s="47" t="s">
        <v>0</v>
      </c>
      <c r="D3" s="47" t="s">
        <v>657</v>
      </c>
      <c r="E3" s="47" t="s">
        <v>6</v>
      </c>
      <c r="F3" s="47" t="s">
        <v>1</v>
      </c>
      <c r="G3" s="47" t="s">
        <v>2</v>
      </c>
      <c r="H3" s="47" t="s">
        <v>3</v>
      </c>
      <c r="I3" s="47" t="s">
        <v>4</v>
      </c>
      <c r="J3" s="47" t="s">
        <v>530</v>
      </c>
      <c r="K3" s="47" t="s">
        <v>531</v>
      </c>
      <c r="L3" s="47" t="s">
        <v>24</v>
      </c>
      <c r="M3" s="48" t="s">
        <v>637</v>
      </c>
      <c r="N3" s="49" t="s">
        <v>11</v>
      </c>
      <c r="O3" s="49" t="s">
        <v>12</v>
      </c>
      <c r="P3" s="49" t="s">
        <v>13</v>
      </c>
      <c r="Q3" s="49" t="s">
        <v>14</v>
      </c>
      <c r="R3" s="49" t="s">
        <v>15</v>
      </c>
      <c r="S3" s="49" t="s">
        <v>16</v>
      </c>
      <c r="T3" s="49" t="s">
        <v>17</v>
      </c>
      <c r="U3" s="49" t="s">
        <v>18</v>
      </c>
      <c r="V3" s="49" t="s">
        <v>19</v>
      </c>
      <c r="W3" s="49" t="s">
        <v>626</v>
      </c>
      <c r="X3" s="49" t="s">
        <v>20</v>
      </c>
      <c r="Y3" s="49" t="s">
        <v>21</v>
      </c>
      <c r="Z3" s="49" t="s">
        <v>625</v>
      </c>
      <c r="AA3" s="49" t="s">
        <v>22</v>
      </c>
      <c r="AB3" s="49" t="s">
        <v>23</v>
      </c>
      <c r="AC3" s="52"/>
      <c r="AD3" s="52"/>
      <c r="AE3" s="52"/>
      <c r="AF3" s="52"/>
      <c r="AG3" s="52"/>
      <c r="AH3" s="52"/>
      <c r="AI3" s="52"/>
      <c r="AJ3" s="52"/>
      <c r="AK3" s="52"/>
      <c r="AL3" s="52"/>
      <c r="AM3" s="52"/>
      <c r="AN3" s="52"/>
      <c r="AO3" s="52"/>
      <c r="AP3" s="52"/>
      <c r="AQ3" s="52"/>
      <c r="AR3" s="52"/>
    </row>
    <row r="4" spans="1:44" ht="348.75" hidden="1" x14ac:dyDescent="0.25">
      <c r="B4" s="46">
        <v>1</v>
      </c>
      <c r="C4" s="44" t="s">
        <v>25</v>
      </c>
      <c r="D4" s="54" t="s">
        <v>52</v>
      </c>
      <c r="E4" s="44" t="s">
        <v>172</v>
      </c>
      <c r="F4" s="44" t="s">
        <v>292</v>
      </c>
      <c r="G4" s="44" t="s">
        <v>412</v>
      </c>
      <c r="H4" s="23">
        <v>20</v>
      </c>
      <c r="I4" s="23">
        <v>20</v>
      </c>
      <c r="J4" s="10" t="s">
        <v>5</v>
      </c>
      <c r="K4" s="22" t="s">
        <v>532</v>
      </c>
      <c r="L4" s="24" t="s">
        <v>627</v>
      </c>
      <c r="M4" s="10" t="s">
        <v>172</v>
      </c>
      <c r="N4" s="25" t="s">
        <v>654</v>
      </c>
      <c r="O4" s="11"/>
      <c r="P4" s="11"/>
      <c r="Q4" s="11">
        <v>300000000</v>
      </c>
      <c r="R4" s="11"/>
      <c r="S4" s="11"/>
      <c r="T4" s="11"/>
      <c r="U4" s="11"/>
      <c r="V4" s="11"/>
      <c r="W4" s="15"/>
      <c r="X4" s="11"/>
      <c r="Y4" s="11"/>
      <c r="Z4" s="11"/>
      <c r="AA4" s="11"/>
      <c r="AB4" s="16">
        <f>SUM(N4:AA4)</f>
        <v>300000000</v>
      </c>
      <c r="AC4" s="5"/>
    </row>
    <row r="5" spans="1:44" ht="209.25" hidden="1" x14ac:dyDescent="0.25">
      <c r="B5" s="46">
        <v>2</v>
      </c>
      <c r="C5" s="44" t="s">
        <v>26</v>
      </c>
      <c r="D5" s="54" t="s">
        <v>53</v>
      </c>
      <c r="E5" s="44" t="s">
        <v>173</v>
      </c>
      <c r="F5" s="44" t="s">
        <v>293</v>
      </c>
      <c r="G5" s="44" t="s">
        <v>413</v>
      </c>
      <c r="H5" s="23">
        <v>10</v>
      </c>
      <c r="I5" s="23">
        <v>20</v>
      </c>
      <c r="J5" s="10" t="s">
        <v>5</v>
      </c>
      <c r="K5" s="22" t="s">
        <v>533</v>
      </c>
      <c r="L5" s="24" t="s">
        <v>627</v>
      </c>
      <c r="M5" s="10" t="s">
        <v>173</v>
      </c>
      <c r="N5" s="25" t="s">
        <v>654</v>
      </c>
      <c r="O5" s="11"/>
      <c r="P5" s="11"/>
      <c r="Q5" s="11"/>
      <c r="R5" s="11"/>
      <c r="S5" s="11"/>
      <c r="T5" s="11"/>
      <c r="U5" s="11"/>
      <c r="V5" s="11"/>
      <c r="W5" s="11">
        <v>30000000</v>
      </c>
      <c r="X5" s="11"/>
      <c r="Y5" s="11"/>
      <c r="Z5" s="11"/>
      <c r="AA5" s="11"/>
      <c r="AB5" s="16">
        <f t="shared" ref="AB5:AB36" si="0">SUM(N5:AA5)</f>
        <v>30000000</v>
      </c>
    </row>
    <row r="6" spans="1:44" s="2" customFormat="1" ht="84" hidden="1" customHeight="1" x14ac:dyDescent="0.25">
      <c r="A6" s="4"/>
      <c r="B6" s="46">
        <v>3</v>
      </c>
      <c r="C6" s="44" t="s">
        <v>27</v>
      </c>
      <c r="D6" s="54" t="s">
        <v>54</v>
      </c>
      <c r="E6" s="44" t="s">
        <v>174</v>
      </c>
      <c r="F6" s="44" t="s">
        <v>294</v>
      </c>
      <c r="G6" s="44" t="s">
        <v>414</v>
      </c>
      <c r="H6" s="23">
        <v>10</v>
      </c>
      <c r="I6" s="23">
        <v>10</v>
      </c>
      <c r="J6" s="10" t="s">
        <v>5</v>
      </c>
      <c r="K6" s="22" t="s">
        <v>534</v>
      </c>
      <c r="L6" s="24" t="s">
        <v>627</v>
      </c>
      <c r="M6" s="10" t="s">
        <v>174</v>
      </c>
      <c r="N6" s="25" t="s">
        <v>654</v>
      </c>
      <c r="O6" s="11"/>
      <c r="P6" s="11"/>
      <c r="Q6" s="11"/>
      <c r="R6" s="11"/>
      <c r="S6" s="11"/>
      <c r="T6" s="11"/>
      <c r="U6" s="11"/>
      <c r="V6" s="11"/>
      <c r="W6" s="11">
        <v>110000000</v>
      </c>
      <c r="X6" s="11"/>
      <c r="Y6" s="11"/>
      <c r="Z6" s="11"/>
      <c r="AA6" s="11"/>
      <c r="AB6" s="16">
        <f t="shared" si="0"/>
        <v>110000000</v>
      </c>
      <c r="AC6" s="3"/>
      <c r="AD6" s="3"/>
      <c r="AE6" s="3"/>
      <c r="AF6" s="3"/>
      <c r="AG6" s="3"/>
      <c r="AH6" s="3"/>
      <c r="AI6" s="3"/>
      <c r="AJ6" s="3"/>
      <c r="AK6" s="3"/>
      <c r="AL6" s="3"/>
      <c r="AM6" s="3"/>
      <c r="AN6" s="3"/>
      <c r="AO6" s="3"/>
      <c r="AP6" s="3"/>
      <c r="AQ6" s="3"/>
      <c r="AR6" s="3"/>
    </row>
    <row r="7" spans="1:44" s="2" customFormat="1" ht="90.75" hidden="1" customHeight="1" x14ac:dyDescent="0.25">
      <c r="A7" s="4"/>
      <c r="B7" s="46">
        <v>4</v>
      </c>
      <c r="C7" s="44" t="s">
        <v>28</v>
      </c>
      <c r="D7" s="54" t="s">
        <v>55</v>
      </c>
      <c r="E7" s="44" t="s">
        <v>175</v>
      </c>
      <c r="F7" s="44" t="s">
        <v>295</v>
      </c>
      <c r="G7" s="44" t="s">
        <v>415</v>
      </c>
      <c r="H7" s="23">
        <v>750</v>
      </c>
      <c r="I7" s="23">
        <v>1400</v>
      </c>
      <c r="J7" s="10" t="s">
        <v>5</v>
      </c>
      <c r="K7" s="22" t="s">
        <v>535</v>
      </c>
      <c r="L7" s="24" t="s">
        <v>627</v>
      </c>
      <c r="M7" s="10" t="s">
        <v>175</v>
      </c>
      <c r="N7" s="25">
        <v>170000000</v>
      </c>
      <c r="O7" s="11"/>
      <c r="P7" s="11"/>
      <c r="Q7" s="11"/>
      <c r="R7" s="11"/>
      <c r="S7" s="11"/>
      <c r="T7" s="11"/>
      <c r="U7" s="11"/>
      <c r="V7" s="11"/>
      <c r="W7" s="11">
        <v>80000000</v>
      </c>
      <c r="X7" s="11"/>
      <c r="Y7" s="11"/>
      <c r="Z7" s="11"/>
      <c r="AA7" s="11"/>
      <c r="AB7" s="16">
        <f t="shared" si="0"/>
        <v>250000000</v>
      </c>
      <c r="AC7" s="3"/>
      <c r="AD7" s="3"/>
      <c r="AE7" s="3"/>
      <c r="AF7" s="3"/>
      <c r="AG7" s="3"/>
      <c r="AH7" s="3"/>
      <c r="AI7" s="3"/>
      <c r="AJ7" s="3"/>
      <c r="AK7" s="3"/>
      <c r="AL7" s="3"/>
      <c r="AM7" s="3"/>
      <c r="AN7" s="3"/>
      <c r="AO7" s="3"/>
      <c r="AP7" s="3"/>
      <c r="AQ7" s="3"/>
      <c r="AR7" s="3"/>
    </row>
    <row r="8" spans="1:44" s="2" customFormat="1" ht="100.5" hidden="1" customHeight="1" x14ac:dyDescent="0.25">
      <c r="A8" s="4"/>
      <c r="B8" s="46">
        <v>5</v>
      </c>
      <c r="C8" s="44" t="s">
        <v>29</v>
      </c>
      <c r="D8" s="54" t="s">
        <v>56</v>
      </c>
      <c r="E8" s="44" t="s">
        <v>176</v>
      </c>
      <c r="F8" s="44" t="s">
        <v>296</v>
      </c>
      <c r="G8" s="44" t="s">
        <v>416</v>
      </c>
      <c r="H8" s="23">
        <v>10</v>
      </c>
      <c r="I8" s="23">
        <v>10</v>
      </c>
      <c r="J8" s="10" t="s">
        <v>5</v>
      </c>
      <c r="K8" s="22" t="s">
        <v>536</v>
      </c>
      <c r="L8" s="24" t="s">
        <v>627</v>
      </c>
      <c r="M8" s="10" t="s">
        <v>176</v>
      </c>
      <c r="N8" s="25"/>
      <c r="O8" s="11"/>
      <c r="P8" s="11"/>
      <c r="Q8" s="11"/>
      <c r="R8" s="11"/>
      <c r="S8" s="11">
        <v>80000000</v>
      </c>
      <c r="T8" s="11"/>
      <c r="U8" s="11"/>
      <c r="V8" s="11"/>
      <c r="W8" s="26"/>
      <c r="X8" s="11"/>
      <c r="Y8" s="11"/>
      <c r="Z8" s="11"/>
      <c r="AA8" s="11"/>
      <c r="AB8" s="16">
        <f t="shared" si="0"/>
        <v>80000000</v>
      </c>
      <c r="AC8" s="3"/>
      <c r="AD8" s="3"/>
      <c r="AE8" s="3"/>
      <c r="AF8" s="3"/>
      <c r="AG8" s="3"/>
      <c r="AH8" s="3"/>
      <c r="AI8" s="3"/>
      <c r="AJ8" s="3"/>
      <c r="AK8" s="3"/>
      <c r="AL8" s="3"/>
      <c r="AM8" s="3"/>
      <c r="AN8" s="3"/>
      <c r="AO8" s="3"/>
      <c r="AP8" s="3"/>
      <c r="AQ8" s="3"/>
      <c r="AR8" s="3"/>
    </row>
    <row r="9" spans="1:44" s="2" customFormat="1" ht="139.5" hidden="1" x14ac:dyDescent="0.25">
      <c r="A9" s="4"/>
      <c r="B9" s="46">
        <v>6</v>
      </c>
      <c r="C9" s="44" t="s">
        <v>30</v>
      </c>
      <c r="D9" s="54" t="s">
        <v>57</v>
      </c>
      <c r="E9" s="44" t="s">
        <v>177</v>
      </c>
      <c r="F9" s="44" t="s">
        <v>297</v>
      </c>
      <c r="G9" s="44" t="s">
        <v>417</v>
      </c>
      <c r="H9" s="23">
        <v>10</v>
      </c>
      <c r="I9" s="23">
        <v>20</v>
      </c>
      <c r="J9" s="10" t="s">
        <v>5</v>
      </c>
      <c r="K9" s="22" t="s">
        <v>537</v>
      </c>
      <c r="L9" s="24" t="s">
        <v>627</v>
      </c>
      <c r="M9" s="10" t="s">
        <v>177</v>
      </c>
      <c r="N9" s="25" t="s">
        <v>654</v>
      </c>
      <c r="O9" s="11"/>
      <c r="P9" s="11"/>
      <c r="Q9" s="11"/>
      <c r="R9" s="11"/>
      <c r="S9" s="11"/>
      <c r="T9" s="11"/>
      <c r="U9" s="11"/>
      <c r="V9" s="11"/>
      <c r="W9" s="11">
        <v>10000000</v>
      </c>
      <c r="X9" s="11"/>
      <c r="Y9" s="11"/>
      <c r="Z9" s="11"/>
      <c r="AA9" s="11"/>
      <c r="AB9" s="16">
        <f t="shared" si="0"/>
        <v>10000000</v>
      </c>
      <c r="AC9" s="3"/>
      <c r="AD9" s="3"/>
      <c r="AE9" s="3"/>
      <c r="AF9" s="3"/>
      <c r="AG9" s="3"/>
      <c r="AH9" s="3"/>
      <c r="AI9" s="3"/>
      <c r="AJ9" s="3"/>
      <c r="AK9" s="3"/>
      <c r="AL9" s="3"/>
      <c r="AM9" s="3"/>
      <c r="AN9" s="3"/>
      <c r="AO9" s="3"/>
      <c r="AP9" s="3"/>
      <c r="AQ9" s="3"/>
      <c r="AR9" s="3"/>
    </row>
    <row r="10" spans="1:44" s="2" customFormat="1" ht="139.5" hidden="1" x14ac:dyDescent="0.25">
      <c r="A10" s="4"/>
      <c r="B10" s="46">
        <v>7</v>
      </c>
      <c r="C10" s="44" t="s">
        <v>31</v>
      </c>
      <c r="D10" s="54" t="s">
        <v>58</v>
      </c>
      <c r="E10" s="44" t="s">
        <v>178</v>
      </c>
      <c r="F10" s="44" t="s">
        <v>298</v>
      </c>
      <c r="G10" s="44" t="s">
        <v>418</v>
      </c>
      <c r="H10" s="23">
        <v>1200</v>
      </c>
      <c r="I10" s="23">
        <v>3000</v>
      </c>
      <c r="J10" s="10" t="s">
        <v>609</v>
      </c>
      <c r="K10" s="22" t="s">
        <v>538</v>
      </c>
      <c r="L10" s="24" t="s">
        <v>627</v>
      </c>
      <c r="M10" s="10" t="s">
        <v>178</v>
      </c>
      <c r="N10" s="25" t="s">
        <v>654</v>
      </c>
      <c r="O10" s="11"/>
      <c r="P10" s="11"/>
      <c r="Q10" s="11"/>
      <c r="R10" s="26"/>
      <c r="S10" s="11"/>
      <c r="T10" s="11"/>
      <c r="U10" s="11"/>
      <c r="V10" s="11"/>
      <c r="W10" s="11"/>
      <c r="X10" s="11"/>
      <c r="Y10" s="11">
        <v>40000000</v>
      </c>
      <c r="Z10" s="11"/>
      <c r="AA10" s="11"/>
      <c r="AB10" s="16">
        <f t="shared" si="0"/>
        <v>40000000</v>
      </c>
      <c r="AC10" s="3"/>
      <c r="AD10" s="3"/>
      <c r="AE10" s="3"/>
      <c r="AF10" s="3"/>
      <c r="AG10" s="3"/>
      <c r="AH10" s="3"/>
      <c r="AI10" s="3"/>
      <c r="AJ10" s="3"/>
      <c r="AK10" s="3"/>
      <c r="AL10" s="3"/>
      <c r="AM10" s="3"/>
      <c r="AN10" s="3"/>
      <c r="AO10" s="3"/>
      <c r="AP10" s="3"/>
      <c r="AQ10" s="3"/>
      <c r="AR10" s="3"/>
    </row>
    <row r="11" spans="1:44" s="2" customFormat="1" ht="78.75" hidden="1" customHeight="1" x14ac:dyDescent="0.25">
      <c r="A11" s="4"/>
      <c r="B11" s="46">
        <v>8</v>
      </c>
      <c r="C11" s="44" t="s">
        <v>32</v>
      </c>
      <c r="D11" s="54" t="s">
        <v>59</v>
      </c>
      <c r="E11" s="44" t="s">
        <v>179</v>
      </c>
      <c r="F11" s="44" t="s">
        <v>299</v>
      </c>
      <c r="G11" s="44" t="s">
        <v>414</v>
      </c>
      <c r="H11" s="23">
        <v>0</v>
      </c>
      <c r="I11" s="23">
        <v>10</v>
      </c>
      <c r="J11" s="10" t="s">
        <v>5</v>
      </c>
      <c r="K11" s="22" t="s">
        <v>533</v>
      </c>
      <c r="L11" s="24" t="s">
        <v>627</v>
      </c>
      <c r="M11" s="10" t="s">
        <v>179</v>
      </c>
      <c r="N11" s="25" t="s">
        <v>654</v>
      </c>
      <c r="O11" s="11"/>
      <c r="P11" s="11"/>
      <c r="Q11" s="11"/>
      <c r="R11" s="11">
        <v>10000000</v>
      </c>
      <c r="S11" s="11"/>
      <c r="T11" s="11"/>
      <c r="U11" s="11"/>
      <c r="V11" s="11"/>
      <c r="W11" s="11"/>
      <c r="X11" s="11"/>
      <c r="Y11" s="11"/>
      <c r="Z11" s="11"/>
      <c r="AA11" s="11"/>
      <c r="AB11" s="16">
        <f t="shared" si="0"/>
        <v>10000000</v>
      </c>
      <c r="AC11" s="3"/>
      <c r="AD11" s="3"/>
      <c r="AE11" s="3"/>
      <c r="AF11" s="3"/>
      <c r="AG11" s="3"/>
      <c r="AH11" s="3"/>
      <c r="AI11" s="3"/>
      <c r="AJ11" s="3"/>
      <c r="AK11" s="3"/>
      <c r="AL11" s="3"/>
      <c r="AM11" s="3"/>
      <c r="AN11" s="3"/>
      <c r="AO11" s="3"/>
      <c r="AP11" s="3"/>
      <c r="AQ11" s="3"/>
      <c r="AR11" s="3"/>
    </row>
    <row r="12" spans="1:44" s="2" customFormat="1" ht="96" hidden="1" customHeight="1" x14ac:dyDescent="0.25">
      <c r="A12" s="4"/>
      <c r="B12" s="46">
        <v>9</v>
      </c>
      <c r="C12" s="44" t="s">
        <v>32</v>
      </c>
      <c r="D12" s="54" t="s">
        <v>60</v>
      </c>
      <c r="E12" s="44" t="s">
        <v>180</v>
      </c>
      <c r="F12" s="44" t="s">
        <v>300</v>
      </c>
      <c r="G12" s="44" t="s">
        <v>419</v>
      </c>
      <c r="H12" s="23">
        <v>0</v>
      </c>
      <c r="I12" s="23">
        <v>4</v>
      </c>
      <c r="J12" s="10" t="s">
        <v>5</v>
      </c>
      <c r="K12" s="27" t="s">
        <v>539</v>
      </c>
      <c r="L12" s="24" t="s">
        <v>627</v>
      </c>
      <c r="M12" s="10" t="s">
        <v>180</v>
      </c>
      <c r="N12" s="25" t="s">
        <v>654</v>
      </c>
      <c r="O12" s="11"/>
      <c r="P12" s="11"/>
      <c r="Q12" s="11"/>
      <c r="R12" s="11">
        <v>15000000</v>
      </c>
      <c r="S12" s="11"/>
      <c r="T12" s="11"/>
      <c r="U12" s="11"/>
      <c r="V12" s="11"/>
      <c r="W12" s="11"/>
      <c r="X12" s="11"/>
      <c r="Y12" s="11"/>
      <c r="Z12" s="11"/>
      <c r="AA12" s="11"/>
      <c r="AB12" s="16">
        <f t="shared" si="0"/>
        <v>15000000</v>
      </c>
      <c r="AC12" s="3"/>
      <c r="AD12" s="3"/>
      <c r="AE12" s="3"/>
      <c r="AF12" s="3"/>
      <c r="AG12" s="3"/>
      <c r="AH12" s="3"/>
      <c r="AI12" s="3"/>
      <c r="AJ12" s="3"/>
      <c r="AK12" s="3"/>
      <c r="AL12" s="3"/>
      <c r="AM12" s="3"/>
      <c r="AN12" s="3"/>
      <c r="AO12" s="3"/>
      <c r="AP12" s="3"/>
      <c r="AQ12" s="3"/>
      <c r="AR12" s="3"/>
    </row>
    <row r="13" spans="1:44" ht="78" hidden="1" customHeight="1" x14ac:dyDescent="0.25">
      <c r="B13" s="46">
        <v>10</v>
      </c>
      <c r="C13" s="44" t="s">
        <v>32</v>
      </c>
      <c r="D13" s="54" t="s">
        <v>61</v>
      </c>
      <c r="E13" s="44" t="s">
        <v>181</v>
      </c>
      <c r="F13" s="44" t="s">
        <v>301</v>
      </c>
      <c r="G13" s="44" t="s">
        <v>420</v>
      </c>
      <c r="H13" s="23">
        <v>0</v>
      </c>
      <c r="I13" s="23">
        <v>4</v>
      </c>
      <c r="J13" s="10" t="s">
        <v>5</v>
      </c>
      <c r="K13" s="22" t="s">
        <v>540</v>
      </c>
      <c r="L13" s="24" t="s">
        <v>627</v>
      </c>
      <c r="M13" s="10" t="s">
        <v>181</v>
      </c>
      <c r="N13" s="25" t="s">
        <v>654</v>
      </c>
      <c r="O13" s="11"/>
      <c r="P13" s="11"/>
      <c r="Q13" s="11"/>
      <c r="R13" s="26"/>
      <c r="S13" s="11"/>
      <c r="T13" s="11"/>
      <c r="U13" s="11"/>
      <c r="V13" s="11"/>
      <c r="W13" s="11"/>
      <c r="X13" s="11"/>
      <c r="Y13" s="11">
        <v>10000000</v>
      </c>
      <c r="Z13" s="11"/>
      <c r="AA13" s="11"/>
      <c r="AB13" s="16">
        <f t="shared" si="0"/>
        <v>10000000</v>
      </c>
    </row>
    <row r="14" spans="1:44" ht="59.25" hidden="1" customHeight="1" x14ac:dyDescent="0.25">
      <c r="B14" s="46">
        <v>11</v>
      </c>
      <c r="C14" s="45" t="s">
        <v>32</v>
      </c>
      <c r="D14" s="55" t="s">
        <v>62</v>
      </c>
      <c r="E14" s="45" t="s">
        <v>182</v>
      </c>
      <c r="F14" s="45" t="s">
        <v>302</v>
      </c>
      <c r="G14" s="45" t="s">
        <v>421</v>
      </c>
      <c r="H14" s="29">
        <v>0</v>
      </c>
      <c r="I14" s="29">
        <v>200</v>
      </c>
      <c r="J14" s="28" t="s">
        <v>5</v>
      </c>
      <c r="K14" s="27" t="s">
        <v>541</v>
      </c>
      <c r="L14" s="24" t="s">
        <v>627</v>
      </c>
      <c r="M14" s="10" t="s">
        <v>182</v>
      </c>
      <c r="N14" s="25" t="s">
        <v>654</v>
      </c>
      <c r="O14" s="11"/>
      <c r="P14" s="11"/>
      <c r="Q14" s="11"/>
      <c r="R14" s="11">
        <f>1500000*3</f>
        <v>4500000</v>
      </c>
      <c r="S14" s="11"/>
      <c r="T14" s="11"/>
      <c r="U14" s="11"/>
      <c r="V14" s="11"/>
      <c r="W14" s="11"/>
      <c r="X14" s="11"/>
      <c r="Y14" s="11"/>
      <c r="Z14" s="11"/>
      <c r="AA14" s="11"/>
      <c r="AB14" s="16">
        <f t="shared" si="0"/>
        <v>4500000</v>
      </c>
    </row>
    <row r="15" spans="1:44" ht="64.5" hidden="1" customHeight="1" x14ac:dyDescent="0.25">
      <c r="B15" s="46">
        <v>12</v>
      </c>
      <c r="C15" s="44" t="s">
        <v>33</v>
      </c>
      <c r="D15" s="54" t="s">
        <v>63</v>
      </c>
      <c r="E15" s="44" t="s">
        <v>183</v>
      </c>
      <c r="F15" s="44" t="s">
        <v>303</v>
      </c>
      <c r="G15" s="44" t="s">
        <v>422</v>
      </c>
      <c r="H15" s="23">
        <v>0</v>
      </c>
      <c r="I15" s="23">
        <v>200</v>
      </c>
      <c r="J15" s="10" t="s">
        <v>5</v>
      </c>
      <c r="K15" s="22" t="s">
        <v>533</v>
      </c>
      <c r="L15" s="24" t="s">
        <v>627</v>
      </c>
      <c r="M15" s="10" t="s">
        <v>183</v>
      </c>
      <c r="N15" s="25" t="s">
        <v>654</v>
      </c>
      <c r="O15" s="11"/>
      <c r="P15" s="11"/>
      <c r="Q15" s="11"/>
      <c r="R15" s="26"/>
      <c r="S15" s="11"/>
      <c r="T15" s="11"/>
      <c r="U15" s="11"/>
      <c r="V15" s="11"/>
      <c r="W15" s="11"/>
      <c r="X15" s="11"/>
      <c r="Y15" s="11">
        <f>2300000*5</f>
        <v>11500000</v>
      </c>
      <c r="Z15" s="11"/>
      <c r="AA15" s="11"/>
      <c r="AB15" s="16">
        <f t="shared" si="0"/>
        <v>11500000</v>
      </c>
    </row>
    <row r="16" spans="1:44" ht="131.25" hidden="1" customHeight="1" x14ac:dyDescent="0.25">
      <c r="B16" s="46">
        <v>13</v>
      </c>
      <c r="C16" s="44" t="s">
        <v>34</v>
      </c>
      <c r="D16" s="54" t="s">
        <v>64</v>
      </c>
      <c r="E16" s="44" t="s">
        <v>184</v>
      </c>
      <c r="F16" s="44" t="s">
        <v>304</v>
      </c>
      <c r="G16" s="44" t="s">
        <v>423</v>
      </c>
      <c r="H16" s="23">
        <v>0</v>
      </c>
      <c r="I16" s="23">
        <v>1</v>
      </c>
      <c r="J16" s="10" t="s">
        <v>5</v>
      </c>
      <c r="K16" s="22" t="s">
        <v>542</v>
      </c>
      <c r="L16" s="24" t="s">
        <v>627</v>
      </c>
      <c r="M16" s="10" t="s">
        <v>184</v>
      </c>
      <c r="N16" s="25" t="s">
        <v>655</v>
      </c>
      <c r="O16" s="11"/>
      <c r="P16" s="11"/>
      <c r="Q16" s="11"/>
      <c r="R16" s="11">
        <v>100000000</v>
      </c>
      <c r="S16" s="11"/>
      <c r="T16" s="11"/>
      <c r="U16" s="11"/>
      <c r="V16" s="11"/>
      <c r="W16" s="11"/>
      <c r="X16" s="11"/>
      <c r="Y16" s="11"/>
      <c r="Z16" s="11"/>
      <c r="AA16" s="11"/>
      <c r="AB16" s="16">
        <f t="shared" si="0"/>
        <v>100000000</v>
      </c>
    </row>
    <row r="17" spans="2:28" ht="118.5" hidden="1" customHeight="1" x14ac:dyDescent="0.25">
      <c r="B17" s="46">
        <v>14</v>
      </c>
      <c r="C17" s="45" t="s">
        <v>35</v>
      </c>
      <c r="D17" s="55" t="s">
        <v>65</v>
      </c>
      <c r="E17" s="45" t="s">
        <v>185</v>
      </c>
      <c r="F17" s="45" t="s">
        <v>305</v>
      </c>
      <c r="G17" s="45" t="s">
        <v>424</v>
      </c>
      <c r="H17" s="29">
        <v>1</v>
      </c>
      <c r="I17" s="29">
        <v>4</v>
      </c>
      <c r="J17" s="28" t="s">
        <v>5</v>
      </c>
      <c r="K17" s="27" t="s">
        <v>543</v>
      </c>
      <c r="L17" s="24" t="s">
        <v>627</v>
      </c>
      <c r="M17" s="10" t="s">
        <v>185</v>
      </c>
      <c r="N17" s="25" t="s">
        <v>654</v>
      </c>
      <c r="O17" s="11"/>
      <c r="P17" s="11"/>
      <c r="Q17" s="11"/>
      <c r="R17" s="11">
        <v>3000000</v>
      </c>
      <c r="S17" s="11"/>
      <c r="T17" s="11"/>
      <c r="U17" s="11"/>
      <c r="V17" s="11"/>
      <c r="W17" s="11"/>
      <c r="X17" s="11"/>
      <c r="Y17" s="11">
        <v>20000000</v>
      </c>
      <c r="Z17" s="11"/>
      <c r="AA17" s="11"/>
      <c r="AB17" s="16">
        <f t="shared" si="0"/>
        <v>23000000</v>
      </c>
    </row>
    <row r="18" spans="2:28" ht="151.5" hidden="1" customHeight="1" x14ac:dyDescent="0.25">
      <c r="B18" s="46">
        <v>15</v>
      </c>
      <c r="C18" s="44" t="s">
        <v>35</v>
      </c>
      <c r="D18" s="54" t="s">
        <v>66</v>
      </c>
      <c r="E18" s="44" t="s">
        <v>186</v>
      </c>
      <c r="F18" s="44" t="s">
        <v>306</v>
      </c>
      <c r="G18" s="44" t="s">
        <v>425</v>
      </c>
      <c r="H18" s="23">
        <v>0</v>
      </c>
      <c r="I18" s="23">
        <v>4</v>
      </c>
      <c r="J18" s="10" t="s">
        <v>610</v>
      </c>
      <c r="K18" s="22" t="s">
        <v>544</v>
      </c>
      <c r="L18" s="24" t="s">
        <v>627</v>
      </c>
      <c r="M18" s="10" t="s">
        <v>186</v>
      </c>
      <c r="N18" s="25" t="s">
        <v>655</v>
      </c>
      <c r="O18" s="11"/>
      <c r="P18" s="11"/>
      <c r="Q18" s="11"/>
      <c r="R18" s="11">
        <v>5000000</v>
      </c>
      <c r="S18" s="11"/>
      <c r="T18" s="11"/>
      <c r="U18" s="11"/>
      <c r="V18" s="11"/>
      <c r="W18" s="11"/>
      <c r="X18" s="11"/>
      <c r="Y18" s="11"/>
      <c r="Z18" s="11"/>
      <c r="AA18" s="11"/>
      <c r="AB18" s="16">
        <f t="shared" si="0"/>
        <v>5000000</v>
      </c>
    </row>
    <row r="19" spans="2:28" ht="114.75" hidden="1" customHeight="1" x14ac:dyDescent="0.25">
      <c r="B19" s="46">
        <v>16</v>
      </c>
      <c r="C19" s="44" t="s">
        <v>36</v>
      </c>
      <c r="D19" s="54" t="s">
        <v>67</v>
      </c>
      <c r="E19" s="44" t="s">
        <v>187</v>
      </c>
      <c r="F19" s="44" t="s">
        <v>307</v>
      </c>
      <c r="G19" s="44"/>
      <c r="H19" s="23">
        <v>1</v>
      </c>
      <c r="I19" s="23">
        <v>4</v>
      </c>
      <c r="J19" s="10" t="s">
        <v>7</v>
      </c>
      <c r="K19" s="22" t="s">
        <v>545</v>
      </c>
      <c r="L19" s="24" t="s">
        <v>627</v>
      </c>
      <c r="M19" s="10" t="s">
        <v>187</v>
      </c>
      <c r="N19" s="25" t="s">
        <v>654</v>
      </c>
      <c r="O19" s="11"/>
      <c r="P19" s="11"/>
      <c r="Q19" s="11"/>
      <c r="R19" s="26"/>
      <c r="S19" s="11"/>
      <c r="T19" s="11"/>
      <c r="U19" s="11"/>
      <c r="V19" s="11"/>
      <c r="W19" s="11"/>
      <c r="X19" s="11"/>
      <c r="Y19" s="11">
        <f>1500000*12+3000000+5000000</f>
        <v>26000000</v>
      </c>
      <c r="Z19" s="11">
        <f>+(2350000*12)+(1850000*12)+(1500000*12)+(1000000*6)+10000000+3500000+7000000+21000000000</f>
        <v>21094900000</v>
      </c>
      <c r="AA19" s="11"/>
      <c r="AB19" s="16">
        <f t="shared" si="0"/>
        <v>21120900000</v>
      </c>
    </row>
    <row r="20" spans="2:28" ht="125.25" hidden="1" customHeight="1" x14ac:dyDescent="0.25">
      <c r="B20" s="46">
        <v>17</v>
      </c>
      <c r="C20" s="45" t="s">
        <v>36</v>
      </c>
      <c r="D20" s="55" t="s">
        <v>68</v>
      </c>
      <c r="E20" s="45" t="s">
        <v>188</v>
      </c>
      <c r="F20" s="45" t="s">
        <v>308</v>
      </c>
      <c r="G20" s="45" t="s">
        <v>426</v>
      </c>
      <c r="H20" s="29">
        <v>1</v>
      </c>
      <c r="I20" s="29">
        <v>4</v>
      </c>
      <c r="J20" s="28" t="s">
        <v>7</v>
      </c>
      <c r="K20" s="27" t="s">
        <v>546</v>
      </c>
      <c r="L20" s="24" t="s">
        <v>627</v>
      </c>
      <c r="M20" s="10" t="s">
        <v>188</v>
      </c>
      <c r="N20" s="25" t="s">
        <v>654</v>
      </c>
      <c r="O20" s="11"/>
      <c r="P20" s="11"/>
      <c r="Q20" s="11"/>
      <c r="R20" s="11"/>
      <c r="S20" s="11"/>
      <c r="T20" s="11"/>
      <c r="U20" s="11"/>
      <c r="V20" s="11"/>
      <c r="W20" s="11"/>
      <c r="X20" s="11"/>
      <c r="Y20" s="11"/>
      <c r="Z20" s="11">
        <v>305000000</v>
      </c>
      <c r="AA20" s="11"/>
      <c r="AB20" s="16">
        <f t="shared" si="0"/>
        <v>305000000</v>
      </c>
    </row>
    <row r="21" spans="2:28" ht="57.75" hidden="1" customHeight="1" x14ac:dyDescent="0.25">
      <c r="B21" s="46">
        <v>18</v>
      </c>
      <c r="C21" s="44" t="s">
        <v>36</v>
      </c>
      <c r="D21" s="54" t="s">
        <v>69</v>
      </c>
      <c r="E21" s="44" t="s">
        <v>189</v>
      </c>
      <c r="F21" s="44" t="s">
        <v>309</v>
      </c>
      <c r="G21" s="44" t="s">
        <v>427</v>
      </c>
      <c r="H21" s="23">
        <v>1</v>
      </c>
      <c r="I21" s="23">
        <v>4</v>
      </c>
      <c r="J21" s="10" t="s">
        <v>7</v>
      </c>
      <c r="K21" s="22" t="s">
        <v>547</v>
      </c>
      <c r="L21" s="24" t="s">
        <v>627</v>
      </c>
      <c r="M21" s="10" t="s">
        <v>189</v>
      </c>
      <c r="N21" s="25" t="s">
        <v>654</v>
      </c>
      <c r="O21" s="11"/>
      <c r="P21" s="11"/>
      <c r="Q21" s="11"/>
      <c r="R21" s="11"/>
      <c r="S21" s="11"/>
      <c r="T21" s="11"/>
      <c r="U21" s="11"/>
      <c r="V21" s="11"/>
      <c r="W21" s="11"/>
      <c r="X21" s="11"/>
      <c r="Y21" s="11"/>
      <c r="Z21" s="11"/>
      <c r="AA21" s="11">
        <v>300000000</v>
      </c>
      <c r="AB21" s="16">
        <f t="shared" si="0"/>
        <v>300000000</v>
      </c>
    </row>
    <row r="22" spans="2:28" ht="60.75" hidden="1" customHeight="1" x14ac:dyDescent="0.25">
      <c r="B22" s="46">
        <v>19</v>
      </c>
      <c r="C22" s="44" t="s">
        <v>36</v>
      </c>
      <c r="D22" s="54" t="s">
        <v>70</v>
      </c>
      <c r="E22" s="44" t="s">
        <v>190</v>
      </c>
      <c r="F22" s="44" t="s">
        <v>310</v>
      </c>
      <c r="G22" s="44" t="s">
        <v>428</v>
      </c>
      <c r="H22" s="23">
        <v>1</v>
      </c>
      <c r="I22" s="23">
        <v>4</v>
      </c>
      <c r="J22" s="10" t="s">
        <v>7</v>
      </c>
      <c r="K22" s="22" t="s">
        <v>547</v>
      </c>
      <c r="L22" s="24" t="s">
        <v>627</v>
      </c>
      <c r="M22" s="10" t="s">
        <v>190</v>
      </c>
      <c r="N22" s="25" t="s">
        <v>654</v>
      </c>
      <c r="O22" s="11"/>
      <c r="P22" s="11"/>
      <c r="Q22" s="11"/>
      <c r="R22" s="11"/>
      <c r="S22" s="11"/>
      <c r="T22" s="11"/>
      <c r="U22" s="11"/>
      <c r="V22" s="11"/>
      <c r="W22" s="11"/>
      <c r="X22" s="11"/>
      <c r="Y22" s="11"/>
      <c r="Z22" s="11">
        <v>5000000</v>
      </c>
      <c r="AA22" s="11"/>
      <c r="AB22" s="16">
        <f t="shared" si="0"/>
        <v>5000000</v>
      </c>
    </row>
    <row r="23" spans="2:28" ht="75" hidden="1" customHeight="1" x14ac:dyDescent="0.25">
      <c r="B23" s="46">
        <v>20</v>
      </c>
      <c r="C23" s="44" t="s">
        <v>36</v>
      </c>
      <c r="D23" s="54" t="s">
        <v>71</v>
      </c>
      <c r="E23" s="44" t="s">
        <v>191</v>
      </c>
      <c r="F23" s="44" t="s">
        <v>311</v>
      </c>
      <c r="G23" s="44" t="s">
        <v>429</v>
      </c>
      <c r="H23" s="23">
        <v>1</v>
      </c>
      <c r="I23" s="23">
        <v>4</v>
      </c>
      <c r="J23" s="10" t="s">
        <v>7</v>
      </c>
      <c r="K23" s="22" t="s">
        <v>547</v>
      </c>
      <c r="L23" s="24" t="s">
        <v>627</v>
      </c>
      <c r="M23" s="10" t="s">
        <v>191</v>
      </c>
      <c r="N23" s="25" t="s">
        <v>654</v>
      </c>
      <c r="O23" s="11"/>
      <c r="P23" s="11"/>
      <c r="Q23" s="11"/>
      <c r="R23" s="11"/>
      <c r="S23" s="11"/>
      <c r="T23" s="11"/>
      <c r="U23" s="11"/>
      <c r="V23" s="11"/>
      <c r="W23" s="11"/>
      <c r="X23" s="11"/>
      <c r="Y23" s="11"/>
      <c r="Z23" s="11">
        <v>1000000</v>
      </c>
      <c r="AA23" s="11"/>
      <c r="AB23" s="16">
        <f t="shared" si="0"/>
        <v>1000000</v>
      </c>
    </row>
    <row r="24" spans="2:28" ht="98.25" hidden="1" customHeight="1" x14ac:dyDescent="0.25">
      <c r="B24" s="46">
        <v>21</v>
      </c>
      <c r="C24" s="44" t="s">
        <v>37</v>
      </c>
      <c r="D24" s="54" t="s">
        <v>72</v>
      </c>
      <c r="E24" s="44" t="s">
        <v>192</v>
      </c>
      <c r="F24" s="44" t="s">
        <v>312</v>
      </c>
      <c r="G24" s="44" t="s">
        <v>430</v>
      </c>
      <c r="H24" s="23">
        <v>2000</v>
      </c>
      <c r="I24" s="23">
        <v>1200</v>
      </c>
      <c r="J24" s="10" t="s">
        <v>8</v>
      </c>
      <c r="K24" s="22" t="s">
        <v>548</v>
      </c>
      <c r="L24" s="24" t="s">
        <v>627</v>
      </c>
      <c r="M24" s="30" t="str">
        <f t="shared" ref="M24:M32" si="1">+E24</f>
        <v>Fomento, desarrollo y práctica del deporte, la recreación y el aprovechamiento del tiempo libre como oportunidad de cambio</v>
      </c>
      <c r="N24" s="25" t="s">
        <v>654</v>
      </c>
      <c r="O24" s="11"/>
      <c r="P24" s="11"/>
      <c r="Q24" s="11">
        <v>15000000</v>
      </c>
      <c r="R24" s="11"/>
      <c r="S24" s="11"/>
      <c r="T24" s="11"/>
      <c r="U24" s="11"/>
      <c r="V24" s="11">
        <f>2300000*12+5000000+25000000</f>
        <v>57600000</v>
      </c>
      <c r="W24" s="11"/>
      <c r="X24" s="11">
        <f>1500000*36</f>
        <v>54000000</v>
      </c>
      <c r="Y24" s="11"/>
      <c r="Z24" s="11"/>
      <c r="AA24" s="11"/>
      <c r="AB24" s="16">
        <f t="shared" si="0"/>
        <v>126600000</v>
      </c>
    </row>
    <row r="25" spans="2:28" ht="93" hidden="1" customHeight="1" x14ac:dyDescent="0.25">
      <c r="B25" s="46">
        <v>22</v>
      </c>
      <c r="C25" s="44" t="s">
        <v>37</v>
      </c>
      <c r="D25" s="54" t="s">
        <v>73</v>
      </c>
      <c r="E25" s="44" t="s">
        <v>193</v>
      </c>
      <c r="F25" s="44" t="s">
        <v>313</v>
      </c>
      <c r="G25" s="44" t="s">
        <v>431</v>
      </c>
      <c r="H25" s="23">
        <v>0</v>
      </c>
      <c r="I25" s="23">
        <v>1</v>
      </c>
      <c r="J25" s="10" t="s">
        <v>8</v>
      </c>
      <c r="K25" s="22" t="s">
        <v>548</v>
      </c>
      <c r="L25" s="24" t="s">
        <v>627</v>
      </c>
      <c r="M25" s="30" t="str">
        <f t="shared" si="1"/>
        <v>Creación del centro de deportes municipal con enfoque hacia la integración regional.</v>
      </c>
      <c r="N25" s="25" t="s">
        <v>654</v>
      </c>
      <c r="O25" s="11"/>
      <c r="P25" s="11"/>
      <c r="Q25" s="11">
        <v>15000000</v>
      </c>
      <c r="R25" s="11"/>
      <c r="S25" s="11"/>
      <c r="T25" s="11"/>
      <c r="U25" s="11"/>
      <c r="V25" s="11"/>
      <c r="W25" s="11"/>
      <c r="X25" s="11"/>
      <c r="Y25" s="11"/>
      <c r="Z25" s="11"/>
      <c r="AA25" s="11"/>
      <c r="AB25" s="16">
        <f t="shared" si="0"/>
        <v>15000000</v>
      </c>
    </row>
    <row r="26" spans="2:28" ht="147" hidden="1" customHeight="1" x14ac:dyDescent="0.25">
      <c r="B26" s="46">
        <v>23</v>
      </c>
      <c r="C26" s="44" t="s">
        <v>37</v>
      </c>
      <c r="D26" s="54" t="s">
        <v>74</v>
      </c>
      <c r="E26" s="44" t="s">
        <v>194</v>
      </c>
      <c r="F26" s="44" t="s">
        <v>314</v>
      </c>
      <c r="G26" s="44" t="s">
        <v>432</v>
      </c>
      <c r="H26" s="23">
        <v>11</v>
      </c>
      <c r="I26" s="23">
        <v>11</v>
      </c>
      <c r="J26" s="10" t="s">
        <v>8</v>
      </c>
      <c r="K26" s="22" t="s">
        <v>549</v>
      </c>
      <c r="L26" s="24" t="s">
        <v>627</v>
      </c>
      <c r="M26" s="30" t="str">
        <f t="shared" si="1"/>
        <v>Construcción, mantenimiento, dotación y/o adecuación de los escenarios deportivos y recreativos para la generación de valor público.</v>
      </c>
      <c r="N26" s="25" t="s">
        <v>654</v>
      </c>
      <c r="O26" s="11"/>
      <c r="P26" s="11"/>
      <c r="Q26" s="11">
        <v>15000000</v>
      </c>
      <c r="R26" s="11"/>
      <c r="S26" s="11"/>
      <c r="T26" s="11"/>
      <c r="U26" s="11"/>
      <c r="V26" s="11">
        <v>20000000</v>
      </c>
      <c r="W26" s="11"/>
      <c r="X26" s="11"/>
      <c r="Y26" s="11"/>
      <c r="Z26" s="11"/>
      <c r="AA26" s="11"/>
      <c r="AB26" s="16">
        <f t="shared" si="0"/>
        <v>35000000</v>
      </c>
    </row>
    <row r="27" spans="2:28" ht="71.25" hidden="1" customHeight="1" x14ac:dyDescent="0.25">
      <c r="B27" s="46">
        <v>24</v>
      </c>
      <c r="C27" s="45" t="s">
        <v>37</v>
      </c>
      <c r="D27" s="55" t="s">
        <v>75</v>
      </c>
      <c r="E27" s="45" t="s">
        <v>195</v>
      </c>
      <c r="F27" s="45" t="s">
        <v>315</v>
      </c>
      <c r="G27" s="45" t="s">
        <v>433</v>
      </c>
      <c r="H27" s="29">
        <v>0</v>
      </c>
      <c r="I27" s="29">
        <v>1</v>
      </c>
      <c r="J27" s="28" t="s">
        <v>8</v>
      </c>
      <c r="K27" s="27" t="s">
        <v>549</v>
      </c>
      <c r="L27" s="24" t="s">
        <v>627</v>
      </c>
      <c r="M27" s="30" t="str">
        <f t="shared" si="1"/>
        <v xml:space="preserve">Adecuar y mejorar la infraestructura del coliseo municipal </v>
      </c>
      <c r="N27" s="25" t="s">
        <v>654</v>
      </c>
      <c r="O27" s="11"/>
      <c r="P27" s="11"/>
      <c r="Q27" s="11">
        <v>400000000</v>
      </c>
      <c r="R27" s="11"/>
      <c r="S27" s="11"/>
      <c r="T27" s="11"/>
      <c r="U27" s="11"/>
      <c r="V27" s="11"/>
      <c r="W27" s="11"/>
      <c r="X27" s="11"/>
      <c r="Y27" s="11"/>
      <c r="Z27" s="11"/>
      <c r="AA27" s="11"/>
      <c r="AB27" s="16">
        <f t="shared" si="0"/>
        <v>400000000</v>
      </c>
    </row>
    <row r="28" spans="2:28" ht="93" hidden="1" customHeight="1" x14ac:dyDescent="0.25">
      <c r="B28" s="46">
        <v>25</v>
      </c>
      <c r="C28" s="44" t="s">
        <v>38</v>
      </c>
      <c r="D28" s="54" t="s">
        <v>76</v>
      </c>
      <c r="E28" s="44" t="s">
        <v>196</v>
      </c>
      <c r="F28" s="44" t="s">
        <v>316</v>
      </c>
      <c r="G28" s="44" t="s">
        <v>434</v>
      </c>
      <c r="H28" s="23">
        <v>0</v>
      </c>
      <c r="I28" s="23">
        <v>400</v>
      </c>
      <c r="J28" s="10" t="s">
        <v>9</v>
      </c>
      <c r="K28" s="22" t="s">
        <v>550</v>
      </c>
      <c r="L28" s="24" t="s">
        <v>627</v>
      </c>
      <c r="M28" s="30" t="str">
        <f t="shared" si="1"/>
        <v>Rescate cultural y patrimonial basado en la historia – ¿quiénes somos?</v>
      </c>
      <c r="N28" s="25" t="s">
        <v>654</v>
      </c>
      <c r="O28" s="11"/>
      <c r="P28" s="11"/>
      <c r="Q28" s="11"/>
      <c r="R28" s="11"/>
      <c r="S28" s="11"/>
      <c r="T28" s="11"/>
      <c r="U28" s="11">
        <f>1800000*11</f>
        <v>19800000</v>
      </c>
      <c r="V28" s="11"/>
      <c r="W28" s="11"/>
      <c r="X28" s="11"/>
      <c r="Y28" s="11"/>
      <c r="Z28" s="11"/>
      <c r="AA28" s="11"/>
      <c r="AB28" s="16">
        <f t="shared" si="0"/>
        <v>19800000</v>
      </c>
    </row>
    <row r="29" spans="2:28" ht="66" hidden="1" customHeight="1" x14ac:dyDescent="0.25">
      <c r="B29" s="46">
        <v>26</v>
      </c>
      <c r="C29" s="44" t="s">
        <v>38</v>
      </c>
      <c r="D29" s="54" t="s">
        <v>77</v>
      </c>
      <c r="E29" s="44" t="s">
        <v>197</v>
      </c>
      <c r="F29" s="44" t="s">
        <v>317</v>
      </c>
      <c r="G29" s="44" t="s">
        <v>435</v>
      </c>
      <c r="H29" s="23">
        <v>1</v>
      </c>
      <c r="I29" s="23">
        <v>4</v>
      </c>
      <c r="J29" s="10" t="s">
        <v>9</v>
      </c>
      <c r="K29" s="22" t="s">
        <v>551</v>
      </c>
      <c r="L29" s="24" t="s">
        <v>627</v>
      </c>
      <c r="M29" s="30" t="str">
        <f t="shared" si="1"/>
        <v>Fortalecimiento del sistema cultural municipal como escenario de concertación – qué deseamos</v>
      </c>
      <c r="N29" s="25" t="s">
        <v>654</v>
      </c>
      <c r="O29" s="11"/>
      <c r="P29" s="11"/>
      <c r="Q29" s="11">
        <f>1250000*11</f>
        <v>13750000</v>
      </c>
      <c r="R29" s="11"/>
      <c r="S29" s="11"/>
      <c r="T29" s="11"/>
      <c r="U29" s="11">
        <v>13000000</v>
      </c>
      <c r="V29" s="11"/>
      <c r="W29" s="11"/>
      <c r="X29" s="11"/>
      <c r="Y29" s="11"/>
      <c r="Z29" s="11"/>
      <c r="AA29" s="11"/>
      <c r="AB29" s="16">
        <f t="shared" si="0"/>
        <v>26750000</v>
      </c>
    </row>
    <row r="30" spans="2:28" ht="64.5" hidden="1" customHeight="1" x14ac:dyDescent="0.25">
      <c r="B30" s="46">
        <v>27</v>
      </c>
      <c r="C30" s="44" t="s">
        <v>38</v>
      </c>
      <c r="D30" s="54" t="s">
        <v>78</v>
      </c>
      <c r="E30" s="44" t="s">
        <v>198</v>
      </c>
      <c r="F30" s="44" t="s">
        <v>318</v>
      </c>
      <c r="G30" s="44" t="s">
        <v>436</v>
      </c>
      <c r="H30" s="23">
        <v>8</v>
      </c>
      <c r="I30" s="23">
        <v>8</v>
      </c>
      <c r="J30" s="10" t="s">
        <v>9</v>
      </c>
      <c r="K30" s="22" t="s">
        <v>552</v>
      </c>
      <c r="L30" s="24" t="s">
        <v>627</v>
      </c>
      <c r="M30" s="30" t="str">
        <f t="shared" si="1"/>
        <v>Fomento, apoyo y difusión de eventos, expresiones artísticas, culturales y de biblioteca para la construcción de identidad – para dónde vamos</v>
      </c>
      <c r="N30" s="25" t="s">
        <v>654</v>
      </c>
      <c r="O30" s="11"/>
      <c r="P30" s="11"/>
      <c r="Q30" s="11">
        <v>200000000</v>
      </c>
      <c r="R30" s="11">
        <v>50000000</v>
      </c>
      <c r="S30" s="11"/>
      <c r="T30" s="11"/>
      <c r="U30" s="11">
        <v>30000000</v>
      </c>
      <c r="V30" s="11"/>
      <c r="W30" s="11"/>
      <c r="X30" s="11"/>
      <c r="Y30" s="11"/>
      <c r="Z30" s="11"/>
      <c r="AA30" s="11"/>
      <c r="AB30" s="16">
        <f t="shared" si="0"/>
        <v>280000000</v>
      </c>
    </row>
    <row r="31" spans="2:28" ht="90.75" hidden="1" customHeight="1" x14ac:dyDescent="0.25">
      <c r="B31" s="46">
        <v>28</v>
      </c>
      <c r="C31" s="44" t="s">
        <v>38</v>
      </c>
      <c r="D31" s="54" t="s">
        <v>79</v>
      </c>
      <c r="E31" s="44" t="s">
        <v>199</v>
      </c>
      <c r="F31" s="44" t="s">
        <v>319</v>
      </c>
      <c r="G31" s="44" t="s">
        <v>437</v>
      </c>
      <c r="H31" s="23">
        <v>0</v>
      </c>
      <c r="I31" s="23">
        <v>1200</v>
      </c>
      <c r="J31" s="10" t="s">
        <v>9</v>
      </c>
      <c r="K31" s="22" t="s">
        <v>553</v>
      </c>
      <c r="L31" s="24" t="s">
        <v>627</v>
      </c>
      <c r="M31" s="30" t="str">
        <f t="shared" si="1"/>
        <v>Formación, capacitación e investigación científica, tecnológica, artista y cultural liderado por la Biblioteca Municipal</v>
      </c>
      <c r="N31" s="25" t="s">
        <v>654</v>
      </c>
      <c r="O31" s="11"/>
      <c r="P31" s="11"/>
      <c r="Q31" s="11"/>
      <c r="R31" s="11"/>
      <c r="S31" s="11"/>
      <c r="T31" s="11"/>
      <c r="U31" s="11"/>
      <c r="V31" s="11"/>
      <c r="W31" s="11"/>
      <c r="X31" s="11">
        <f>+(1800000*11)+(1500000*20)</f>
        <v>49800000</v>
      </c>
      <c r="Y31" s="11"/>
      <c r="Z31" s="11"/>
      <c r="AA31" s="11"/>
      <c r="AB31" s="16">
        <f t="shared" si="0"/>
        <v>49800000</v>
      </c>
    </row>
    <row r="32" spans="2:28" ht="100.5" hidden="1" customHeight="1" x14ac:dyDescent="0.25">
      <c r="B32" s="46">
        <v>29</v>
      </c>
      <c r="C32" s="44" t="s">
        <v>38</v>
      </c>
      <c r="D32" s="54" t="s">
        <v>80</v>
      </c>
      <c r="E32" s="44" t="s">
        <v>200</v>
      </c>
      <c r="F32" s="44" t="s">
        <v>320</v>
      </c>
      <c r="G32" s="44" t="s">
        <v>438</v>
      </c>
      <c r="H32" s="23">
        <v>5</v>
      </c>
      <c r="I32" s="23">
        <v>4</v>
      </c>
      <c r="J32" s="10" t="s">
        <v>9</v>
      </c>
      <c r="K32" s="22" t="s">
        <v>554</v>
      </c>
      <c r="L32" s="24" t="s">
        <v>627</v>
      </c>
      <c r="M32" s="30" t="str">
        <f t="shared" si="1"/>
        <v>Construcción, mantenimiento y/o adecuación de la infraestructura cultural, artística y biblioteca pública municipal</v>
      </c>
      <c r="N32" s="25" t="s">
        <v>654</v>
      </c>
      <c r="O32" s="11"/>
      <c r="P32" s="11"/>
      <c r="Q32" s="11">
        <v>2418846411</v>
      </c>
      <c r="R32" s="11"/>
      <c r="S32" s="11"/>
      <c r="T32" s="11"/>
      <c r="U32" s="11">
        <v>15000000</v>
      </c>
      <c r="V32" s="11"/>
      <c r="W32" s="11"/>
      <c r="X32" s="11"/>
      <c r="Y32" s="11"/>
      <c r="Z32" s="11"/>
      <c r="AA32" s="11"/>
      <c r="AB32" s="16">
        <f t="shared" si="0"/>
        <v>2433846411</v>
      </c>
    </row>
    <row r="33" spans="1:28" ht="49.5" customHeight="1" x14ac:dyDescent="0.25">
      <c r="B33" s="46">
        <v>30</v>
      </c>
      <c r="C33" s="44" t="s">
        <v>39</v>
      </c>
      <c r="D33" s="54" t="s">
        <v>81</v>
      </c>
      <c r="E33" s="44" t="s">
        <v>201</v>
      </c>
      <c r="F33" s="44" t="s">
        <v>321</v>
      </c>
      <c r="G33" s="44" t="s">
        <v>439</v>
      </c>
      <c r="H33" s="23">
        <v>0</v>
      </c>
      <c r="I33" s="23">
        <v>1</v>
      </c>
      <c r="J33" s="10" t="s">
        <v>10</v>
      </c>
      <c r="K33" s="22" t="s">
        <v>555</v>
      </c>
      <c r="L33" s="24" t="s">
        <v>629</v>
      </c>
      <c r="M33" s="10" t="s">
        <v>201</v>
      </c>
      <c r="N33" s="12">
        <v>0</v>
      </c>
      <c r="O33" s="12">
        <v>0</v>
      </c>
      <c r="P33" s="12">
        <v>0</v>
      </c>
      <c r="Q33" s="15">
        <v>5000000</v>
      </c>
      <c r="R33" s="31">
        <v>0</v>
      </c>
      <c r="S33" s="12">
        <v>0</v>
      </c>
      <c r="T33" s="12">
        <v>0</v>
      </c>
      <c r="U33" s="12">
        <v>0</v>
      </c>
      <c r="V33" s="31">
        <v>0</v>
      </c>
      <c r="W33" s="15"/>
      <c r="X33" s="15">
        <v>5000000</v>
      </c>
      <c r="Y33" s="31">
        <v>0</v>
      </c>
      <c r="Z33" s="31">
        <v>0</v>
      </c>
      <c r="AA33" s="31">
        <v>0</v>
      </c>
      <c r="AB33" s="17">
        <f t="shared" si="0"/>
        <v>10000000</v>
      </c>
    </row>
    <row r="34" spans="1:28" ht="162.75" x14ac:dyDescent="0.25">
      <c r="B34" s="46">
        <v>31</v>
      </c>
      <c r="C34" s="44" t="s">
        <v>39</v>
      </c>
      <c r="D34" s="54" t="s">
        <v>82</v>
      </c>
      <c r="E34" s="44" t="s">
        <v>202</v>
      </c>
      <c r="F34" s="44" t="s">
        <v>322</v>
      </c>
      <c r="G34" s="44" t="s">
        <v>440</v>
      </c>
      <c r="H34" s="23">
        <v>10</v>
      </c>
      <c r="I34" s="23">
        <v>35</v>
      </c>
      <c r="J34" s="10" t="s">
        <v>10</v>
      </c>
      <c r="K34" s="22" t="s">
        <v>556</v>
      </c>
      <c r="L34" s="24" t="s">
        <v>629</v>
      </c>
      <c r="M34" s="10" t="s">
        <v>202</v>
      </c>
      <c r="N34" s="12">
        <v>0</v>
      </c>
      <c r="O34" s="12">
        <v>0</v>
      </c>
      <c r="P34" s="12">
        <v>0</v>
      </c>
      <c r="Q34" s="15">
        <v>5000000</v>
      </c>
      <c r="R34" s="31">
        <v>0</v>
      </c>
      <c r="S34" s="12">
        <v>0</v>
      </c>
      <c r="T34" s="12">
        <v>0</v>
      </c>
      <c r="U34" s="12">
        <v>0</v>
      </c>
      <c r="V34" s="31">
        <v>0</v>
      </c>
      <c r="W34" s="15"/>
      <c r="X34" s="15">
        <v>5000000</v>
      </c>
      <c r="Y34" s="31">
        <v>0</v>
      </c>
      <c r="Z34" s="31">
        <v>0</v>
      </c>
      <c r="AA34" s="31">
        <v>0</v>
      </c>
      <c r="AB34" s="17">
        <f t="shared" si="0"/>
        <v>10000000</v>
      </c>
    </row>
    <row r="35" spans="1:28" ht="116.25" x14ac:dyDescent="0.25">
      <c r="B35" s="46">
        <v>32</v>
      </c>
      <c r="C35" s="44" t="s">
        <v>39</v>
      </c>
      <c r="D35" s="54" t="s">
        <v>83</v>
      </c>
      <c r="E35" s="44" t="s">
        <v>203</v>
      </c>
      <c r="F35" s="44" t="s">
        <v>323</v>
      </c>
      <c r="G35" s="44" t="s">
        <v>441</v>
      </c>
      <c r="H35" s="23">
        <v>0</v>
      </c>
      <c r="I35" s="23">
        <v>50</v>
      </c>
      <c r="J35" s="10" t="s">
        <v>10</v>
      </c>
      <c r="K35" s="22" t="s">
        <v>555</v>
      </c>
      <c r="L35" s="24" t="s">
        <v>629</v>
      </c>
      <c r="M35" s="10" t="s">
        <v>203</v>
      </c>
      <c r="N35" s="12">
        <v>0</v>
      </c>
      <c r="O35" s="12">
        <v>0</v>
      </c>
      <c r="P35" s="12">
        <v>0</v>
      </c>
      <c r="Q35" s="15">
        <v>5000000</v>
      </c>
      <c r="R35" s="31">
        <v>0</v>
      </c>
      <c r="S35" s="12">
        <v>0</v>
      </c>
      <c r="T35" s="12">
        <v>0</v>
      </c>
      <c r="U35" s="12">
        <v>0</v>
      </c>
      <c r="V35" s="31">
        <v>0</v>
      </c>
      <c r="W35" s="15"/>
      <c r="X35" s="15">
        <v>5000000</v>
      </c>
      <c r="Y35" s="31">
        <v>0</v>
      </c>
      <c r="Z35" s="31">
        <v>0</v>
      </c>
      <c r="AA35" s="31">
        <v>0</v>
      </c>
      <c r="AB35" s="17">
        <f t="shared" si="0"/>
        <v>10000000</v>
      </c>
    </row>
    <row r="36" spans="1:28" s="2" customFormat="1" ht="114.75" customHeight="1" x14ac:dyDescent="0.25">
      <c r="A36" s="7"/>
      <c r="B36" s="46">
        <v>33</v>
      </c>
      <c r="C36" s="45" t="s">
        <v>39</v>
      </c>
      <c r="D36" s="55" t="s">
        <v>84</v>
      </c>
      <c r="E36" s="45" t="s">
        <v>204</v>
      </c>
      <c r="F36" s="45" t="s">
        <v>324</v>
      </c>
      <c r="G36" s="45" t="s">
        <v>442</v>
      </c>
      <c r="H36" s="29">
        <v>1</v>
      </c>
      <c r="I36" s="29">
        <v>3</v>
      </c>
      <c r="J36" s="28" t="s">
        <v>10</v>
      </c>
      <c r="K36" s="27" t="s">
        <v>555</v>
      </c>
      <c r="L36" s="24" t="s">
        <v>629</v>
      </c>
      <c r="M36" s="10" t="s">
        <v>204</v>
      </c>
      <c r="N36" s="12">
        <v>300000000</v>
      </c>
      <c r="O36" s="12">
        <v>0</v>
      </c>
      <c r="P36" s="12">
        <v>0</v>
      </c>
      <c r="Q36" s="12">
        <v>50000000</v>
      </c>
      <c r="R36" s="31">
        <v>0</v>
      </c>
      <c r="S36" s="12">
        <v>0</v>
      </c>
      <c r="T36" s="12">
        <v>0</v>
      </c>
      <c r="U36" s="12">
        <v>0</v>
      </c>
      <c r="V36" s="31">
        <v>0</v>
      </c>
      <c r="W36" s="31">
        <v>0</v>
      </c>
      <c r="X36" s="31">
        <v>0</v>
      </c>
      <c r="Y36" s="31">
        <v>0</v>
      </c>
      <c r="Z36" s="31">
        <v>0</v>
      </c>
      <c r="AA36" s="31">
        <v>0</v>
      </c>
      <c r="AB36" s="17">
        <f t="shared" si="0"/>
        <v>350000000</v>
      </c>
    </row>
    <row r="37" spans="1:28" ht="139.5" hidden="1" x14ac:dyDescent="0.25">
      <c r="B37" s="46">
        <v>34</v>
      </c>
      <c r="C37" s="44" t="s">
        <v>40</v>
      </c>
      <c r="D37" s="54" t="s">
        <v>85</v>
      </c>
      <c r="E37" s="44" t="s">
        <v>205</v>
      </c>
      <c r="F37" s="44" t="s">
        <v>325</v>
      </c>
      <c r="G37" s="44" t="s">
        <v>443</v>
      </c>
      <c r="H37" s="23">
        <v>1</v>
      </c>
      <c r="I37" s="23">
        <v>4</v>
      </c>
      <c r="J37" s="10" t="s">
        <v>611</v>
      </c>
      <c r="K37" s="22" t="s">
        <v>557</v>
      </c>
      <c r="L37" s="24" t="s">
        <v>627</v>
      </c>
      <c r="M37" s="30" t="str">
        <f t="shared" ref="M37:M42" si="2">+E37</f>
        <v>Fortalecimiento a las acciones de protección integral a la primera infancia</v>
      </c>
      <c r="N37" s="25" t="s">
        <v>654</v>
      </c>
      <c r="O37" s="11"/>
      <c r="P37" s="11"/>
      <c r="Q37" s="11"/>
      <c r="R37" s="11">
        <v>20000000</v>
      </c>
      <c r="S37" s="11"/>
      <c r="T37" s="11"/>
      <c r="U37" s="11"/>
      <c r="V37" s="11"/>
      <c r="W37" s="11"/>
      <c r="X37" s="11">
        <v>10000000</v>
      </c>
      <c r="Y37" s="11">
        <v>10000000</v>
      </c>
      <c r="Z37" s="11"/>
      <c r="AA37" s="11"/>
      <c r="AB37" s="16">
        <f t="shared" ref="AB37:AB43" si="3">SUM(N37:AA37)</f>
        <v>40000000</v>
      </c>
    </row>
    <row r="38" spans="1:28" ht="139.5" hidden="1" x14ac:dyDescent="0.25">
      <c r="B38" s="46">
        <v>35</v>
      </c>
      <c r="C38" s="44" t="s">
        <v>40</v>
      </c>
      <c r="D38" s="54" t="s">
        <v>86</v>
      </c>
      <c r="E38" s="44" t="s">
        <v>206</v>
      </c>
      <c r="F38" s="44" t="s">
        <v>326</v>
      </c>
      <c r="G38" s="44" t="s">
        <v>444</v>
      </c>
      <c r="H38" s="23">
        <v>0</v>
      </c>
      <c r="I38" s="23">
        <v>10</v>
      </c>
      <c r="J38" s="10" t="s">
        <v>611</v>
      </c>
      <c r="K38" s="22" t="s">
        <v>558</v>
      </c>
      <c r="L38" s="24" t="s">
        <v>627</v>
      </c>
      <c r="M38" s="30" t="str">
        <f t="shared" si="2"/>
        <v>Fortalecimiento a las acciones de protección integral de la niñez</v>
      </c>
      <c r="N38" s="25" t="s">
        <v>654</v>
      </c>
      <c r="O38" s="11"/>
      <c r="P38" s="11"/>
      <c r="Q38" s="11"/>
      <c r="R38" s="11"/>
      <c r="S38" s="11"/>
      <c r="T38" s="11"/>
      <c r="U38" s="11"/>
      <c r="V38" s="11"/>
      <c r="W38" s="11"/>
      <c r="X38" s="11">
        <v>15000000</v>
      </c>
      <c r="Y38" s="11"/>
      <c r="Z38" s="11"/>
      <c r="AA38" s="11"/>
      <c r="AB38" s="16">
        <f t="shared" si="3"/>
        <v>15000000</v>
      </c>
    </row>
    <row r="39" spans="1:28" ht="139.5" hidden="1" x14ac:dyDescent="0.25">
      <c r="B39" s="46">
        <v>36</v>
      </c>
      <c r="C39" s="44" t="s">
        <v>40</v>
      </c>
      <c r="D39" s="54" t="s">
        <v>87</v>
      </c>
      <c r="E39" s="44" t="s">
        <v>207</v>
      </c>
      <c r="F39" s="44" t="s">
        <v>327</v>
      </c>
      <c r="G39" s="44" t="s">
        <v>445</v>
      </c>
      <c r="H39" s="23">
        <v>1</v>
      </c>
      <c r="I39" s="23">
        <v>4</v>
      </c>
      <c r="J39" s="10" t="s">
        <v>611</v>
      </c>
      <c r="K39" s="22" t="s">
        <v>544</v>
      </c>
      <c r="L39" s="24" t="s">
        <v>627</v>
      </c>
      <c r="M39" s="30" t="str">
        <f t="shared" si="2"/>
        <v>Fortalecimiento a las acciones de protección integral a jóvenes y adolescentes</v>
      </c>
      <c r="N39" s="25" t="s">
        <v>654</v>
      </c>
      <c r="O39" s="11"/>
      <c r="P39" s="11"/>
      <c r="Q39" s="11"/>
      <c r="R39" s="11"/>
      <c r="S39" s="11"/>
      <c r="T39" s="11"/>
      <c r="U39" s="11"/>
      <c r="V39" s="11"/>
      <c r="W39" s="11"/>
      <c r="X39" s="11"/>
      <c r="Y39" s="11">
        <f>2300000*12</f>
        <v>27600000</v>
      </c>
      <c r="Z39" s="11"/>
      <c r="AA39" s="11"/>
      <c r="AB39" s="16">
        <f t="shared" si="3"/>
        <v>27600000</v>
      </c>
    </row>
    <row r="40" spans="1:28" ht="186" hidden="1" x14ac:dyDescent="0.25">
      <c r="B40" s="46">
        <v>37</v>
      </c>
      <c r="C40" s="44" t="s">
        <v>40</v>
      </c>
      <c r="D40" s="54" t="s">
        <v>88</v>
      </c>
      <c r="E40" s="44" t="s">
        <v>208</v>
      </c>
      <c r="F40" s="44" t="s">
        <v>328</v>
      </c>
      <c r="G40" s="44" t="s">
        <v>446</v>
      </c>
      <c r="H40" s="23">
        <v>185</v>
      </c>
      <c r="I40" s="23">
        <v>740</v>
      </c>
      <c r="J40" s="10" t="s">
        <v>611</v>
      </c>
      <c r="K40" s="22" t="s">
        <v>559</v>
      </c>
      <c r="L40" s="24" t="s">
        <v>627</v>
      </c>
      <c r="M40" s="30" t="str">
        <f t="shared" si="2"/>
        <v>Promover la atención integral y el fortalecimiento de capacidades e inclusión al adulto mayor.</v>
      </c>
      <c r="N40" s="25">
        <v>400000000</v>
      </c>
      <c r="O40" s="11"/>
      <c r="P40" s="11"/>
      <c r="Q40" s="11"/>
      <c r="R40" s="11">
        <f>1500000*24+100000000+90000000</f>
        <v>226000000</v>
      </c>
      <c r="S40" s="11"/>
      <c r="T40" s="11"/>
      <c r="U40" s="11"/>
      <c r="V40" s="11"/>
      <c r="W40" s="11"/>
      <c r="X40" s="11">
        <v>26000000</v>
      </c>
      <c r="Y40" s="15">
        <v>14000000</v>
      </c>
      <c r="Z40" s="11"/>
      <c r="AA40" s="11"/>
      <c r="AB40" s="16">
        <f>SUM(N40:AA40)</f>
        <v>666000000</v>
      </c>
    </row>
    <row r="41" spans="1:28" ht="209.25" hidden="1" x14ac:dyDescent="0.25">
      <c r="B41" s="46">
        <v>38</v>
      </c>
      <c r="C41" s="45" t="s">
        <v>40</v>
      </c>
      <c r="D41" s="55" t="s">
        <v>89</v>
      </c>
      <c r="E41" s="45" t="s">
        <v>209</v>
      </c>
      <c r="F41" s="45" t="s">
        <v>329</v>
      </c>
      <c r="G41" s="45" t="s">
        <v>447</v>
      </c>
      <c r="H41" s="29">
        <v>0</v>
      </c>
      <c r="I41" s="29">
        <v>40</v>
      </c>
      <c r="J41" s="28" t="s">
        <v>611</v>
      </c>
      <c r="K41" s="27" t="s">
        <v>560</v>
      </c>
      <c r="L41" s="24" t="s">
        <v>627</v>
      </c>
      <c r="M41" s="30" t="str">
        <f t="shared" si="2"/>
        <v xml:space="preserve">Atención y apoyo a madres/padres cabeza de hogar por medio del desarrollo de ejecucion de proyectos </v>
      </c>
      <c r="N41" s="25" t="s">
        <v>654</v>
      </c>
      <c r="O41" s="11"/>
      <c r="P41" s="11"/>
      <c r="Q41" s="11"/>
      <c r="R41" s="11"/>
      <c r="S41" s="11"/>
      <c r="T41" s="11"/>
      <c r="U41" s="11"/>
      <c r="V41" s="11"/>
      <c r="W41" s="11"/>
      <c r="X41" s="11"/>
      <c r="Y41" s="11">
        <v>20000000</v>
      </c>
      <c r="Z41" s="11"/>
      <c r="AA41" s="11"/>
      <c r="AB41" s="16">
        <f t="shared" si="3"/>
        <v>20000000</v>
      </c>
    </row>
    <row r="42" spans="1:28" ht="162.75" hidden="1" x14ac:dyDescent="0.25">
      <c r="B42" s="46">
        <v>39</v>
      </c>
      <c r="C42" s="44" t="s">
        <v>40</v>
      </c>
      <c r="D42" s="54" t="s">
        <v>90</v>
      </c>
      <c r="E42" s="44" t="s">
        <v>210</v>
      </c>
      <c r="F42" s="44" t="s">
        <v>330</v>
      </c>
      <c r="G42" s="44" t="s">
        <v>448</v>
      </c>
      <c r="H42" s="23">
        <v>0</v>
      </c>
      <c r="I42" s="23">
        <v>4</v>
      </c>
      <c r="J42" s="10" t="s">
        <v>611</v>
      </c>
      <c r="K42" s="22" t="s">
        <v>561</v>
      </c>
      <c r="L42" s="24" t="s">
        <v>627</v>
      </c>
      <c r="M42" s="30" t="str">
        <f t="shared" si="2"/>
        <v>Desarrollo de la política pública de discapacidad que garantice la integración social.</v>
      </c>
      <c r="N42" s="25" t="s">
        <v>654</v>
      </c>
      <c r="O42" s="11"/>
      <c r="P42" s="11"/>
      <c r="Q42" s="11"/>
      <c r="R42" s="11"/>
      <c r="S42" s="11"/>
      <c r="T42" s="11"/>
      <c r="U42" s="11"/>
      <c r="V42" s="11"/>
      <c r="W42" s="11"/>
      <c r="X42" s="11"/>
      <c r="Y42" s="11">
        <v>25000000</v>
      </c>
      <c r="Z42" s="11"/>
      <c r="AA42" s="11"/>
      <c r="AB42" s="16">
        <f t="shared" si="3"/>
        <v>25000000</v>
      </c>
    </row>
    <row r="43" spans="1:28" ht="139.5" x14ac:dyDescent="0.25">
      <c r="B43" s="46">
        <v>40</v>
      </c>
      <c r="C43" s="44" t="s">
        <v>40</v>
      </c>
      <c r="D43" s="54" t="s">
        <v>91</v>
      </c>
      <c r="E43" s="44" t="s">
        <v>211</v>
      </c>
      <c r="F43" s="44" t="s">
        <v>331</v>
      </c>
      <c r="G43" s="44" t="s">
        <v>449</v>
      </c>
      <c r="H43" s="23">
        <v>0</v>
      </c>
      <c r="I43" s="23">
        <v>4</v>
      </c>
      <c r="J43" s="10" t="s">
        <v>611</v>
      </c>
      <c r="K43" s="22" t="s">
        <v>562</v>
      </c>
      <c r="L43" s="24" t="s">
        <v>629</v>
      </c>
      <c r="M43" s="10" t="s">
        <v>211</v>
      </c>
      <c r="N43" s="12">
        <v>0</v>
      </c>
      <c r="O43" s="12">
        <v>0</v>
      </c>
      <c r="P43" s="12">
        <v>0</v>
      </c>
      <c r="Q43" s="15">
        <v>5000000</v>
      </c>
      <c r="R43" s="31">
        <v>0</v>
      </c>
      <c r="S43" s="12">
        <v>0</v>
      </c>
      <c r="T43" s="12">
        <v>0</v>
      </c>
      <c r="U43" s="12">
        <v>0</v>
      </c>
      <c r="V43" s="31">
        <v>0</v>
      </c>
      <c r="W43" s="15"/>
      <c r="X43" s="15">
        <v>5000000</v>
      </c>
      <c r="Y43" s="31">
        <v>0</v>
      </c>
      <c r="Z43" s="31">
        <v>0</v>
      </c>
      <c r="AA43" s="31">
        <v>0</v>
      </c>
      <c r="AB43" s="17">
        <f t="shared" si="3"/>
        <v>10000000</v>
      </c>
    </row>
    <row r="44" spans="1:28" ht="139.5" hidden="1" x14ac:dyDescent="0.25">
      <c r="B44" s="46">
        <v>41</v>
      </c>
      <c r="C44" s="45" t="s">
        <v>40</v>
      </c>
      <c r="D44" s="55" t="s">
        <v>92</v>
      </c>
      <c r="E44" s="45" t="s">
        <v>212</v>
      </c>
      <c r="F44" s="45" t="s">
        <v>332</v>
      </c>
      <c r="G44" s="45" t="s">
        <v>450</v>
      </c>
      <c r="H44" s="29">
        <v>1</v>
      </c>
      <c r="I44" s="29">
        <v>4</v>
      </c>
      <c r="J44" s="28" t="s">
        <v>611</v>
      </c>
      <c r="K44" s="27" t="s">
        <v>563</v>
      </c>
      <c r="L44" s="24" t="s">
        <v>630</v>
      </c>
      <c r="M44" s="10" t="s">
        <v>212</v>
      </c>
      <c r="N44" s="32" t="s">
        <v>654</v>
      </c>
      <c r="O44" s="13"/>
      <c r="P44" s="13"/>
      <c r="Q44" s="13"/>
      <c r="R44" s="13"/>
      <c r="S44" s="13"/>
      <c r="T44" s="13"/>
      <c r="U44" s="13"/>
      <c r="V44" s="13"/>
      <c r="W44" s="13"/>
      <c r="X44" s="13">
        <v>5000000</v>
      </c>
      <c r="Y44" s="13">
        <v>5000000</v>
      </c>
      <c r="Z44" s="13"/>
      <c r="AA44" s="13"/>
      <c r="AB44" s="18">
        <f>SUM(N44:AA44)</f>
        <v>10000000</v>
      </c>
    </row>
    <row r="45" spans="1:28" ht="139.5" hidden="1" x14ac:dyDescent="0.25">
      <c r="B45" s="46">
        <v>42</v>
      </c>
      <c r="C45" s="45" t="s">
        <v>40</v>
      </c>
      <c r="D45" s="55" t="s">
        <v>93</v>
      </c>
      <c r="E45" s="45" t="s">
        <v>213</v>
      </c>
      <c r="F45" s="45" t="s">
        <v>333</v>
      </c>
      <c r="G45" s="45" t="s">
        <v>451</v>
      </c>
      <c r="H45" s="29">
        <v>0</v>
      </c>
      <c r="I45" s="29">
        <v>4</v>
      </c>
      <c r="J45" s="28" t="s">
        <v>611</v>
      </c>
      <c r="K45" s="27" t="s">
        <v>563</v>
      </c>
      <c r="L45" s="24" t="s">
        <v>630</v>
      </c>
      <c r="M45" s="10" t="s">
        <v>213</v>
      </c>
      <c r="N45" s="32" t="s">
        <v>654</v>
      </c>
      <c r="O45" s="15"/>
      <c r="P45" s="15"/>
      <c r="Q45" s="15"/>
      <c r="R45" s="15"/>
      <c r="S45" s="15"/>
      <c r="T45" s="15"/>
      <c r="U45" s="15"/>
      <c r="V45" s="15"/>
      <c r="W45" s="15"/>
      <c r="X45" s="15">
        <v>10000000</v>
      </c>
      <c r="Y45" s="15">
        <v>10000000</v>
      </c>
      <c r="Z45" s="15"/>
      <c r="AA45" s="15"/>
      <c r="AB45" s="18">
        <f t="shared" ref="AB45:AB60" si="4">SUM(N45:AA45)</f>
        <v>20000000</v>
      </c>
    </row>
    <row r="46" spans="1:28" ht="139.5" hidden="1" x14ac:dyDescent="0.25">
      <c r="B46" s="46">
        <v>43</v>
      </c>
      <c r="C46" s="45" t="s">
        <v>40</v>
      </c>
      <c r="D46" s="55" t="s">
        <v>94</v>
      </c>
      <c r="E46" s="45" t="s">
        <v>214</v>
      </c>
      <c r="F46" s="45" t="s">
        <v>334</v>
      </c>
      <c r="G46" s="45" t="s">
        <v>452</v>
      </c>
      <c r="H46" s="29">
        <v>1</v>
      </c>
      <c r="I46" s="29">
        <v>4</v>
      </c>
      <c r="J46" s="28" t="s">
        <v>611</v>
      </c>
      <c r="K46" s="27" t="s">
        <v>564</v>
      </c>
      <c r="L46" s="24" t="s">
        <v>630</v>
      </c>
      <c r="M46" s="10" t="s">
        <v>214</v>
      </c>
      <c r="N46" s="32" t="s">
        <v>654</v>
      </c>
      <c r="O46" s="13"/>
      <c r="P46" s="13"/>
      <c r="Q46" s="13"/>
      <c r="R46" s="13"/>
      <c r="S46" s="13"/>
      <c r="T46" s="13"/>
      <c r="U46" s="13"/>
      <c r="V46" s="13"/>
      <c r="W46" s="13"/>
      <c r="X46" s="13">
        <v>3500000</v>
      </c>
      <c r="Y46" s="13">
        <v>4120000</v>
      </c>
      <c r="Z46" s="13"/>
      <c r="AA46" s="13"/>
      <c r="AB46" s="18">
        <f t="shared" si="4"/>
        <v>7620000</v>
      </c>
    </row>
    <row r="47" spans="1:28" ht="139.5" hidden="1" x14ac:dyDescent="0.25">
      <c r="B47" s="46">
        <v>44</v>
      </c>
      <c r="C47" s="45" t="s">
        <v>40</v>
      </c>
      <c r="D47" s="55" t="s">
        <v>95</v>
      </c>
      <c r="E47" s="45" t="s">
        <v>215</v>
      </c>
      <c r="F47" s="45" t="s">
        <v>335</v>
      </c>
      <c r="G47" s="45" t="s">
        <v>453</v>
      </c>
      <c r="H47" s="29">
        <v>1</v>
      </c>
      <c r="I47" s="29">
        <v>4</v>
      </c>
      <c r="J47" s="28" t="s">
        <v>611</v>
      </c>
      <c r="K47" s="27" t="s">
        <v>565</v>
      </c>
      <c r="L47" s="24" t="s">
        <v>630</v>
      </c>
      <c r="M47" s="10" t="s">
        <v>215</v>
      </c>
      <c r="N47" s="33" t="s">
        <v>654</v>
      </c>
      <c r="O47" s="13"/>
      <c r="P47" s="13"/>
      <c r="Q47" s="13"/>
      <c r="R47" s="13"/>
      <c r="S47" s="13"/>
      <c r="T47" s="13"/>
      <c r="U47" s="13"/>
      <c r="V47" s="13"/>
      <c r="W47" s="13"/>
      <c r="X47" s="13">
        <v>5000000</v>
      </c>
      <c r="Y47" s="13">
        <v>5000000</v>
      </c>
      <c r="Z47" s="13"/>
      <c r="AA47" s="13"/>
      <c r="AB47" s="18">
        <f t="shared" si="4"/>
        <v>10000000</v>
      </c>
    </row>
    <row r="48" spans="1:28" ht="170.25" hidden="1" customHeight="1" x14ac:dyDescent="0.25">
      <c r="B48" s="46">
        <v>45</v>
      </c>
      <c r="C48" s="45" t="s">
        <v>40</v>
      </c>
      <c r="D48" s="55" t="s">
        <v>96</v>
      </c>
      <c r="E48" s="45" t="s">
        <v>216</v>
      </c>
      <c r="F48" s="45" t="s">
        <v>336</v>
      </c>
      <c r="G48" s="45" t="s">
        <v>454</v>
      </c>
      <c r="H48" s="29">
        <v>0</v>
      </c>
      <c r="I48" s="29">
        <v>4</v>
      </c>
      <c r="J48" s="28" t="s">
        <v>611</v>
      </c>
      <c r="K48" s="27" t="s">
        <v>562</v>
      </c>
      <c r="L48" s="24" t="s">
        <v>627</v>
      </c>
      <c r="M48" s="30" t="str">
        <f t="shared" ref="M48:M52" si="5">+E48</f>
        <v>Articulación con planes de vida y planes de etnodesarrollo a través de las mesas de asuntos étnicos (indigenas y afro)</v>
      </c>
      <c r="N48" s="25" t="s">
        <v>654</v>
      </c>
      <c r="O48" s="11"/>
      <c r="P48" s="11"/>
      <c r="Q48" s="11"/>
      <c r="R48" s="11">
        <v>10000000</v>
      </c>
      <c r="S48" s="11"/>
      <c r="T48" s="11"/>
      <c r="U48" s="11"/>
      <c r="V48" s="11"/>
      <c r="W48" s="11"/>
      <c r="X48" s="11">
        <v>10000000</v>
      </c>
      <c r="Y48" s="11">
        <v>10000000</v>
      </c>
      <c r="Z48" s="11"/>
      <c r="AA48" s="11"/>
      <c r="AB48" s="16">
        <f t="shared" si="4"/>
        <v>30000000</v>
      </c>
    </row>
    <row r="49" spans="1:46" s="2" customFormat="1" ht="172.5" hidden="1" customHeight="1" x14ac:dyDescent="0.25">
      <c r="A49" s="4"/>
      <c r="B49" s="46">
        <v>46</v>
      </c>
      <c r="C49" s="45" t="s">
        <v>40</v>
      </c>
      <c r="D49" s="55" t="s">
        <v>97</v>
      </c>
      <c r="E49" s="45" t="s">
        <v>217</v>
      </c>
      <c r="F49" s="45" t="s">
        <v>337</v>
      </c>
      <c r="G49" s="45" t="s">
        <v>455</v>
      </c>
      <c r="H49" s="29">
        <v>1</v>
      </c>
      <c r="I49" s="29">
        <v>4</v>
      </c>
      <c r="J49" s="28" t="s">
        <v>611</v>
      </c>
      <c r="K49" s="27" t="s">
        <v>562</v>
      </c>
      <c r="L49" s="24" t="s">
        <v>627</v>
      </c>
      <c r="M49" s="30" t="str">
        <f t="shared" si="5"/>
        <v>Formulación y aplicación de un plan de acción anual de trabajo con las comunidades indígenas y las comunidades afrodescendientes.</v>
      </c>
      <c r="N49" s="25" t="s">
        <v>654</v>
      </c>
      <c r="O49" s="11"/>
      <c r="P49" s="11"/>
      <c r="Q49" s="11"/>
      <c r="R49" s="11">
        <v>1000000</v>
      </c>
      <c r="S49" s="11"/>
      <c r="T49" s="11"/>
      <c r="U49" s="11"/>
      <c r="V49" s="11"/>
      <c r="W49" s="11"/>
      <c r="X49" s="11"/>
      <c r="Y49" s="11"/>
      <c r="Z49" s="11"/>
      <c r="AA49" s="11"/>
      <c r="AB49" s="16">
        <f t="shared" si="4"/>
        <v>1000000</v>
      </c>
      <c r="AC49" s="3"/>
      <c r="AD49" s="3"/>
      <c r="AE49" s="3"/>
      <c r="AF49" s="3"/>
      <c r="AG49" s="3"/>
      <c r="AH49" s="3"/>
      <c r="AI49" s="3"/>
      <c r="AJ49" s="3"/>
      <c r="AK49" s="3"/>
      <c r="AL49" s="3"/>
      <c r="AM49" s="3"/>
      <c r="AN49" s="3"/>
      <c r="AO49" s="3"/>
      <c r="AP49" s="3"/>
      <c r="AQ49" s="3"/>
      <c r="AR49" s="3"/>
    </row>
    <row r="50" spans="1:46" s="2" customFormat="1" ht="139.5" hidden="1" x14ac:dyDescent="0.25">
      <c r="A50" s="4"/>
      <c r="B50" s="46">
        <v>47</v>
      </c>
      <c r="C50" s="44" t="s">
        <v>40</v>
      </c>
      <c r="D50" s="54" t="s">
        <v>98</v>
      </c>
      <c r="E50" s="44" t="s">
        <v>218</v>
      </c>
      <c r="F50" s="44" t="s">
        <v>338</v>
      </c>
      <c r="G50" s="44" t="s">
        <v>456</v>
      </c>
      <c r="H50" s="23">
        <v>1</v>
      </c>
      <c r="I50" s="23">
        <v>4</v>
      </c>
      <c r="J50" s="10" t="s">
        <v>611</v>
      </c>
      <c r="K50" s="22" t="s">
        <v>566</v>
      </c>
      <c r="L50" s="24" t="s">
        <v>627</v>
      </c>
      <c r="M50" s="30" t="str">
        <f t="shared" si="5"/>
        <v>Acompañamiento a la población L.G.T.B.I.</v>
      </c>
      <c r="N50" s="25" t="s">
        <v>654</v>
      </c>
      <c r="O50" s="11"/>
      <c r="P50" s="11"/>
      <c r="Q50" s="11"/>
      <c r="R50" s="11">
        <v>3000000</v>
      </c>
      <c r="S50" s="11"/>
      <c r="T50" s="11"/>
      <c r="U50" s="11"/>
      <c r="V50" s="11"/>
      <c r="W50" s="11"/>
      <c r="X50" s="11"/>
      <c r="Y50" s="11">
        <v>10000000</v>
      </c>
      <c r="Z50" s="11"/>
      <c r="AA50" s="11"/>
      <c r="AB50" s="16">
        <f t="shared" si="4"/>
        <v>13000000</v>
      </c>
      <c r="AC50" s="3"/>
      <c r="AD50" s="3"/>
      <c r="AE50" s="3"/>
      <c r="AF50" s="3"/>
      <c r="AG50" s="3"/>
      <c r="AH50" s="3"/>
      <c r="AI50" s="3"/>
      <c r="AJ50" s="3"/>
      <c r="AK50" s="3"/>
      <c r="AL50" s="3"/>
      <c r="AM50" s="3"/>
      <c r="AN50" s="3"/>
      <c r="AO50" s="3"/>
      <c r="AP50" s="3"/>
      <c r="AQ50" s="3"/>
      <c r="AR50" s="3"/>
    </row>
    <row r="51" spans="1:46" s="2" customFormat="1" ht="139.5" hidden="1" x14ac:dyDescent="0.25">
      <c r="A51" s="4"/>
      <c r="B51" s="46">
        <v>48</v>
      </c>
      <c r="C51" s="44" t="s">
        <v>40</v>
      </c>
      <c r="D51" s="54" t="s">
        <v>99</v>
      </c>
      <c r="E51" s="44" t="s">
        <v>219</v>
      </c>
      <c r="F51" s="44" t="s">
        <v>339</v>
      </c>
      <c r="G51" s="44" t="s">
        <v>457</v>
      </c>
      <c r="H51" s="23">
        <v>1</v>
      </c>
      <c r="I51" s="23">
        <v>4</v>
      </c>
      <c r="J51" s="10" t="s">
        <v>611</v>
      </c>
      <c r="K51" s="22" t="s">
        <v>567</v>
      </c>
      <c r="L51" s="24" t="s">
        <v>627</v>
      </c>
      <c r="M51" s="30" t="str">
        <f t="shared" si="5"/>
        <v>Fortalecimiento a las acciones de protección integral a la juventud</v>
      </c>
      <c r="N51" s="25" t="s">
        <v>654</v>
      </c>
      <c r="O51" s="11"/>
      <c r="P51" s="11"/>
      <c r="Q51" s="11"/>
      <c r="R51" s="11">
        <v>5000000</v>
      </c>
      <c r="S51" s="11"/>
      <c r="T51" s="11"/>
      <c r="U51" s="11"/>
      <c r="V51" s="11"/>
      <c r="W51" s="11"/>
      <c r="X51" s="11"/>
      <c r="Y51" s="11">
        <v>15000000</v>
      </c>
      <c r="Z51" s="11"/>
      <c r="AA51" s="11"/>
      <c r="AB51" s="16">
        <f t="shared" si="4"/>
        <v>20000000</v>
      </c>
      <c r="AC51" s="3"/>
      <c r="AD51" s="3"/>
      <c r="AE51" s="3"/>
      <c r="AF51" s="3"/>
      <c r="AG51" s="3"/>
      <c r="AH51" s="3"/>
      <c r="AI51" s="3"/>
      <c r="AJ51" s="3"/>
      <c r="AK51" s="3"/>
      <c r="AL51" s="3"/>
      <c r="AM51" s="3"/>
      <c r="AN51" s="3"/>
      <c r="AO51" s="3"/>
      <c r="AP51" s="3"/>
      <c r="AQ51" s="3"/>
      <c r="AR51" s="3"/>
    </row>
    <row r="52" spans="1:46" s="2" customFormat="1" ht="111" hidden="1" customHeight="1" x14ac:dyDescent="0.25">
      <c r="A52" s="4"/>
      <c r="B52" s="46">
        <v>49</v>
      </c>
      <c r="C52" s="44" t="s">
        <v>40</v>
      </c>
      <c r="D52" s="54" t="s">
        <v>100</v>
      </c>
      <c r="E52" s="44" t="s">
        <v>220</v>
      </c>
      <c r="F52" s="44" t="s">
        <v>340</v>
      </c>
      <c r="G52" s="44" t="s">
        <v>458</v>
      </c>
      <c r="H52" s="23">
        <v>0</v>
      </c>
      <c r="I52" s="23">
        <v>4</v>
      </c>
      <c r="J52" s="10" t="s">
        <v>611</v>
      </c>
      <c r="K52" s="22" t="s">
        <v>568</v>
      </c>
      <c r="L52" s="24" t="s">
        <v>627</v>
      </c>
      <c r="M52" s="30" t="str">
        <f t="shared" si="5"/>
        <v>Acompañamiento a las acciones de atención y apoyo a la mujer en el marco del “Pacto de equidad para las mujeres” del Plan Nacional de Desarrollo 2018 - 2022,</v>
      </c>
      <c r="N52" s="25" t="s">
        <v>654</v>
      </c>
      <c r="O52" s="11"/>
      <c r="P52" s="11"/>
      <c r="Q52" s="11"/>
      <c r="R52" s="11">
        <v>5000000</v>
      </c>
      <c r="S52" s="11"/>
      <c r="T52" s="11"/>
      <c r="U52" s="11"/>
      <c r="V52" s="11"/>
      <c r="W52" s="11"/>
      <c r="X52" s="11"/>
      <c r="Y52" s="11">
        <v>10000000</v>
      </c>
      <c r="Z52" s="11"/>
      <c r="AA52" s="11"/>
      <c r="AB52" s="16">
        <f t="shared" si="4"/>
        <v>15000000</v>
      </c>
      <c r="AC52" s="3"/>
      <c r="AD52" s="3"/>
      <c r="AE52" s="3"/>
      <c r="AF52" s="3"/>
      <c r="AG52" s="3"/>
      <c r="AH52" s="3"/>
      <c r="AI52" s="3"/>
      <c r="AJ52" s="3"/>
      <c r="AK52" s="3"/>
      <c r="AL52" s="3"/>
      <c r="AM52" s="3"/>
      <c r="AN52" s="3"/>
      <c r="AO52" s="3"/>
      <c r="AP52" s="3"/>
      <c r="AQ52" s="3"/>
      <c r="AR52" s="3"/>
    </row>
    <row r="53" spans="1:46" s="2" customFormat="1" ht="139.5" hidden="1" x14ac:dyDescent="0.25">
      <c r="A53" s="4"/>
      <c r="B53" s="46">
        <v>50</v>
      </c>
      <c r="C53" s="44" t="s">
        <v>40</v>
      </c>
      <c r="D53" s="54" t="s">
        <v>101</v>
      </c>
      <c r="E53" s="44" t="s">
        <v>221</v>
      </c>
      <c r="F53" s="44" t="s">
        <v>341</v>
      </c>
      <c r="G53" s="44" t="s">
        <v>459</v>
      </c>
      <c r="H53" s="23">
        <v>0</v>
      </c>
      <c r="I53" s="23">
        <v>4</v>
      </c>
      <c r="J53" s="10" t="s">
        <v>611</v>
      </c>
      <c r="K53" s="22" t="s">
        <v>569</v>
      </c>
      <c r="L53" s="34" t="s">
        <v>630</v>
      </c>
      <c r="M53" s="10" t="s">
        <v>221</v>
      </c>
      <c r="N53" s="32" t="s">
        <v>654</v>
      </c>
      <c r="O53" s="15"/>
      <c r="P53" s="15"/>
      <c r="Q53" s="15"/>
      <c r="R53" s="15"/>
      <c r="S53" s="15"/>
      <c r="T53" s="15"/>
      <c r="U53" s="15"/>
      <c r="V53" s="15"/>
      <c r="W53" s="15"/>
      <c r="X53" s="15">
        <v>6000000</v>
      </c>
      <c r="Y53" s="15">
        <v>6000000</v>
      </c>
      <c r="Z53" s="15"/>
      <c r="AA53" s="15"/>
      <c r="AB53" s="16">
        <f t="shared" si="4"/>
        <v>12000000</v>
      </c>
      <c r="AC53" s="3"/>
      <c r="AD53" s="3"/>
      <c r="AE53" s="3"/>
      <c r="AF53" s="3"/>
      <c r="AG53" s="3"/>
      <c r="AH53" s="3"/>
      <c r="AI53" s="3"/>
      <c r="AJ53" s="3"/>
      <c r="AK53" s="3"/>
      <c r="AL53" s="3"/>
      <c r="AM53" s="3"/>
      <c r="AN53" s="3"/>
      <c r="AO53" s="3"/>
      <c r="AP53" s="3"/>
      <c r="AQ53" s="3"/>
      <c r="AR53" s="3"/>
    </row>
    <row r="54" spans="1:46" s="2" customFormat="1" ht="186" hidden="1" x14ac:dyDescent="0.25">
      <c r="A54" s="4"/>
      <c r="B54" s="46">
        <v>51</v>
      </c>
      <c r="C54" s="44" t="s">
        <v>40</v>
      </c>
      <c r="D54" s="54" t="s">
        <v>102</v>
      </c>
      <c r="E54" s="44" t="s">
        <v>222</v>
      </c>
      <c r="F54" s="44" t="s">
        <v>342</v>
      </c>
      <c r="G54" s="44" t="s">
        <v>460</v>
      </c>
      <c r="H54" s="23">
        <v>1</v>
      </c>
      <c r="I54" s="23">
        <v>4</v>
      </c>
      <c r="J54" s="10" t="s">
        <v>611</v>
      </c>
      <c r="K54" s="22" t="s">
        <v>569</v>
      </c>
      <c r="L54" s="24" t="s">
        <v>627</v>
      </c>
      <c r="M54" s="30" t="str">
        <f t="shared" ref="M54" si="6">+E54</f>
        <v>Fortalecimiento de la estrategia APS (Atención Primaria Social), en el municipio de Anserma.</v>
      </c>
      <c r="N54" s="25" t="s">
        <v>654</v>
      </c>
      <c r="O54" s="11"/>
      <c r="P54" s="11"/>
      <c r="Q54" s="11">
        <v>70000000</v>
      </c>
      <c r="R54" s="11">
        <f>1200000*11</f>
        <v>13200000</v>
      </c>
      <c r="S54" s="11"/>
      <c r="T54" s="11"/>
      <c r="U54" s="11"/>
      <c r="V54" s="11"/>
      <c r="W54" s="11"/>
      <c r="X54" s="11"/>
      <c r="Y54" s="15"/>
      <c r="Z54" s="11"/>
      <c r="AA54" s="11"/>
      <c r="AB54" s="16">
        <f t="shared" si="4"/>
        <v>83200000</v>
      </c>
      <c r="AC54" s="3"/>
      <c r="AD54" s="3"/>
      <c r="AE54" s="3"/>
      <c r="AF54" s="3"/>
      <c r="AG54" s="3"/>
      <c r="AH54" s="3"/>
      <c r="AI54" s="3"/>
      <c r="AJ54" s="3"/>
      <c r="AK54" s="3"/>
      <c r="AL54" s="3"/>
      <c r="AM54" s="3"/>
      <c r="AN54" s="3"/>
      <c r="AO54" s="3"/>
      <c r="AP54" s="3"/>
      <c r="AQ54" s="3"/>
      <c r="AR54" s="3"/>
    </row>
    <row r="55" spans="1:46" s="2" customFormat="1" ht="131.25" customHeight="1" x14ac:dyDescent="0.25">
      <c r="A55" s="4"/>
      <c r="B55" s="46">
        <v>52</v>
      </c>
      <c r="C55" s="44" t="s">
        <v>41</v>
      </c>
      <c r="D55" s="54" t="s">
        <v>103</v>
      </c>
      <c r="E55" s="44" t="s">
        <v>223</v>
      </c>
      <c r="F55" s="44" t="s">
        <v>343</v>
      </c>
      <c r="G55" s="44" t="s">
        <v>461</v>
      </c>
      <c r="H55" s="23">
        <v>1</v>
      </c>
      <c r="I55" s="23">
        <v>4</v>
      </c>
      <c r="J55" s="10" t="s">
        <v>612</v>
      </c>
      <c r="K55" s="22" t="s">
        <v>570</v>
      </c>
      <c r="L55" s="34" t="s">
        <v>629</v>
      </c>
      <c r="M55" s="10" t="s">
        <v>223</v>
      </c>
      <c r="N55" s="12">
        <v>0</v>
      </c>
      <c r="O55" s="12">
        <v>0</v>
      </c>
      <c r="P55" s="12">
        <v>0</v>
      </c>
      <c r="Q55" s="12">
        <v>0</v>
      </c>
      <c r="R55" s="31">
        <v>0</v>
      </c>
      <c r="S55" s="15">
        <v>660000000</v>
      </c>
      <c r="T55" s="12">
        <v>0</v>
      </c>
      <c r="U55" s="12">
        <v>0</v>
      </c>
      <c r="V55" s="31">
        <v>0</v>
      </c>
      <c r="W55" s="12">
        <v>0</v>
      </c>
      <c r="X55" s="12">
        <v>0</v>
      </c>
      <c r="Y55" s="31">
        <v>0</v>
      </c>
      <c r="Z55" s="31">
        <v>0</v>
      </c>
      <c r="AA55" s="31">
        <v>0</v>
      </c>
      <c r="AB55" s="17">
        <f t="shared" si="4"/>
        <v>660000000</v>
      </c>
      <c r="AC55" s="3"/>
      <c r="AD55" s="3"/>
      <c r="AE55" s="3"/>
      <c r="AF55" s="3"/>
      <c r="AG55" s="3"/>
      <c r="AH55" s="3"/>
      <c r="AI55" s="3"/>
      <c r="AJ55" s="3"/>
      <c r="AK55" s="3"/>
      <c r="AL55" s="3"/>
      <c r="AM55" s="3"/>
      <c r="AN55" s="3"/>
      <c r="AO55" s="3"/>
      <c r="AP55" s="3"/>
      <c r="AQ55" s="3"/>
      <c r="AR55" s="3"/>
    </row>
    <row r="56" spans="1:46" s="2" customFormat="1" ht="131.25" customHeight="1" x14ac:dyDescent="0.25">
      <c r="A56" s="4"/>
      <c r="B56" s="46">
        <v>53</v>
      </c>
      <c r="C56" s="44" t="s">
        <v>41</v>
      </c>
      <c r="D56" s="54" t="s">
        <v>104</v>
      </c>
      <c r="E56" s="44" t="s">
        <v>224</v>
      </c>
      <c r="F56" s="44" t="s">
        <v>344</v>
      </c>
      <c r="G56" s="44" t="s">
        <v>462</v>
      </c>
      <c r="H56" s="23">
        <v>2</v>
      </c>
      <c r="I56" s="23">
        <v>4</v>
      </c>
      <c r="J56" s="10" t="s">
        <v>612</v>
      </c>
      <c r="K56" s="22" t="s">
        <v>571</v>
      </c>
      <c r="L56" s="34" t="s">
        <v>629</v>
      </c>
      <c r="M56" s="10" t="s">
        <v>224</v>
      </c>
      <c r="N56" s="12">
        <v>0</v>
      </c>
      <c r="O56" s="12">
        <v>0</v>
      </c>
      <c r="P56" s="12">
        <v>0</v>
      </c>
      <c r="Q56" s="12">
        <v>0</v>
      </c>
      <c r="R56" s="31">
        <v>0</v>
      </c>
      <c r="S56" s="15">
        <v>570000000</v>
      </c>
      <c r="T56" s="12">
        <v>0</v>
      </c>
      <c r="U56" s="12">
        <v>0</v>
      </c>
      <c r="V56" s="31">
        <v>0</v>
      </c>
      <c r="W56" s="12">
        <v>0</v>
      </c>
      <c r="X56" s="12">
        <v>0</v>
      </c>
      <c r="Y56" s="31">
        <v>0</v>
      </c>
      <c r="Z56" s="31">
        <v>0</v>
      </c>
      <c r="AA56" s="31">
        <v>0</v>
      </c>
      <c r="AB56" s="17">
        <f t="shared" si="4"/>
        <v>570000000</v>
      </c>
      <c r="AC56" s="3"/>
      <c r="AD56" s="3"/>
      <c r="AE56" s="3"/>
      <c r="AF56" s="3"/>
      <c r="AG56" s="3"/>
      <c r="AH56" s="3"/>
      <c r="AI56" s="3"/>
      <c r="AJ56" s="3"/>
      <c r="AK56" s="3"/>
      <c r="AL56" s="3"/>
      <c r="AM56" s="3"/>
      <c r="AN56" s="3"/>
      <c r="AO56" s="3"/>
      <c r="AP56" s="3"/>
      <c r="AQ56" s="3"/>
      <c r="AR56" s="3"/>
    </row>
    <row r="57" spans="1:46" s="2" customFormat="1" ht="123" customHeight="1" x14ac:dyDescent="0.25">
      <c r="A57" s="4"/>
      <c r="B57" s="46">
        <v>54</v>
      </c>
      <c r="C57" s="44" t="s">
        <v>41</v>
      </c>
      <c r="D57" s="54" t="s">
        <v>105</v>
      </c>
      <c r="E57" s="44" t="s">
        <v>225</v>
      </c>
      <c r="F57" s="44" t="s">
        <v>345</v>
      </c>
      <c r="G57" s="44" t="s">
        <v>463</v>
      </c>
      <c r="H57" s="23">
        <v>40</v>
      </c>
      <c r="I57" s="23">
        <v>70</v>
      </c>
      <c r="J57" s="10" t="s">
        <v>612</v>
      </c>
      <c r="K57" s="22" t="s">
        <v>572</v>
      </c>
      <c r="L57" s="34" t="s">
        <v>629</v>
      </c>
      <c r="M57" s="10" t="s">
        <v>225</v>
      </c>
      <c r="N57" s="12">
        <v>0</v>
      </c>
      <c r="O57" s="12">
        <v>0</v>
      </c>
      <c r="P57" s="12">
        <v>0</v>
      </c>
      <c r="Q57" s="12">
        <v>0</v>
      </c>
      <c r="R57" s="31">
        <v>0</v>
      </c>
      <c r="S57" s="15">
        <v>50000000</v>
      </c>
      <c r="T57" s="12">
        <v>0</v>
      </c>
      <c r="U57" s="12">
        <v>0</v>
      </c>
      <c r="V57" s="31">
        <v>0</v>
      </c>
      <c r="W57" s="12">
        <v>0</v>
      </c>
      <c r="X57" s="12">
        <v>0</v>
      </c>
      <c r="Y57" s="31">
        <v>0</v>
      </c>
      <c r="Z57" s="31">
        <v>0</v>
      </c>
      <c r="AA57" s="31">
        <v>0</v>
      </c>
      <c r="AB57" s="17">
        <f t="shared" si="4"/>
        <v>50000000</v>
      </c>
      <c r="AC57" s="3"/>
      <c r="AD57" s="3"/>
      <c r="AE57" s="3"/>
      <c r="AF57" s="3"/>
      <c r="AG57" s="3"/>
      <c r="AH57" s="3"/>
      <c r="AI57" s="3"/>
      <c r="AJ57" s="3"/>
      <c r="AK57" s="3"/>
      <c r="AL57" s="3"/>
      <c r="AM57" s="3"/>
      <c r="AN57" s="3"/>
      <c r="AO57" s="3"/>
      <c r="AP57" s="3"/>
      <c r="AQ57" s="3"/>
      <c r="AR57" s="3"/>
    </row>
    <row r="58" spans="1:46" s="2" customFormat="1" ht="93" customHeight="1" x14ac:dyDescent="0.25">
      <c r="A58" s="4"/>
      <c r="B58" s="46">
        <v>55</v>
      </c>
      <c r="C58" s="44" t="s">
        <v>41</v>
      </c>
      <c r="D58" s="54" t="s">
        <v>106</v>
      </c>
      <c r="E58" s="44" t="s">
        <v>226</v>
      </c>
      <c r="F58" s="44" t="s">
        <v>346</v>
      </c>
      <c r="G58" s="44" t="s">
        <v>464</v>
      </c>
      <c r="H58" s="23">
        <v>1</v>
      </c>
      <c r="I58" s="23">
        <v>3</v>
      </c>
      <c r="J58" s="10" t="s">
        <v>612</v>
      </c>
      <c r="K58" s="22" t="s">
        <v>573</v>
      </c>
      <c r="L58" s="34" t="s">
        <v>629</v>
      </c>
      <c r="M58" s="10" t="s">
        <v>226</v>
      </c>
      <c r="N58" s="12">
        <v>0</v>
      </c>
      <c r="O58" s="12">
        <v>0</v>
      </c>
      <c r="P58" s="12">
        <v>0</v>
      </c>
      <c r="Q58" s="12">
        <v>0</v>
      </c>
      <c r="R58" s="31">
        <v>0</v>
      </c>
      <c r="S58" s="31">
        <v>0</v>
      </c>
      <c r="T58" s="35">
        <v>10000000</v>
      </c>
      <c r="U58" s="12">
        <v>0</v>
      </c>
      <c r="V58" s="31">
        <v>0</v>
      </c>
      <c r="W58" s="12">
        <v>0</v>
      </c>
      <c r="X58" s="12">
        <v>0</v>
      </c>
      <c r="Y58" s="31">
        <v>0</v>
      </c>
      <c r="Z58" s="31">
        <v>0</v>
      </c>
      <c r="AA58" s="31">
        <v>0</v>
      </c>
      <c r="AB58" s="17">
        <f t="shared" si="4"/>
        <v>10000000</v>
      </c>
      <c r="AC58" s="3"/>
      <c r="AD58" s="3"/>
      <c r="AE58" s="3"/>
      <c r="AF58" s="3"/>
      <c r="AG58" s="3"/>
      <c r="AH58" s="3"/>
      <c r="AI58" s="3"/>
      <c r="AJ58" s="3"/>
      <c r="AK58" s="3"/>
      <c r="AL58" s="3"/>
      <c r="AM58" s="3"/>
      <c r="AN58" s="3"/>
      <c r="AO58" s="3"/>
      <c r="AP58" s="3"/>
      <c r="AQ58" s="3"/>
      <c r="AR58" s="3"/>
    </row>
    <row r="59" spans="1:46" ht="117" customHeight="1" x14ac:dyDescent="0.25">
      <c r="B59" s="46">
        <v>56</v>
      </c>
      <c r="C59" s="44" t="s">
        <v>41</v>
      </c>
      <c r="D59" s="54" t="s">
        <v>107</v>
      </c>
      <c r="E59" s="44" t="s">
        <v>227</v>
      </c>
      <c r="F59" s="44" t="s">
        <v>347</v>
      </c>
      <c r="G59" s="44" t="s">
        <v>465</v>
      </c>
      <c r="H59" s="23">
        <v>1</v>
      </c>
      <c r="I59" s="23">
        <v>4</v>
      </c>
      <c r="J59" s="10" t="s">
        <v>612</v>
      </c>
      <c r="K59" s="22" t="s">
        <v>570</v>
      </c>
      <c r="L59" s="34" t="s">
        <v>629</v>
      </c>
      <c r="M59" s="10" t="s">
        <v>227</v>
      </c>
      <c r="N59" s="12">
        <v>0</v>
      </c>
      <c r="O59" s="12">
        <v>0</v>
      </c>
      <c r="P59" s="12">
        <v>0</v>
      </c>
      <c r="Q59" s="12">
        <v>0</v>
      </c>
      <c r="R59" s="15">
        <v>3000000</v>
      </c>
      <c r="S59" s="12">
        <v>0</v>
      </c>
      <c r="T59" s="12">
        <v>0</v>
      </c>
      <c r="U59" s="12">
        <v>0</v>
      </c>
      <c r="V59" s="31">
        <v>0</v>
      </c>
      <c r="W59" s="12">
        <v>0</v>
      </c>
      <c r="X59" s="12">
        <v>0</v>
      </c>
      <c r="Y59" s="31">
        <v>0</v>
      </c>
      <c r="Z59" s="31">
        <v>0</v>
      </c>
      <c r="AA59" s="31">
        <v>0</v>
      </c>
      <c r="AB59" s="17">
        <f t="shared" si="4"/>
        <v>3000000</v>
      </c>
    </row>
    <row r="60" spans="1:46" ht="129" customHeight="1" x14ac:dyDescent="0.25">
      <c r="B60" s="46">
        <v>57</v>
      </c>
      <c r="C60" s="44" t="s">
        <v>42</v>
      </c>
      <c r="D60" s="54" t="s">
        <v>108</v>
      </c>
      <c r="E60" s="44" t="s">
        <v>228</v>
      </c>
      <c r="F60" s="44" t="s">
        <v>348</v>
      </c>
      <c r="G60" s="44" t="s">
        <v>466</v>
      </c>
      <c r="H60" s="23">
        <v>8</v>
      </c>
      <c r="I60" s="23">
        <v>18</v>
      </c>
      <c r="J60" s="10" t="s">
        <v>613</v>
      </c>
      <c r="K60" s="22" t="s">
        <v>574</v>
      </c>
      <c r="L60" s="34" t="s">
        <v>629</v>
      </c>
      <c r="M60" s="10" t="s">
        <v>228</v>
      </c>
      <c r="N60" s="12">
        <v>0</v>
      </c>
      <c r="O60" s="12">
        <v>0</v>
      </c>
      <c r="P60" s="12">
        <v>0</v>
      </c>
      <c r="Q60" s="15">
        <v>300000000</v>
      </c>
      <c r="R60" s="36">
        <v>0</v>
      </c>
      <c r="S60" s="12">
        <v>0</v>
      </c>
      <c r="T60" s="12">
        <v>0</v>
      </c>
      <c r="U60" s="12">
        <v>0</v>
      </c>
      <c r="V60" s="31">
        <v>0</v>
      </c>
      <c r="W60" s="15"/>
      <c r="X60" s="15">
        <v>150000000</v>
      </c>
      <c r="Y60" s="31">
        <v>0</v>
      </c>
      <c r="Z60" s="31">
        <v>0</v>
      </c>
      <c r="AA60" s="31">
        <v>0</v>
      </c>
      <c r="AB60" s="17">
        <f t="shared" si="4"/>
        <v>450000000</v>
      </c>
    </row>
    <row r="61" spans="1:46" s="2" customFormat="1" ht="96.75" hidden="1" customHeight="1" x14ac:dyDescent="0.25">
      <c r="A61" s="7"/>
      <c r="B61" s="46">
        <v>58</v>
      </c>
      <c r="C61" s="45" t="s">
        <v>42</v>
      </c>
      <c r="D61" s="55" t="s">
        <v>109</v>
      </c>
      <c r="E61" s="45" t="s">
        <v>229</v>
      </c>
      <c r="F61" s="45" t="s">
        <v>349</v>
      </c>
      <c r="G61" s="45" t="s">
        <v>467</v>
      </c>
      <c r="H61" s="29">
        <v>0</v>
      </c>
      <c r="I61" s="29">
        <v>1</v>
      </c>
      <c r="J61" s="28" t="s">
        <v>613</v>
      </c>
      <c r="K61" s="27" t="s">
        <v>575</v>
      </c>
      <c r="L61" s="34" t="s">
        <v>631</v>
      </c>
      <c r="M61" s="10" t="s">
        <v>229</v>
      </c>
      <c r="N61" s="37" t="s">
        <v>654</v>
      </c>
      <c r="O61" s="38"/>
      <c r="P61" s="38"/>
      <c r="Q61" s="38"/>
      <c r="R61" s="38">
        <v>320000000</v>
      </c>
      <c r="S61" s="38"/>
      <c r="T61" s="38"/>
      <c r="U61" s="38"/>
      <c r="V61" s="38"/>
      <c r="W61" s="38"/>
      <c r="X61" s="38"/>
      <c r="Y61" s="38"/>
      <c r="Z61" s="38"/>
      <c r="AA61" s="38"/>
      <c r="AB61" s="18">
        <f>SUM(N61:AA61)</f>
        <v>320000000</v>
      </c>
      <c r="AC61" s="9"/>
      <c r="AD61" s="8"/>
      <c r="AE61" s="8"/>
      <c r="AF61" s="8"/>
      <c r="AG61" s="8"/>
      <c r="AH61" s="8"/>
      <c r="AI61" s="8"/>
      <c r="AJ61" s="8"/>
      <c r="AK61" s="8"/>
      <c r="AL61" s="8"/>
      <c r="AM61" s="8"/>
      <c r="AN61" s="8"/>
      <c r="AO61" s="8"/>
      <c r="AP61" s="8"/>
      <c r="AQ61" s="8"/>
      <c r="AR61" s="8"/>
      <c r="AS61" s="8"/>
      <c r="AT61" s="8" t="s">
        <v>635</v>
      </c>
    </row>
    <row r="62" spans="1:46" ht="78.75" customHeight="1" x14ac:dyDescent="0.25">
      <c r="B62" s="46">
        <v>59</v>
      </c>
      <c r="C62" s="44" t="s">
        <v>42</v>
      </c>
      <c r="D62" s="54" t="s">
        <v>110</v>
      </c>
      <c r="E62" s="44" t="s">
        <v>230</v>
      </c>
      <c r="F62" s="44" t="s">
        <v>350</v>
      </c>
      <c r="G62" s="44" t="s">
        <v>468</v>
      </c>
      <c r="H62" s="23">
        <v>0</v>
      </c>
      <c r="I62" s="23">
        <v>4</v>
      </c>
      <c r="J62" s="10" t="s">
        <v>613</v>
      </c>
      <c r="K62" s="22" t="s">
        <v>574</v>
      </c>
      <c r="L62" s="34" t="s">
        <v>629</v>
      </c>
      <c r="M62" s="10" t="s">
        <v>230</v>
      </c>
      <c r="N62" s="12">
        <v>50000000</v>
      </c>
      <c r="O62" s="12">
        <v>0</v>
      </c>
      <c r="P62" s="12">
        <v>0</v>
      </c>
      <c r="Q62" s="15">
        <v>50000000</v>
      </c>
      <c r="R62" s="36">
        <v>0</v>
      </c>
      <c r="S62" s="12">
        <v>0</v>
      </c>
      <c r="T62" s="12">
        <v>0</v>
      </c>
      <c r="U62" s="12">
        <v>0</v>
      </c>
      <c r="V62" s="31">
        <v>0</v>
      </c>
      <c r="W62" s="15"/>
      <c r="X62" s="15">
        <v>30000000</v>
      </c>
      <c r="Y62" s="31">
        <v>0</v>
      </c>
      <c r="Z62" s="31">
        <v>0</v>
      </c>
      <c r="AA62" s="31">
        <v>0</v>
      </c>
      <c r="AB62" s="17">
        <f t="shared" ref="AB62" si="7">SUM(N62:AA62)</f>
        <v>130000000</v>
      </c>
    </row>
    <row r="63" spans="1:46" s="2" customFormat="1" ht="71.25" hidden="1" customHeight="1" x14ac:dyDescent="0.25">
      <c r="A63" s="7"/>
      <c r="B63" s="46">
        <v>60</v>
      </c>
      <c r="C63" s="45" t="s">
        <v>42</v>
      </c>
      <c r="D63" s="55" t="s">
        <v>111</v>
      </c>
      <c r="E63" s="45" t="s">
        <v>231</v>
      </c>
      <c r="F63" s="45" t="s">
        <v>351</v>
      </c>
      <c r="G63" s="45" t="s">
        <v>469</v>
      </c>
      <c r="H63" s="29">
        <v>1</v>
      </c>
      <c r="I63" s="29">
        <v>4</v>
      </c>
      <c r="J63" s="28" t="s">
        <v>613</v>
      </c>
      <c r="K63" s="27" t="s">
        <v>576</v>
      </c>
      <c r="L63" s="34" t="s">
        <v>631</v>
      </c>
      <c r="M63" s="10" t="s">
        <v>231</v>
      </c>
      <c r="N63" s="37" t="s">
        <v>654</v>
      </c>
      <c r="O63" s="38"/>
      <c r="P63" s="38"/>
      <c r="Q63" s="38"/>
      <c r="R63" s="26">
        <v>15000000</v>
      </c>
      <c r="S63" s="38"/>
      <c r="T63" s="38"/>
      <c r="U63" s="38"/>
      <c r="V63" s="38"/>
      <c r="W63" s="15"/>
      <c r="X63" s="38"/>
      <c r="Y63" s="38"/>
      <c r="Z63" s="38"/>
      <c r="AA63" s="38"/>
      <c r="AB63" s="18">
        <f>SUM(N63:AA63)</f>
        <v>15000000</v>
      </c>
    </row>
    <row r="64" spans="1:46" ht="56.25" hidden="1" customHeight="1" x14ac:dyDescent="0.25">
      <c r="B64" s="46">
        <v>61</v>
      </c>
      <c r="C64" s="44" t="s">
        <v>42</v>
      </c>
      <c r="D64" s="54" t="s">
        <v>112</v>
      </c>
      <c r="E64" s="44" t="s">
        <v>232</v>
      </c>
      <c r="F64" s="44" t="s">
        <v>352</v>
      </c>
      <c r="G64" s="44" t="s">
        <v>470</v>
      </c>
      <c r="H64" s="23">
        <v>0</v>
      </c>
      <c r="I64" s="23">
        <v>4</v>
      </c>
      <c r="J64" s="10" t="s">
        <v>613</v>
      </c>
      <c r="K64" s="22" t="s">
        <v>577</v>
      </c>
      <c r="L64" s="34" t="s">
        <v>631</v>
      </c>
      <c r="M64" s="10" t="s">
        <v>232</v>
      </c>
      <c r="N64" s="37" t="s">
        <v>654</v>
      </c>
      <c r="O64" s="38"/>
      <c r="P64" s="38"/>
      <c r="Q64" s="38"/>
      <c r="R64" s="26">
        <v>50000000</v>
      </c>
      <c r="S64" s="38"/>
      <c r="T64" s="38"/>
      <c r="U64" s="38"/>
      <c r="V64" s="38"/>
      <c r="W64" s="15"/>
      <c r="X64" s="38"/>
      <c r="Y64" s="38"/>
      <c r="Z64" s="38"/>
      <c r="AA64" s="38"/>
      <c r="AB64" s="18">
        <f>SUM(N64:AA64)</f>
        <v>50000000</v>
      </c>
    </row>
    <row r="65" spans="1:28" ht="112.5" hidden="1" customHeight="1" x14ac:dyDescent="0.25">
      <c r="B65" s="46">
        <v>62</v>
      </c>
      <c r="C65" s="44" t="s">
        <v>43</v>
      </c>
      <c r="D65" s="54" t="s">
        <v>113</v>
      </c>
      <c r="E65" s="44" t="s">
        <v>233</v>
      </c>
      <c r="F65" s="44" t="s">
        <v>353</v>
      </c>
      <c r="G65" s="44" t="s">
        <v>471</v>
      </c>
      <c r="H65" s="23">
        <v>0</v>
      </c>
      <c r="I65" s="23">
        <v>2</v>
      </c>
      <c r="J65" s="10" t="s">
        <v>614</v>
      </c>
      <c r="K65" s="22" t="s">
        <v>578</v>
      </c>
      <c r="L65" s="24" t="s">
        <v>628</v>
      </c>
      <c r="M65" s="39" t="s">
        <v>233</v>
      </c>
      <c r="N65" s="12" t="s">
        <v>654</v>
      </c>
      <c r="O65" s="12"/>
      <c r="P65" s="12"/>
      <c r="Q65" s="15"/>
      <c r="R65" s="15">
        <v>40000000</v>
      </c>
      <c r="S65" s="12"/>
      <c r="T65" s="12"/>
      <c r="U65" s="12"/>
      <c r="V65" s="31"/>
      <c r="W65" s="15"/>
      <c r="X65" s="15"/>
      <c r="Y65" s="31"/>
      <c r="Z65" s="31"/>
      <c r="AA65" s="31"/>
      <c r="AB65" s="17">
        <f>SUM(N65:AA65)</f>
        <v>40000000</v>
      </c>
    </row>
    <row r="66" spans="1:28" ht="79.5" hidden="1" customHeight="1" x14ac:dyDescent="0.25">
      <c r="B66" s="46">
        <v>63</v>
      </c>
      <c r="C66" s="44" t="s">
        <v>43</v>
      </c>
      <c r="D66" s="54" t="s">
        <v>114</v>
      </c>
      <c r="E66" s="44" t="s">
        <v>234</v>
      </c>
      <c r="F66" s="44" t="s">
        <v>354</v>
      </c>
      <c r="G66" s="44" t="s">
        <v>472</v>
      </c>
      <c r="H66" s="23">
        <v>0</v>
      </c>
      <c r="I66" s="23">
        <v>4</v>
      </c>
      <c r="J66" s="10" t="s">
        <v>614</v>
      </c>
      <c r="K66" s="22" t="s">
        <v>578</v>
      </c>
      <c r="L66" s="24" t="s">
        <v>628</v>
      </c>
      <c r="M66" s="39" t="s">
        <v>234</v>
      </c>
      <c r="N66" s="12">
        <v>20000000</v>
      </c>
      <c r="O66" s="12"/>
      <c r="P66" s="12"/>
      <c r="Q66" s="15"/>
      <c r="R66" s="15">
        <v>20000000</v>
      </c>
      <c r="S66" s="12"/>
      <c r="T66" s="12"/>
      <c r="U66" s="12"/>
      <c r="V66" s="31"/>
      <c r="W66" s="15"/>
      <c r="X66" s="15"/>
      <c r="Y66" s="31"/>
      <c r="Z66" s="31"/>
      <c r="AA66" s="31"/>
      <c r="AB66" s="17">
        <f t="shared" ref="AB66:AB80" si="8">SUM(N66:AA66)</f>
        <v>40000000</v>
      </c>
    </row>
    <row r="67" spans="1:28" ht="116.25" hidden="1" customHeight="1" x14ac:dyDescent="0.25">
      <c r="B67" s="46">
        <v>64</v>
      </c>
      <c r="C67" s="44" t="s">
        <v>43</v>
      </c>
      <c r="D67" s="54" t="s">
        <v>115</v>
      </c>
      <c r="E67" s="44" t="s">
        <v>235</v>
      </c>
      <c r="F67" s="44" t="s">
        <v>355</v>
      </c>
      <c r="G67" s="44" t="s">
        <v>473</v>
      </c>
      <c r="H67" s="23">
        <v>1</v>
      </c>
      <c r="I67" s="23">
        <v>4</v>
      </c>
      <c r="J67" s="10" t="s">
        <v>614</v>
      </c>
      <c r="K67" s="22" t="s">
        <v>579</v>
      </c>
      <c r="L67" s="24" t="s">
        <v>628</v>
      </c>
      <c r="M67" s="39" t="s">
        <v>235</v>
      </c>
      <c r="N67" s="14" t="s">
        <v>654</v>
      </c>
      <c r="O67" s="14"/>
      <c r="P67" s="14"/>
      <c r="Q67" s="40"/>
      <c r="R67" s="40">
        <v>42000000</v>
      </c>
      <c r="S67" s="14"/>
      <c r="T67" s="14"/>
      <c r="U67" s="14"/>
      <c r="V67" s="41"/>
      <c r="W67" s="15"/>
      <c r="X67" s="40"/>
      <c r="Y67" s="41"/>
      <c r="Z67" s="41"/>
      <c r="AA67" s="41"/>
      <c r="AB67" s="19">
        <f t="shared" si="8"/>
        <v>42000000</v>
      </c>
    </row>
    <row r="68" spans="1:28" ht="66" hidden="1" customHeight="1" x14ac:dyDescent="0.25">
      <c r="B68" s="46">
        <v>65</v>
      </c>
      <c r="C68" s="44" t="s">
        <v>43</v>
      </c>
      <c r="D68" s="54" t="s">
        <v>116</v>
      </c>
      <c r="E68" s="44" t="s">
        <v>236</v>
      </c>
      <c r="F68" s="44" t="s">
        <v>356</v>
      </c>
      <c r="G68" s="44" t="s">
        <v>474</v>
      </c>
      <c r="H68" s="23">
        <v>0</v>
      </c>
      <c r="I68" s="23">
        <v>4</v>
      </c>
      <c r="J68" s="10" t="s">
        <v>614</v>
      </c>
      <c r="K68" s="22" t="s">
        <v>580</v>
      </c>
      <c r="L68" s="24" t="s">
        <v>628</v>
      </c>
      <c r="M68" s="39" t="s">
        <v>236</v>
      </c>
      <c r="N68" s="14" t="s">
        <v>654</v>
      </c>
      <c r="O68" s="14"/>
      <c r="P68" s="14"/>
      <c r="Q68" s="40"/>
      <c r="R68" s="40">
        <v>12000000</v>
      </c>
      <c r="S68" s="14"/>
      <c r="T68" s="14"/>
      <c r="U68" s="14"/>
      <c r="V68" s="41"/>
      <c r="W68" s="15"/>
      <c r="X68" s="40"/>
      <c r="Y68" s="41"/>
      <c r="Z68" s="41"/>
      <c r="AA68" s="41"/>
      <c r="AB68" s="19">
        <f t="shared" si="8"/>
        <v>12000000</v>
      </c>
    </row>
    <row r="69" spans="1:28" s="2" customFormat="1" ht="54" hidden="1" customHeight="1" x14ac:dyDescent="0.25">
      <c r="A69" s="7"/>
      <c r="B69" s="46">
        <v>66</v>
      </c>
      <c r="C69" s="45" t="s">
        <v>43</v>
      </c>
      <c r="D69" s="55" t="s">
        <v>117</v>
      </c>
      <c r="E69" s="45" t="s">
        <v>237</v>
      </c>
      <c r="F69" s="45" t="s">
        <v>357</v>
      </c>
      <c r="G69" s="45" t="s">
        <v>475</v>
      </c>
      <c r="H69" s="29">
        <v>0</v>
      </c>
      <c r="I69" s="29">
        <v>3</v>
      </c>
      <c r="J69" s="28" t="s">
        <v>614</v>
      </c>
      <c r="K69" s="27" t="s">
        <v>581</v>
      </c>
      <c r="L69" s="24" t="s">
        <v>628</v>
      </c>
      <c r="M69" s="39" t="s">
        <v>237</v>
      </c>
      <c r="N69" s="39" t="s">
        <v>655</v>
      </c>
      <c r="O69" s="40"/>
      <c r="P69" s="40"/>
      <c r="Q69" s="40"/>
      <c r="R69" s="40">
        <v>4000000</v>
      </c>
      <c r="S69" s="40"/>
      <c r="T69" s="40"/>
      <c r="U69" s="40"/>
      <c r="V69" s="40"/>
      <c r="W69" s="15"/>
      <c r="X69" s="40"/>
      <c r="Y69" s="40"/>
      <c r="Z69" s="40"/>
      <c r="AA69" s="40"/>
      <c r="AB69" s="19">
        <f t="shared" si="8"/>
        <v>4000000</v>
      </c>
    </row>
    <row r="70" spans="1:28" ht="54.75" hidden="1" customHeight="1" x14ac:dyDescent="0.25">
      <c r="B70" s="46">
        <v>67</v>
      </c>
      <c r="C70" s="44" t="s">
        <v>43</v>
      </c>
      <c r="D70" s="54" t="s">
        <v>118</v>
      </c>
      <c r="E70" s="44" t="s">
        <v>238</v>
      </c>
      <c r="F70" s="44" t="s">
        <v>358</v>
      </c>
      <c r="G70" s="44" t="s">
        <v>476</v>
      </c>
      <c r="H70" s="23">
        <v>0</v>
      </c>
      <c r="I70" s="23">
        <v>4</v>
      </c>
      <c r="J70" s="10" t="s">
        <v>614</v>
      </c>
      <c r="K70" s="22" t="s">
        <v>578</v>
      </c>
      <c r="L70" s="24" t="s">
        <v>628</v>
      </c>
      <c r="M70" s="39" t="s">
        <v>238</v>
      </c>
      <c r="N70" s="14" t="s">
        <v>654</v>
      </c>
      <c r="O70" s="14"/>
      <c r="P70" s="14"/>
      <c r="Q70" s="40"/>
      <c r="R70" s="40">
        <v>20000000</v>
      </c>
      <c r="S70" s="14"/>
      <c r="T70" s="14"/>
      <c r="U70" s="14"/>
      <c r="V70" s="41"/>
      <c r="W70" s="15"/>
      <c r="X70" s="40"/>
      <c r="Y70" s="41"/>
      <c r="Z70" s="41"/>
      <c r="AA70" s="41"/>
      <c r="AB70" s="19">
        <f t="shared" si="8"/>
        <v>20000000</v>
      </c>
    </row>
    <row r="71" spans="1:28" ht="116.25" hidden="1" customHeight="1" x14ac:dyDescent="0.25">
      <c r="B71" s="46">
        <v>68</v>
      </c>
      <c r="C71" s="44" t="s">
        <v>43</v>
      </c>
      <c r="D71" s="54" t="s">
        <v>119</v>
      </c>
      <c r="E71" s="44" t="s">
        <v>239</v>
      </c>
      <c r="F71" s="44" t="s">
        <v>359</v>
      </c>
      <c r="G71" s="44" t="s">
        <v>477</v>
      </c>
      <c r="H71" s="23">
        <v>1</v>
      </c>
      <c r="I71" s="23">
        <v>4</v>
      </c>
      <c r="J71" s="10" t="s">
        <v>614</v>
      </c>
      <c r="K71" s="22" t="s">
        <v>578</v>
      </c>
      <c r="L71" s="24" t="s">
        <v>628</v>
      </c>
      <c r="M71" s="39" t="s">
        <v>239</v>
      </c>
      <c r="N71" s="14" t="s">
        <v>654</v>
      </c>
      <c r="O71" s="14"/>
      <c r="P71" s="14"/>
      <c r="Q71" s="40"/>
      <c r="R71" s="40">
        <v>66000000</v>
      </c>
      <c r="S71" s="14"/>
      <c r="T71" s="14"/>
      <c r="U71" s="14"/>
      <c r="V71" s="41"/>
      <c r="W71" s="15"/>
      <c r="X71" s="40"/>
      <c r="Y71" s="41"/>
      <c r="Z71" s="41"/>
      <c r="AA71" s="41"/>
      <c r="AB71" s="19">
        <f t="shared" si="8"/>
        <v>66000000</v>
      </c>
    </row>
    <row r="72" spans="1:28" ht="96.75" hidden="1" customHeight="1" x14ac:dyDescent="0.25">
      <c r="B72" s="46">
        <v>69</v>
      </c>
      <c r="C72" s="44" t="s">
        <v>43</v>
      </c>
      <c r="D72" s="54" t="s">
        <v>120</v>
      </c>
      <c r="E72" s="44" t="s">
        <v>240</v>
      </c>
      <c r="F72" s="44" t="s">
        <v>360</v>
      </c>
      <c r="G72" s="44" t="s">
        <v>478</v>
      </c>
      <c r="H72" s="23">
        <v>0</v>
      </c>
      <c r="I72" s="23">
        <v>4</v>
      </c>
      <c r="J72" s="10" t="s">
        <v>614</v>
      </c>
      <c r="K72" s="22" t="s">
        <v>582</v>
      </c>
      <c r="L72" s="24" t="s">
        <v>628</v>
      </c>
      <c r="M72" s="39" t="s">
        <v>240</v>
      </c>
      <c r="N72" s="14" t="s">
        <v>654</v>
      </c>
      <c r="O72" s="14"/>
      <c r="P72" s="14"/>
      <c r="Q72" s="40"/>
      <c r="R72" s="40">
        <v>25000000</v>
      </c>
      <c r="S72" s="14"/>
      <c r="T72" s="14"/>
      <c r="U72" s="14"/>
      <c r="V72" s="41"/>
      <c r="W72" s="15"/>
      <c r="X72" s="40"/>
      <c r="Y72" s="41"/>
      <c r="Z72" s="41"/>
      <c r="AA72" s="41"/>
      <c r="AB72" s="19">
        <f t="shared" si="8"/>
        <v>25000000</v>
      </c>
    </row>
    <row r="73" spans="1:28" s="2" customFormat="1" ht="75" hidden="1" customHeight="1" x14ac:dyDescent="0.25">
      <c r="A73" s="7"/>
      <c r="B73" s="46">
        <v>70</v>
      </c>
      <c r="C73" s="45" t="s">
        <v>43</v>
      </c>
      <c r="D73" s="55" t="s">
        <v>121</v>
      </c>
      <c r="E73" s="45" t="s">
        <v>241</v>
      </c>
      <c r="F73" s="45" t="s">
        <v>361</v>
      </c>
      <c r="G73" s="45" t="s">
        <v>479</v>
      </c>
      <c r="H73" s="29">
        <v>0</v>
      </c>
      <c r="I73" s="29">
        <v>3</v>
      </c>
      <c r="J73" s="28" t="s">
        <v>614</v>
      </c>
      <c r="K73" s="27" t="s">
        <v>583</v>
      </c>
      <c r="L73" s="24" t="s">
        <v>628</v>
      </c>
      <c r="M73" s="39" t="s">
        <v>241</v>
      </c>
      <c r="N73" s="39" t="s">
        <v>654</v>
      </c>
      <c r="O73" s="40"/>
      <c r="P73" s="40"/>
      <c r="Q73" s="40"/>
      <c r="R73" s="40">
        <v>2300000</v>
      </c>
      <c r="S73" s="40"/>
      <c r="T73" s="40"/>
      <c r="U73" s="40"/>
      <c r="V73" s="40"/>
      <c r="W73" s="15"/>
      <c r="X73" s="40"/>
      <c r="Y73" s="40"/>
      <c r="Z73" s="40"/>
      <c r="AA73" s="40"/>
      <c r="AB73" s="19">
        <f t="shared" si="8"/>
        <v>2300000</v>
      </c>
    </row>
    <row r="74" spans="1:28" s="2" customFormat="1" ht="118.5" hidden="1" customHeight="1" x14ac:dyDescent="0.25">
      <c r="A74" s="7"/>
      <c r="B74" s="46">
        <v>71</v>
      </c>
      <c r="C74" s="45" t="s">
        <v>43</v>
      </c>
      <c r="D74" s="55" t="s">
        <v>122</v>
      </c>
      <c r="E74" s="45" t="s">
        <v>242</v>
      </c>
      <c r="F74" s="45" t="s">
        <v>362</v>
      </c>
      <c r="G74" s="45" t="s">
        <v>480</v>
      </c>
      <c r="H74" s="29">
        <v>0</v>
      </c>
      <c r="I74" s="29">
        <v>3</v>
      </c>
      <c r="J74" s="28" t="s">
        <v>614</v>
      </c>
      <c r="K74" s="27" t="s">
        <v>578</v>
      </c>
      <c r="L74" s="24" t="s">
        <v>628</v>
      </c>
      <c r="M74" s="39" t="s">
        <v>242</v>
      </c>
      <c r="N74" s="14" t="s">
        <v>654</v>
      </c>
      <c r="O74" s="14"/>
      <c r="P74" s="14"/>
      <c r="Q74" s="40"/>
      <c r="R74" s="40">
        <v>5000000</v>
      </c>
      <c r="S74" s="40"/>
      <c r="T74" s="40"/>
      <c r="U74" s="40"/>
      <c r="V74" s="40"/>
      <c r="W74" s="15"/>
      <c r="X74" s="40"/>
      <c r="Y74" s="40"/>
      <c r="Z74" s="40"/>
      <c r="AA74" s="40"/>
      <c r="AB74" s="19">
        <f t="shared" si="8"/>
        <v>5000000</v>
      </c>
    </row>
    <row r="75" spans="1:28" ht="84.75" hidden="1" customHeight="1" x14ac:dyDescent="0.25">
      <c r="B75" s="46">
        <v>72</v>
      </c>
      <c r="C75" s="44" t="s">
        <v>43</v>
      </c>
      <c r="D75" s="54" t="s">
        <v>123</v>
      </c>
      <c r="E75" s="44" t="s">
        <v>243</v>
      </c>
      <c r="F75" s="44" t="s">
        <v>363</v>
      </c>
      <c r="G75" s="44" t="s">
        <v>481</v>
      </c>
      <c r="H75" s="23">
        <v>0</v>
      </c>
      <c r="I75" s="23">
        <v>4</v>
      </c>
      <c r="J75" s="10" t="s">
        <v>614</v>
      </c>
      <c r="K75" s="22" t="s">
        <v>584</v>
      </c>
      <c r="L75" s="24" t="s">
        <v>628</v>
      </c>
      <c r="M75" s="39" t="s">
        <v>243</v>
      </c>
      <c r="N75" s="14" t="s">
        <v>655</v>
      </c>
      <c r="O75" s="14"/>
      <c r="P75" s="14"/>
      <c r="Q75" s="40"/>
      <c r="R75" s="40">
        <v>9000000</v>
      </c>
      <c r="S75" s="14"/>
      <c r="T75" s="14"/>
      <c r="U75" s="14"/>
      <c r="V75" s="41"/>
      <c r="W75" s="15"/>
      <c r="X75" s="40"/>
      <c r="Y75" s="41"/>
      <c r="Z75" s="41"/>
      <c r="AA75" s="41"/>
      <c r="AB75" s="19">
        <f t="shared" si="8"/>
        <v>9000000</v>
      </c>
    </row>
    <row r="76" spans="1:28" s="2" customFormat="1" ht="72.75" hidden="1" customHeight="1" x14ac:dyDescent="0.25">
      <c r="A76" s="7"/>
      <c r="B76" s="46">
        <v>73</v>
      </c>
      <c r="C76" s="45" t="s">
        <v>43</v>
      </c>
      <c r="D76" s="55" t="s">
        <v>124</v>
      </c>
      <c r="E76" s="45" t="s">
        <v>244</v>
      </c>
      <c r="F76" s="45" t="s">
        <v>364</v>
      </c>
      <c r="G76" s="45" t="s">
        <v>482</v>
      </c>
      <c r="H76" s="29">
        <v>0</v>
      </c>
      <c r="I76" s="29">
        <v>1</v>
      </c>
      <c r="J76" s="28" t="s">
        <v>614</v>
      </c>
      <c r="K76" s="27" t="s">
        <v>578</v>
      </c>
      <c r="L76" s="24" t="s">
        <v>628</v>
      </c>
      <c r="M76" s="39" t="s">
        <v>244</v>
      </c>
      <c r="N76" s="39" t="s">
        <v>654</v>
      </c>
      <c r="O76" s="14"/>
      <c r="P76" s="14"/>
      <c r="Q76" s="14"/>
      <c r="R76" s="14">
        <v>5000000</v>
      </c>
      <c r="S76" s="14"/>
      <c r="T76" s="14"/>
      <c r="U76" s="14"/>
      <c r="V76" s="14"/>
      <c r="W76" s="15"/>
      <c r="X76" s="14"/>
      <c r="Y76" s="14"/>
      <c r="Z76" s="14"/>
      <c r="AA76" s="14"/>
      <c r="AB76" s="19">
        <f t="shared" si="8"/>
        <v>5000000</v>
      </c>
    </row>
    <row r="77" spans="1:28" ht="116.25" hidden="1" x14ac:dyDescent="0.25">
      <c r="B77" s="46">
        <v>74</v>
      </c>
      <c r="C77" s="44" t="s">
        <v>43</v>
      </c>
      <c r="D77" s="54" t="s">
        <v>125</v>
      </c>
      <c r="E77" s="44" t="s">
        <v>245</v>
      </c>
      <c r="F77" s="44" t="s">
        <v>365</v>
      </c>
      <c r="G77" s="44" t="s">
        <v>483</v>
      </c>
      <c r="H77" s="23">
        <v>1</v>
      </c>
      <c r="I77" s="23">
        <v>4</v>
      </c>
      <c r="J77" s="10" t="s">
        <v>614</v>
      </c>
      <c r="K77" s="22" t="s">
        <v>578</v>
      </c>
      <c r="L77" s="24" t="s">
        <v>628</v>
      </c>
      <c r="M77" s="39" t="s">
        <v>245</v>
      </c>
      <c r="N77" s="14" t="s">
        <v>655</v>
      </c>
      <c r="O77" s="14"/>
      <c r="P77" s="14"/>
      <c r="Q77" s="40"/>
      <c r="R77" s="40">
        <v>2300000</v>
      </c>
      <c r="S77" s="14"/>
      <c r="T77" s="14"/>
      <c r="U77" s="14"/>
      <c r="V77" s="41"/>
      <c r="W77" s="15"/>
      <c r="X77" s="40"/>
      <c r="Y77" s="41"/>
      <c r="Z77" s="41"/>
      <c r="AA77" s="41"/>
      <c r="AB77" s="19">
        <f t="shared" si="8"/>
        <v>2300000</v>
      </c>
    </row>
    <row r="78" spans="1:28" s="2" customFormat="1" ht="116.25" hidden="1" x14ac:dyDescent="0.25">
      <c r="A78" s="7"/>
      <c r="B78" s="46">
        <v>75</v>
      </c>
      <c r="C78" s="45" t="s">
        <v>43</v>
      </c>
      <c r="D78" s="55" t="s">
        <v>126</v>
      </c>
      <c r="E78" s="45" t="s">
        <v>246</v>
      </c>
      <c r="F78" s="45" t="s">
        <v>366</v>
      </c>
      <c r="G78" s="45" t="s">
        <v>484</v>
      </c>
      <c r="H78" s="29">
        <v>0</v>
      </c>
      <c r="I78" s="29">
        <v>1</v>
      </c>
      <c r="J78" s="28" t="s">
        <v>614</v>
      </c>
      <c r="K78" s="27" t="s">
        <v>585</v>
      </c>
      <c r="L78" s="24" t="s">
        <v>628</v>
      </c>
      <c r="M78" s="39" t="s">
        <v>246</v>
      </c>
      <c r="N78" s="39" t="s">
        <v>654</v>
      </c>
      <c r="O78" s="14"/>
      <c r="P78" s="14"/>
      <c r="Q78" s="14"/>
      <c r="R78" s="14">
        <v>20000000</v>
      </c>
      <c r="S78" s="14"/>
      <c r="T78" s="14"/>
      <c r="U78" s="14"/>
      <c r="V78" s="14"/>
      <c r="W78" s="15"/>
      <c r="X78" s="14"/>
      <c r="Y78" s="14"/>
      <c r="Z78" s="14"/>
      <c r="AA78" s="14"/>
      <c r="AB78" s="19">
        <f t="shared" si="8"/>
        <v>20000000</v>
      </c>
    </row>
    <row r="79" spans="1:28" ht="67.5" hidden="1" customHeight="1" x14ac:dyDescent="0.25">
      <c r="B79" s="46">
        <v>76</v>
      </c>
      <c r="C79" s="44" t="s">
        <v>43</v>
      </c>
      <c r="D79" s="54" t="s">
        <v>127</v>
      </c>
      <c r="E79" s="44" t="s">
        <v>247</v>
      </c>
      <c r="F79" s="44" t="s">
        <v>367</v>
      </c>
      <c r="G79" s="44" t="s">
        <v>485</v>
      </c>
      <c r="H79" s="23">
        <v>0</v>
      </c>
      <c r="I79" s="23">
        <v>4</v>
      </c>
      <c r="J79" s="10" t="s">
        <v>614</v>
      </c>
      <c r="K79" s="22" t="s">
        <v>585</v>
      </c>
      <c r="L79" s="24" t="s">
        <v>628</v>
      </c>
      <c r="M79" s="39" t="s">
        <v>247</v>
      </c>
      <c r="N79" s="14" t="s">
        <v>654</v>
      </c>
      <c r="O79" s="14"/>
      <c r="P79" s="14"/>
      <c r="Q79" s="40"/>
      <c r="R79" s="40">
        <v>2300000</v>
      </c>
      <c r="S79" s="14"/>
      <c r="T79" s="14"/>
      <c r="U79" s="14"/>
      <c r="V79" s="41"/>
      <c r="W79" s="15"/>
      <c r="X79" s="40"/>
      <c r="Y79" s="41"/>
      <c r="Z79" s="41"/>
      <c r="AA79" s="41"/>
      <c r="AB79" s="19">
        <f t="shared" si="8"/>
        <v>2300000</v>
      </c>
    </row>
    <row r="80" spans="1:28" s="2" customFormat="1" ht="77.25" customHeight="1" x14ac:dyDescent="0.25">
      <c r="A80" s="7"/>
      <c r="B80" s="46">
        <v>77</v>
      </c>
      <c r="C80" s="45" t="s">
        <v>44</v>
      </c>
      <c r="D80" s="55" t="s">
        <v>128</v>
      </c>
      <c r="E80" s="45" t="s">
        <v>248</v>
      </c>
      <c r="F80" s="45" t="s">
        <v>368</v>
      </c>
      <c r="G80" s="45" t="s">
        <v>486</v>
      </c>
      <c r="H80" s="29">
        <v>4</v>
      </c>
      <c r="I80" s="29">
        <v>4</v>
      </c>
      <c r="J80" s="28" t="s">
        <v>615</v>
      </c>
      <c r="K80" s="27" t="s">
        <v>586</v>
      </c>
      <c r="L80" s="34" t="s">
        <v>629</v>
      </c>
      <c r="M80" s="10" t="s">
        <v>248</v>
      </c>
      <c r="N80" s="12">
        <v>0</v>
      </c>
      <c r="O80" s="12">
        <v>0</v>
      </c>
      <c r="P80" s="12">
        <v>0</v>
      </c>
      <c r="Q80" s="15">
        <v>32000000</v>
      </c>
      <c r="R80" s="15">
        <v>32000000</v>
      </c>
      <c r="S80" s="12">
        <v>0</v>
      </c>
      <c r="T80" s="12">
        <v>0</v>
      </c>
      <c r="U80" s="12">
        <v>0</v>
      </c>
      <c r="V80" s="31">
        <v>0</v>
      </c>
      <c r="W80" s="15"/>
      <c r="X80" s="36">
        <v>0</v>
      </c>
      <c r="Y80" s="31">
        <v>0</v>
      </c>
      <c r="Z80" s="31">
        <v>0</v>
      </c>
      <c r="AA80" s="31">
        <v>0</v>
      </c>
      <c r="AB80" s="17">
        <f t="shared" si="8"/>
        <v>64000000</v>
      </c>
    </row>
    <row r="81" spans="1:28" s="2" customFormat="1" ht="126.75" hidden="1" customHeight="1" x14ac:dyDescent="0.25">
      <c r="A81" s="7"/>
      <c r="B81" s="46">
        <v>78</v>
      </c>
      <c r="C81" s="45" t="s">
        <v>44</v>
      </c>
      <c r="D81" s="55" t="s">
        <v>129</v>
      </c>
      <c r="E81" s="45" t="s">
        <v>249</v>
      </c>
      <c r="F81" s="45" t="s">
        <v>369</v>
      </c>
      <c r="G81" s="45" t="s">
        <v>487</v>
      </c>
      <c r="H81" s="29">
        <v>0</v>
      </c>
      <c r="I81" s="29">
        <v>4</v>
      </c>
      <c r="J81" s="28" t="s">
        <v>615</v>
      </c>
      <c r="K81" s="27" t="s">
        <v>587</v>
      </c>
      <c r="L81" s="34" t="s">
        <v>630</v>
      </c>
      <c r="M81" s="10" t="s">
        <v>249</v>
      </c>
      <c r="N81" s="42" t="s">
        <v>654</v>
      </c>
      <c r="O81" s="38"/>
      <c r="P81" s="38"/>
      <c r="Q81" s="38"/>
      <c r="R81" s="38">
        <v>24000000</v>
      </c>
      <c r="S81" s="38"/>
      <c r="T81" s="38"/>
      <c r="U81" s="38"/>
      <c r="V81" s="38"/>
      <c r="W81" s="15"/>
      <c r="X81" s="38">
        <v>36000000</v>
      </c>
      <c r="Y81" s="38"/>
      <c r="Z81" s="38"/>
      <c r="AA81" s="38"/>
      <c r="AB81" s="18">
        <f>SUM(N81:AA81)</f>
        <v>60000000</v>
      </c>
    </row>
    <row r="82" spans="1:28" s="2" customFormat="1" ht="123" hidden="1" customHeight="1" x14ac:dyDescent="0.25">
      <c r="A82" s="7"/>
      <c r="B82" s="46">
        <v>79</v>
      </c>
      <c r="C82" s="45" t="s">
        <v>44</v>
      </c>
      <c r="D82" s="55" t="s">
        <v>130</v>
      </c>
      <c r="E82" s="45" t="s">
        <v>250</v>
      </c>
      <c r="F82" s="45" t="s">
        <v>370</v>
      </c>
      <c r="G82" s="45" t="s">
        <v>488</v>
      </c>
      <c r="H82" s="29">
        <v>1</v>
      </c>
      <c r="I82" s="29">
        <v>4</v>
      </c>
      <c r="J82" s="28" t="s">
        <v>615</v>
      </c>
      <c r="K82" s="27" t="s">
        <v>588</v>
      </c>
      <c r="L82" s="34" t="s">
        <v>630</v>
      </c>
      <c r="M82" s="10" t="s">
        <v>250</v>
      </c>
      <c r="N82" s="42" t="s">
        <v>654</v>
      </c>
      <c r="O82" s="38"/>
      <c r="P82" s="38"/>
      <c r="Q82" s="38"/>
      <c r="R82" s="38">
        <v>100000000</v>
      </c>
      <c r="S82" s="38"/>
      <c r="T82" s="38"/>
      <c r="U82" s="38"/>
      <c r="V82" s="38"/>
      <c r="W82" s="15"/>
      <c r="X82" s="38">
        <v>10000000</v>
      </c>
      <c r="Y82" s="38"/>
      <c r="Z82" s="38"/>
      <c r="AA82" s="38"/>
      <c r="AB82" s="18">
        <f t="shared" ref="AB82:AB94" si="9">SUM(N82:AA82)</f>
        <v>110000000</v>
      </c>
    </row>
    <row r="83" spans="1:28" s="2" customFormat="1" ht="119.25" hidden="1" customHeight="1" x14ac:dyDescent="0.25">
      <c r="A83" s="7"/>
      <c r="B83" s="46">
        <v>80</v>
      </c>
      <c r="C83" s="45" t="s">
        <v>44</v>
      </c>
      <c r="D83" s="55" t="s">
        <v>131</v>
      </c>
      <c r="E83" s="45" t="s">
        <v>251</v>
      </c>
      <c r="F83" s="45" t="s">
        <v>371</v>
      </c>
      <c r="G83" s="45" t="s">
        <v>489</v>
      </c>
      <c r="H83" s="29">
        <v>0</v>
      </c>
      <c r="I83" s="29">
        <v>3</v>
      </c>
      <c r="J83" s="28" t="s">
        <v>615</v>
      </c>
      <c r="K83" s="27" t="s">
        <v>589</v>
      </c>
      <c r="L83" s="34" t="s">
        <v>630</v>
      </c>
      <c r="M83" s="10" t="s">
        <v>638</v>
      </c>
      <c r="N83" s="42" t="s">
        <v>654</v>
      </c>
      <c r="O83" s="38"/>
      <c r="P83" s="38"/>
      <c r="Q83" s="38"/>
      <c r="R83" s="38">
        <v>2300000</v>
      </c>
      <c r="S83" s="38"/>
      <c r="T83" s="38"/>
      <c r="U83" s="38"/>
      <c r="V83" s="38"/>
      <c r="W83" s="15"/>
      <c r="X83" s="38"/>
      <c r="Y83" s="38"/>
      <c r="Z83" s="38"/>
      <c r="AA83" s="38"/>
      <c r="AB83" s="18">
        <f t="shared" si="9"/>
        <v>2300000</v>
      </c>
    </row>
    <row r="84" spans="1:28" s="2" customFormat="1" ht="102" hidden="1" customHeight="1" x14ac:dyDescent="0.25">
      <c r="A84" s="7"/>
      <c r="B84" s="46">
        <v>81</v>
      </c>
      <c r="C84" s="45" t="s">
        <v>44</v>
      </c>
      <c r="D84" s="55" t="s">
        <v>132</v>
      </c>
      <c r="E84" s="45" t="s">
        <v>252</v>
      </c>
      <c r="F84" s="45" t="s">
        <v>372</v>
      </c>
      <c r="G84" s="45" t="s">
        <v>490</v>
      </c>
      <c r="H84" s="29">
        <v>1</v>
      </c>
      <c r="I84" s="29">
        <v>4</v>
      </c>
      <c r="J84" s="28" t="s">
        <v>615</v>
      </c>
      <c r="K84" s="27" t="s">
        <v>589</v>
      </c>
      <c r="L84" s="34" t="s">
        <v>630</v>
      </c>
      <c r="M84" s="10" t="s">
        <v>639</v>
      </c>
      <c r="N84" s="42" t="s">
        <v>652</v>
      </c>
      <c r="O84" s="38"/>
      <c r="P84" s="38"/>
      <c r="Q84" s="38"/>
      <c r="R84" s="38">
        <v>5000000</v>
      </c>
      <c r="S84" s="38"/>
      <c r="T84" s="38"/>
      <c r="U84" s="38"/>
      <c r="V84" s="38"/>
      <c r="W84" s="15"/>
      <c r="X84" s="38"/>
      <c r="Y84" s="38"/>
      <c r="Z84" s="38"/>
      <c r="AA84" s="38"/>
      <c r="AB84" s="18">
        <f t="shared" si="9"/>
        <v>5000000</v>
      </c>
    </row>
    <row r="85" spans="1:28" s="2" customFormat="1" ht="136.5" customHeight="1" x14ac:dyDescent="0.25">
      <c r="A85" s="7"/>
      <c r="B85" s="46">
        <v>82</v>
      </c>
      <c r="C85" s="45" t="s">
        <v>45</v>
      </c>
      <c r="D85" s="55" t="s">
        <v>133</v>
      </c>
      <c r="E85" s="45" t="s">
        <v>253</v>
      </c>
      <c r="F85" s="45" t="s">
        <v>373</v>
      </c>
      <c r="G85" s="45" t="s">
        <v>491</v>
      </c>
      <c r="H85" s="29">
        <v>4</v>
      </c>
      <c r="I85" s="29">
        <v>9</v>
      </c>
      <c r="J85" s="28" t="s">
        <v>616</v>
      </c>
      <c r="K85" s="27" t="s">
        <v>590</v>
      </c>
      <c r="L85" s="34" t="s">
        <v>629</v>
      </c>
      <c r="M85" s="10" t="s">
        <v>253</v>
      </c>
      <c r="N85" s="12">
        <v>0</v>
      </c>
      <c r="O85" s="12">
        <v>0</v>
      </c>
      <c r="P85" s="12">
        <v>0</v>
      </c>
      <c r="Q85" s="15">
        <v>64000000</v>
      </c>
      <c r="R85" s="12">
        <v>0</v>
      </c>
      <c r="S85" s="12">
        <v>0</v>
      </c>
      <c r="T85" s="12">
        <v>0</v>
      </c>
      <c r="U85" s="12">
        <v>0</v>
      </c>
      <c r="V85" s="31">
        <v>0</v>
      </c>
      <c r="W85" s="15"/>
      <c r="X85" s="15">
        <v>42000000</v>
      </c>
      <c r="Y85" s="31">
        <v>0</v>
      </c>
      <c r="Z85" s="31">
        <v>0</v>
      </c>
      <c r="AA85" s="31">
        <v>0</v>
      </c>
      <c r="AB85" s="17">
        <f t="shared" si="9"/>
        <v>106000000</v>
      </c>
    </row>
    <row r="86" spans="1:28" s="2" customFormat="1" ht="119.25" hidden="1" customHeight="1" x14ac:dyDescent="0.25">
      <c r="A86" s="7"/>
      <c r="B86" s="46">
        <v>83</v>
      </c>
      <c r="C86" s="45" t="s">
        <v>46</v>
      </c>
      <c r="D86" s="55" t="s">
        <v>134</v>
      </c>
      <c r="E86" s="45" t="s">
        <v>254</v>
      </c>
      <c r="F86" s="45" t="s">
        <v>374</v>
      </c>
      <c r="G86" s="45" t="s">
        <v>492</v>
      </c>
      <c r="H86" s="29">
        <v>1</v>
      </c>
      <c r="I86" s="29">
        <v>4</v>
      </c>
      <c r="J86" s="28" t="s">
        <v>617</v>
      </c>
      <c r="K86" s="27" t="s">
        <v>591</v>
      </c>
      <c r="L86" s="34" t="s">
        <v>628</v>
      </c>
      <c r="M86" s="39" t="s">
        <v>254</v>
      </c>
      <c r="N86" s="14" t="s">
        <v>654</v>
      </c>
      <c r="O86" s="14"/>
      <c r="P86" s="14"/>
      <c r="Q86" s="14"/>
      <c r="R86" s="14">
        <v>122600000</v>
      </c>
      <c r="S86" s="14"/>
      <c r="T86" s="14"/>
      <c r="U86" s="14"/>
      <c r="V86" s="41"/>
      <c r="W86" s="40"/>
      <c r="X86" s="40"/>
      <c r="Y86" s="41"/>
      <c r="Z86" s="41"/>
      <c r="AA86" s="41"/>
      <c r="AB86" s="19">
        <f t="shared" si="9"/>
        <v>122600000</v>
      </c>
    </row>
    <row r="87" spans="1:28" s="2" customFormat="1" ht="110.25" hidden="1" customHeight="1" x14ac:dyDescent="0.25">
      <c r="A87" s="7"/>
      <c r="B87" s="46">
        <v>84</v>
      </c>
      <c r="C87" s="45" t="s">
        <v>46</v>
      </c>
      <c r="D87" s="55" t="s">
        <v>135</v>
      </c>
      <c r="E87" s="45" t="s">
        <v>255</v>
      </c>
      <c r="F87" s="45" t="s">
        <v>375</v>
      </c>
      <c r="G87" s="45" t="s">
        <v>493</v>
      </c>
      <c r="H87" s="29">
        <v>1</v>
      </c>
      <c r="I87" s="29">
        <v>4</v>
      </c>
      <c r="J87" s="28" t="s">
        <v>617</v>
      </c>
      <c r="K87" s="27" t="s">
        <v>592</v>
      </c>
      <c r="L87" s="34" t="s">
        <v>628</v>
      </c>
      <c r="M87" s="39" t="s">
        <v>255</v>
      </c>
      <c r="N87" s="14" t="s">
        <v>654</v>
      </c>
      <c r="O87" s="14"/>
      <c r="P87" s="14"/>
      <c r="Q87" s="14"/>
      <c r="R87" s="14">
        <v>20000000</v>
      </c>
      <c r="S87" s="14"/>
      <c r="T87" s="14"/>
      <c r="U87" s="14"/>
      <c r="V87" s="41"/>
      <c r="W87" s="40"/>
      <c r="X87" s="40"/>
      <c r="Y87" s="41"/>
      <c r="Z87" s="41"/>
      <c r="AA87" s="41"/>
      <c r="AB87" s="19">
        <f t="shared" si="9"/>
        <v>20000000</v>
      </c>
    </row>
    <row r="88" spans="1:28" s="2" customFormat="1" ht="96" hidden="1" customHeight="1" x14ac:dyDescent="0.25">
      <c r="A88" s="7"/>
      <c r="B88" s="46">
        <v>85</v>
      </c>
      <c r="C88" s="45" t="s">
        <v>46</v>
      </c>
      <c r="D88" s="55" t="s">
        <v>136</v>
      </c>
      <c r="E88" s="45" t="s">
        <v>256</v>
      </c>
      <c r="F88" s="45" t="s">
        <v>376</v>
      </c>
      <c r="G88" s="45" t="s">
        <v>494</v>
      </c>
      <c r="H88" s="29">
        <v>1</v>
      </c>
      <c r="I88" s="29">
        <v>50</v>
      </c>
      <c r="J88" s="28" t="s">
        <v>617</v>
      </c>
      <c r="K88" s="27" t="s">
        <v>592</v>
      </c>
      <c r="L88" s="34" t="s">
        <v>628</v>
      </c>
      <c r="M88" s="39" t="s">
        <v>256</v>
      </c>
      <c r="N88" s="14" t="s">
        <v>654</v>
      </c>
      <c r="O88" s="14"/>
      <c r="P88" s="14"/>
      <c r="Q88" s="14">
        <v>10000000</v>
      </c>
      <c r="R88" s="14">
        <v>10000000</v>
      </c>
      <c r="S88" s="14"/>
      <c r="T88" s="14"/>
      <c r="U88" s="14"/>
      <c r="V88" s="41"/>
      <c r="W88" s="40"/>
      <c r="X88" s="40"/>
      <c r="Y88" s="41"/>
      <c r="Z88" s="41"/>
      <c r="AA88" s="41"/>
      <c r="AB88" s="19">
        <f t="shared" si="9"/>
        <v>20000000</v>
      </c>
    </row>
    <row r="89" spans="1:28" s="2" customFormat="1" ht="116.25" hidden="1" x14ac:dyDescent="0.25">
      <c r="A89" s="7"/>
      <c r="B89" s="46">
        <v>86</v>
      </c>
      <c r="C89" s="45" t="s">
        <v>47</v>
      </c>
      <c r="D89" s="55" t="s">
        <v>137</v>
      </c>
      <c r="E89" s="45" t="s">
        <v>257</v>
      </c>
      <c r="F89" s="45" t="s">
        <v>377</v>
      </c>
      <c r="G89" s="45" t="s">
        <v>495</v>
      </c>
      <c r="H89" s="29">
        <v>1</v>
      </c>
      <c r="I89" s="29">
        <v>4</v>
      </c>
      <c r="J89" s="28" t="s">
        <v>618</v>
      </c>
      <c r="K89" s="27" t="s">
        <v>593</v>
      </c>
      <c r="L89" s="34" t="s">
        <v>628</v>
      </c>
      <c r="M89" s="39" t="s">
        <v>257</v>
      </c>
      <c r="N89" s="14" t="s">
        <v>654</v>
      </c>
      <c r="O89" s="14"/>
      <c r="P89" s="14"/>
      <c r="Q89" s="14">
        <v>30000000</v>
      </c>
      <c r="R89" s="14">
        <v>91000000</v>
      </c>
      <c r="S89" s="14"/>
      <c r="T89" s="14"/>
      <c r="U89" s="14"/>
      <c r="V89" s="41"/>
      <c r="W89" s="40"/>
      <c r="X89" s="40"/>
      <c r="Y89" s="41"/>
      <c r="Z89" s="41"/>
      <c r="AA89" s="41"/>
      <c r="AB89" s="19">
        <f t="shared" si="9"/>
        <v>121000000</v>
      </c>
    </row>
    <row r="90" spans="1:28" s="2" customFormat="1" ht="111" hidden="1" customHeight="1" x14ac:dyDescent="0.25">
      <c r="A90" s="7"/>
      <c r="B90" s="46">
        <v>87</v>
      </c>
      <c r="C90" s="45" t="s">
        <v>47</v>
      </c>
      <c r="D90" s="55" t="s">
        <v>138</v>
      </c>
      <c r="E90" s="45" t="s">
        <v>258</v>
      </c>
      <c r="F90" s="45" t="s">
        <v>378</v>
      </c>
      <c r="G90" s="45" t="s">
        <v>496</v>
      </c>
      <c r="H90" s="29">
        <v>1</v>
      </c>
      <c r="I90" s="29">
        <v>4</v>
      </c>
      <c r="J90" s="28" t="s">
        <v>618</v>
      </c>
      <c r="K90" s="27" t="s">
        <v>594</v>
      </c>
      <c r="L90" s="34" t="s">
        <v>628</v>
      </c>
      <c r="M90" s="39" t="s">
        <v>258</v>
      </c>
      <c r="N90" s="14" t="s">
        <v>654</v>
      </c>
      <c r="O90" s="14"/>
      <c r="P90" s="14"/>
      <c r="Q90" s="14"/>
      <c r="R90" s="14">
        <v>37000000</v>
      </c>
      <c r="S90" s="14"/>
      <c r="T90" s="14"/>
      <c r="U90" s="14"/>
      <c r="V90" s="41"/>
      <c r="W90" s="40"/>
      <c r="X90" s="40"/>
      <c r="Y90" s="41"/>
      <c r="Z90" s="41"/>
      <c r="AA90" s="41"/>
      <c r="AB90" s="19">
        <f t="shared" si="9"/>
        <v>37000000</v>
      </c>
    </row>
    <row r="91" spans="1:28" s="2" customFormat="1" ht="117.75" hidden="1" customHeight="1" x14ac:dyDescent="0.25">
      <c r="A91" s="7"/>
      <c r="B91" s="46">
        <v>88</v>
      </c>
      <c r="C91" s="45" t="s">
        <v>47</v>
      </c>
      <c r="D91" s="55" t="s">
        <v>139</v>
      </c>
      <c r="E91" s="45" t="s">
        <v>259</v>
      </c>
      <c r="F91" s="45" t="s">
        <v>379</v>
      </c>
      <c r="G91" s="45" t="s">
        <v>497</v>
      </c>
      <c r="H91" s="29">
        <v>0</v>
      </c>
      <c r="I91" s="29">
        <v>3</v>
      </c>
      <c r="J91" s="28" t="s">
        <v>618</v>
      </c>
      <c r="K91" s="27" t="s">
        <v>595</v>
      </c>
      <c r="L91" s="34" t="s">
        <v>628</v>
      </c>
      <c r="M91" s="39" t="s">
        <v>259</v>
      </c>
      <c r="N91" s="39" t="s">
        <v>654</v>
      </c>
      <c r="O91" s="40"/>
      <c r="P91" s="14"/>
      <c r="Q91" s="14"/>
      <c r="R91" s="14">
        <v>5000000</v>
      </c>
      <c r="S91" s="14"/>
      <c r="T91" s="14"/>
      <c r="U91" s="14"/>
      <c r="V91" s="14"/>
      <c r="W91" s="14"/>
      <c r="X91" s="14"/>
      <c r="Y91" s="14"/>
      <c r="Z91" s="14"/>
      <c r="AA91" s="14"/>
      <c r="AB91" s="19">
        <f t="shared" si="9"/>
        <v>5000000</v>
      </c>
    </row>
    <row r="92" spans="1:28" s="2" customFormat="1" ht="96" hidden="1" customHeight="1" x14ac:dyDescent="0.25">
      <c r="A92" s="7"/>
      <c r="B92" s="46">
        <v>89</v>
      </c>
      <c r="C92" s="45" t="s">
        <v>47</v>
      </c>
      <c r="D92" s="55" t="s">
        <v>140</v>
      </c>
      <c r="E92" s="45" t="s">
        <v>260</v>
      </c>
      <c r="F92" s="45" t="s">
        <v>380</v>
      </c>
      <c r="G92" s="45" t="s">
        <v>498</v>
      </c>
      <c r="H92" s="29">
        <v>0</v>
      </c>
      <c r="I92" s="29">
        <v>4</v>
      </c>
      <c r="J92" s="28" t="s">
        <v>618</v>
      </c>
      <c r="K92" s="27" t="s">
        <v>595</v>
      </c>
      <c r="L92" s="34" t="s">
        <v>628</v>
      </c>
      <c r="M92" s="39" t="s">
        <v>260</v>
      </c>
      <c r="N92" s="14" t="s">
        <v>654</v>
      </c>
      <c r="O92" s="14"/>
      <c r="P92" s="14"/>
      <c r="Q92" s="14"/>
      <c r="R92" s="14">
        <v>5000000</v>
      </c>
      <c r="S92" s="14"/>
      <c r="T92" s="14"/>
      <c r="U92" s="14"/>
      <c r="V92" s="41"/>
      <c r="W92" s="40"/>
      <c r="X92" s="40"/>
      <c r="Y92" s="41"/>
      <c r="Z92" s="41"/>
      <c r="AA92" s="41"/>
      <c r="AB92" s="19">
        <f t="shared" si="9"/>
        <v>5000000</v>
      </c>
    </row>
    <row r="93" spans="1:28" s="2" customFormat="1" ht="102" hidden="1" customHeight="1" x14ac:dyDescent="0.25">
      <c r="A93" s="7"/>
      <c r="B93" s="46">
        <v>90</v>
      </c>
      <c r="C93" s="45" t="s">
        <v>47</v>
      </c>
      <c r="D93" s="55" t="s">
        <v>141</v>
      </c>
      <c r="E93" s="45" t="s">
        <v>261</v>
      </c>
      <c r="F93" s="45" t="s">
        <v>381</v>
      </c>
      <c r="G93" s="45" t="s">
        <v>499</v>
      </c>
      <c r="H93" s="29">
        <v>0</v>
      </c>
      <c r="I93" s="29">
        <v>1</v>
      </c>
      <c r="J93" s="28" t="s">
        <v>618</v>
      </c>
      <c r="K93" s="27" t="s">
        <v>595</v>
      </c>
      <c r="L93" s="34" t="s">
        <v>628</v>
      </c>
      <c r="M93" s="39" t="s">
        <v>261</v>
      </c>
      <c r="N93" s="39" t="s">
        <v>654</v>
      </c>
      <c r="O93" s="14"/>
      <c r="P93" s="14"/>
      <c r="Q93" s="14"/>
      <c r="R93" s="14">
        <v>10000000</v>
      </c>
      <c r="S93" s="14"/>
      <c r="T93" s="14"/>
      <c r="U93" s="14"/>
      <c r="V93" s="14"/>
      <c r="W93" s="14"/>
      <c r="X93" s="14"/>
      <c r="Y93" s="14"/>
      <c r="Z93" s="14"/>
      <c r="AA93" s="14"/>
      <c r="AB93" s="19">
        <f t="shared" si="9"/>
        <v>10000000</v>
      </c>
    </row>
    <row r="94" spans="1:28" s="2" customFormat="1" ht="99.75" customHeight="1" x14ac:dyDescent="0.25">
      <c r="A94" s="7"/>
      <c r="B94" s="46">
        <v>91</v>
      </c>
      <c r="C94" s="45" t="s">
        <v>48</v>
      </c>
      <c r="D94" s="55" t="s">
        <v>142</v>
      </c>
      <c r="E94" s="45" t="s">
        <v>262</v>
      </c>
      <c r="F94" s="45" t="s">
        <v>382</v>
      </c>
      <c r="G94" s="45" t="s">
        <v>500</v>
      </c>
      <c r="H94" s="29">
        <v>1</v>
      </c>
      <c r="I94" s="29">
        <v>4</v>
      </c>
      <c r="J94" s="28" t="s">
        <v>619</v>
      </c>
      <c r="K94" s="27" t="s">
        <v>596</v>
      </c>
      <c r="L94" s="34" t="s">
        <v>629</v>
      </c>
      <c r="M94" s="10" t="s">
        <v>262</v>
      </c>
      <c r="N94" s="12">
        <v>0</v>
      </c>
      <c r="O94" s="12">
        <v>0</v>
      </c>
      <c r="P94" s="12">
        <v>0</v>
      </c>
      <c r="Q94" s="12">
        <v>0</v>
      </c>
      <c r="R94" s="15">
        <v>960000000</v>
      </c>
      <c r="S94" s="12">
        <v>0</v>
      </c>
      <c r="T94" s="12">
        <v>0</v>
      </c>
      <c r="U94" s="12">
        <v>0</v>
      </c>
      <c r="V94" s="31">
        <v>0</v>
      </c>
      <c r="W94" s="12">
        <v>0</v>
      </c>
      <c r="X94" s="12">
        <v>0</v>
      </c>
      <c r="Y94" s="31">
        <v>0</v>
      </c>
      <c r="Z94" s="31">
        <v>0</v>
      </c>
      <c r="AA94" s="31">
        <v>0</v>
      </c>
      <c r="AB94" s="17">
        <f t="shared" si="9"/>
        <v>960000000</v>
      </c>
    </row>
    <row r="95" spans="1:28" s="2" customFormat="1" ht="96.75" hidden="1" customHeight="1" x14ac:dyDescent="0.25">
      <c r="A95" s="7"/>
      <c r="B95" s="46">
        <v>92</v>
      </c>
      <c r="C95" s="45" t="s">
        <v>49</v>
      </c>
      <c r="D95" s="55" t="s">
        <v>143</v>
      </c>
      <c r="E95" s="45" t="s">
        <v>263</v>
      </c>
      <c r="F95" s="45" t="s">
        <v>383</v>
      </c>
      <c r="G95" s="45" t="s">
        <v>501</v>
      </c>
      <c r="H95" s="29">
        <v>1</v>
      </c>
      <c r="I95" s="29">
        <v>4</v>
      </c>
      <c r="J95" s="28" t="s">
        <v>620</v>
      </c>
      <c r="K95" s="27" t="s">
        <v>597</v>
      </c>
      <c r="L95" s="34" t="s">
        <v>630</v>
      </c>
      <c r="M95" s="10" t="s">
        <v>263</v>
      </c>
      <c r="N95" s="42" t="s">
        <v>654</v>
      </c>
      <c r="O95" s="38"/>
      <c r="P95" s="38"/>
      <c r="Q95" s="38"/>
      <c r="R95" s="38"/>
      <c r="S95" s="38"/>
      <c r="T95" s="38"/>
      <c r="U95" s="38"/>
      <c r="V95" s="38"/>
      <c r="W95" s="38"/>
      <c r="X95" s="38">
        <v>120000000</v>
      </c>
      <c r="Y95" s="38">
        <v>20000000</v>
      </c>
      <c r="Z95" s="38"/>
      <c r="AA95" s="38"/>
      <c r="AB95" s="18">
        <f>SUM(N95:AA95)</f>
        <v>140000000</v>
      </c>
    </row>
    <row r="96" spans="1:28" s="2" customFormat="1" ht="63.75" customHeight="1" x14ac:dyDescent="0.25">
      <c r="A96" s="7"/>
      <c r="B96" s="46">
        <v>93</v>
      </c>
      <c r="C96" s="45" t="s">
        <v>49</v>
      </c>
      <c r="D96" s="55" t="s">
        <v>144</v>
      </c>
      <c r="E96" s="45" t="s">
        <v>264</v>
      </c>
      <c r="F96" s="45" t="s">
        <v>384</v>
      </c>
      <c r="G96" s="45" t="s">
        <v>502</v>
      </c>
      <c r="H96" s="29">
        <v>1</v>
      </c>
      <c r="I96" s="29">
        <v>4</v>
      </c>
      <c r="J96" s="28" t="s">
        <v>620</v>
      </c>
      <c r="K96" s="27" t="s">
        <v>597</v>
      </c>
      <c r="L96" s="34" t="s">
        <v>629</v>
      </c>
      <c r="M96" s="10" t="s">
        <v>264</v>
      </c>
      <c r="N96" s="12">
        <v>0</v>
      </c>
      <c r="O96" s="12">
        <v>0</v>
      </c>
      <c r="P96" s="12">
        <v>0</v>
      </c>
      <c r="Q96" s="15">
        <v>5000000</v>
      </c>
      <c r="R96" s="12">
        <v>0</v>
      </c>
      <c r="S96" s="12">
        <v>0</v>
      </c>
      <c r="T96" s="12">
        <v>0</v>
      </c>
      <c r="U96" s="12">
        <v>0</v>
      </c>
      <c r="V96" s="31">
        <v>0</v>
      </c>
      <c r="W96" s="15"/>
      <c r="X96" s="15">
        <v>5000000</v>
      </c>
      <c r="Y96" s="31">
        <v>0</v>
      </c>
      <c r="Z96" s="31">
        <v>0</v>
      </c>
      <c r="AA96" s="31">
        <v>0</v>
      </c>
      <c r="AB96" s="17">
        <f t="shared" ref="AB96:AB106" si="10">SUM(N96:AA96)</f>
        <v>10000000</v>
      </c>
    </row>
    <row r="97" spans="1:28" s="2" customFormat="1" ht="72.75" hidden="1" customHeight="1" x14ac:dyDescent="0.25">
      <c r="A97" s="7"/>
      <c r="B97" s="46">
        <v>94</v>
      </c>
      <c r="C97" s="45" t="s">
        <v>49</v>
      </c>
      <c r="D97" s="55" t="s">
        <v>145</v>
      </c>
      <c r="E97" s="45" t="s">
        <v>265</v>
      </c>
      <c r="F97" s="45" t="s">
        <v>385</v>
      </c>
      <c r="G97" s="45" t="s">
        <v>503</v>
      </c>
      <c r="H97" s="29">
        <v>1</v>
      </c>
      <c r="I97" s="29">
        <v>4</v>
      </c>
      <c r="J97" s="28" t="s">
        <v>620</v>
      </c>
      <c r="K97" s="27" t="s">
        <v>598</v>
      </c>
      <c r="L97" s="34" t="s">
        <v>630</v>
      </c>
      <c r="M97" s="10" t="s">
        <v>265</v>
      </c>
      <c r="N97" s="32" t="s">
        <v>654</v>
      </c>
      <c r="O97" s="15"/>
      <c r="P97" s="15"/>
      <c r="Q97" s="15"/>
      <c r="R97" s="15"/>
      <c r="S97" s="15"/>
      <c r="T97" s="15"/>
      <c r="U97" s="15"/>
      <c r="V97" s="15"/>
      <c r="W97" s="15"/>
      <c r="X97" s="15">
        <v>5000000</v>
      </c>
      <c r="Y97" s="15">
        <v>5000000</v>
      </c>
      <c r="Z97" s="15"/>
      <c r="AA97" s="15"/>
      <c r="AB97" s="18">
        <f t="shared" si="10"/>
        <v>10000000</v>
      </c>
    </row>
    <row r="98" spans="1:28" s="2" customFormat="1" ht="97.5" hidden="1" customHeight="1" x14ac:dyDescent="0.25">
      <c r="A98" s="7"/>
      <c r="B98" s="46">
        <v>95</v>
      </c>
      <c r="C98" s="45" t="s">
        <v>49</v>
      </c>
      <c r="D98" s="55" t="s">
        <v>146</v>
      </c>
      <c r="E98" s="45" t="s">
        <v>266</v>
      </c>
      <c r="F98" s="45" t="s">
        <v>386</v>
      </c>
      <c r="G98" s="45" t="s">
        <v>504</v>
      </c>
      <c r="H98" s="29">
        <v>0</v>
      </c>
      <c r="I98" s="29">
        <v>4</v>
      </c>
      <c r="J98" s="28" t="s">
        <v>620</v>
      </c>
      <c r="K98" s="27" t="s">
        <v>597</v>
      </c>
      <c r="L98" s="34" t="s">
        <v>630</v>
      </c>
      <c r="M98" s="10" t="s">
        <v>266</v>
      </c>
      <c r="N98" s="32" t="s">
        <v>654</v>
      </c>
      <c r="O98" s="15"/>
      <c r="P98" s="15"/>
      <c r="Q98" s="15"/>
      <c r="R98" s="15">
        <v>10000000</v>
      </c>
      <c r="S98" s="15"/>
      <c r="T98" s="15"/>
      <c r="U98" s="15"/>
      <c r="V98" s="15"/>
      <c r="W98" s="15"/>
      <c r="X98" s="15"/>
      <c r="Y98" s="15"/>
      <c r="Z98" s="15"/>
      <c r="AA98" s="15"/>
      <c r="AB98" s="18">
        <f t="shared" si="10"/>
        <v>10000000</v>
      </c>
    </row>
    <row r="99" spans="1:28" s="2" customFormat="1" ht="80.25" customHeight="1" x14ac:dyDescent="0.25">
      <c r="A99" s="7"/>
      <c r="B99" s="46">
        <v>96</v>
      </c>
      <c r="C99" s="45" t="s">
        <v>50</v>
      </c>
      <c r="D99" s="55" t="s">
        <v>147</v>
      </c>
      <c r="E99" s="45" t="s">
        <v>267</v>
      </c>
      <c r="F99" s="45" t="s">
        <v>387</v>
      </c>
      <c r="G99" s="45" t="s">
        <v>505</v>
      </c>
      <c r="H99" s="29">
        <v>1</v>
      </c>
      <c r="I99" s="29">
        <v>4</v>
      </c>
      <c r="J99" s="28" t="s">
        <v>621</v>
      </c>
      <c r="K99" s="27" t="s">
        <v>599</v>
      </c>
      <c r="L99" s="34" t="s">
        <v>629</v>
      </c>
      <c r="M99" s="10" t="s">
        <v>267</v>
      </c>
      <c r="N99" s="12">
        <v>0</v>
      </c>
      <c r="O99" s="12">
        <v>0</v>
      </c>
      <c r="P99" s="12">
        <v>0</v>
      </c>
      <c r="Q99" s="15">
        <v>15000000</v>
      </c>
      <c r="R99" s="15">
        <v>5000000</v>
      </c>
      <c r="S99" s="12">
        <v>0</v>
      </c>
      <c r="T99" s="12">
        <v>0</v>
      </c>
      <c r="U99" s="12">
        <v>0</v>
      </c>
      <c r="V99" s="31">
        <v>0</v>
      </c>
      <c r="W99" s="15"/>
      <c r="X99" s="12">
        <v>0</v>
      </c>
      <c r="Y99" s="31">
        <v>0</v>
      </c>
      <c r="Z99" s="31">
        <v>0</v>
      </c>
      <c r="AA99" s="31">
        <v>0</v>
      </c>
      <c r="AB99" s="17">
        <f t="shared" si="10"/>
        <v>20000000</v>
      </c>
    </row>
    <row r="100" spans="1:28" s="2" customFormat="1" ht="123" hidden="1" customHeight="1" x14ac:dyDescent="0.25">
      <c r="A100" s="7"/>
      <c r="B100" s="46">
        <v>97</v>
      </c>
      <c r="C100" s="45" t="s">
        <v>50</v>
      </c>
      <c r="D100" s="55" t="s">
        <v>148</v>
      </c>
      <c r="E100" s="45" t="s">
        <v>268</v>
      </c>
      <c r="F100" s="45" t="s">
        <v>388</v>
      </c>
      <c r="G100" s="45" t="s">
        <v>506</v>
      </c>
      <c r="H100" s="29">
        <v>1</v>
      </c>
      <c r="I100" s="29">
        <v>4</v>
      </c>
      <c r="J100" s="28" t="s">
        <v>621</v>
      </c>
      <c r="K100" s="27" t="s">
        <v>600</v>
      </c>
      <c r="L100" s="34" t="s">
        <v>632</v>
      </c>
      <c r="M100" s="10" t="s">
        <v>268</v>
      </c>
      <c r="N100" s="13" t="s">
        <v>654</v>
      </c>
      <c r="O100" s="13"/>
      <c r="P100" s="13"/>
      <c r="Q100" s="13"/>
      <c r="R100" s="15">
        <v>300000000</v>
      </c>
      <c r="S100" s="13"/>
      <c r="T100" s="13"/>
      <c r="U100" s="13"/>
      <c r="V100" s="38"/>
      <c r="W100" s="15"/>
      <c r="X100" s="13" t="s">
        <v>653</v>
      </c>
      <c r="Y100" s="38" t="s">
        <v>653</v>
      </c>
      <c r="Z100" s="38"/>
      <c r="AA100" s="38"/>
      <c r="AB100" s="17">
        <f t="shared" si="10"/>
        <v>300000000</v>
      </c>
    </row>
    <row r="101" spans="1:28" s="2" customFormat="1" ht="93" customHeight="1" x14ac:dyDescent="0.25">
      <c r="A101" s="7"/>
      <c r="B101" s="46">
        <v>98</v>
      </c>
      <c r="C101" s="45" t="s">
        <v>50</v>
      </c>
      <c r="D101" s="55" t="s">
        <v>149</v>
      </c>
      <c r="E101" s="45" t="s">
        <v>269</v>
      </c>
      <c r="F101" s="45" t="s">
        <v>389</v>
      </c>
      <c r="G101" s="45" t="s">
        <v>507</v>
      </c>
      <c r="H101" s="29">
        <v>0</v>
      </c>
      <c r="I101" s="29">
        <v>1</v>
      </c>
      <c r="J101" s="28" t="s">
        <v>621</v>
      </c>
      <c r="K101" s="27" t="s">
        <v>599</v>
      </c>
      <c r="L101" s="34" t="s">
        <v>629</v>
      </c>
      <c r="M101" s="10" t="s">
        <v>269</v>
      </c>
      <c r="N101" s="12">
        <v>0</v>
      </c>
      <c r="O101" s="12">
        <v>0</v>
      </c>
      <c r="P101" s="12">
        <v>0</v>
      </c>
      <c r="Q101" s="12">
        <v>0</v>
      </c>
      <c r="R101" s="15">
        <v>5000000</v>
      </c>
      <c r="S101" s="15"/>
      <c r="T101" s="15"/>
      <c r="U101" s="15"/>
      <c r="V101" s="15"/>
      <c r="W101" s="15"/>
      <c r="X101" s="15"/>
      <c r="Y101" s="15"/>
      <c r="Z101" s="15"/>
      <c r="AA101" s="15"/>
      <c r="AB101" s="17">
        <f t="shared" si="10"/>
        <v>5000000</v>
      </c>
    </row>
    <row r="102" spans="1:28" s="2" customFormat="1" ht="93" customHeight="1" x14ac:dyDescent="0.25">
      <c r="A102" s="7"/>
      <c r="B102" s="46">
        <v>99</v>
      </c>
      <c r="C102" s="45" t="s">
        <v>50</v>
      </c>
      <c r="D102" s="55" t="s">
        <v>150</v>
      </c>
      <c r="E102" s="45" t="s">
        <v>270</v>
      </c>
      <c r="F102" s="45" t="s">
        <v>390</v>
      </c>
      <c r="G102" s="45" t="s">
        <v>508</v>
      </c>
      <c r="H102" s="29">
        <v>1</v>
      </c>
      <c r="I102" s="29">
        <v>8</v>
      </c>
      <c r="J102" s="28" t="s">
        <v>621</v>
      </c>
      <c r="K102" s="27" t="s">
        <v>599</v>
      </c>
      <c r="L102" s="34" t="s">
        <v>629</v>
      </c>
      <c r="M102" s="10" t="s">
        <v>270</v>
      </c>
      <c r="N102" s="12">
        <v>0</v>
      </c>
      <c r="O102" s="12">
        <v>0</v>
      </c>
      <c r="P102" s="12">
        <v>0</v>
      </c>
      <c r="Q102" s="31">
        <v>0</v>
      </c>
      <c r="R102" s="15">
        <v>15000000</v>
      </c>
      <c r="S102" s="12">
        <v>0</v>
      </c>
      <c r="T102" s="31">
        <v>0</v>
      </c>
      <c r="U102" s="31">
        <v>0</v>
      </c>
      <c r="V102" s="31">
        <v>0</v>
      </c>
      <c r="W102" s="15"/>
      <c r="X102" s="12">
        <f>SUM(I102:V102)</f>
        <v>15000008</v>
      </c>
      <c r="Y102" s="13"/>
      <c r="Z102" s="13"/>
      <c r="AA102" s="13"/>
      <c r="AB102" s="17">
        <f t="shared" si="10"/>
        <v>30000008</v>
      </c>
    </row>
    <row r="103" spans="1:28" s="2" customFormat="1" ht="78" customHeight="1" x14ac:dyDescent="0.25">
      <c r="A103" s="7"/>
      <c r="B103" s="46">
        <v>100</v>
      </c>
      <c r="C103" s="45" t="s">
        <v>50</v>
      </c>
      <c r="D103" s="55" t="s">
        <v>151</v>
      </c>
      <c r="E103" s="45" t="s">
        <v>271</v>
      </c>
      <c r="F103" s="45" t="s">
        <v>391</v>
      </c>
      <c r="G103" s="45" t="s">
        <v>509</v>
      </c>
      <c r="H103" s="29">
        <v>1</v>
      </c>
      <c r="I103" s="29">
        <v>4</v>
      </c>
      <c r="J103" s="28" t="s">
        <v>621</v>
      </c>
      <c r="K103" s="27" t="s">
        <v>599</v>
      </c>
      <c r="L103" s="34" t="s">
        <v>629</v>
      </c>
      <c r="M103" s="10" t="s">
        <v>271</v>
      </c>
      <c r="N103" s="12">
        <v>0</v>
      </c>
      <c r="O103" s="12">
        <v>0</v>
      </c>
      <c r="P103" s="12">
        <v>0</v>
      </c>
      <c r="Q103" s="31">
        <v>0</v>
      </c>
      <c r="R103" s="15">
        <v>0</v>
      </c>
      <c r="S103" s="12">
        <v>0</v>
      </c>
      <c r="T103" s="31">
        <v>0</v>
      </c>
      <c r="U103" s="31">
        <v>0</v>
      </c>
      <c r="V103" s="31">
        <v>0</v>
      </c>
      <c r="W103" s="15"/>
      <c r="X103" s="12">
        <v>13000000</v>
      </c>
      <c r="Y103" s="13"/>
      <c r="Z103" s="13"/>
      <c r="AA103" s="13"/>
      <c r="AB103" s="17">
        <f t="shared" si="10"/>
        <v>13000000</v>
      </c>
    </row>
    <row r="104" spans="1:28" s="2" customFormat="1" ht="84.75" hidden="1" customHeight="1" x14ac:dyDescent="0.25">
      <c r="A104" s="7"/>
      <c r="B104" s="46">
        <v>101</v>
      </c>
      <c r="C104" s="45" t="s">
        <v>50</v>
      </c>
      <c r="D104" s="55" t="s">
        <v>152</v>
      </c>
      <c r="E104" s="45" t="s">
        <v>272</v>
      </c>
      <c r="F104" s="45" t="s">
        <v>392</v>
      </c>
      <c r="G104" s="45" t="s">
        <v>510</v>
      </c>
      <c r="H104" s="29">
        <v>1</v>
      </c>
      <c r="I104" s="29">
        <v>2</v>
      </c>
      <c r="J104" s="28" t="s">
        <v>621</v>
      </c>
      <c r="K104" s="27" t="s">
        <v>599</v>
      </c>
      <c r="L104" s="34" t="s">
        <v>630</v>
      </c>
      <c r="M104" s="10" t="s">
        <v>272</v>
      </c>
      <c r="N104" s="33" t="s">
        <v>654</v>
      </c>
      <c r="O104" s="13"/>
      <c r="P104" s="13"/>
      <c r="Q104" s="13"/>
      <c r="R104" s="13">
        <v>25000000</v>
      </c>
      <c r="S104" s="13"/>
      <c r="T104" s="13"/>
      <c r="U104" s="13"/>
      <c r="V104" s="13"/>
      <c r="W104" s="13"/>
      <c r="X104" s="13"/>
      <c r="Y104" s="13"/>
      <c r="Z104" s="13"/>
      <c r="AA104" s="13"/>
      <c r="AB104" s="18">
        <f t="shared" si="10"/>
        <v>25000000</v>
      </c>
    </row>
    <row r="105" spans="1:28" s="2" customFormat="1" ht="62.25" hidden="1" customHeight="1" x14ac:dyDescent="0.25">
      <c r="A105" s="7"/>
      <c r="B105" s="46">
        <v>102</v>
      </c>
      <c r="C105" s="45" t="s">
        <v>50</v>
      </c>
      <c r="D105" s="55" t="s">
        <v>153</v>
      </c>
      <c r="E105" s="45" t="s">
        <v>273</v>
      </c>
      <c r="F105" s="45" t="s">
        <v>393</v>
      </c>
      <c r="G105" s="45" t="s">
        <v>511</v>
      </c>
      <c r="H105" s="29">
        <v>0</v>
      </c>
      <c r="I105" s="29">
        <v>4</v>
      </c>
      <c r="J105" s="28" t="s">
        <v>621</v>
      </c>
      <c r="K105" s="27" t="s">
        <v>599</v>
      </c>
      <c r="L105" s="34" t="s">
        <v>630</v>
      </c>
      <c r="M105" s="10" t="s">
        <v>640</v>
      </c>
      <c r="N105" s="33" t="s">
        <v>654</v>
      </c>
      <c r="O105" s="13"/>
      <c r="P105" s="13"/>
      <c r="Q105" s="13"/>
      <c r="R105" s="13">
        <v>24000000</v>
      </c>
      <c r="S105" s="13"/>
      <c r="T105" s="13"/>
      <c r="U105" s="13"/>
      <c r="V105" s="13"/>
      <c r="W105" s="13"/>
      <c r="X105" s="13"/>
      <c r="Y105" s="13"/>
      <c r="Z105" s="13"/>
      <c r="AA105" s="13"/>
      <c r="AB105" s="18">
        <f t="shared" si="10"/>
        <v>24000000</v>
      </c>
    </row>
    <row r="106" spans="1:28" s="2" customFormat="1" ht="54.75" hidden="1" customHeight="1" x14ac:dyDescent="0.25">
      <c r="A106" s="7"/>
      <c r="B106" s="46">
        <v>103</v>
      </c>
      <c r="C106" s="45" t="s">
        <v>50</v>
      </c>
      <c r="D106" s="55" t="s">
        <v>154</v>
      </c>
      <c r="E106" s="45" t="s">
        <v>274</v>
      </c>
      <c r="F106" s="45" t="s">
        <v>394</v>
      </c>
      <c r="G106" s="45" t="s">
        <v>512</v>
      </c>
      <c r="H106" s="29">
        <v>0</v>
      </c>
      <c r="I106" s="29">
        <v>4</v>
      </c>
      <c r="J106" s="28" t="s">
        <v>621</v>
      </c>
      <c r="K106" s="27" t="s">
        <v>599</v>
      </c>
      <c r="L106" s="34" t="s">
        <v>630</v>
      </c>
      <c r="M106" s="10" t="s">
        <v>274</v>
      </c>
      <c r="N106" s="33" t="s">
        <v>654</v>
      </c>
      <c r="O106" s="13"/>
      <c r="P106" s="13"/>
      <c r="Q106" s="13"/>
      <c r="R106" s="13">
        <v>5000000</v>
      </c>
      <c r="S106" s="13"/>
      <c r="T106" s="13"/>
      <c r="U106" s="13"/>
      <c r="V106" s="13"/>
      <c r="W106" s="13"/>
      <c r="X106" s="13"/>
      <c r="Y106" s="13"/>
      <c r="Z106" s="13"/>
      <c r="AA106" s="13"/>
      <c r="AB106" s="18">
        <f t="shared" si="10"/>
        <v>5000000</v>
      </c>
    </row>
    <row r="107" spans="1:28" s="2" customFormat="1" ht="61.5" hidden="1" customHeight="1" x14ac:dyDescent="0.25">
      <c r="A107" s="7"/>
      <c r="B107" s="46">
        <v>104</v>
      </c>
      <c r="C107" s="45" t="s">
        <v>50</v>
      </c>
      <c r="D107" s="55" t="s">
        <v>155</v>
      </c>
      <c r="E107" s="45" t="s">
        <v>275</v>
      </c>
      <c r="F107" s="45" t="s">
        <v>395</v>
      </c>
      <c r="G107" s="45" t="s">
        <v>513</v>
      </c>
      <c r="H107" s="29">
        <v>0</v>
      </c>
      <c r="I107" s="29">
        <v>1</v>
      </c>
      <c r="J107" s="28" t="s">
        <v>621</v>
      </c>
      <c r="K107" s="27" t="s">
        <v>601</v>
      </c>
      <c r="L107" s="34" t="s">
        <v>633</v>
      </c>
      <c r="M107" s="10" t="s">
        <v>641</v>
      </c>
      <c r="N107" s="22" t="s">
        <v>641</v>
      </c>
      <c r="O107" s="15" t="s">
        <v>641</v>
      </c>
      <c r="P107" s="15" t="s">
        <v>641</v>
      </c>
      <c r="Q107" s="15" t="s">
        <v>641</v>
      </c>
      <c r="R107" s="15" t="s">
        <v>641</v>
      </c>
      <c r="S107" s="15" t="s">
        <v>641</v>
      </c>
      <c r="T107" s="15" t="s">
        <v>641</v>
      </c>
      <c r="U107" s="15" t="s">
        <v>641</v>
      </c>
      <c r="V107" s="15" t="s">
        <v>641</v>
      </c>
      <c r="W107" s="15" t="s">
        <v>641</v>
      </c>
      <c r="X107" s="15" t="s">
        <v>641</v>
      </c>
      <c r="Y107" s="15" t="s">
        <v>641</v>
      </c>
      <c r="Z107" s="15" t="s">
        <v>641</v>
      </c>
      <c r="AA107" s="15" t="s">
        <v>641</v>
      </c>
      <c r="AB107" s="20" t="s">
        <v>641</v>
      </c>
    </row>
    <row r="108" spans="1:28" s="2" customFormat="1" ht="76.5" customHeight="1" x14ac:dyDescent="0.25">
      <c r="A108" s="7"/>
      <c r="B108" s="46">
        <v>105</v>
      </c>
      <c r="C108" s="45" t="s">
        <v>50</v>
      </c>
      <c r="D108" s="55" t="s">
        <v>156</v>
      </c>
      <c r="E108" s="45" t="s">
        <v>276</v>
      </c>
      <c r="F108" s="45" t="s">
        <v>396</v>
      </c>
      <c r="G108" s="45" t="s">
        <v>514</v>
      </c>
      <c r="H108" s="29">
        <v>1</v>
      </c>
      <c r="I108" s="29">
        <v>4</v>
      </c>
      <c r="J108" s="28" t="s">
        <v>621</v>
      </c>
      <c r="K108" s="27" t="s">
        <v>599</v>
      </c>
      <c r="L108" s="34" t="s">
        <v>629</v>
      </c>
      <c r="M108" s="10" t="s">
        <v>276</v>
      </c>
      <c r="N108" s="12">
        <v>0</v>
      </c>
      <c r="O108" s="12">
        <v>0</v>
      </c>
      <c r="P108" s="12">
        <v>0</v>
      </c>
      <c r="Q108" s="12">
        <v>0</v>
      </c>
      <c r="R108" s="15">
        <v>5000000</v>
      </c>
      <c r="S108" s="12">
        <v>0</v>
      </c>
      <c r="T108" s="12">
        <v>0</v>
      </c>
      <c r="U108" s="12">
        <v>0</v>
      </c>
      <c r="V108" s="31">
        <v>0</v>
      </c>
      <c r="W108" s="15">
        <v>0</v>
      </c>
      <c r="X108" s="12">
        <v>0</v>
      </c>
      <c r="Y108" s="31">
        <v>0</v>
      </c>
      <c r="Z108" s="31">
        <v>0</v>
      </c>
      <c r="AA108" s="31">
        <v>0</v>
      </c>
      <c r="AB108" s="17">
        <f t="shared" ref="AB108:AB123" si="11">SUM(N108:AA108)</f>
        <v>5000000</v>
      </c>
    </row>
    <row r="109" spans="1:28" s="2" customFormat="1" ht="93" hidden="1" customHeight="1" x14ac:dyDescent="0.25">
      <c r="A109" s="7"/>
      <c r="B109" s="46">
        <v>106</v>
      </c>
      <c r="C109" s="45" t="s">
        <v>50</v>
      </c>
      <c r="D109" s="55" t="s">
        <v>157</v>
      </c>
      <c r="E109" s="45" t="s">
        <v>277</v>
      </c>
      <c r="F109" s="45" t="s">
        <v>397</v>
      </c>
      <c r="G109" s="45" t="s">
        <v>515</v>
      </c>
      <c r="H109" s="29">
        <v>1</v>
      </c>
      <c r="I109" s="29">
        <v>4</v>
      </c>
      <c r="J109" s="28" t="s">
        <v>621</v>
      </c>
      <c r="K109" s="27" t="s">
        <v>599</v>
      </c>
      <c r="L109" s="34" t="s">
        <v>634</v>
      </c>
      <c r="M109" s="10" t="s">
        <v>277</v>
      </c>
      <c r="N109" s="43" t="s">
        <v>654</v>
      </c>
      <c r="O109" s="13"/>
      <c r="P109" s="13"/>
      <c r="Q109" s="13"/>
      <c r="R109" s="15">
        <v>152990000</v>
      </c>
      <c r="S109" s="13"/>
      <c r="T109" s="13"/>
      <c r="U109" s="13"/>
      <c r="V109" s="13"/>
      <c r="W109" s="13"/>
      <c r="X109" s="13"/>
      <c r="Y109" s="13"/>
      <c r="Z109" s="13"/>
      <c r="AA109" s="13"/>
      <c r="AB109" s="17">
        <f t="shared" si="11"/>
        <v>152990000</v>
      </c>
    </row>
    <row r="110" spans="1:28" s="2" customFormat="1" ht="113.25" hidden="1" customHeight="1" x14ac:dyDescent="0.25">
      <c r="A110" s="7"/>
      <c r="B110" s="46">
        <v>107</v>
      </c>
      <c r="C110" s="45" t="s">
        <v>51</v>
      </c>
      <c r="D110" s="55" t="s">
        <v>158</v>
      </c>
      <c r="E110" s="45" t="s">
        <v>278</v>
      </c>
      <c r="F110" s="45" t="s">
        <v>398</v>
      </c>
      <c r="G110" s="45" t="s">
        <v>516</v>
      </c>
      <c r="H110" s="29">
        <v>1</v>
      </c>
      <c r="I110" s="29">
        <v>4</v>
      </c>
      <c r="J110" s="28" t="s">
        <v>622</v>
      </c>
      <c r="K110" s="27" t="s">
        <v>602</v>
      </c>
      <c r="L110" s="34" t="s">
        <v>630</v>
      </c>
      <c r="M110" s="10" t="s">
        <v>642</v>
      </c>
      <c r="N110" s="33" t="s">
        <v>654</v>
      </c>
      <c r="O110" s="13"/>
      <c r="P110" s="13"/>
      <c r="Q110" s="13"/>
      <c r="R110" s="13"/>
      <c r="S110" s="13"/>
      <c r="T110" s="13"/>
      <c r="U110" s="13"/>
      <c r="V110" s="13"/>
      <c r="W110" s="13"/>
      <c r="X110" s="13">
        <v>92000000</v>
      </c>
      <c r="Y110" s="13">
        <v>101000000</v>
      </c>
      <c r="Z110" s="13"/>
      <c r="AA110" s="13"/>
      <c r="AB110" s="18">
        <f t="shared" si="11"/>
        <v>193000000</v>
      </c>
    </row>
    <row r="111" spans="1:28" s="2" customFormat="1" ht="116.25" hidden="1" x14ac:dyDescent="0.25">
      <c r="A111" s="7"/>
      <c r="B111" s="46">
        <v>108</v>
      </c>
      <c r="C111" s="45" t="s">
        <v>51</v>
      </c>
      <c r="D111" s="55" t="s">
        <v>159</v>
      </c>
      <c r="E111" s="45" t="s">
        <v>279</v>
      </c>
      <c r="F111" s="45" t="s">
        <v>399</v>
      </c>
      <c r="G111" s="45" t="s">
        <v>517</v>
      </c>
      <c r="H111" s="29">
        <v>1</v>
      </c>
      <c r="I111" s="29">
        <v>4</v>
      </c>
      <c r="J111" s="28" t="s">
        <v>622</v>
      </c>
      <c r="K111" s="27" t="s">
        <v>603</v>
      </c>
      <c r="L111" s="34" t="s">
        <v>630</v>
      </c>
      <c r="M111" s="10" t="s">
        <v>643</v>
      </c>
      <c r="N111" s="33" t="s">
        <v>654</v>
      </c>
      <c r="O111" s="13"/>
      <c r="P111" s="13"/>
      <c r="Q111" s="13"/>
      <c r="R111" s="13">
        <v>40000000</v>
      </c>
      <c r="S111" s="13"/>
      <c r="T111" s="13"/>
      <c r="U111" s="13"/>
      <c r="V111" s="13"/>
      <c r="W111" s="13"/>
      <c r="X111" s="15"/>
      <c r="Y111" s="13"/>
      <c r="Z111" s="13"/>
      <c r="AA111" s="13"/>
      <c r="AB111" s="18">
        <f t="shared" si="11"/>
        <v>40000000</v>
      </c>
    </row>
    <row r="112" spans="1:28" s="2" customFormat="1" ht="87.75" hidden="1" customHeight="1" x14ac:dyDescent="0.25">
      <c r="A112" s="7"/>
      <c r="B112" s="46">
        <v>109</v>
      </c>
      <c r="C112" s="45" t="s">
        <v>51</v>
      </c>
      <c r="D112" s="55" t="s">
        <v>160</v>
      </c>
      <c r="E112" s="45" t="s">
        <v>280</v>
      </c>
      <c r="F112" s="45" t="s">
        <v>400</v>
      </c>
      <c r="G112" s="45" t="s">
        <v>518</v>
      </c>
      <c r="H112" s="29">
        <v>1</v>
      </c>
      <c r="I112" s="29">
        <v>4</v>
      </c>
      <c r="J112" s="28" t="s">
        <v>623</v>
      </c>
      <c r="K112" s="27" t="s">
        <v>604</v>
      </c>
      <c r="L112" s="34" t="s">
        <v>630</v>
      </c>
      <c r="M112" s="10" t="s">
        <v>644</v>
      </c>
      <c r="N112" s="33" t="s">
        <v>654</v>
      </c>
      <c r="O112" s="13"/>
      <c r="P112" s="13"/>
      <c r="Q112" s="13"/>
      <c r="R112" s="26"/>
      <c r="S112" s="13"/>
      <c r="T112" s="13"/>
      <c r="U112" s="13"/>
      <c r="V112" s="13"/>
      <c r="W112" s="13"/>
      <c r="X112" s="13">
        <v>1500000</v>
      </c>
      <c r="Y112" s="13"/>
      <c r="Z112" s="13"/>
      <c r="AA112" s="13"/>
      <c r="AB112" s="18">
        <f t="shared" si="11"/>
        <v>1500000</v>
      </c>
    </row>
    <row r="113" spans="1:28" s="2" customFormat="1" ht="114.75" hidden="1" customHeight="1" x14ac:dyDescent="0.25">
      <c r="A113" s="7"/>
      <c r="B113" s="46">
        <v>110</v>
      </c>
      <c r="C113" s="45" t="s">
        <v>51</v>
      </c>
      <c r="D113" s="55" t="s">
        <v>161</v>
      </c>
      <c r="E113" s="45" t="s">
        <v>281</v>
      </c>
      <c r="F113" s="45" t="s">
        <v>401</v>
      </c>
      <c r="G113" s="45" t="s">
        <v>519</v>
      </c>
      <c r="H113" s="29">
        <v>0</v>
      </c>
      <c r="I113" s="29">
        <v>2000</v>
      </c>
      <c r="J113" s="28" t="s">
        <v>622</v>
      </c>
      <c r="K113" s="27" t="s">
        <v>605</v>
      </c>
      <c r="L113" s="34" t="s">
        <v>630</v>
      </c>
      <c r="M113" s="10" t="s">
        <v>645</v>
      </c>
      <c r="N113" s="33" t="s">
        <v>654</v>
      </c>
      <c r="O113" s="13"/>
      <c r="P113" s="13"/>
      <c r="Q113" s="13"/>
      <c r="R113" s="26"/>
      <c r="S113" s="13"/>
      <c r="T113" s="13"/>
      <c r="U113" s="13"/>
      <c r="V113" s="13"/>
      <c r="W113" s="13"/>
      <c r="X113" s="13">
        <v>20000000</v>
      </c>
      <c r="Y113" s="13"/>
      <c r="Z113" s="13"/>
      <c r="AA113" s="13"/>
      <c r="AB113" s="18">
        <f t="shared" si="11"/>
        <v>20000000</v>
      </c>
    </row>
    <row r="114" spans="1:28" s="2" customFormat="1" ht="117" hidden="1" customHeight="1" x14ac:dyDescent="0.25">
      <c r="A114" s="7"/>
      <c r="B114" s="46">
        <v>111</v>
      </c>
      <c r="C114" s="45" t="s">
        <v>51</v>
      </c>
      <c r="D114" s="55" t="s">
        <v>162</v>
      </c>
      <c r="E114" s="45" t="s">
        <v>282</v>
      </c>
      <c r="F114" s="45" t="s">
        <v>402</v>
      </c>
      <c r="G114" s="45" t="s">
        <v>520</v>
      </c>
      <c r="H114" s="29">
        <v>0</v>
      </c>
      <c r="I114" s="29">
        <v>1</v>
      </c>
      <c r="J114" s="28" t="s">
        <v>622</v>
      </c>
      <c r="K114" s="27" t="s">
        <v>606</v>
      </c>
      <c r="L114" s="34" t="s">
        <v>630</v>
      </c>
      <c r="M114" s="10" t="s">
        <v>646</v>
      </c>
      <c r="N114" s="32" t="s">
        <v>654</v>
      </c>
      <c r="O114" s="15"/>
      <c r="P114" s="13"/>
      <c r="Q114" s="13"/>
      <c r="R114" s="26">
        <v>60000000</v>
      </c>
      <c r="S114" s="13"/>
      <c r="T114" s="13"/>
      <c r="U114" s="13"/>
      <c r="V114" s="13"/>
      <c r="W114" s="13"/>
      <c r="X114" s="13"/>
      <c r="Y114" s="13"/>
      <c r="Z114" s="13"/>
      <c r="AA114" s="13"/>
      <c r="AB114" s="18">
        <f t="shared" si="11"/>
        <v>60000000</v>
      </c>
    </row>
    <row r="115" spans="1:28" s="2" customFormat="1" ht="83.25" hidden="1" customHeight="1" x14ac:dyDescent="0.25">
      <c r="A115" s="7"/>
      <c r="B115" s="46">
        <v>112</v>
      </c>
      <c r="C115" s="45" t="s">
        <v>51</v>
      </c>
      <c r="D115" s="55" t="s">
        <v>163</v>
      </c>
      <c r="E115" s="45" t="s">
        <v>283</v>
      </c>
      <c r="F115" s="45" t="s">
        <v>403</v>
      </c>
      <c r="G115" s="45" t="s">
        <v>521</v>
      </c>
      <c r="H115" s="29">
        <v>0</v>
      </c>
      <c r="I115" s="29">
        <v>3</v>
      </c>
      <c r="J115" s="28" t="s">
        <v>622</v>
      </c>
      <c r="K115" s="27" t="s">
        <v>607</v>
      </c>
      <c r="L115" s="34" t="s">
        <v>630</v>
      </c>
      <c r="M115" s="10" t="s">
        <v>647</v>
      </c>
      <c r="N115" s="32" t="s">
        <v>654</v>
      </c>
      <c r="O115" s="15"/>
      <c r="P115" s="13"/>
      <c r="Q115" s="13"/>
      <c r="R115" s="26">
        <v>5000000</v>
      </c>
      <c r="S115" s="13"/>
      <c r="T115" s="13"/>
      <c r="U115" s="13"/>
      <c r="V115" s="13"/>
      <c r="W115" s="13"/>
      <c r="X115" s="13"/>
      <c r="Y115" s="13"/>
      <c r="Z115" s="13"/>
      <c r="AA115" s="13"/>
      <c r="AB115" s="18">
        <f t="shared" si="11"/>
        <v>5000000</v>
      </c>
    </row>
    <row r="116" spans="1:28" s="2" customFormat="1" ht="99" hidden="1" customHeight="1" x14ac:dyDescent="0.25">
      <c r="A116" s="7"/>
      <c r="B116" s="46">
        <v>113</v>
      </c>
      <c r="C116" s="45" t="s">
        <v>51</v>
      </c>
      <c r="D116" s="55" t="s">
        <v>164</v>
      </c>
      <c r="E116" s="45" t="s">
        <v>284</v>
      </c>
      <c r="F116" s="45" t="s">
        <v>404</v>
      </c>
      <c r="G116" s="45" t="s">
        <v>522</v>
      </c>
      <c r="H116" s="29">
        <v>0</v>
      </c>
      <c r="I116" s="29">
        <v>8</v>
      </c>
      <c r="J116" s="28" t="s">
        <v>624</v>
      </c>
      <c r="K116" s="27" t="s">
        <v>557</v>
      </c>
      <c r="L116" s="34" t="s">
        <v>630</v>
      </c>
      <c r="M116" s="10" t="s">
        <v>648</v>
      </c>
      <c r="N116" s="33" t="s">
        <v>654</v>
      </c>
      <c r="O116" s="13"/>
      <c r="P116" s="13"/>
      <c r="Q116" s="13"/>
      <c r="R116" s="26">
        <v>5000000</v>
      </c>
      <c r="S116" s="13"/>
      <c r="T116" s="13"/>
      <c r="U116" s="13"/>
      <c r="V116" s="13"/>
      <c r="W116" s="13"/>
      <c r="X116" s="13"/>
      <c r="Y116" s="13"/>
      <c r="Z116" s="13"/>
      <c r="AA116" s="13"/>
      <c r="AB116" s="18">
        <f t="shared" si="11"/>
        <v>5000000</v>
      </c>
    </row>
    <row r="117" spans="1:28" s="2" customFormat="1" ht="108.75" hidden="1" customHeight="1" x14ac:dyDescent="0.25">
      <c r="A117" s="7"/>
      <c r="B117" s="46">
        <v>114</v>
      </c>
      <c r="C117" s="45" t="s">
        <v>51</v>
      </c>
      <c r="D117" s="55" t="s">
        <v>165</v>
      </c>
      <c r="E117" s="45" t="s">
        <v>285</v>
      </c>
      <c r="F117" s="45" t="s">
        <v>405</v>
      </c>
      <c r="G117" s="45" t="s">
        <v>523</v>
      </c>
      <c r="H117" s="29">
        <v>0</v>
      </c>
      <c r="I117" s="29">
        <v>4</v>
      </c>
      <c r="J117" s="28" t="s">
        <v>624</v>
      </c>
      <c r="K117" s="27" t="s">
        <v>557</v>
      </c>
      <c r="L117" s="34" t="s">
        <v>630</v>
      </c>
      <c r="M117" s="10" t="s">
        <v>649</v>
      </c>
      <c r="N117" s="32" t="s">
        <v>654</v>
      </c>
      <c r="O117" s="15"/>
      <c r="P117" s="15"/>
      <c r="Q117" s="15"/>
      <c r="R117" s="26">
        <v>5000000</v>
      </c>
      <c r="S117" s="15"/>
      <c r="T117" s="15"/>
      <c r="U117" s="15"/>
      <c r="V117" s="15"/>
      <c r="W117" s="15"/>
      <c r="X117" s="15"/>
      <c r="Y117" s="15"/>
      <c r="Z117" s="15"/>
      <c r="AA117" s="15"/>
      <c r="AB117" s="18">
        <f t="shared" si="11"/>
        <v>5000000</v>
      </c>
    </row>
    <row r="118" spans="1:28" s="2" customFormat="1" ht="232.5" hidden="1" x14ac:dyDescent="0.25">
      <c r="A118" s="7"/>
      <c r="B118" s="46">
        <v>115</v>
      </c>
      <c r="C118" s="45" t="s">
        <v>51</v>
      </c>
      <c r="D118" s="55" t="s">
        <v>166</v>
      </c>
      <c r="E118" s="45" t="s">
        <v>286</v>
      </c>
      <c r="F118" s="45" t="s">
        <v>406</v>
      </c>
      <c r="G118" s="45" t="s">
        <v>524</v>
      </c>
      <c r="H118" s="29">
        <v>0</v>
      </c>
      <c r="I118" s="29">
        <v>4</v>
      </c>
      <c r="J118" s="28" t="s">
        <v>624</v>
      </c>
      <c r="K118" s="27" t="s">
        <v>557</v>
      </c>
      <c r="L118" s="34" t="s">
        <v>630</v>
      </c>
      <c r="M118" s="10" t="s">
        <v>650</v>
      </c>
      <c r="N118" s="32" t="s">
        <v>654</v>
      </c>
      <c r="O118" s="15"/>
      <c r="P118" s="15"/>
      <c r="Q118" s="15"/>
      <c r="R118" s="26">
        <v>5000000</v>
      </c>
      <c r="S118" s="15"/>
      <c r="T118" s="15"/>
      <c r="U118" s="15"/>
      <c r="V118" s="15"/>
      <c r="W118" s="15"/>
      <c r="X118" s="15"/>
      <c r="Y118" s="15"/>
      <c r="Z118" s="15"/>
      <c r="AA118" s="15"/>
      <c r="AB118" s="18">
        <f t="shared" si="11"/>
        <v>5000000</v>
      </c>
    </row>
    <row r="119" spans="1:28" s="2" customFormat="1" ht="139.5" hidden="1" x14ac:dyDescent="0.25">
      <c r="A119" s="7"/>
      <c r="B119" s="46">
        <v>116</v>
      </c>
      <c r="C119" s="45" t="s">
        <v>51</v>
      </c>
      <c r="D119" s="55" t="s">
        <v>167</v>
      </c>
      <c r="E119" s="45" t="s">
        <v>287</v>
      </c>
      <c r="F119" s="45" t="s">
        <v>407</v>
      </c>
      <c r="G119" s="45" t="s">
        <v>525</v>
      </c>
      <c r="H119" s="29">
        <v>0</v>
      </c>
      <c r="I119" s="29">
        <v>4</v>
      </c>
      <c r="J119" s="28" t="s">
        <v>624</v>
      </c>
      <c r="K119" s="27" t="s">
        <v>557</v>
      </c>
      <c r="L119" s="34" t="s">
        <v>630</v>
      </c>
      <c r="M119" s="10" t="s">
        <v>287</v>
      </c>
      <c r="N119" s="32" t="s">
        <v>654</v>
      </c>
      <c r="O119" s="15"/>
      <c r="P119" s="15"/>
      <c r="Q119" s="15"/>
      <c r="R119" s="26">
        <v>5000000</v>
      </c>
      <c r="S119" s="15"/>
      <c r="T119" s="15"/>
      <c r="U119" s="15"/>
      <c r="V119" s="15"/>
      <c r="W119" s="15"/>
      <c r="X119" s="15"/>
      <c r="Y119" s="15"/>
      <c r="Z119" s="15"/>
      <c r="AA119" s="15"/>
      <c r="AB119" s="18">
        <f t="shared" si="11"/>
        <v>5000000</v>
      </c>
    </row>
    <row r="120" spans="1:28" s="2" customFormat="1" ht="139.5" hidden="1" x14ac:dyDescent="0.25">
      <c r="A120" s="7"/>
      <c r="B120" s="46">
        <v>117</v>
      </c>
      <c r="C120" s="45" t="s">
        <v>51</v>
      </c>
      <c r="D120" s="55" t="s">
        <v>168</v>
      </c>
      <c r="E120" s="45" t="s">
        <v>288</v>
      </c>
      <c r="F120" s="45" t="s">
        <v>408</v>
      </c>
      <c r="G120" s="45" t="s">
        <v>526</v>
      </c>
      <c r="H120" s="29">
        <v>0</v>
      </c>
      <c r="I120" s="29">
        <v>800</v>
      </c>
      <c r="J120" s="28" t="s">
        <v>624</v>
      </c>
      <c r="K120" s="27" t="s">
        <v>562</v>
      </c>
      <c r="L120" s="34" t="s">
        <v>630</v>
      </c>
      <c r="M120" s="10" t="s">
        <v>288</v>
      </c>
      <c r="N120" s="32" t="s">
        <v>654</v>
      </c>
      <c r="O120" s="15"/>
      <c r="P120" s="15"/>
      <c r="Q120" s="15"/>
      <c r="R120" s="26">
        <v>5000000</v>
      </c>
      <c r="S120" s="15"/>
      <c r="T120" s="15"/>
      <c r="U120" s="15"/>
      <c r="V120" s="15"/>
      <c r="W120" s="15"/>
      <c r="X120" s="15"/>
      <c r="Y120" s="15"/>
      <c r="Z120" s="15"/>
      <c r="AA120" s="15"/>
      <c r="AB120" s="18">
        <f t="shared" si="11"/>
        <v>5000000</v>
      </c>
    </row>
    <row r="121" spans="1:28" s="2" customFormat="1" ht="145.5" hidden="1" customHeight="1" x14ac:dyDescent="0.25">
      <c r="A121" s="7"/>
      <c r="B121" s="46">
        <v>118</v>
      </c>
      <c r="C121" s="45" t="s">
        <v>51</v>
      </c>
      <c r="D121" s="55" t="s">
        <v>169</v>
      </c>
      <c r="E121" s="45" t="s">
        <v>289</v>
      </c>
      <c r="F121" s="45" t="s">
        <v>409</v>
      </c>
      <c r="G121" s="45" t="s">
        <v>527</v>
      </c>
      <c r="H121" s="29">
        <v>0</v>
      </c>
      <c r="I121" s="29">
        <v>4</v>
      </c>
      <c r="J121" s="28" t="s">
        <v>624</v>
      </c>
      <c r="K121" s="27" t="s">
        <v>544</v>
      </c>
      <c r="L121" s="34" t="s">
        <v>630</v>
      </c>
      <c r="M121" s="10" t="s">
        <v>289</v>
      </c>
      <c r="N121" s="32" t="s">
        <v>654</v>
      </c>
      <c r="O121" s="15"/>
      <c r="P121" s="15"/>
      <c r="Q121" s="15"/>
      <c r="R121" s="26">
        <v>5000000</v>
      </c>
      <c r="S121" s="15"/>
      <c r="T121" s="15"/>
      <c r="U121" s="15"/>
      <c r="V121" s="15"/>
      <c r="W121" s="15"/>
      <c r="X121" s="15"/>
      <c r="Y121" s="15"/>
      <c r="Z121" s="15"/>
      <c r="AA121" s="15"/>
      <c r="AB121" s="18">
        <f t="shared" si="11"/>
        <v>5000000</v>
      </c>
    </row>
    <row r="122" spans="1:28" s="2" customFormat="1" ht="102" hidden="1" customHeight="1" x14ac:dyDescent="0.25">
      <c r="A122" s="7"/>
      <c r="B122" s="46">
        <v>119</v>
      </c>
      <c r="C122" s="45" t="s">
        <v>51</v>
      </c>
      <c r="D122" s="55" t="s">
        <v>170</v>
      </c>
      <c r="E122" s="45" t="s">
        <v>290</v>
      </c>
      <c r="F122" s="45" t="s">
        <v>410</v>
      </c>
      <c r="G122" s="45" t="s">
        <v>528</v>
      </c>
      <c r="H122" s="29">
        <v>0</v>
      </c>
      <c r="I122" s="29">
        <v>4</v>
      </c>
      <c r="J122" s="28" t="s">
        <v>624</v>
      </c>
      <c r="K122" s="27" t="s">
        <v>608</v>
      </c>
      <c r="L122" s="34" t="s">
        <v>630</v>
      </c>
      <c r="M122" s="10" t="s">
        <v>290</v>
      </c>
      <c r="N122" s="32" t="s">
        <v>654</v>
      </c>
      <c r="O122" s="15"/>
      <c r="P122" s="15"/>
      <c r="Q122" s="15"/>
      <c r="R122" s="26">
        <v>5000000</v>
      </c>
      <c r="S122" s="15"/>
      <c r="T122" s="15"/>
      <c r="U122" s="15"/>
      <c r="V122" s="15"/>
      <c r="W122" s="15"/>
      <c r="X122" s="15"/>
      <c r="Y122" s="15"/>
      <c r="Z122" s="15"/>
      <c r="AA122" s="15"/>
      <c r="AB122" s="18">
        <f t="shared" si="11"/>
        <v>5000000</v>
      </c>
    </row>
    <row r="123" spans="1:28" s="2" customFormat="1" ht="139.5" hidden="1" x14ac:dyDescent="0.25">
      <c r="A123" s="7"/>
      <c r="B123" s="46">
        <v>120</v>
      </c>
      <c r="C123" s="45" t="s">
        <v>51</v>
      </c>
      <c r="D123" s="55" t="s">
        <v>171</v>
      </c>
      <c r="E123" s="45" t="s">
        <v>291</v>
      </c>
      <c r="F123" s="45" t="s">
        <v>411</v>
      </c>
      <c r="G123" s="45" t="s">
        <v>529</v>
      </c>
      <c r="H123" s="29">
        <v>0</v>
      </c>
      <c r="I123" s="29">
        <v>0</v>
      </c>
      <c r="J123" s="28" t="s">
        <v>622</v>
      </c>
      <c r="K123" s="27" t="s">
        <v>562</v>
      </c>
      <c r="L123" s="34" t="s">
        <v>630</v>
      </c>
      <c r="M123" s="10" t="s">
        <v>651</v>
      </c>
      <c r="N123" s="32" t="s">
        <v>654</v>
      </c>
      <c r="O123" s="15"/>
      <c r="P123" s="15"/>
      <c r="Q123" s="15"/>
      <c r="R123" s="26">
        <v>5000000</v>
      </c>
      <c r="S123" s="15"/>
      <c r="T123" s="15"/>
      <c r="U123" s="15"/>
      <c r="V123" s="15"/>
      <c r="W123" s="15"/>
      <c r="X123" s="15"/>
      <c r="Y123" s="15"/>
      <c r="Z123" s="15"/>
      <c r="AA123" s="15"/>
      <c r="AB123" s="18">
        <f t="shared" si="11"/>
        <v>5000000</v>
      </c>
    </row>
    <row r="124" spans="1:28" s="3" customFormat="1" ht="54.75" hidden="1" customHeight="1" x14ac:dyDescent="0.25">
      <c r="A124" s="4"/>
      <c r="B124" s="4"/>
      <c r="N124" s="6"/>
      <c r="O124" s="6"/>
      <c r="P124" s="6"/>
      <c r="Q124" s="6"/>
      <c r="R124" s="6"/>
      <c r="S124" s="6"/>
      <c r="T124" s="6"/>
      <c r="U124" s="6"/>
      <c r="V124" s="6"/>
      <c r="W124" s="6"/>
      <c r="X124" s="6"/>
      <c r="Y124" s="6"/>
      <c r="Z124" s="6"/>
      <c r="AA124" s="6"/>
      <c r="AB124" s="21">
        <f>SUM(AB4:AB123)</f>
        <v>32833406419</v>
      </c>
    </row>
    <row r="125" spans="1:28" s="3" customFormat="1" x14ac:dyDescent="0.25">
      <c r="A125" s="4"/>
      <c r="B125" s="4"/>
      <c r="N125" s="6"/>
      <c r="O125" s="6"/>
      <c r="P125" s="6"/>
      <c r="Q125" s="6"/>
      <c r="R125" s="6"/>
      <c r="S125" s="6"/>
      <c r="T125" s="6"/>
      <c r="U125" s="6"/>
      <c r="V125" s="6"/>
      <c r="W125" s="6"/>
      <c r="X125" s="6"/>
      <c r="Y125" s="6"/>
      <c r="Z125" s="6"/>
      <c r="AA125" s="6"/>
      <c r="AB125" s="6"/>
    </row>
    <row r="126" spans="1:28" s="3" customFormat="1" x14ac:dyDescent="0.25">
      <c r="A126" s="4"/>
      <c r="B126" s="4"/>
      <c r="N126" s="6"/>
      <c r="O126" s="6"/>
      <c r="P126" s="6"/>
      <c r="Q126" s="6"/>
      <c r="R126" s="6"/>
      <c r="S126" s="6"/>
      <c r="T126" s="6"/>
      <c r="U126" s="6"/>
      <c r="V126" s="6"/>
      <c r="W126" s="6"/>
      <c r="X126" s="6"/>
      <c r="Y126" s="6"/>
      <c r="Z126" s="6"/>
      <c r="AA126" s="6"/>
      <c r="AB126" s="6"/>
    </row>
    <row r="127" spans="1:28" s="3" customFormat="1" x14ac:dyDescent="0.25">
      <c r="A127" s="4"/>
      <c r="B127" s="4"/>
      <c r="N127" s="6"/>
      <c r="O127" s="6"/>
      <c r="P127" s="6"/>
      <c r="Q127" s="6"/>
      <c r="R127" s="6"/>
      <c r="S127" s="6"/>
      <c r="T127" s="6"/>
      <c r="U127" s="6"/>
      <c r="V127" s="6"/>
      <c r="W127" s="6"/>
      <c r="X127" s="6"/>
      <c r="Y127" s="6"/>
      <c r="Z127" s="6"/>
      <c r="AA127" s="6"/>
      <c r="AB127" s="6"/>
    </row>
    <row r="128" spans="1:28" s="3" customFormat="1" x14ac:dyDescent="0.25">
      <c r="A128" s="4"/>
      <c r="B128" s="4"/>
      <c r="N128" s="6"/>
      <c r="O128" s="6"/>
      <c r="P128" s="6"/>
      <c r="Q128" s="6"/>
      <c r="R128" s="6"/>
      <c r="S128" s="6"/>
      <c r="T128" s="6"/>
      <c r="U128" s="6"/>
      <c r="V128" s="6"/>
      <c r="W128" s="6"/>
      <c r="X128" s="6"/>
      <c r="Y128" s="6"/>
      <c r="Z128" s="6"/>
      <c r="AA128" s="6"/>
      <c r="AB128" s="6"/>
    </row>
    <row r="129" spans="1:28" s="3" customFormat="1" x14ac:dyDescent="0.25">
      <c r="A129" s="4"/>
      <c r="B129" s="4"/>
      <c r="N129" s="6"/>
      <c r="O129" s="6"/>
      <c r="P129" s="6"/>
      <c r="Q129" s="6"/>
      <c r="R129" s="6"/>
      <c r="S129" s="6"/>
      <c r="T129" s="6"/>
      <c r="U129" s="6"/>
      <c r="V129" s="6"/>
      <c r="W129" s="6"/>
      <c r="X129" s="6"/>
      <c r="Y129" s="6"/>
      <c r="Z129" s="6"/>
      <c r="AA129" s="6"/>
      <c r="AB129" s="6"/>
    </row>
    <row r="130" spans="1:28" s="3" customFormat="1" x14ac:dyDescent="0.25">
      <c r="A130" s="4"/>
      <c r="B130" s="4"/>
      <c r="N130" s="6"/>
      <c r="O130" s="6"/>
      <c r="P130" s="6"/>
      <c r="Q130" s="6"/>
      <c r="R130" s="6"/>
      <c r="S130" s="6"/>
      <c r="T130" s="6"/>
      <c r="U130" s="6"/>
      <c r="V130" s="6"/>
      <c r="W130" s="6"/>
      <c r="X130" s="6"/>
      <c r="Y130" s="6"/>
      <c r="Z130" s="6"/>
      <c r="AA130" s="6"/>
      <c r="AB130" s="6"/>
    </row>
    <row r="131" spans="1:28" s="3" customFormat="1" x14ac:dyDescent="0.25">
      <c r="A131" s="4"/>
      <c r="B131" s="4"/>
      <c r="N131" s="6"/>
      <c r="O131" s="6"/>
      <c r="P131" s="6"/>
      <c r="Q131" s="6"/>
      <c r="R131" s="6"/>
      <c r="S131" s="6"/>
      <c r="T131" s="6"/>
      <c r="U131" s="6"/>
      <c r="V131" s="6"/>
      <c r="W131" s="6"/>
      <c r="X131" s="6"/>
      <c r="Y131" s="6"/>
      <c r="Z131" s="6"/>
      <c r="AA131" s="6"/>
      <c r="AB131" s="6"/>
    </row>
    <row r="132" spans="1:28" s="3" customFormat="1" x14ac:dyDescent="0.25">
      <c r="A132" s="4"/>
      <c r="B132" s="4"/>
      <c r="N132" s="6"/>
      <c r="O132" s="6"/>
      <c r="P132" s="6"/>
      <c r="Q132" s="6"/>
      <c r="R132" s="6"/>
      <c r="S132" s="6"/>
      <c r="T132" s="6"/>
      <c r="U132" s="6"/>
      <c r="V132" s="6"/>
      <c r="W132" s="6"/>
      <c r="X132" s="6"/>
      <c r="Y132" s="6"/>
      <c r="Z132" s="6"/>
      <c r="AA132" s="6"/>
      <c r="AB132" s="6"/>
    </row>
    <row r="133" spans="1:28" s="3" customFormat="1" x14ac:dyDescent="0.25">
      <c r="A133" s="4"/>
      <c r="B133" s="4"/>
      <c r="N133" s="6"/>
      <c r="O133" s="6"/>
      <c r="P133" s="6"/>
      <c r="Q133" s="6"/>
      <c r="R133" s="6"/>
      <c r="S133" s="6"/>
      <c r="T133" s="6"/>
      <c r="U133" s="6"/>
      <c r="V133" s="6"/>
      <c r="W133" s="6"/>
      <c r="X133" s="6"/>
      <c r="Y133" s="6"/>
      <c r="Z133" s="6"/>
      <c r="AA133" s="6"/>
      <c r="AB133" s="6"/>
    </row>
    <row r="134" spans="1:28" s="3" customFormat="1" x14ac:dyDescent="0.25">
      <c r="A134" s="4"/>
      <c r="B134" s="4"/>
      <c r="N134" s="6"/>
      <c r="O134" s="6"/>
      <c r="P134" s="6"/>
      <c r="Q134" s="6"/>
      <c r="R134" s="6"/>
      <c r="S134" s="6"/>
      <c r="T134" s="6"/>
      <c r="U134" s="6"/>
      <c r="V134" s="6"/>
      <c r="W134" s="6"/>
      <c r="X134" s="6"/>
      <c r="Y134" s="6"/>
      <c r="Z134" s="6"/>
      <c r="AA134" s="6"/>
      <c r="AB134" s="6"/>
    </row>
    <row r="135" spans="1:28" s="3" customFormat="1" x14ac:dyDescent="0.25">
      <c r="A135" s="4"/>
      <c r="B135" s="4"/>
      <c r="N135" s="6"/>
      <c r="O135" s="6"/>
      <c r="P135" s="6"/>
      <c r="Q135" s="6"/>
      <c r="R135" s="6"/>
      <c r="S135" s="6"/>
      <c r="T135" s="6"/>
      <c r="U135" s="6"/>
      <c r="V135" s="6"/>
      <c r="W135" s="6"/>
      <c r="X135" s="6"/>
      <c r="Y135" s="6"/>
      <c r="Z135" s="6"/>
      <c r="AA135" s="6"/>
      <c r="AB135" s="6"/>
    </row>
    <row r="136" spans="1:28" s="3" customFormat="1" x14ac:dyDescent="0.25">
      <c r="A136" s="4"/>
      <c r="B136" s="4"/>
      <c r="N136" s="6"/>
      <c r="O136" s="6"/>
      <c r="P136" s="6"/>
      <c r="Q136" s="6"/>
      <c r="R136" s="6"/>
      <c r="S136" s="6"/>
      <c r="T136" s="6"/>
      <c r="U136" s="6"/>
      <c r="V136" s="6"/>
      <c r="W136" s="6"/>
      <c r="X136" s="6"/>
      <c r="Y136" s="6"/>
      <c r="Z136" s="6"/>
      <c r="AA136" s="6"/>
      <c r="AB136" s="6"/>
    </row>
    <row r="137" spans="1:28" s="3" customFormat="1" x14ac:dyDescent="0.25">
      <c r="A137" s="4"/>
      <c r="B137" s="4"/>
      <c r="N137" s="6"/>
      <c r="O137" s="6"/>
      <c r="P137" s="6"/>
      <c r="Q137" s="6"/>
      <c r="R137" s="6"/>
      <c r="S137" s="6"/>
      <c r="T137" s="6"/>
      <c r="U137" s="6"/>
      <c r="V137" s="6"/>
      <c r="W137" s="6"/>
      <c r="X137" s="6"/>
      <c r="Y137" s="6"/>
      <c r="Z137" s="6"/>
      <c r="AA137" s="6"/>
      <c r="AB137" s="6"/>
    </row>
    <row r="138" spans="1:28" s="3" customFormat="1" x14ac:dyDescent="0.25">
      <c r="A138" s="4"/>
      <c r="B138" s="4"/>
      <c r="N138" s="6"/>
      <c r="O138" s="6"/>
      <c r="P138" s="6"/>
      <c r="Q138" s="6"/>
      <c r="R138" s="6"/>
      <c r="S138" s="6"/>
      <c r="T138" s="6"/>
      <c r="U138" s="6"/>
      <c r="V138" s="6"/>
      <c r="W138" s="6"/>
      <c r="X138" s="6"/>
      <c r="Y138" s="6"/>
      <c r="Z138" s="6"/>
      <c r="AA138" s="6"/>
      <c r="AB138" s="6"/>
    </row>
    <row r="139" spans="1:28" s="3" customFormat="1" x14ac:dyDescent="0.25">
      <c r="A139" s="4"/>
      <c r="B139" s="4"/>
    </row>
    <row r="140" spans="1:28" s="3" customFormat="1" x14ac:dyDescent="0.25">
      <c r="A140" s="4"/>
      <c r="B140" s="4"/>
    </row>
    <row r="141" spans="1:28" s="3" customFormat="1" x14ac:dyDescent="0.25">
      <c r="A141" s="4"/>
      <c r="B141" s="4"/>
    </row>
    <row r="142" spans="1:28" s="3" customFormat="1" x14ac:dyDescent="0.25">
      <c r="A142" s="4"/>
      <c r="B142" s="4"/>
    </row>
    <row r="143" spans="1:28" s="3" customFormat="1" x14ac:dyDescent="0.25">
      <c r="A143" s="4"/>
      <c r="B143" s="4"/>
    </row>
    <row r="144" spans="1:28" s="3" customFormat="1" x14ac:dyDescent="0.25">
      <c r="A144" s="4"/>
      <c r="B144" s="4"/>
    </row>
    <row r="145" spans="1:2" s="3" customFormat="1" x14ac:dyDescent="0.25">
      <c r="A145" s="4"/>
      <c r="B145" s="4"/>
    </row>
    <row r="146" spans="1:2" s="3" customFormat="1" x14ac:dyDescent="0.25">
      <c r="A146" s="4"/>
      <c r="B146" s="4"/>
    </row>
    <row r="147" spans="1:2" s="3" customFormat="1" x14ac:dyDescent="0.25">
      <c r="A147" s="4"/>
      <c r="B147" s="4"/>
    </row>
    <row r="148" spans="1:2" s="3" customFormat="1" x14ac:dyDescent="0.25">
      <c r="A148" s="4"/>
      <c r="B148" s="4"/>
    </row>
    <row r="149" spans="1:2" s="3" customFormat="1" x14ac:dyDescent="0.25">
      <c r="A149" s="4"/>
      <c r="B149" s="4"/>
    </row>
    <row r="150" spans="1:2" s="3" customFormat="1" x14ac:dyDescent="0.25">
      <c r="A150" s="4"/>
      <c r="B150" s="4"/>
    </row>
    <row r="151" spans="1:2" s="3" customFormat="1" x14ac:dyDescent="0.25">
      <c r="A151" s="4"/>
      <c r="B151" s="4"/>
    </row>
    <row r="152" spans="1:2" s="3" customFormat="1" x14ac:dyDescent="0.25">
      <c r="A152" s="4"/>
      <c r="B152" s="4"/>
    </row>
    <row r="153" spans="1:2" s="3" customFormat="1" x14ac:dyDescent="0.25">
      <c r="A153" s="4"/>
      <c r="B153" s="4"/>
    </row>
    <row r="154" spans="1:2" s="3" customFormat="1" x14ac:dyDescent="0.25">
      <c r="A154" s="4"/>
      <c r="B154" s="4"/>
    </row>
    <row r="155" spans="1:2" s="3" customFormat="1" x14ac:dyDescent="0.25">
      <c r="A155" s="4"/>
      <c r="B155" s="4"/>
    </row>
    <row r="156" spans="1:2" s="3" customFormat="1" x14ac:dyDescent="0.25">
      <c r="A156" s="4"/>
      <c r="B156" s="4"/>
    </row>
    <row r="157" spans="1:2" s="3" customFormat="1" x14ac:dyDescent="0.25">
      <c r="A157" s="4"/>
      <c r="B157" s="4"/>
    </row>
    <row r="158" spans="1:2" s="3" customFormat="1" x14ac:dyDescent="0.25">
      <c r="A158" s="4"/>
      <c r="B158" s="4"/>
    </row>
    <row r="159" spans="1:2" s="3" customFormat="1" x14ac:dyDescent="0.25">
      <c r="A159" s="4"/>
      <c r="B159" s="4"/>
    </row>
    <row r="160" spans="1:2" s="3" customFormat="1" x14ac:dyDescent="0.25">
      <c r="A160" s="4"/>
      <c r="B160" s="4"/>
    </row>
    <row r="161" spans="1:2" s="3" customFormat="1" x14ac:dyDescent="0.25">
      <c r="A161" s="4"/>
      <c r="B161" s="4"/>
    </row>
    <row r="162" spans="1:2" s="3" customFormat="1" x14ac:dyDescent="0.25">
      <c r="A162" s="4"/>
      <c r="B162" s="4"/>
    </row>
    <row r="163" spans="1:2" s="3" customFormat="1" x14ac:dyDescent="0.25">
      <c r="A163" s="4"/>
      <c r="B163" s="4"/>
    </row>
    <row r="164" spans="1:2" s="3" customFormat="1" x14ac:dyDescent="0.25">
      <c r="A164" s="4"/>
      <c r="B164" s="4"/>
    </row>
    <row r="165" spans="1:2" s="3" customFormat="1" x14ac:dyDescent="0.25">
      <c r="A165" s="4"/>
      <c r="B165" s="4"/>
    </row>
    <row r="166" spans="1:2" s="3" customFormat="1" x14ac:dyDescent="0.25">
      <c r="A166" s="4"/>
      <c r="B166" s="4"/>
    </row>
    <row r="167" spans="1:2" s="3" customFormat="1" x14ac:dyDescent="0.25">
      <c r="A167" s="4"/>
      <c r="B167" s="4"/>
    </row>
    <row r="168" spans="1:2" s="3" customFormat="1" x14ac:dyDescent="0.25">
      <c r="A168" s="4"/>
      <c r="B168" s="4"/>
    </row>
    <row r="169" spans="1:2" s="3" customFormat="1" x14ac:dyDescent="0.25">
      <c r="A169" s="4"/>
      <c r="B169" s="4"/>
    </row>
    <row r="170" spans="1:2" s="3" customFormat="1" x14ac:dyDescent="0.25">
      <c r="A170" s="4"/>
      <c r="B170" s="4"/>
    </row>
    <row r="171" spans="1:2" s="3" customFormat="1" x14ac:dyDescent="0.25">
      <c r="A171" s="4"/>
      <c r="B171" s="4"/>
    </row>
    <row r="172" spans="1:2" s="3" customFormat="1" x14ac:dyDescent="0.25">
      <c r="A172" s="4"/>
      <c r="B172" s="4"/>
    </row>
    <row r="173" spans="1:2" s="3" customFormat="1" x14ac:dyDescent="0.25">
      <c r="A173" s="4"/>
      <c r="B173" s="4"/>
    </row>
    <row r="174" spans="1:2" s="3" customFormat="1" x14ac:dyDescent="0.25">
      <c r="A174" s="4"/>
      <c r="B174" s="4"/>
    </row>
    <row r="175" spans="1:2" s="3" customFormat="1" x14ac:dyDescent="0.25">
      <c r="A175" s="4"/>
      <c r="B175" s="4"/>
    </row>
    <row r="176" spans="1:2" s="3" customFormat="1" x14ac:dyDescent="0.25">
      <c r="A176" s="4"/>
      <c r="B176" s="4"/>
    </row>
    <row r="177" spans="1:2" s="3" customFormat="1" x14ac:dyDescent="0.25">
      <c r="A177" s="4"/>
      <c r="B177" s="4"/>
    </row>
    <row r="178" spans="1:2" s="3" customFormat="1" x14ac:dyDescent="0.25">
      <c r="A178" s="4"/>
      <c r="B178" s="4"/>
    </row>
    <row r="179" spans="1:2" s="3" customFormat="1" x14ac:dyDescent="0.25">
      <c r="A179" s="4"/>
      <c r="B179" s="4"/>
    </row>
    <row r="180" spans="1:2" s="3" customFormat="1" x14ac:dyDescent="0.25">
      <c r="A180" s="4"/>
      <c r="B180" s="4"/>
    </row>
    <row r="181" spans="1:2" s="3" customFormat="1" x14ac:dyDescent="0.25">
      <c r="A181" s="4"/>
      <c r="B181" s="4"/>
    </row>
    <row r="182" spans="1:2" s="3" customFormat="1" x14ac:dyDescent="0.25">
      <c r="A182" s="4"/>
      <c r="B182" s="4"/>
    </row>
    <row r="183" spans="1:2" s="3" customFormat="1" x14ac:dyDescent="0.25">
      <c r="A183" s="4"/>
      <c r="B183" s="4"/>
    </row>
    <row r="184" spans="1:2" s="3" customFormat="1" x14ac:dyDescent="0.25">
      <c r="A184" s="4"/>
      <c r="B184" s="4"/>
    </row>
    <row r="185" spans="1:2" s="3" customFormat="1" x14ac:dyDescent="0.25">
      <c r="A185" s="4"/>
      <c r="B185" s="4"/>
    </row>
    <row r="186" spans="1:2" s="3" customFormat="1" x14ac:dyDescent="0.25">
      <c r="A186" s="4"/>
      <c r="B186" s="4"/>
    </row>
    <row r="187" spans="1:2" s="3" customFormat="1" x14ac:dyDescent="0.25">
      <c r="A187" s="4"/>
      <c r="B187" s="4"/>
    </row>
    <row r="188" spans="1:2" s="3" customFormat="1" x14ac:dyDescent="0.25">
      <c r="A188" s="4"/>
      <c r="B188" s="4"/>
    </row>
    <row r="189" spans="1:2" s="3" customFormat="1" x14ac:dyDescent="0.25">
      <c r="A189" s="4"/>
      <c r="B189" s="4"/>
    </row>
    <row r="190" spans="1:2" s="3" customFormat="1" x14ac:dyDescent="0.25">
      <c r="A190" s="4"/>
      <c r="B190" s="4"/>
    </row>
    <row r="191" spans="1:2" s="3" customFormat="1" x14ac:dyDescent="0.25">
      <c r="A191" s="4"/>
      <c r="B191" s="4"/>
    </row>
    <row r="192" spans="1:2" s="3" customFormat="1" x14ac:dyDescent="0.25">
      <c r="A192" s="4"/>
      <c r="B192" s="4"/>
    </row>
    <row r="193" spans="1:2" s="3" customFormat="1" x14ac:dyDescent="0.25">
      <c r="A193" s="4"/>
      <c r="B193" s="4"/>
    </row>
    <row r="194" spans="1:2" s="3" customFormat="1" x14ac:dyDescent="0.25">
      <c r="A194" s="4"/>
      <c r="B194" s="4"/>
    </row>
    <row r="195" spans="1:2" s="3" customFormat="1" x14ac:dyDescent="0.25">
      <c r="A195" s="4"/>
      <c r="B195" s="4"/>
    </row>
    <row r="196" spans="1:2" s="3" customFormat="1" x14ac:dyDescent="0.25">
      <c r="A196" s="4"/>
      <c r="B196" s="4"/>
    </row>
    <row r="197" spans="1:2" s="3" customFormat="1" x14ac:dyDescent="0.25">
      <c r="A197" s="4"/>
      <c r="B197" s="4"/>
    </row>
    <row r="198" spans="1:2" s="3" customFormat="1" x14ac:dyDescent="0.25">
      <c r="A198" s="4"/>
      <c r="B198" s="4"/>
    </row>
    <row r="199" spans="1:2" s="3" customFormat="1" x14ac:dyDescent="0.25">
      <c r="A199" s="4"/>
      <c r="B199" s="4"/>
    </row>
    <row r="200" spans="1:2" s="3" customFormat="1" x14ac:dyDescent="0.25">
      <c r="A200" s="4"/>
      <c r="B200" s="4"/>
    </row>
    <row r="201" spans="1:2" s="3" customFormat="1" x14ac:dyDescent="0.25">
      <c r="A201" s="4"/>
      <c r="B201" s="4"/>
    </row>
    <row r="202" spans="1:2" s="3" customFormat="1" x14ac:dyDescent="0.25">
      <c r="A202" s="4"/>
      <c r="B202" s="4"/>
    </row>
    <row r="203" spans="1:2" s="3" customFormat="1" x14ac:dyDescent="0.25">
      <c r="A203" s="4"/>
      <c r="B203" s="4"/>
    </row>
    <row r="204" spans="1:2" s="3" customFormat="1" x14ac:dyDescent="0.25">
      <c r="A204" s="4"/>
      <c r="B204" s="4"/>
    </row>
    <row r="205" spans="1:2" s="3" customFormat="1" x14ac:dyDescent="0.25">
      <c r="A205" s="4"/>
      <c r="B205" s="4"/>
    </row>
    <row r="206" spans="1:2" s="3" customFormat="1" x14ac:dyDescent="0.25">
      <c r="A206" s="4"/>
      <c r="B206" s="4"/>
    </row>
    <row r="207" spans="1:2" s="3" customFormat="1" x14ac:dyDescent="0.25">
      <c r="A207" s="4"/>
      <c r="B207" s="4"/>
    </row>
    <row r="208" spans="1:2" s="3" customFormat="1" x14ac:dyDescent="0.25">
      <c r="A208" s="4"/>
      <c r="B208" s="4"/>
    </row>
    <row r="209" spans="1:2" s="3" customFormat="1" x14ac:dyDescent="0.25">
      <c r="A209" s="4"/>
      <c r="B209" s="4"/>
    </row>
    <row r="210" spans="1:2" s="3" customFormat="1" x14ac:dyDescent="0.25">
      <c r="A210" s="4"/>
      <c r="B210" s="4"/>
    </row>
    <row r="211" spans="1:2" s="3" customFormat="1" x14ac:dyDescent="0.25">
      <c r="A211" s="4"/>
      <c r="B211" s="4"/>
    </row>
    <row r="212" spans="1:2" s="3" customFormat="1" x14ac:dyDescent="0.25">
      <c r="A212" s="4"/>
      <c r="B212" s="4"/>
    </row>
    <row r="213" spans="1:2" s="3" customFormat="1" x14ac:dyDescent="0.25">
      <c r="A213" s="4"/>
      <c r="B213" s="4"/>
    </row>
    <row r="214" spans="1:2" s="3" customFormat="1" x14ac:dyDescent="0.25">
      <c r="A214" s="4"/>
      <c r="B214" s="4"/>
    </row>
    <row r="215" spans="1:2" s="3" customFormat="1" x14ac:dyDescent="0.25">
      <c r="A215" s="4"/>
      <c r="B215" s="4"/>
    </row>
    <row r="216" spans="1:2" s="3" customFormat="1" x14ac:dyDescent="0.25">
      <c r="A216" s="4"/>
      <c r="B216" s="4"/>
    </row>
    <row r="217" spans="1:2" s="3" customFormat="1" x14ac:dyDescent="0.25">
      <c r="A217" s="4"/>
      <c r="B217" s="4"/>
    </row>
    <row r="218" spans="1:2" s="3" customFormat="1" x14ac:dyDescent="0.25">
      <c r="A218" s="4"/>
      <c r="B218" s="4"/>
    </row>
    <row r="219" spans="1:2" s="3" customFormat="1" x14ac:dyDescent="0.25">
      <c r="A219" s="4"/>
      <c r="B219" s="4"/>
    </row>
    <row r="220" spans="1:2" s="3" customFormat="1" x14ac:dyDescent="0.25">
      <c r="A220" s="4"/>
      <c r="B220" s="4"/>
    </row>
    <row r="221" spans="1:2" s="3" customFormat="1" x14ac:dyDescent="0.25">
      <c r="A221" s="4"/>
      <c r="B221" s="4"/>
    </row>
    <row r="222" spans="1:2" s="3" customFormat="1" x14ac:dyDescent="0.25">
      <c r="A222" s="4"/>
      <c r="B222" s="4"/>
    </row>
    <row r="223" spans="1:2" s="3" customFormat="1" x14ac:dyDescent="0.25">
      <c r="A223" s="4"/>
      <c r="B223" s="4"/>
    </row>
    <row r="224" spans="1:2" s="3" customFormat="1" x14ac:dyDescent="0.25">
      <c r="A224" s="4"/>
      <c r="B224" s="4"/>
    </row>
    <row r="225" spans="1:2" s="3" customFormat="1" x14ac:dyDescent="0.25">
      <c r="A225" s="4"/>
      <c r="B225" s="4"/>
    </row>
    <row r="226" spans="1:2" s="3" customFormat="1" x14ac:dyDescent="0.25">
      <c r="A226" s="4"/>
      <c r="B226" s="4"/>
    </row>
    <row r="227" spans="1:2" s="3" customFormat="1" x14ac:dyDescent="0.25">
      <c r="A227" s="4"/>
      <c r="B227" s="4"/>
    </row>
    <row r="228" spans="1:2" s="3" customFormat="1" x14ac:dyDescent="0.25">
      <c r="A228" s="4"/>
      <c r="B228" s="4"/>
    </row>
    <row r="229" spans="1:2" s="3" customFormat="1" x14ac:dyDescent="0.25">
      <c r="A229" s="4"/>
      <c r="B229" s="4"/>
    </row>
    <row r="230" spans="1:2" s="3" customFormat="1" x14ac:dyDescent="0.25">
      <c r="A230" s="4"/>
      <c r="B230" s="4"/>
    </row>
    <row r="231" spans="1:2" s="3" customFormat="1" x14ac:dyDescent="0.25">
      <c r="A231" s="4"/>
      <c r="B231" s="4"/>
    </row>
    <row r="232" spans="1:2" s="3" customFormat="1" x14ac:dyDescent="0.25">
      <c r="A232" s="4"/>
      <c r="B232" s="4"/>
    </row>
    <row r="233" spans="1:2" s="3" customFormat="1" x14ac:dyDescent="0.25">
      <c r="A233" s="4"/>
      <c r="B233" s="4"/>
    </row>
    <row r="234" spans="1:2" s="3" customFormat="1" x14ac:dyDescent="0.25">
      <c r="A234" s="4"/>
      <c r="B234" s="4"/>
    </row>
    <row r="235" spans="1:2" s="3" customFormat="1" x14ac:dyDescent="0.25">
      <c r="A235" s="4"/>
      <c r="B235" s="4"/>
    </row>
    <row r="236" spans="1:2" s="3" customFormat="1" x14ac:dyDescent="0.25">
      <c r="A236" s="4"/>
      <c r="B236" s="4"/>
    </row>
    <row r="237" spans="1:2" s="3" customFormat="1" x14ac:dyDescent="0.25">
      <c r="A237" s="4"/>
      <c r="B237" s="4"/>
    </row>
    <row r="238" spans="1:2" s="3" customFormat="1" x14ac:dyDescent="0.25">
      <c r="A238" s="4"/>
      <c r="B238" s="4"/>
    </row>
    <row r="239" spans="1:2" s="3" customFormat="1" x14ac:dyDescent="0.25">
      <c r="A239" s="4"/>
      <c r="B239" s="4"/>
    </row>
    <row r="240" spans="1:2" s="3" customFormat="1" x14ac:dyDescent="0.25">
      <c r="A240" s="4"/>
      <c r="B240" s="4"/>
    </row>
    <row r="241" spans="1:2" s="3" customFormat="1" x14ac:dyDescent="0.25">
      <c r="A241" s="4"/>
      <c r="B241" s="4"/>
    </row>
    <row r="242" spans="1:2" s="3" customFormat="1" x14ac:dyDescent="0.25">
      <c r="A242" s="4"/>
      <c r="B242" s="4"/>
    </row>
    <row r="243" spans="1:2" s="3" customFormat="1" x14ac:dyDescent="0.25">
      <c r="A243" s="4"/>
      <c r="B243" s="4"/>
    </row>
    <row r="244" spans="1:2" s="3" customFormat="1" x14ac:dyDescent="0.25">
      <c r="A244" s="4"/>
      <c r="B244" s="4"/>
    </row>
    <row r="245" spans="1:2" s="3" customFormat="1" x14ac:dyDescent="0.25">
      <c r="A245" s="4"/>
      <c r="B245" s="4"/>
    </row>
    <row r="246" spans="1:2" s="3" customFormat="1" x14ac:dyDescent="0.25">
      <c r="A246" s="4"/>
      <c r="B246" s="4"/>
    </row>
    <row r="247" spans="1:2" s="3" customFormat="1" x14ac:dyDescent="0.25">
      <c r="A247" s="4"/>
      <c r="B247" s="4"/>
    </row>
    <row r="248" spans="1:2" s="3" customFormat="1" x14ac:dyDescent="0.25">
      <c r="A248" s="4"/>
      <c r="B248" s="4"/>
    </row>
    <row r="249" spans="1:2" s="3" customFormat="1" x14ac:dyDescent="0.25">
      <c r="A249" s="4"/>
      <c r="B249" s="4"/>
    </row>
    <row r="250" spans="1:2" s="3" customFormat="1" x14ac:dyDescent="0.25">
      <c r="A250" s="4"/>
      <c r="B250" s="4"/>
    </row>
    <row r="251" spans="1:2" s="3" customFormat="1" x14ac:dyDescent="0.25">
      <c r="A251" s="4"/>
      <c r="B251" s="4"/>
    </row>
    <row r="252" spans="1:2" s="3" customFormat="1" x14ac:dyDescent="0.25">
      <c r="A252" s="4"/>
      <c r="B252" s="4"/>
    </row>
    <row r="253" spans="1:2" s="3" customFormat="1" x14ac:dyDescent="0.25">
      <c r="A253" s="4"/>
      <c r="B253" s="4"/>
    </row>
    <row r="254" spans="1:2" s="3" customFormat="1" x14ac:dyDescent="0.25">
      <c r="A254" s="4"/>
      <c r="B254" s="4"/>
    </row>
    <row r="255" spans="1:2" s="3" customFormat="1" x14ac:dyDescent="0.25">
      <c r="A255" s="4"/>
      <c r="B255" s="4"/>
    </row>
    <row r="256" spans="1:2" s="3" customFormat="1" x14ac:dyDescent="0.25">
      <c r="A256" s="4"/>
      <c r="B256" s="4"/>
    </row>
    <row r="257" spans="1:2" s="3" customFormat="1" x14ac:dyDescent="0.25">
      <c r="A257" s="4"/>
      <c r="B257" s="4"/>
    </row>
    <row r="258" spans="1:2" s="3" customFormat="1" x14ac:dyDescent="0.25">
      <c r="A258" s="4"/>
      <c r="B258" s="4"/>
    </row>
    <row r="259" spans="1:2" s="3" customFormat="1" x14ac:dyDescent="0.25">
      <c r="A259" s="4"/>
      <c r="B259" s="4"/>
    </row>
    <row r="260" spans="1:2" s="3" customFormat="1" x14ac:dyDescent="0.25">
      <c r="A260" s="4"/>
      <c r="B260" s="4"/>
    </row>
    <row r="261" spans="1:2" s="3" customFormat="1" x14ac:dyDescent="0.25">
      <c r="A261" s="4"/>
      <c r="B261" s="4"/>
    </row>
    <row r="262" spans="1:2" s="3" customFormat="1" x14ac:dyDescent="0.25">
      <c r="A262" s="4"/>
      <c r="B262" s="4"/>
    </row>
    <row r="263" spans="1:2" s="3" customFormat="1" x14ac:dyDescent="0.25">
      <c r="A263" s="4"/>
      <c r="B263" s="4"/>
    </row>
    <row r="264" spans="1:2" s="3" customFormat="1" x14ac:dyDescent="0.25">
      <c r="A264" s="4"/>
      <c r="B264" s="4"/>
    </row>
    <row r="265" spans="1:2" s="3" customFormat="1" x14ac:dyDescent="0.25">
      <c r="A265" s="4"/>
      <c r="B265" s="4"/>
    </row>
    <row r="266" spans="1:2" s="3" customFormat="1" x14ac:dyDescent="0.25">
      <c r="A266" s="4"/>
      <c r="B266" s="4"/>
    </row>
    <row r="267" spans="1:2" s="3" customFormat="1" x14ac:dyDescent="0.25">
      <c r="A267" s="4"/>
      <c r="B267" s="4"/>
    </row>
    <row r="268" spans="1:2" s="3" customFormat="1" x14ac:dyDescent="0.25">
      <c r="A268" s="4"/>
      <c r="B268" s="4"/>
    </row>
    <row r="269" spans="1:2" s="3" customFormat="1" x14ac:dyDescent="0.25">
      <c r="A269" s="4"/>
      <c r="B269" s="4"/>
    </row>
  </sheetData>
  <autoFilter ref="B3:AB124" xr:uid="{F727C0D8-18AE-4FEC-9363-2FADB6BC026A}">
    <filterColumn colId="10">
      <filters>
        <filter val="Secretaría de planeación, obras públicas e infraestructura"/>
      </filters>
    </filterColumn>
  </autoFilter>
  <mergeCells count="1">
    <mergeCell ref="B2:AB2"/>
  </mergeCells>
  <dataValidations count="2">
    <dataValidation type="list" allowBlank="1" showInputMessage="1" showErrorMessage="1" sqref="AS61" xr:uid="{00000000-0002-0000-0000-000000000000}">
      <formula1>"Rural, Urbana, Todo"</formula1>
    </dataValidation>
    <dataValidation type="list" allowBlank="1" showInputMessage="1" showErrorMessage="1" sqref="AC61:AR61" xr:uid="{00000000-0002-0000-0000-000001000000}">
      <formula1>"Si, No, ND"</formula1>
    </dataValidation>
  </dataValidations>
  <pageMargins left="0.23622047244094491" right="0.23622047244094491" top="0.74803149606299213" bottom="0.74803149606299213" header="0.31496062992125984" footer="0.31496062992125984"/>
  <pageSetup scale="10" orientation="landscape" r:id="rId1"/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POAI (2021)</vt:lpstr>
      <vt:lpstr>'POAI (2021)'!Títulos_a_imprimir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USUARIO</dc:creator>
  <cp:lastModifiedBy>Lenovo</cp:lastModifiedBy>
  <cp:lastPrinted>2020-11-02T22:42:35Z</cp:lastPrinted>
  <dcterms:created xsi:type="dcterms:W3CDTF">2016-07-12T21:33:57Z</dcterms:created>
  <dcterms:modified xsi:type="dcterms:W3CDTF">2021-07-05T05:14:43Z</dcterms:modified>
</cp:coreProperties>
</file>