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480" yWindow="120" windowWidth="14115" windowHeight="4680"/>
  </bookViews>
  <sheets>
    <sheet name="SERVICIOS PUBLICOS 2012" sheetId="2" r:id="rId1"/>
    <sheet name="SERVICIOS PUBLICOS 2013" sheetId="3" r:id="rId2"/>
  </sheets>
  <calcPr calcId="144525"/>
</workbook>
</file>

<file path=xl/calcChain.xml><?xml version="1.0" encoding="utf-8"?>
<calcChain xmlns="http://schemas.openxmlformats.org/spreadsheetml/2006/main">
  <c r="AG27" i="3"/>
  <c r="AG25"/>
  <c r="AG23"/>
  <c r="AC9"/>
  <c r="AC10"/>
  <c r="AF50"/>
  <c r="AE50"/>
  <c r="AG49"/>
  <c r="AD49"/>
  <c r="AF49" s="1"/>
  <c r="AC49"/>
  <c r="AA49"/>
  <c r="Z49"/>
  <c r="Y49"/>
  <c r="X49"/>
  <c r="W49"/>
  <c r="V49"/>
  <c r="U49"/>
  <c r="T49"/>
  <c r="S49"/>
  <c r="R49"/>
  <c r="Q49"/>
  <c r="P49"/>
  <c r="O49"/>
  <c r="L48"/>
  <c r="AG47"/>
  <c r="AD47"/>
  <c r="AC47"/>
  <c r="AB47"/>
  <c r="AB46" s="1"/>
  <c r="AA47"/>
  <c r="Z47"/>
  <c r="Y47"/>
  <c r="X47"/>
  <c r="W47"/>
  <c r="V47"/>
  <c r="U47"/>
  <c r="T47"/>
  <c r="S47"/>
  <c r="R47"/>
  <c r="Q47"/>
  <c r="P47"/>
  <c r="O47"/>
  <c r="AD46"/>
  <c r="AC46"/>
  <c r="AA46"/>
  <c r="Z46"/>
  <c r="Y46"/>
  <c r="X46"/>
  <c r="W46"/>
  <c r="V46"/>
  <c r="U46"/>
  <c r="T46"/>
  <c r="S46"/>
  <c r="R46"/>
  <c r="Q46"/>
  <c r="P46"/>
  <c r="O46"/>
  <c r="L46"/>
  <c r="AE39"/>
  <c r="AG38"/>
  <c r="AF38"/>
  <c r="AD38"/>
  <c r="AC38"/>
  <c r="AB38"/>
  <c r="AA38"/>
  <c r="Z38"/>
  <c r="Y38"/>
  <c r="X38"/>
  <c r="W38"/>
  <c r="V38"/>
  <c r="U38"/>
  <c r="T38"/>
  <c r="S38"/>
  <c r="R38"/>
  <c r="Q38"/>
  <c r="P38"/>
  <c r="O38"/>
  <c r="AF37"/>
  <c r="AE37"/>
  <c r="AE36" s="1"/>
  <c r="AE35" s="1"/>
  <c r="AG36"/>
  <c r="AF36"/>
  <c r="AF35" s="1"/>
  <c r="AD36"/>
  <c r="AC36"/>
  <c r="AB36"/>
  <c r="AA36"/>
  <c r="Z36"/>
  <c r="Y36"/>
  <c r="X36"/>
  <c r="W36"/>
  <c r="V36"/>
  <c r="U36"/>
  <c r="T36"/>
  <c r="S36"/>
  <c r="R36"/>
  <c r="Q36"/>
  <c r="P36"/>
  <c r="O36"/>
  <c r="AD35"/>
  <c r="AB35"/>
  <c r="AA35"/>
  <c r="Z35"/>
  <c r="Y35"/>
  <c r="X35"/>
  <c r="W35"/>
  <c r="V35"/>
  <c r="U35"/>
  <c r="T35"/>
  <c r="S35"/>
  <c r="R35"/>
  <c r="Q35"/>
  <c r="P35"/>
  <c r="O35"/>
  <c r="AF28"/>
  <c r="AE28"/>
  <c r="AE27" s="1"/>
  <c r="AE22" s="1"/>
  <c r="AF27"/>
  <c r="AD27"/>
  <c r="AC27"/>
  <c r="AB27"/>
  <c r="AA27"/>
  <c r="Z27"/>
  <c r="Y27"/>
  <c r="X27"/>
  <c r="W27"/>
  <c r="V27"/>
  <c r="U27"/>
  <c r="T27"/>
  <c r="S27"/>
  <c r="R27"/>
  <c r="Q27"/>
  <c r="P27"/>
  <c r="O27"/>
  <c r="AF25"/>
  <c r="AE25"/>
  <c r="AD25"/>
  <c r="AC25"/>
  <c r="AB25"/>
  <c r="AA25"/>
  <c r="Z25"/>
  <c r="Y25"/>
  <c r="X25"/>
  <c r="W25"/>
  <c r="V25"/>
  <c r="U25"/>
  <c r="T25"/>
  <c r="S25"/>
  <c r="R25"/>
  <c r="Q25"/>
  <c r="P25"/>
  <c r="O25"/>
  <c r="AF24"/>
  <c r="AF23" s="1"/>
  <c r="AF22" s="1"/>
  <c r="AE23"/>
  <c r="AD23"/>
  <c r="AD22" s="1"/>
  <c r="AC23"/>
  <c r="AC22" s="1"/>
  <c r="AB23"/>
  <c r="AB22" s="1"/>
  <c r="AA23"/>
  <c r="Z23"/>
  <c r="Y23"/>
  <c r="Y22" s="1"/>
  <c r="X23"/>
  <c r="W23"/>
  <c r="V23"/>
  <c r="V22" s="1"/>
  <c r="U23"/>
  <c r="T23"/>
  <c r="S23"/>
  <c r="R23"/>
  <c r="Q23"/>
  <c r="P23"/>
  <c r="O23"/>
  <c r="AA22"/>
  <c r="Z22"/>
  <c r="X22"/>
  <c r="W22"/>
  <c r="O22"/>
  <c r="AG10"/>
  <c r="AG9" s="1"/>
  <c r="AF10"/>
  <c r="AF9" s="1"/>
  <c r="AE10"/>
  <c r="AE9" s="1"/>
  <c r="AD10"/>
  <c r="AD9" s="1"/>
  <c r="AB10"/>
  <c r="AA10"/>
  <c r="Z10"/>
  <c r="Y10"/>
  <c r="X10"/>
  <c r="W10"/>
  <c r="V10"/>
  <c r="U10"/>
  <c r="AB9"/>
  <c r="AA9"/>
  <c r="Z9"/>
  <c r="Y9"/>
  <c r="X9"/>
  <c r="W9"/>
  <c r="V9"/>
  <c r="U9"/>
  <c r="T9"/>
  <c r="S9"/>
  <c r="R9"/>
  <c r="Q9"/>
  <c r="P9"/>
  <c r="O9"/>
  <c r="AF49" i="2"/>
  <c r="AF47"/>
  <c r="AF46"/>
  <c r="O49"/>
  <c r="P49"/>
  <c r="Q49"/>
  <c r="R49"/>
  <c r="S49"/>
  <c r="T49"/>
  <c r="U49"/>
  <c r="V49"/>
  <c r="W49"/>
  <c r="W46" s="1"/>
  <c r="X49"/>
  <c r="Y49"/>
  <c r="Z49"/>
  <c r="AA49"/>
  <c r="AC49"/>
  <c r="AD49"/>
  <c r="AG49"/>
  <c r="AG47"/>
  <c r="AD47"/>
  <c r="AC47"/>
  <c r="AB47"/>
  <c r="AB46" s="1"/>
  <c r="AA47"/>
  <c r="Z47"/>
  <c r="Y47"/>
  <c r="X47"/>
  <c r="W47"/>
  <c r="V47"/>
  <c r="U47"/>
  <c r="T47"/>
  <c r="T46" s="1"/>
  <c r="S47"/>
  <c r="R47"/>
  <c r="Q47"/>
  <c r="P47"/>
  <c r="O47"/>
  <c r="AD46"/>
  <c r="AC46"/>
  <c r="AA46"/>
  <c r="Z46"/>
  <c r="Y46"/>
  <c r="X46"/>
  <c r="V46"/>
  <c r="U46"/>
  <c r="S46"/>
  <c r="R46"/>
  <c r="Q46"/>
  <c r="P46"/>
  <c r="O46"/>
  <c r="AG36"/>
  <c r="AG38"/>
  <c r="AF9"/>
  <c r="AE9"/>
  <c r="AC38"/>
  <c r="AC36"/>
  <c r="AC35" s="1"/>
  <c r="AB38"/>
  <c r="AA38"/>
  <c r="Z38"/>
  <c r="Y38"/>
  <c r="X38"/>
  <c r="W38"/>
  <c r="V38"/>
  <c r="U38"/>
  <c r="T38"/>
  <c r="S38"/>
  <c r="R38"/>
  <c r="R35" s="1"/>
  <c r="Q38"/>
  <c r="P38"/>
  <c r="O38"/>
  <c r="O35" s="1"/>
  <c r="O36"/>
  <c r="P36"/>
  <c r="Q36"/>
  <c r="R36"/>
  <c r="S36"/>
  <c r="T36"/>
  <c r="U36"/>
  <c r="V36"/>
  <c r="W36"/>
  <c r="X36"/>
  <c r="Y36"/>
  <c r="Z36"/>
  <c r="AA36"/>
  <c r="AB36"/>
  <c r="T35"/>
  <c r="S35"/>
  <c r="Q35"/>
  <c r="P35"/>
  <c r="T27"/>
  <c r="R27"/>
  <c r="S27"/>
  <c r="Q27"/>
  <c r="P27"/>
  <c r="O27"/>
  <c r="O25" s="1"/>
  <c r="O22" s="1"/>
  <c r="P25"/>
  <c r="Q25"/>
  <c r="R25"/>
  <c r="S25"/>
  <c r="T25"/>
  <c r="V23"/>
  <c r="U23"/>
  <c r="T23"/>
  <c r="S23"/>
  <c r="R23"/>
  <c r="Q23"/>
  <c r="P23"/>
  <c r="O23"/>
  <c r="AD22"/>
  <c r="AB22"/>
  <c r="AA22"/>
  <c r="Z22"/>
  <c r="Y22"/>
  <c r="X22"/>
  <c r="W22"/>
  <c r="AG10"/>
  <c r="AG9" s="1"/>
  <c r="AF10"/>
  <c r="AE10"/>
  <c r="AD10"/>
  <c r="AB10"/>
  <c r="AB9" s="1"/>
  <c r="AA10"/>
  <c r="AA9" s="1"/>
  <c r="Z10"/>
  <c r="Z9" s="1"/>
  <c r="Y10"/>
  <c r="X10"/>
  <c r="X9" s="1"/>
  <c r="W10"/>
  <c r="W9" s="1"/>
  <c r="V10"/>
  <c r="V9" s="1"/>
  <c r="U10"/>
  <c r="U9" s="1"/>
  <c r="Y9"/>
  <c r="T9"/>
  <c r="S9"/>
  <c r="R9"/>
  <c r="Q9"/>
  <c r="P9"/>
  <c r="O9"/>
  <c r="AF38"/>
  <c r="AD38"/>
  <c r="AD36"/>
  <c r="AD35" s="1"/>
  <c r="AB35"/>
  <c r="AA35"/>
  <c r="Z35"/>
  <c r="Y35"/>
  <c r="X35"/>
  <c r="W35"/>
  <c r="V35"/>
  <c r="U35"/>
  <c r="V27"/>
  <c r="W27"/>
  <c r="X27"/>
  <c r="Y27"/>
  <c r="Z27"/>
  <c r="AA27"/>
  <c r="AB27"/>
  <c r="AC27"/>
  <c r="AD27"/>
  <c r="U27"/>
  <c r="AB25"/>
  <c r="AC25"/>
  <c r="AD25"/>
  <c r="AE25"/>
  <c r="AF25"/>
  <c r="V25"/>
  <c r="W25"/>
  <c r="X25"/>
  <c r="Y25"/>
  <c r="Z25"/>
  <c r="AA25"/>
  <c r="U25"/>
  <c r="AB23"/>
  <c r="AC23"/>
  <c r="AD23"/>
  <c r="AE23"/>
  <c r="W23"/>
  <c r="X23"/>
  <c r="Y23"/>
  <c r="Z23"/>
  <c r="AA23"/>
  <c r="V22"/>
  <c r="AG23"/>
  <c r="AC10"/>
  <c r="AF37"/>
  <c r="AF36" s="1"/>
  <c r="AE39"/>
  <c r="AE50"/>
  <c r="AF50"/>
  <c r="AE37"/>
  <c r="AE36" s="1"/>
  <c r="AE35" s="1"/>
  <c r="L37"/>
  <c r="AF24"/>
  <c r="AF23" s="1"/>
  <c r="AF28"/>
  <c r="AF27" s="1"/>
  <c r="AE28"/>
  <c r="AE27" s="1"/>
  <c r="AE22" s="1"/>
  <c r="L50"/>
  <c r="L48"/>
  <c r="L46"/>
  <c r="AD9"/>
  <c r="AF47" i="3" l="1"/>
  <c r="AF46"/>
  <c r="AC35"/>
  <c r="AF35" i="2"/>
  <c r="AF22"/>
</calcChain>
</file>

<file path=xl/sharedStrings.xml><?xml version="1.0" encoding="utf-8"?>
<sst xmlns="http://schemas.openxmlformats.org/spreadsheetml/2006/main" count="697" uniqueCount="106">
  <si>
    <t>PLAN DE DESARROLLO: " VAMOS TODOS CON TODA POR LENGUAZAQUE" 2012-2015</t>
  </si>
  <si>
    <t xml:space="preserve">COMPONENTE DE EFICACIA - PLAN DE ACCIÒN - VIGENCIA  2012- </t>
  </si>
  <si>
    <t xml:space="preserve">OBJETIVO DEL EJE / DIMENSIÓN: </t>
  </si>
  <si>
    <t>RECURSOS FINANCIEROS (MILES DE PESOS )</t>
  </si>
  <si>
    <t>GERENCIA</t>
  </si>
  <si>
    <t xml:space="preserve">Responsable </t>
  </si>
  <si>
    <t xml:space="preserve">INDICADOR </t>
  </si>
  <si>
    <t xml:space="preserve">LINEA BASE </t>
  </si>
  <si>
    <t>META  CUATRIENIO</t>
  </si>
  <si>
    <t>META  VIGENCIA(2012)</t>
  </si>
  <si>
    <t>META  ALCANZADA 1ª SEMESTRE</t>
  </si>
  <si>
    <t>META  ALCANZADA 2ª SEMESTRE</t>
  </si>
  <si>
    <t>RECURSO PROPIO</t>
  </si>
  <si>
    <t>SGP ESPECIFICO</t>
  </si>
  <si>
    <t>SGP LIBRE DESTINACION</t>
  </si>
  <si>
    <t>CREDITO</t>
  </si>
  <si>
    <t>REGALIAS</t>
  </si>
  <si>
    <t>NACION</t>
  </si>
  <si>
    <t>DPTO</t>
  </si>
  <si>
    <t xml:space="preserve">OTROS </t>
  </si>
  <si>
    <t>TOTAL</t>
  </si>
  <si>
    <t>POBLACION BENEFICIADA</t>
  </si>
  <si>
    <t xml:space="preserve">VERIFICACIÒN </t>
  </si>
  <si>
    <t xml:space="preserve">COOPERANTE </t>
  </si>
  <si>
    <t>RESPONSABLE DIRECTO</t>
  </si>
  <si>
    <t>programado</t>
  </si>
  <si>
    <t xml:space="preserve">ejecutado </t>
  </si>
  <si>
    <t>ejecutado</t>
  </si>
  <si>
    <t xml:space="preserve"> MUNICIPIO</t>
  </si>
  <si>
    <t>PROYECTO</t>
  </si>
  <si>
    <t>CODIGO REGISTRO PROYECTO</t>
  </si>
  <si>
    <t xml:space="preserve">ACTIVIDADES </t>
  </si>
  <si>
    <t xml:space="preserve">UNIDAD DE MEDIDA </t>
  </si>
  <si>
    <t xml:space="preserve">Ejecutado 1º Semestre </t>
  </si>
  <si>
    <t>Ejecutado 2º  Semestre</t>
  </si>
  <si>
    <t>META DE PRODUCTO 1</t>
  </si>
  <si>
    <t>INDICADOR</t>
  </si>
  <si>
    <t>MUNICIPIO</t>
  </si>
  <si>
    <t>UNIDAD DE MEDIDA</t>
  </si>
  <si>
    <t>META DE PRODUCTO 2</t>
  </si>
  <si>
    <t xml:space="preserve">MUNICIPIO </t>
  </si>
  <si>
    <t>SECTOR : SERVICIOS PUBLICOS</t>
  </si>
  <si>
    <r>
      <t>OBJETIVOS</t>
    </r>
    <r>
      <rPr>
        <sz val="11"/>
        <rFont val="Arial"/>
        <family val="2"/>
      </rPr>
      <t xml:space="preserve">: </t>
    </r>
    <r>
      <rPr>
        <sz val="8"/>
        <rFont val="Arial"/>
        <family val="2"/>
      </rPr>
      <t xml:space="preserve"> Lograr la optimización y ampliar la cobertura de los servicios públicos en el Municipio de Lenguazaque con el propósito de mejorar las condiciones de vida de la población.        Brindar todos los elementos e instrumentos humanos y técnicos necesarios que conduzcan al mejoramiento de la calidad y cobertura                   </t>
    </r>
  </si>
  <si>
    <t>EVELIO HERRERA BELLO</t>
  </si>
  <si>
    <t>EJE: INFRAESTRUCTURA Y SERVICIOS PARA EL DESARROLLO SOCIAL</t>
  </si>
  <si>
    <t>OFICINA DE SERVICIOS PUBLICOS</t>
  </si>
  <si>
    <t>400 FAMILIAS BENEFICIADAS CON SUBSIDIOS APLICADOS A LOS ESTRATOS 1, 2 Y 3 EN LOS SERVICIOS DE ACUEDUCTO, ALCANTARILLADO Y ASEO</t>
  </si>
  <si>
    <t>SUBSIDIOS A LOS USUARIOS DE ESTRATOS 1, 2 Y 3 EN EL SERVICIO DE ACUEDUCTO, ALCNATARILLADO Y ASEO</t>
  </si>
  <si>
    <t>2012-025407-0083</t>
  </si>
  <si>
    <t>FAMILIA</t>
  </si>
  <si>
    <t>SUBSIDIAR A 654 FAMILIAS</t>
  </si>
  <si>
    <t>FAMILIAS SUBSIDIADAS</t>
  </si>
  <si>
    <r>
      <t>PROGRAMA</t>
    </r>
    <r>
      <rPr>
        <b/>
        <sz val="8"/>
        <rFont val="Arial"/>
        <family val="2"/>
      </rPr>
      <t>:                     SERVICIOS PUBLICOS</t>
    </r>
  </si>
  <si>
    <t>ELABORAR PLAN MAESTRO DE ACUEDUCTO Y ALCANTARILLADO EN EL CUATRENIO</t>
  </si>
  <si>
    <t>PLAN TERMINADO</t>
  </si>
  <si>
    <t>ESTUDIOS, DISEÑOS, TERMINACION PLAN MAESTRO DE ACUEDUCTO Y ALCANTARILLADO EN EL CASCO URBANO</t>
  </si>
  <si>
    <t>2012-025407-0057</t>
  </si>
  <si>
    <t>ELABORACION PLAN MAESTRO</t>
  </si>
  <si>
    <t xml:space="preserve">CONSTRUCCION Y CANALIZACION SOBRE QUEBRADA DE LAS ANIMAS </t>
  </si>
  <si>
    <t>2012-025407-0018</t>
  </si>
  <si>
    <t>LIMPIEZA, CONSTRUCCION Y CANALIZACION QUEBRADA LAS ANIMAS</t>
  </si>
  <si>
    <t>CANALIZAR AL 100% EL TRAMO ENTRE CARRERA 6 Y 4.</t>
  </si>
  <si>
    <t>METRO CANALIZADO</t>
  </si>
  <si>
    <t>METRO CUBICO</t>
  </si>
  <si>
    <t>ESTUDIOS, DISEÑOS, OPTIMIZACION Y AMPLIACION DE ACUEDUCTOS RURALES</t>
  </si>
  <si>
    <t>2012-025407-0065</t>
  </si>
  <si>
    <t>ACUEDUCTO EN NORMAL FUNCIONAMIENTO</t>
  </si>
  <si>
    <t>MANTENIMIENTO, CONSTRUCCION Y OPTIMIZACIOND E ACUEDUCTOS VEREDALES</t>
  </si>
  <si>
    <t>OPTMIZACION Y TERMINACION DE ACUEDUCTOS</t>
  </si>
  <si>
    <t>PTAR OPTIMIZADA</t>
  </si>
  <si>
    <t>ESTUDIOS, DISEÑOS, OPTIMIZACION Y MANTENIMIENTO DE LA PTAR</t>
  </si>
  <si>
    <t>2012-025407-0063</t>
  </si>
  <si>
    <t>PTAR TERMINADA</t>
  </si>
  <si>
    <t>ACUEDUCTOS EN FUNCIONAM,IENTO</t>
  </si>
  <si>
    <t>PTAR EN FUNCIONAMIENTO EN EL 60%</t>
  </si>
  <si>
    <t>OPTMIZACION Y MANTENIMIENTO DE LA PTAR</t>
  </si>
  <si>
    <t>CONSTRUCCION OBRAS CIVILES</t>
  </si>
  <si>
    <t xml:space="preserve">                                                                                                                   CONSTRUCCION Y DOTACION UNIDADES SANITARIAS</t>
  </si>
  <si>
    <t>2012-025407-0061</t>
  </si>
  <si>
    <t>CONSTRUCCION DE UNIDADES SANITARIA PARA PROTEGER LAS FUENTES HIDRICAS</t>
  </si>
  <si>
    <t>UNIDAD CONSTRUIDA Y DOTADA</t>
  </si>
  <si>
    <t>CONSTRUCCION Y DOTACION DE 30 UNIDADES SANITARIAS</t>
  </si>
  <si>
    <t>UNIDADES  TERMINADAS</t>
  </si>
  <si>
    <t>ELABORAR EL PLAN DE GESTION INTEGRAL DE RESIDUOS SOLIDOS PGIRS, DURANTE EL CUATRENIO</t>
  </si>
  <si>
    <t>PGIRS ELABRORADO</t>
  </si>
  <si>
    <t>PGIRS IMPLEMENTADO</t>
  </si>
  <si>
    <t>ADQUISICION DE UN VEHICULO RECOLECTOR COMPACTADOR DE 10YD3 PARA LA RECOLECCION DE LOS REISUDOS SOLIDOS</t>
  </si>
  <si>
    <t>2012-025407-0013</t>
  </si>
  <si>
    <t>COMPRA DE UN VEHICULO</t>
  </si>
  <si>
    <t>VEHICULO ADQUIRIDO</t>
  </si>
  <si>
    <t>VEHICULO EN ACTIVIDAD</t>
  </si>
  <si>
    <t>ESTUDIOS, DISEÑOS E IMPLEMENTACION PLAN INTEGRAL DE RESIDUOS SOLIDOS PGIRS.</t>
  </si>
  <si>
    <t>2012-025407-0084</t>
  </si>
  <si>
    <t>PUESTA EN MARCHA DEL PGIRS</t>
  </si>
  <si>
    <t>PGIRS ELABORADO</t>
  </si>
  <si>
    <t>IMPLEMENTACION PGIRS</t>
  </si>
  <si>
    <t>POBLACION SUBSIDIADA</t>
  </si>
  <si>
    <t>NUMERO DE FAMILIA BENEFICIADAS</t>
  </si>
  <si>
    <t>180 ML</t>
  </si>
  <si>
    <t>SUBSIDIAR A LA COMUNIDAD</t>
  </si>
  <si>
    <t>VEHICULO EN PROPIEDAD</t>
  </si>
  <si>
    <t>se</t>
  </si>
  <si>
    <t xml:space="preserve">COMPONENTE DE EFICACIA - PLAN DE ACCIÒN - VIGENCIA  2013- </t>
  </si>
  <si>
    <t>META  VIGENCIA(2013)</t>
  </si>
  <si>
    <t>OBJETIVO DEL EJE / INFRAESTRUCTURA Y SERVICIOS PARA EL DESARROLLO SOCIAL</t>
  </si>
  <si>
    <t>SUBSIDIOS A LOS USUARIOS DE ESTRATOS 1, 2 Y 3 EN EL SERVICIO DE ACUEDUCTO, ALCANTARILLADO Y ASEO</t>
  </si>
</sst>
</file>

<file path=xl/styles.xml><?xml version="1.0" encoding="utf-8"?>
<styleSheet xmlns="http://schemas.openxmlformats.org/spreadsheetml/2006/main">
  <numFmts count="7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 * #,##0_ ;_ * \-#,##0_ ;_ * &quot;-&quot;_ ;_ @_ "/>
    <numFmt numFmtId="165" formatCode="_(* #,##0_);_(* \(#,##0\);_(* &quot;-&quot;??_);_(@_)"/>
    <numFmt numFmtId="166" formatCode="#,##0.0"/>
    <numFmt numFmtId="167" formatCode="0.0"/>
    <numFmt numFmtId="168" formatCode="0_);\(0\)"/>
  </numFmts>
  <fonts count="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6"/>
      <name val="Arial"/>
      <family val="2"/>
    </font>
    <font>
      <sz val="1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gray125">
        <fgColor indexed="9"/>
      </patternFill>
    </fill>
    <fill>
      <patternFill patternType="solid">
        <fgColor indexed="65"/>
        <bgColor indexed="64"/>
      </patternFill>
    </fill>
    <fill>
      <patternFill patternType="gray125">
        <fgColor indexed="9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CC99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2391EB"/>
        <bgColor indexed="64"/>
      </patternFill>
    </fill>
    <fill>
      <patternFill patternType="solid">
        <fgColor rgb="FFCCFFFF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1" fillId="0" borderId="0"/>
    <xf numFmtId="0" fontId="1" fillId="0" borderId="0"/>
    <xf numFmtId="0" fontId="4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85">
    <xf numFmtId="0" fontId="0" fillId="0" borderId="0" xfId="0"/>
    <xf numFmtId="0" fontId="0" fillId="0" borderId="0" xfId="0"/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3" fontId="9" fillId="10" borderId="5" xfId="0" applyNumberFormat="1" applyFont="1" applyFill="1" applyBorder="1" applyAlignment="1" applyProtection="1">
      <alignment horizontal="center" vertical="center" textRotation="90" wrapText="1"/>
    </xf>
    <xf numFmtId="3" fontId="9" fillId="10" borderId="6" xfId="0" applyNumberFormat="1" applyFont="1" applyFill="1" applyBorder="1" applyAlignment="1" applyProtection="1">
      <alignment horizontal="center" vertical="center" textRotation="90" wrapText="1"/>
    </xf>
    <xf numFmtId="3" fontId="5" fillId="11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10" borderId="7" xfId="0" applyNumberFormat="1" applyFont="1" applyFill="1" applyBorder="1" applyAlignment="1">
      <alignment horizontal="center" vertical="center" textRotation="90"/>
    </xf>
    <xf numFmtId="3" fontId="5" fillId="10" borderId="8" xfId="0" applyNumberFormat="1" applyFont="1" applyFill="1" applyBorder="1" applyAlignment="1">
      <alignment horizontal="center" vertical="center" textRotation="90"/>
    </xf>
    <xf numFmtId="3" fontId="5" fillId="10" borderId="9" xfId="0" applyNumberFormat="1" applyFont="1" applyFill="1" applyBorder="1" applyAlignment="1">
      <alignment horizontal="center" vertical="center" textRotation="90"/>
    </xf>
    <xf numFmtId="0" fontId="5" fillId="12" borderId="10" xfId="0" applyFont="1" applyFill="1" applyBorder="1" applyAlignment="1">
      <alignment horizontal="center" vertical="center" textRotation="90"/>
    </xf>
    <xf numFmtId="0" fontId="5" fillId="12" borderId="8" xfId="0" applyFont="1" applyFill="1" applyBorder="1" applyAlignment="1">
      <alignment horizontal="center" vertical="center" textRotation="90"/>
    </xf>
    <xf numFmtId="0" fontId="5" fillId="12" borderId="9" xfId="0" applyFont="1" applyFill="1" applyBorder="1" applyAlignment="1">
      <alignment horizontal="center" vertical="center" textRotation="90" wrapText="1"/>
    </xf>
    <xf numFmtId="0" fontId="6" fillId="13" borderId="3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 wrapText="1"/>
    </xf>
    <xf numFmtId="0" fontId="8" fillId="13" borderId="2" xfId="0" applyFont="1" applyFill="1" applyBorder="1" applyAlignment="1">
      <alignment horizontal="center" vertical="center" wrapText="1"/>
    </xf>
    <xf numFmtId="0" fontId="5" fillId="13" borderId="2" xfId="0" applyFont="1" applyFill="1" applyBorder="1" applyAlignment="1">
      <alignment horizontal="center" vertical="center" wrapText="1"/>
    </xf>
    <xf numFmtId="3" fontId="5" fillId="10" borderId="3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3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0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10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6" fillId="12" borderId="2" xfId="0" applyFont="1" applyFill="1" applyBorder="1" applyAlignment="1" applyProtection="1">
      <alignment horizontal="center" vertical="center" textRotation="90" wrapText="1"/>
      <protection locked="0"/>
    </xf>
    <xf numFmtId="0" fontId="10" fillId="12" borderId="2" xfId="0" applyFont="1" applyFill="1" applyBorder="1" applyAlignment="1" applyProtection="1">
      <alignment horizontal="center" vertical="center" wrapText="1"/>
      <protection locked="0"/>
    </xf>
    <xf numFmtId="165" fontId="5" fillId="2" borderId="13" xfId="1" applyNumberFormat="1" applyFont="1" applyFill="1" applyBorder="1" applyAlignment="1" applyProtection="1">
      <alignment horizontal="center" vertical="center" textRotation="90" wrapText="1"/>
      <protection locked="0"/>
    </xf>
    <xf numFmtId="3" fontId="5" fillId="2" borderId="1" xfId="0" applyNumberFormat="1" applyFont="1" applyFill="1" applyBorder="1" applyAlignment="1" applyProtection="1">
      <alignment horizontal="center" vertical="center" textRotation="90" wrapText="1"/>
      <protection locked="0"/>
    </xf>
    <xf numFmtId="165" fontId="5" fillId="0" borderId="14" xfId="1" applyNumberFormat="1" applyFont="1" applyBorder="1" applyAlignment="1">
      <alignment horizontal="center" textRotation="90"/>
    </xf>
    <xf numFmtId="3" fontId="5" fillId="0" borderId="12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0" fontId="4" fillId="0" borderId="16" xfId="0" applyFont="1" applyBorder="1" applyAlignment="1">
      <alignment horizontal="center" vertical="center" wrapText="1"/>
    </xf>
    <xf numFmtId="3" fontId="5" fillId="13" borderId="2" xfId="0" applyNumberFormat="1" applyFont="1" applyFill="1" applyBorder="1" applyAlignment="1">
      <alignment horizontal="center" vertical="center" textRotation="90" wrapText="1"/>
    </xf>
    <xf numFmtId="0" fontId="6" fillId="13" borderId="2" xfId="0" applyFont="1" applyFill="1" applyBorder="1" applyAlignment="1" applyProtection="1">
      <alignment horizontal="center" vertical="center" textRotation="90" wrapText="1"/>
      <protection locked="0"/>
    </xf>
    <xf numFmtId="0" fontId="6" fillId="13" borderId="11" xfId="0" applyFont="1" applyFill="1" applyBorder="1" applyAlignment="1" applyProtection="1">
      <alignment horizontal="center" vertical="center" textRotation="90" wrapText="1"/>
      <protection locked="0"/>
    </xf>
    <xf numFmtId="0" fontId="11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3" fontId="5" fillId="0" borderId="13" xfId="0" applyNumberFormat="1" applyFont="1" applyFill="1" applyBorder="1" applyAlignment="1" applyProtection="1">
      <alignment horizontal="center" vertical="center" textRotation="90" wrapText="1"/>
      <protection locked="0"/>
    </xf>
    <xf numFmtId="3" fontId="9" fillId="7" borderId="6" xfId="0" applyNumberFormat="1" applyFont="1" applyFill="1" applyBorder="1" applyAlignment="1" applyProtection="1">
      <alignment horizontal="center" vertical="center" textRotation="90" wrapText="1"/>
    </xf>
    <xf numFmtId="3" fontId="9" fillId="7" borderId="19" xfId="0" applyNumberFormat="1" applyFont="1" applyFill="1" applyBorder="1" applyAlignment="1" applyProtection="1">
      <alignment horizontal="center" vertical="center" textRotation="90" wrapText="1"/>
    </xf>
    <xf numFmtId="0" fontId="5" fillId="5" borderId="23" xfId="0" applyFont="1" applyFill="1" applyBorder="1" applyAlignment="1">
      <alignment horizontal="center" vertical="center" wrapText="1"/>
    </xf>
    <xf numFmtId="164" fontId="6" fillId="13" borderId="25" xfId="0" applyNumberFormat="1" applyFont="1" applyFill="1" applyBorder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3" borderId="8" xfId="0" applyFont="1" applyFill="1" applyBorder="1" applyAlignment="1" applyProtection="1">
      <alignment horizontal="center" vertical="center" textRotation="90" wrapText="1"/>
      <protection locked="0"/>
    </xf>
    <xf numFmtId="0" fontId="6" fillId="13" borderId="9" xfId="0" applyFont="1" applyFill="1" applyBorder="1" applyAlignment="1" applyProtection="1">
      <alignment horizontal="center" vertical="center" textRotation="90" wrapText="1"/>
      <protection locked="0"/>
    </xf>
    <xf numFmtId="0" fontId="5" fillId="0" borderId="1" xfId="0" applyFont="1" applyFill="1" applyBorder="1" applyAlignment="1" applyProtection="1">
      <alignment horizontal="center" vertical="center" textRotation="90" wrapText="1"/>
      <protection locked="0"/>
    </xf>
    <xf numFmtId="0" fontId="5" fillId="0" borderId="18" xfId="0" applyFont="1" applyFill="1" applyBorder="1" applyAlignment="1" applyProtection="1">
      <alignment horizontal="center" vertical="center" textRotation="90" wrapText="1"/>
      <protection locked="0"/>
    </xf>
    <xf numFmtId="0" fontId="5" fillId="5" borderId="3" xfId="0" applyFont="1" applyFill="1" applyBorder="1" applyAlignment="1">
      <alignment horizontal="center" vertical="center" wrapText="1"/>
    </xf>
    <xf numFmtId="0" fontId="4" fillId="0" borderId="26" xfId="0" applyFont="1" applyBorder="1" applyAlignment="1">
      <alignment horizontal="center" vertical="center" wrapText="1"/>
    </xf>
    <xf numFmtId="0" fontId="5" fillId="5" borderId="27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11" fillId="5" borderId="1" xfId="0" applyFont="1" applyFill="1" applyBorder="1" applyAlignment="1">
      <alignment horizontal="left" vertical="center" wrapText="1"/>
    </xf>
    <xf numFmtId="9" fontId="5" fillId="4" borderId="12" xfId="0" applyNumberFormat="1" applyFont="1" applyFill="1" applyBorder="1" applyAlignment="1" applyProtection="1">
      <alignment horizontal="center" vertical="center" wrapText="1"/>
      <protection locked="0"/>
    </xf>
    <xf numFmtId="9" fontId="5" fillId="5" borderId="16" xfId="0" applyNumberFormat="1" applyFont="1" applyFill="1" applyBorder="1" applyAlignment="1">
      <alignment horizontal="center" vertical="center" textRotation="90" wrapText="1"/>
    </xf>
    <xf numFmtId="0" fontId="5" fillId="0" borderId="26" xfId="0" applyFont="1" applyFill="1" applyBorder="1" applyAlignment="1">
      <alignment horizontal="center" vertical="center" wrapText="1"/>
    </xf>
    <xf numFmtId="3" fontId="5" fillId="11" borderId="16" xfId="0" applyNumberFormat="1" applyFont="1" applyFill="1" applyBorder="1" applyAlignment="1" applyProtection="1">
      <alignment horizontal="center" vertical="center" wrapText="1"/>
      <protection locked="0"/>
    </xf>
    <xf numFmtId="9" fontId="5" fillId="5" borderId="28" xfId="0" applyNumberFormat="1" applyFont="1" applyFill="1" applyBorder="1" applyAlignment="1">
      <alignment horizontal="center" vertical="center" textRotation="90" wrapText="1"/>
    </xf>
    <xf numFmtId="0" fontId="5" fillId="9" borderId="7" xfId="0" applyFont="1" applyFill="1" applyBorder="1" applyAlignment="1">
      <alignment horizontal="center" vertical="center" wrapText="1"/>
    </xf>
    <xf numFmtId="3" fontId="6" fillId="9" borderId="7" xfId="0" applyNumberFormat="1" applyFont="1" applyFill="1" applyBorder="1" applyAlignment="1" applyProtection="1">
      <alignment horizontal="center" vertical="center" wrapText="1"/>
      <protection locked="0"/>
    </xf>
    <xf numFmtId="3" fontId="5" fillId="9" borderId="8" xfId="0" applyNumberFormat="1" applyFont="1" applyFill="1" applyBorder="1" applyAlignment="1" applyProtection="1">
      <alignment horizontal="center" vertical="center" wrapText="1"/>
      <protection locked="0"/>
    </xf>
    <xf numFmtId="3" fontId="5" fillId="9" borderId="8" xfId="0" applyNumberFormat="1" applyFont="1" applyFill="1" applyBorder="1" applyAlignment="1">
      <alignment horizontal="center" vertical="center" textRotation="90"/>
    </xf>
    <xf numFmtId="9" fontId="5" fillId="9" borderId="8" xfId="0" applyNumberFormat="1" applyFont="1" applyFill="1" applyBorder="1" applyAlignment="1">
      <alignment horizontal="center" vertical="center" textRotation="90"/>
    </xf>
    <xf numFmtId="0" fontId="5" fillId="9" borderId="9" xfId="0" applyFont="1" applyFill="1" applyBorder="1" applyAlignment="1">
      <alignment horizontal="center" vertical="center" textRotation="90"/>
    </xf>
    <xf numFmtId="0" fontId="5" fillId="0" borderId="12" xfId="0" applyFont="1" applyFill="1" applyBorder="1" applyAlignment="1">
      <alignment horizontal="left" vertical="center" wrapText="1"/>
    </xf>
    <xf numFmtId="0" fontId="10" fillId="7" borderId="2" xfId="0" applyFont="1" applyFill="1" applyBorder="1" applyAlignment="1" applyProtection="1">
      <alignment horizontal="center" vertical="center" wrapText="1"/>
      <protection locked="0"/>
    </xf>
    <xf numFmtId="0" fontId="6" fillId="7" borderId="2" xfId="0" applyFont="1" applyFill="1" applyBorder="1" applyAlignment="1" applyProtection="1">
      <alignment horizontal="center" vertical="center" textRotation="90" wrapText="1"/>
      <protection locked="0"/>
    </xf>
    <xf numFmtId="0" fontId="5" fillId="7" borderId="1" xfId="0" applyFont="1" applyFill="1" applyBorder="1" applyAlignment="1" applyProtection="1">
      <alignment horizontal="center" vertical="center" textRotation="90" wrapText="1"/>
      <protection locked="0"/>
    </xf>
    <xf numFmtId="0" fontId="10" fillId="7" borderId="1" xfId="0" applyFont="1" applyFill="1" applyBorder="1" applyAlignment="1" applyProtection="1">
      <alignment horizontal="center" vertical="center" textRotation="90" wrapText="1"/>
      <protection locked="0"/>
    </xf>
    <xf numFmtId="0" fontId="5" fillId="5" borderId="17" xfId="0" applyFont="1" applyFill="1" applyBorder="1" applyAlignment="1">
      <alignment horizontal="center" vertical="center" wrapText="1"/>
    </xf>
    <xf numFmtId="0" fontId="5" fillId="0" borderId="44" xfId="0" applyFont="1" applyFill="1" applyBorder="1" applyAlignment="1">
      <alignment horizontal="center" vertical="center" wrapText="1"/>
    </xf>
    <xf numFmtId="3" fontId="5" fillId="0" borderId="15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8" borderId="4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9" fontId="5" fillId="0" borderId="1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5" fillId="0" borderId="49" xfId="0" applyFont="1" applyFill="1" applyBorder="1" applyAlignment="1">
      <alignment horizontal="center" vertical="center" wrapText="1"/>
    </xf>
    <xf numFmtId="0" fontId="4" fillId="0" borderId="4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3" fontId="5" fillId="11" borderId="12" xfId="0" applyNumberFormat="1" applyFont="1" applyFill="1" applyBorder="1" applyAlignment="1" applyProtection="1">
      <alignment horizontal="center" vertical="center" wrapText="1"/>
      <protection locked="0"/>
    </xf>
    <xf numFmtId="3" fontId="5" fillId="5" borderId="15" xfId="0" applyNumberFormat="1" applyFont="1" applyFill="1" applyBorder="1" applyAlignment="1">
      <alignment horizontal="center" vertical="center" textRotation="90" wrapText="1"/>
    </xf>
    <xf numFmtId="3" fontId="5" fillId="11" borderId="15" xfId="0" applyNumberFormat="1" applyFont="1" applyFill="1" applyBorder="1" applyAlignment="1" applyProtection="1">
      <alignment horizontal="center" vertical="center" wrapText="1"/>
      <protection locked="0"/>
    </xf>
    <xf numFmtId="9" fontId="5" fillId="5" borderId="15" xfId="0" applyNumberFormat="1" applyFont="1" applyFill="1" applyBorder="1" applyAlignment="1">
      <alignment horizontal="center" vertical="center" textRotation="90" wrapText="1"/>
    </xf>
    <xf numFmtId="9" fontId="5" fillId="5" borderId="44" xfId="0" applyNumberFormat="1" applyFont="1" applyFill="1" applyBorder="1" applyAlignment="1">
      <alignment horizontal="center" vertical="center" textRotation="90" wrapText="1"/>
    </xf>
    <xf numFmtId="0" fontId="5" fillId="5" borderId="48" xfId="0" applyFont="1" applyFill="1" applyBorder="1" applyAlignment="1">
      <alignment horizontal="center" vertical="center" wrapText="1"/>
    </xf>
    <xf numFmtId="165" fontId="5" fillId="0" borderId="23" xfId="1" applyNumberFormat="1" applyFont="1" applyBorder="1" applyAlignment="1">
      <alignment horizontal="center" textRotation="90"/>
    </xf>
    <xf numFmtId="0" fontId="10" fillId="7" borderId="12" xfId="0" applyFont="1" applyFill="1" applyBorder="1" applyAlignment="1" applyProtection="1">
      <alignment horizontal="center" vertical="center" wrapText="1"/>
      <protection locked="0"/>
    </xf>
    <xf numFmtId="0" fontId="11" fillId="5" borderId="35" xfId="0" applyFont="1" applyFill="1" applyBorder="1" applyAlignment="1">
      <alignment horizontal="center" vertical="center" wrapText="1"/>
    </xf>
    <xf numFmtId="0" fontId="5" fillId="12" borderId="50" xfId="0" applyFont="1" applyFill="1" applyBorder="1" applyAlignment="1">
      <alignment horizontal="center" vertical="center" textRotation="90" wrapText="1"/>
    </xf>
    <xf numFmtId="166" fontId="5" fillId="9" borderId="8" xfId="0" applyNumberFormat="1" applyFont="1" applyFill="1" applyBorder="1" applyAlignment="1">
      <alignment horizontal="center" vertical="center" textRotation="90"/>
    </xf>
    <xf numFmtId="0" fontId="5" fillId="5" borderId="16" xfId="7" applyNumberFormat="1" applyFont="1" applyFill="1" applyBorder="1" applyAlignment="1">
      <alignment horizontal="center" vertical="center" textRotation="90" wrapText="1"/>
    </xf>
    <xf numFmtId="0" fontId="5" fillId="9" borderId="8" xfId="7" applyNumberFormat="1" applyFont="1" applyFill="1" applyBorder="1" applyAlignment="1">
      <alignment horizontal="center" vertical="center" textRotation="90"/>
    </xf>
    <xf numFmtId="43" fontId="5" fillId="2" borderId="13" xfId="1" applyFont="1" applyFill="1" applyBorder="1" applyAlignment="1" applyProtection="1">
      <alignment horizontal="center" vertical="center" textRotation="90" wrapText="1"/>
      <protection locked="0"/>
    </xf>
    <xf numFmtId="2" fontId="5" fillId="5" borderId="16" xfId="0" applyNumberFormat="1" applyFont="1" applyFill="1" applyBorder="1" applyAlignment="1">
      <alignment horizontal="center" vertical="center" textRotation="90" wrapText="1"/>
    </xf>
    <xf numFmtId="165" fontId="5" fillId="2" borderId="13" xfId="1" applyNumberFormat="1" applyFont="1" applyFill="1" applyBorder="1" applyAlignment="1" applyProtection="1">
      <alignment horizontal="center" textRotation="90" wrapText="1"/>
      <protection locked="0"/>
    </xf>
    <xf numFmtId="166" fontId="5" fillId="5" borderId="16" xfId="0" applyNumberFormat="1" applyFont="1" applyFill="1" applyBorder="1" applyAlignment="1">
      <alignment horizontal="center" vertical="center" textRotation="90" wrapText="1"/>
    </xf>
    <xf numFmtId="166" fontId="4" fillId="0" borderId="16" xfId="0" applyNumberFormat="1" applyFont="1" applyBorder="1" applyAlignment="1">
      <alignment horizontal="center" vertical="center" wrapText="1"/>
    </xf>
    <xf numFmtId="1" fontId="5" fillId="5" borderId="28" xfId="7" applyNumberFormat="1" applyFont="1" applyFill="1" applyBorder="1" applyAlignment="1">
      <alignment horizontal="center" vertical="center" textRotation="90" wrapText="1"/>
    </xf>
    <xf numFmtId="167" fontId="5" fillId="0" borderId="1" xfId="0" applyNumberFormat="1" applyFont="1" applyFill="1" applyBorder="1" applyAlignment="1">
      <alignment horizontal="center" vertical="center" wrapText="1"/>
    </xf>
    <xf numFmtId="1" fontId="5" fillId="4" borderId="12" xfId="0" applyNumberFormat="1" applyFont="1" applyFill="1" applyBorder="1" applyAlignment="1" applyProtection="1">
      <alignment horizontal="center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" fontId="8" fillId="13" borderId="2" xfId="0" applyNumberFormat="1" applyFont="1" applyFill="1" applyBorder="1" applyAlignment="1">
      <alignment horizontal="center" vertical="center" wrapText="1"/>
    </xf>
    <xf numFmtId="1" fontId="5" fillId="6" borderId="1" xfId="0" applyNumberFormat="1" applyFont="1" applyFill="1" applyBorder="1" applyAlignment="1" applyProtection="1">
      <alignment horizontal="center" vertical="center" wrapText="1"/>
      <protection locked="0"/>
    </xf>
    <xf numFmtId="1" fontId="4" fillId="0" borderId="16" xfId="0" applyNumberFormat="1" applyFont="1" applyBorder="1" applyAlignment="1">
      <alignment horizontal="center" vertical="center" wrapText="1"/>
    </xf>
    <xf numFmtId="1" fontId="5" fillId="11" borderId="8" xfId="7" applyNumberFormat="1" applyFont="1" applyFill="1" applyBorder="1" applyAlignment="1" applyProtection="1">
      <alignment horizontal="center" vertical="center" wrapText="1"/>
      <protection locked="0"/>
    </xf>
    <xf numFmtId="1" fontId="5" fillId="13" borderId="2" xfId="0" applyNumberFormat="1" applyFont="1" applyFill="1" applyBorder="1" applyAlignment="1">
      <alignment horizontal="center" vertical="center" textRotation="90" wrapText="1"/>
    </xf>
    <xf numFmtId="1" fontId="6" fillId="13" borderId="2" xfId="0" applyNumberFormat="1" applyFont="1" applyFill="1" applyBorder="1" applyAlignment="1" applyProtection="1">
      <alignment horizontal="center" vertical="center" textRotation="90" wrapText="1"/>
      <protection locked="0"/>
    </xf>
    <xf numFmtId="1" fontId="5" fillId="0" borderId="44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 applyProtection="1">
      <alignment horizontal="center" vertical="center" textRotation="90" wrapText="1"/>
      <protection locked="0"/>
    </xf>
    <xf numFmtId="167" fontId="5" fillId="5" borderId="16" xfId="7" applyNumberFormat="1" applyFont="1" applyFill="1" applyBorder="1" applyAlignment="1">
      <alignment horizontal="center" vertical="center" textRotation="90" wrapText="1"/>
    </xf>
    <xf numFmtId="167" fontId="5" fillId="0" borderId="18" xfId="0" applyNumberFormat="1" applyFont="1" applyFill="1" applyBorder="1" applyAlignment="1" applyProtection="1">
      <alignment horizontal="center" vertical="center" textRotation="90" wrapText="1"/>
      <protection locked="0"/>
    </xf>
    <xf numFmtId="1" fontId="5" fillId="9" borderId="8" xfId="7" applyNumberFormat="1" applyFont="1" applyFill="1" applyBorder="1" applyAlignment="1">
      <alignment horizontal="center" vertical="center" textRotation="90"/>
    </xf>
    <xf numFmtId="1" fontId="5" fillId="9" borderId="8" xfId="0" applyNumberFormat="1" applyFont="1" applyFill="1" applyBorder="1" applyAlignment="1">
      <alignment horizontal="center" vertical="center" textRotation="90"/>
    </xf>
    <xf numFmtId="1" fontId="5" fillId="9" borderId="9" xfId="0" applyNumberFormat="1" applyFont="1" applyFill="1" applyBorder="1" applyAlignment="1">
      <alignment horizontal="center" vertical="center" textRotation="90"/>
    </xf>
    <xf numFmtId="1" fontId="5" fillId="5" borderId="28" xfId="0" applyNumberFormat="1" applyFont="1" applyFill="1" applyBorder="1" applyAlignment="1">
      <alignment horizontal="center" vertical="center" textRotation="90" wrapText="1"/>
    </xf>
    <xf numFmtId="1" fontId="5" fillId="5" borderId="44" xfId="0" applyNumberFormat="1" applyFont="1" applyFill="1" applyBorder="1" applyAlignment="1">
      <alignment horizontal="center" vertical="center" textRotation="90" wrapText="1"/>
    </xf>
    <xf numFmtId="0" fontId="5" fillId="9" borderId="8" xfId="0" applyNumberFormat="1" applyFont="1" applyFill="1" applyBorder="1" applyAlignment="1">
      <alignment horizontal="center" vertical="center" textRotation="90"/>
    </xf>
    <xf numFmtId="3" fontId="5" fillId="14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4" borderId="1" xfId="0" applyNumberFormat="1" applyFont="1" applyFill="1" applyBorder="1" applyAlignment="1" applyProtection="1">
      <alignment horizontal="center" vertical="center" textRotation="90" wrapText="1"/>
      <protection locked="0"/>
    </xf>
    <xf numFmtId="3" fontId="6" fillId="15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5" borderId="2" xfId="0" applyNumberFormat="1" applyFont="1" applyFill="1" applyBorder="1" applyAlignment="1" applyProtection="1">
      <alignment horizontal="center" vertical="center" textRotation="90" wrapText="1"/>
      <protection locked="0"/>
    </xf>
    <xf numFmtId="3" fontId="5" fillId="10" borderId="8" xfId="6" applyNumberFormat="1" applyFont="1" applyFill="1" applyBorder="1" applyAlignment="1">
      <alignment horizontal="center" vertical="center" textRotation="90"/>
    </xf>
    <xf numFmtId="3" fontId="6" fillId="12" borderId="2" xfId="0" applyNumberFormat="1" applyFont="1" applyFill="1" applyBorder="1" applyAlignment="1" applyProtection="1">
      <alignment horizontal="center" vertical="center" textRotation="90" wrapText="1"/>
      <protection locked="0"/>
    </xf>
    <xf numFmtId="0" fontId="5" fillId="5" borderId="15" xfId="1" applyNumberFormat="1" applyFont="1" applyFill="1" applyBorder="1" applyAlignment="1">
      <alignment horizontal="center" vertical="center" textRotation="90" wrapText="1"/>
    </xf>
    <xf numFmtId="165" fontId="5" fillId="0" borderId="1" xfId="1" applyNumberFormat="1" applyFont="1" applyFill="1" applyBorder="1" applyAlignment="1" applyProtection="1">
      <alignment horizontal="center" vertical="center" textRotation="90" wrapText="1"/>
      <protection locked="0"/>
    </xf>
    <xf numFmtId="43" fontId="5" fillId="0" borderId="14" xfId="1" applyFont="1" applyBorder="1" applyAlignment="1">
      <alignment textRotation="90"/>
    </xf>
    <xf numFmtId="168" fontId="5" fillId="9" borderId="8" xfId="1" applyNumberFormat="1" applyFont="1" applyFill="1" applyBorder="1" applyAlignment="1">
      <alignment horizontal="center" vertical="center" textRotation="90"/>
    </xf>
    <xf numFmtId="1" fontId="5" fillId="9" borderId="9" xfId="7" applyNumberFormat="1" applyFont="1" applyFill="1" applyBorder="1" applyAlignment="1">
      <alignment horizontal="center" vertical="center" textRotation="90"/>
    </xf>
    <xf numFmtId="0" fontId="5" fillId="9" borderId="9" xfId="7" applyNumberFormat="1" applyFont="1" applyFill="1" applyBorder="1" applyAlignment="1">
      <alignment horizontal="center" vertical="center" textRotation="90"/>
    </xf>
    <xf numFmtId="3" fontId="8" fillId="10" borderId="43" xfId="0" applyNumberFormat="1" applyFont="1" applyFill="1" applyBorder="1" applyAlignment="1" applyProtection="1">
      <alignment horizontal="center" vertical="center" wrapText="1"/>
    </xf>
    <xf numFmtId="3" fontId="8" fillId="10" borderId="35" xfId="0" applyNumberFormat="1" applyFont="1" applyFill="1" applyBorder="1" applyAlignment="1" applyProtection="1">
      <alignment horizontal="center" vertical="center" wrapText="1"/>
    </xf>
    <xf numFmtId="3" fontId="5" fillId="12" borderId="21" xfId="0" applyNumberFormat="1" applyFont="1" applyFill="1" applyBorder="1" applyAlignment="1" applyProtection="1">
      <alignment horizontal="center" vertical="center" textRotation="90" wrapText="1"/>
    </xf>
    <xf numFmtId="3" fontId="5" fillId="12" borderId="22" xfId="0" applyNumberFormat="1" applyFont="1" applyFill="1" applyBorder="1" applyAlignment="1" applyProtection="1">
      <alignment horizontal="center" vertical="center" textRotation="90" wrapText="1"/>
    </xf>
    <xf numFmtId="0" fontId="5" fillId="12" borderId="2" xfId="0" applyFont="1" applyFill="1" applyBorder="1" applyAlignment="1" applyProtection="1">
      <alignment horizontal="center" vertical="center" textRotation="90" wrapText="1"/>
    </xf>
    <xf numFmtId="0" fontId="5" fillId="12" borderId="16" xfId="0" applyFont="1" applyFill="1" applyBorder="1" applyAlignment="1" applyProtection="1">
      <alignment horizontal="center" vertical="center" textRotation="90" wrapText="1"/>
    </xf>
    <xf numFmtId="10" fontId="5" fillId="12" borderId="2" xfId="0" applyNumberFormat="1" applyFont="1" applyFill="1" applyBorder="1" applyAlignment="1" applyProtection="1">
      <alignment horizontal="center" vertical="center" textRotation="90" wrapText="1"/>
    </xf>
    <xf numFmtId="10" fontId="5" fillId="12" borderId="16" xfId="0" applyNumberFormat="1" applyFont="1" applyFill="1" applyBorder="1" applyAlignment="1" applyProtection="1">
      <alignment horizontal="center" vertical="center" textRotation="90" wrapText="1"/>
    </xf>
    <xf numFmtId="0" fontId="5" fillId="12" borderId="11" xfId="0" applyFont="1" applyFill="1" applyBorder="1" applyAlignment="1" applyProtection="1">
      <alignment horizontal="center" vertical="center" textRotation="90" wrapText="1"/>
    </xf>
    <xf numFmtId="0" fontId="5" fillId="12" borderId="27" xfId="0" applyFont="1" applyFill="1" applyBorder="1" applyAlignment="1" applyProtection="1">
      <alignment horizontal="center" vertical="center" textRotation="90" wrapText="1"/>
    </xf>
    <xf numFmtId="3" fontId="6" fillId="9" borderId="47" xfId="0" applyNumberFormat="1" applyFont="1" applyFill="1" applyBorder="1" applyAlignment="1">
      <alignment horizontal="center" vertical="center" wrapText="1"/>
    </xf>
    <xf numFmtId="3" fontId="5" fillId="9" borderId="34" xfId="0" applyNumberFormat="1" applyFont="1" applyFill="1" applyBorder="1" applyAlignment="1">
      <alignment horizontal="center" vertical="center" wrapText="1"/>
    </xf>
    <xf numFmtId="3" fontId="8" fillId="10" borderId="32" xfId="0" applyNumberFormat="1" applyFont="1" applyFill="1" applyBorder="1" applyAlignment="1" applyProtection="1">
      <alignment horizontal="center" vertical="center" wrapText="1"/>
    </xf>
    <xf numFmtId="0" fontId="3" fillId="9" borderId="30" xfId="0" applyFont="1" applyFill="1" applyBorder="1" applyAlignment="1">
      <alignment horizontal="center"/>
    </xf>
    <xf numFmtId="0" fontId="3" fillId="9" borderId="29" xfId="0" applyFont="1" applyFill="1" applyBorder="1" applyAlignment="1">
      <alignment horizontal="center"/>
    </xf>
    <xf numFmtId="0" fontId="3" fillId="9" borderId="37" xfId="0" applyFont="1" applyFill="1" applyBorder="1" applyAlignment="1">
      <alignment horizontal="center"/>
    </xf>
    <xf numFmtId="0" fontId="3" fillId="9" borderId="38" xfId="0" applyFont="1" applyFill="1" applyBorder="1" applyAlignment="1">
      <alignment horizontal="center"/>
    </xf>
    <xf numFmtId="0" fontId="3" fillId="9" borderId="39" xfId="0" applyFont="1" applyFill="1" applyBorder="1" applyAlignment="1">
      <alignment horizontal="center"/>
    </xf>
    <xf numFmtId="0" fontId="3" fillId="9" borderId="40" xfId="0" applyFont="1" applyFill="1" applyBorder="1" applyAlignment="1">
      <alignment horizontal="center"/>
    </xf>
    <xf numFmtId="0" fontId="6" fillId="8" borderId="44" xfId="0" applyFont="1" applyFill="1" applyBorder="1" applyAlignment="1">
      <alignment horizontal="left" vertical="center" wrapText="1"/>
    </xf>
    <xf numFmtId="0" fontId="6" fillId="8" borderId="31" xfId="0" applyFont="1" applyFill="1" applyBorder="1" applyAlignment="1">
      <alignment horizontal="left" vertical="center" wrapText="1"/>
    </xf>
    <xf numFmtId="0" fontId="6" fillId="8" borderId="20" xfId="0" applyFont="1" applyFill="1" applyBorder="1" applyAlignment="1">
      <alignment horizontal="left" vertical="center" wrapText="1"/>
    </xf>
    <xf numFmtId="0" fontId="6" fillId="8" borderId="44" xfId="0" applyFont="1" applyFill="1" applyBorder="1" applyAlignment="1" applyProtection="1">
      <alignment horizontal="left" vertical="center" wrapText="1"/>
      <protection locked="0"/>
    </xf>
    <xf numFmtId="0" fontId="6" fillId="8" borderId="31" xfId="0" applyFont="1" applyFill="1" applyBorder="1" applyAlignment="1" applyProtection="1">
      <alignment horizontal="left" vertical="center" wrapText="1"/>
      <protection locked="0"/>
    </xf>
    <xf numFmtId="0" fontId="6" fillId="8" borderId="20" xfId="0" applyFont="1" applyFill="1" applyBorder="1" applyAlignment="1" applyProtection="1">
      <alignment horizontal="left" vertical="center" wrapText="1"/>
      <protection locked="0"/>
    </xf>
    <xf numFmtId="0" fontId="5" fillId="8" borderId="31" xfId="0" applyFont="1" applyFill="1" applyBorder="1" applyAlignment="1" applyProtection="1">
      <alignment horizontal="left" vertical="center" wrapText="1"/>
      <protection locked="0"/>
    </xf>
    <xf numFmtId="0" fontId="5" fillId="8" borderId="20" xfId="0" applyFont="1" applyFill="1" applyBorder="1" applyAlignment="1" applyProtection="1">
      <alignment horizontal="left" vertical="center" wrapText="1"/>
      <protection locked="0"/>
    </xf>
    <xf numFmtId="0" fontId="5" fillId="8" borderId="45" xfId="0" applyFont="1" applyFill="1" applyBorder="1" applyAlignment="1">
      <alignment horizontal="center" vertical="center" wrapText="1"/>
    </xf>
    <xf numFmtId="0" fontId="5" fillId="8" borderId="4" xfId="0" applyFont="1" applyFill="1" applyBorder="1" applyAlignment="1">
      <alignment horizontal="center" vertical="center" wrapText="1"/>
    </xf>
    <xf numFmtId="0" fontId="5" fillId="8" borderId="24" xfId="0" applyFont="1" applyFill="1" applyBorder="1" applyAlignment="1">
      <alignment horizontal="center" vertical="center" wrapText="1"/>
    </xf>
    <xf numFmtId="0" fontId="2" fillId="8" borderId="4" xfId="0" applyFont="1" applyFill="1" applyBorder="1" applyAlignment="1">
      <alignment horizontal="left" vertical="center" wrapText="1"/>
    </xf>
    <xf numFmtId="0" fontId="2" fillId="8" borderId="24" xfId="0" applyFont="1" applyFill="1" applyBorder="1" applyAlignment="1">
      <alignment horizontal="left" vertical="center" wrapText="1"/>
    </xf>
    <xf numFmtId="3" fontId="6" fillId="8" borderId="28" xfId="0" applyNumberFormat="1" applyFont="1" applyFill="1" applyBorder="1" applyAlignment="1" applyProtection="1">
      <alignment horizontal="center" vertical="center" wrapText="1"/>
    </xf>
    <xf numFmtId="3" fontId="6" fillId="8" borderId="0" xfId="0" applyNumberFormat="1" applyFont="1" applyFill="1" applyBorder="1" applyAlignment="1" applyProtection="1">
      <alignment horizontal="center" vertical="center" wrapText="1"/>
    </xf>
    <xf numFmtId="3" fontId="6" fillId="8" borderId="22" xfId="0" applyNumberFormat="1" applyFont="1" applyFill="1" applyBorder="1" applyAlignment="1" applyProtection="1">
      <alignment horizontal="center" vertical="center" wrapText="1"/>
    </xf>
    <xf numFmtId="0" fontId="6" fillId="8" borderId="28" xfId="0" applyFont="1" applyFill="1" applyBorder="1" applyAlignment="1">
      <alignment horizontal="center" vertical="center" wrapText="1"/>
    </xf>
    <xf numFmtId="0" fontId="6" fillId="8" borderId="0" xfId="0" applyFont="1" applyFill="1" applyBorder="1" applyAlignment="1">
      <alignment horizontal="center" vertical="center" wrapText="1"/>
    </xf>
    <xf numFmtId="0" fontId="6" fillId="8" borderId="33" xfId="0" applyFont="1" applyFill="1" applyBorder="1" applyAlignment="1">
      <alignment horizontal="center" vertical="center" wrapText="1"/>
    </xf>
    <xf numFmtId="0" fontId="5" fillId="9" borderId="3" xfId="0" applyFont="1" applyFill="1" applyBorder="1" applyAlignment="1">
      <alignment horizontal="center" vertical="center"/>
    </xf>
    <xf numFmtId="0" fontId="5" fillId="9" borderId="41" xfId="0" applyFont="1" applyFill="1" applyBorder="1" applyAlignment="1">
      <alignment horizontal="center" vertical="center"/>
    </xf>
    <xf numFmtId="164" fontId="6" fillId="9" borderId="25" xfId="0" applyNumberFormat="1" applyFont="1" applyFill="1" applyBorder="1" applyAlignment="1">
      <alignment horizontal="center" vertical="center" wrapText="1"/>
    </xf>
    <xf numFmtId="164" fontId="6" fillId="9" borderId="29" xfId="0" applyNumberFormat="1" applyFont="1" applyFill="1" applyBorder="1" applyAlignment="1">
      <alignment horizontal="center" vertical="center" wrapText="1"/>
    </xf>
    <xf numFmtId="164" fontId="6" fillId="9" borderId="46" xfId="0" applyNumberFormat="1" applyFont="1" applyFill="1" applyBorder="1" applyAlignment="1">
      <alignment horizontal="center" vertical="center" wrapText="1"/>
    </xf>
    <xf numFmtId="164" fontId="6" fillId="9" borderId="39" xfId="0" applyNumberFormat="1" applyFont="1" applyFill="1" applyBorder="1" applyAlignment="1">
      <alignment horizontal="center" vertical="center" wrapText="1"/>
    </xf>
    <xf numFmtId="0" fontId="6" fillId="9" borderId="3" xfId="0" applyFont="1" applyFill="1" applyBorder="1" applyAlignment="1" applyProtection="1">
      <alignment horizontal="center" vertical="center" wrapText="1"/>
      <protection locked="0"/>
    </xf>
    <xf numFmtId="0" fontId="6" fillId="9" borderId="42" xfId="0" applyFont="1" applyFill="1" applyBorder="1" applyAlignment="1" applyProtection="1">
      <alignment horizontal="center" vertical="center" wrapText="1"/>
      <protection locked="0"/>
    </xf>
    <xf numFmtId="4" fontId="8" fillId="9" borderId="2" xfId="0" applyNumberFormat="1" applyFont="1" applyFill="1" applyBorder="1" applyAlignment="1" applyProtection="1">
      <alignment horizontal="center" vertical="center" textRotation="90" wrapText="1"/>
    </xf>
    <xf numFmtId="4" fontId="8" fillId="9" borderId="16" xfId="0" applyNumberFormat="1" applyFont="1" applyFill="1" applyBorder="1" applyAlignment="1" applyProtection="1">
      <alignment horizontal="center" vertical="center" textRotation="90" wrapText="1"/>
    </xf>
    <xf numFmtId="0" fontId="8" fillId="9" borderId="2" xfId="0" applyFont="1" applyFill="1" applyBorder="1" applyAlignment="1" applyProtection="1">
      <alignment horizontal="center" vertical="center" textRotation="90" wrapText="1"/>
    </xf>
    <xf numFmtId="0" fontId="8" fillId="9" borderId="16" xfId="0" applyFont="1" applyFill="1" applyBorder="1" applyAlignment="1" applyProtection="1">
      <alignment horizontal="center" vertical="center" textRotation="90" wrapText="1"/>
    </xf>
    <xf numFmtId="0" fontId="8" fillId="9" borderId="2" xfId="0" applyFont="1" applyFill="1" applyBorder="1" applyAlignment="1">
      <alignment horizontal="center" vertical="center" textRotation="90" wrapText="1"/>
    </xf>
    <xf numFmtId="0" fontId="8" fillId="9" borderId="16" xfId="0" applyFont="1" applyFill="1" applyBorder="1" applyAlignment="1">
      <alignment horizontal="center" vertical="center" textRotation="90" wrapText="1"/>
    </xf>
    <xf numFmtId="0" fontId="8" fillId="9" borderId="11" xfId="0" applyFont="1" applyFill="1" applyBorder="1" applyAlignment="1">
      <alignment horizontal="center" vertical="center" textRotation="90" wrapText="1"/>
    </xf>
    <xf numFmtId="0" fontId="8" fillId="9" borderId="27" xfId="0" applyFont="1" applyFill="1" applyBorder="1" applyAlignment="1">
      <alignment horizontal="center" vertical="center" textRotation="90" wrapText="1"/>
    </xf>
    <xf numFmtId="3" fontId="8" fillId="10" borderId="36" xfId="0" applyNumberFormat="1" applyFont="1" applyFill="1" applyBorder="1" applyAlignment="1" applyProtection="1">
      <alignment horizontal="center" vertical="center" wrapText="1"/>
    </xf>
  </cellXfs>
  <cellStyles count="8">
    <cellStyle name="Millares" xfId="1" builtinId="3"/>
    <cellStyle name="Moneda" xfId="6" builtinId="4"/>
    <cellStyle name="Normal" xfId="0" builtinId="0"/>
    <cellStyle name="Normal 10" xfId="2"/>
    <cellStyle name="Normal 12 2" xfId="3"/>
    <cellStyle name="Normal 2" xfId="4"/>
    <cellStyle name="Normal 4 2" xfId="5"/>
    <cellStyle name="Porcentual" xfId="7" builtinId="5"/>
  </cellStyles>
  <dxfs count="0"/>
  <tableStyles count="0" defaultTableStyle="TableStyleMedium2" defaultPivotStyle="PivotStyleLight16"/>
  <colors>
    <mruColors>
      <color rgb="FFCCFFFF"/>
      <color rgb="FFCCFFCC"/>
      <color rgb="FF2391EB"/>
      <color rgb="FF3E80D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50"/>
  <sheetViews>
    <sheetView tabSelected="1" workbookViewId="0">
      <selection activeCell="I5" sqref="I5:T5"/>
    </sheetView>
  </sheetViews>
  <sheetFormatPr baseColWidth="10" defaultRowHeight="15"/>
  <cols>
    <col min="12" max="12" width="14.42578125" customWidth="1"/>
    <col min="13" max="13" width="17.140625" customWidth="1"/>
    <col min="14" max="14" width="32.28515625" customWidth="1"/>
    <col min="29" max="29" width="9.85546875" customWidth="1"/>
    <col min="31" max="31" width="0" hidden="1" customWidth="1"/>
    <col min="32" max="32" width="12.5703125" customWidth="1"/>
  </cols>
  <sheetData>
    <row r="1" spans="1:36" ht="15" customHeight="1" thickBot="1">
      <c r="J1">
        <v>0</v>
      </c>
    </row>
    <row r="2" spans="1:36" ht="15.75" hidden="1" thickBot="1">
      <c r="A2" s="1"/>
      <c r="B2" s="2"/>
      <c r="C2" s="2"/>
      <c r="D2" s="3"/>
      <c r="E2" s="3"/>
      <c r="F2" s="3"/>
      <c r="G2" s="3"/>
      <c r="H2" s="4"/>
      <c r="I2" s="4"/>
      <c r="J2" s="4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1:36">
      <c r="A3" s="1"/>
      <c r="B3" s="143" t="s">
        <v>0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5"/>
    </row>
    <row r="4" spans="1:36" ht="15.75" thickBot="1">
      <c r="A4" s="1"/>
      <c r="B4" s="146" t="s">
        <v>1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8"/>
    </row>
    <row r="5" spans="1:36">
      <c r="A5" s="1"/>
      <c r="B5" s="149" t="s">
        <v>44</v>
      </c>
      <c r="C5" s="150"/>
      <c r="D5" s="150"/>
      <c r="E5" s="150"/>
      <c r="F5" s="150"/>
      <c r="G5" s="150"/>
      <c r="H5" s="151"/>
      <c r="I5" s="152" t="s">
        <v>41</v>
      </c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4"/>
      <c r="U5" s="152" t="s">
        <v>2</v>
      </c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6"/>
    </row>
    <row r="6" spans="1:36" ht="27" customHeight="1" thickBot="1">
      <c r="A6" s="1"/>
      <c r="B6" s="157" t="s">
        <v>52</v>
      </c>
      <c r="C6" s="158"/>
      <c r="D6" s="159"/>
      <c r="E6" s="5"/>
      <c r="F6" s="160" t="s">
        <v>42</v>
      </c>
      <c r="G6" s="160"/>
      <c r="H6" s="160"/>
      <c r="I6" s="160"/>
      <c r="J6" s="160"/>
      <c r="K6" s="160"/>
      <c r="L6" s="160"/>
      <c r="M6" s="160"/>
      <c r="N6" s="161"/>
      <c r="O6" s="162" t="s">
        <v>3</v>
      </c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4"/>
      <c r="AG6" s="165" t="s">
        <v>4</v>
      </c>
      <c r="AH6" s="166"/>
      <c r="AI6" s="166"/>
      <c r="AJ6" s="167"/>
    </row>
    <row r="7" spans="1:36">
      <c r="A7" s="1"/>
      <c r="B7" s="168" t="s">
        <v>5</v>
      </c>
      <c r="C7" s="170">
        <v>0</v>
      </c>
      <c r="D7" s="171"/>
      <c r="E7" s="171"/>
      <c r="F7" s="171"/>
      <c r="G7" s="171"/>
      <c r="H7" s="171"/>
      <c r="I7" s="174" t="s">
        <v>6</v>
      </c>
      <c r="J7" s="176" t="s">
        <v>7</v>
      </c>
      <c r="K7" s="176" t="s">
        <v>8</v>
      </c>
      <c r="L7" s="178" t="s">
        <v>9</v>
      </c>
      <c r="M7" s="180" t="s">
        <v>10</v>
      </c>
      <c r="N7" s="182" t="s">
        <v>11</v>
      </c>
      <c r="O7" s="184" t="s">
        <v>12</v>
      </c>
      <c r="P7" s="131"/>
      <c r="Q7" s="130" t="s">
        <v>13</v>
      </c>
      <c r="R7" s="131"/>
      <c r="S7" s="130" t="s">
        <v>14</v>
      </c>
      <c r="T7" s="131"/>
      <c r="U7" s="130" t="s">
        <v>15</v>
      </c>
      <c r="V7" s="131"/>
      <c r="W7" s="130" t="s">
        <v>16</v>
      </c>
      <c r="X7" s="131"/>
      <c r="Y7" s="130" t="s">
        <v>17</v>
      </c>
      <c r="Z7" s="131"/>
      <c r="AA7" s="130" t="s">
        <v>18</v>
      </c>
      <c r="AB7" s="131"/>
      <c r="AC7" s="130" t="s">
        <v>19</v>
      </c>
      <c r="AD7" s="131"/>
      <c r="AE7" s="130" t="s">
        <v>20</v>
      </c>
      <c r="AF7" s="142"/>
      <c r="AG7" s="132" t="s">
        <v>21</v>
      </c>
      <c r="AH7" s="134" t="s">
        <v>22</v>
      </c>
      <c r="AI7" s="136" t="s">
        <v>23</v>
      </c>
      <c r="AJ7" s="138" t="s">
        <v>24</v>
      </c>
    </row>
    <row r="8" spans="1:36" ht="27.75" thickBot="1">
      <c r="A8" s="1"/>
      <c r="B8" s="169"/>
      <c r="C8" s="172"/>
      <c r="D8" s="173"/>
      <c r="E8" s="173"/>
      <c r="F8" s="173"/>
      <c r="G8" s="173"/>
      <c r="H8" s="173"/>
      <c r="I8" s="175"/>
      <c r="J8" s="177" t="s">
        <v>7</v>
      </c>
      <c r="K8" s="177"/>
      <c r="L8" s="179"/>
      <c r="M8" s="181"/>
      <c r="N8" s="183"/>
      <c r="O8" s="6" t="s">
        <v>25</v>
      </c>
      <c r="P8" s="38" t="s">
        <v>26</v>
      </c>
      <c r="Q8" s="7" t="s">
        <v>25</v>
      </c>
      <c r="R8" s="38" t="s">
        <v>26</v>
      </c>
      <c r="S8" s="7" t="s">
        <v>25</v>
      </c>
      <c r="T8" s="38" t="s">
        <v>26</v>
      </c>
      <c r="U8" s="7" t="s">
        <v>25</v>
      </c>
      <c r="V8" s="38" t="s">
        <v>26</v>
      </c>
      <c r="W8" s="7" t="s">
        <v>25</v>
      </c>
      <c r="X8" s="38" t="s">
        <v>26</v>
      </c>
      <c r="Y8" s="7" t="s">
        <v>25</v>
      </c>
      <c r="Z8" s="38" t="s">
        <v>26</v>
      </c>
      <c r="AA8" s="7" t="s">
        <v>25</v>
      </c>
      <c r="AB8" s="38" t="s">
        <v>27</v>
      </c>
      <c r="AC8" s="7" t="s">
        <v>25</v>
      </c>
      <c r="AD8" s="38" t="s">
        <v>27</v>
      </c>
      <c r="AE8" s="7" t="s">
        <v>25</v>
      </c>
      <c r="AF8" s="39" t="s">
        <v>27</v>
      </c>
      <c r="AG8" s="133"/>
      <c r="AH8" s="135"/>
      <c r="AI8" s="137"/>
      <c r="AJ8" s="139"/>
    </row>
    <row r="9" spans="1:36" ht="99" thickBot="1">
      <c r="A9" s="1"/>
      <c r="B9" s="57" t="s">
        <v>45</v>
      </c>
      <c r="C9" s="140" t="s">
        <v>46</v>
      </c>
      <c r="D9" s="141"/>
      <c r="E9" s="141"/>
      <c r="F9" s="141"/>
      <c r="G9" s="141"/>
      <c r="H9" s="141"/>
      <c r="I9" s="58" t="s">
        <v>97</v>
      </c>
      <c r="J9" s="59" t="s">
        <v>96</v>
      </c>
      <c r="K9" s="60">
        <v>400</v>
      </c>
      <c r="L9" s="127">
        <v>100</v>
      </c>
      <c r="M9" s="112">
        <v>654</v>
      </c>
      <c r="N9" s="128">
        <v>100</v>
      </c>
      <c r="O9" s="9">
        <f t="shared" ref="O9:AB9" si="0">O10</f>
        <v>0</v>
      </c>
      <c r="P9" s="10">
        <f t="shared" si="0"/>
        <v>0</v>
      </c>
      <c r="Q9" s="10">
        <f t="shared" si="0"/>
        <v>0</v>
      </c>
      <c r="R9" s="10">
        <f t="shared" si="0"/>
        <v>0</v>
      </c>
      <c r="S9" s="10">
        <f t="shared" si="0"/>
        <v>0</v>
      </c>
      <c r="T9" s="10">
        <f t="shared" si="0"/>
        <v>0</v>
      </c>
      <c r="U9" s="10">
        <f t="shared" si="0"/>
        <v>0</v>
      </c>
      <c r="V9" s="10">
        <f t="shared" si="0"/>
        <v>0</v>
      </c>
      <c r="W9" s="10">
        <f t="shared" si="0"/>
        <v>0</v>
      </c>
      <c r="X9" s="10">
        <f t="shared" si="0"/>
        <v>0</v>
      </c>
      <c r="Y9" s="10">
        <f t="shared" si="0"/>
        <v>0</v>
      </c>
      <c r="Z9" s="10">
        <f t="shared" si="0"/>
        <v>0</v>
      </c>
      <c r="AA9" s="10">
        <f t="shared" si="0"/>
        <v>0</v>
      </c>
      <c r="AB9" s="10">
        <f t="shared" si="0"/>
        <v>0</v>
      </c>
      <c r="AC9" s="10">
        <v>26874</v>
      </c>
      <c r="AD9" s="122">
        <f t="shared" ref="AD9:AG10" si="1">AD10</f>
        <v>35621</v>
      </c>
      <c r="AE9" s="10">
        <f t="shared" si="1"/>
        <v>26874</v>
      </c>
      <c r="AF9" s="11">
        <f t="shared" si="1"/>
        <v>35621</v>
      </c>
      <c r="AG9" s="12">
        <f t="shared" si="1"/>
        <v>654</v>
      </c>
      <c r="AH9" s="13" t="s">
        <v>28</v>
      </c>
      <c r="AI9" s="13"/>
      <c r="AJ9" s="14" t="s">
        <v>43</v>
      </c>
    </row>
    <row r="10" spans="1:36" ht="42" thickBot="1">
      <c r="A10" s="1"/>
      <c r="B10" s="15" t="s">
        <v>29</v>
      </c>
      <c r="C10" s="16" t="s">
        <v>30</v>
      </c>
      <c r="D10" s="16" t="s">
        <v>31</v>
      </c>
      <c r="E10" s="16" t="s">
        <v>32</v>
      </c>
      <c r="F10" s="17" t="s">
        <v>33</v>
      </c>
      <c r="G10" s="17" t="s">
        <v>34</v>
      </c>
      <c r="H10" s="41" t="s">
        <v>35</v>
      </c>
      <c r="I10" s="42" t="s">
        <v>36</v>
      </c>
      <c r="J10" s="43"/>
      <c r="K10" s="43"/>
      <c r="L10" s="43"/>
      <c r="M10" s="43"/>
      <c r="N10" s="44"/>
      <c r="O10" s="19"/>
      <c r="P10" s="20">
        <v>0</v>
      </c>
      <c r="Q10" s="21">
        <v>0</v>
      </c>
      <c r="R10" s="20">
        <v>0</v>
      </c>
      <c r="S10" s="21">
        <v>0</v>
      </c>
      <c r="T10" s="20">
        <v>0</v>
      </c>
      <c r="U10" s="21">
        <f t="shared" ref="U10:AB10" si="2">U11</f>
        <v>0</v>
      </c>
      <c r="V10" s="20">
        <f t="shared" si="2"/>
        <v>0</v>
      </c>
      <c r="W10" s="10">
        <f t="shared" si="2"/>
        <v>0</v>
      </c>
      <c r="X10" s="20">
        <f t="shared" si="2"/>
        <v>0</v>
      </c>
      <c r="Y10" s="21">
        <f t="shared" si="2"/>
        <v>0</v>
      </c>
      <c r="Z10" s="20">
        <f t="shared" si="2"/>
        <v>0</v>
      </c>
      <c r="AA10" s="21">
        <f t="shared" si="2"/>
        <v>0</v>
      </c>
      <c r="AB10" s="20">
        <f t="shared" si="2"/>
        <v>0</v>
      </c>
      <c r="AC10" s="21">
        <f>AC9</f>
        <v>26874</v>
      </c>
      <c r="AD10" s="20">
        <f t="shared" si="1"/>
        <v>35621</v>
      </c>
      <c r="AE10" s="22">
        <f t="shared" si="1"/>
        <v>26874</v>
      </c>
      <c r="AF10" s="20">
        <f t="shared" si="1"/>
        <v>35621</v>
      </c>
      <c r="AG10" s="123">
        <f t="shared" si="1"/>
        <v>654</v>
      </c>
      <c r="AH10" s="24" t="s">
        <v>37</v>
      </c>
      <c r="AI10" s="24"/>
      <c r="AJ10" s="14" t="s">
        <v>43</v>
      </c>
    </row>
    <row r="11" spans="1:36" ht="101.25">
      <c r="A11" s="1"/>
      <c r="B11" s="68" t="s">
        <v>47</v>
      </c>
      <c r="C11" s="88" t="s">
        <v>48</v>
      </c>
      <c r="D11" s="51" t="s">
        <v>99</v>
      </c>
      <c r="E11" s="63" t="s">
        <v>49</v>
      </c>
      <c r="F11" s="52">
        <v>1</v>
      </c>
      <c r="G11" s="73">
        <v>1</v>
      </c>
      <c r="H11" s="77" t="s">
        <v>50</v>
      </c>
      <c r="I11" s="77" t="s">
        <v>51</v>
      </c>
      <c r="J11" s="77">
        <v>400</v>
      </c>
      <c r="K11" s="78">
        <v>400</v>
      </c>
      <c r="L11" s="79">
        <v>654</v>
      </c>
      <c r="M11" s="80">
        <v>654</v>
      </c>
      <c r="N11" s="81">
        <v>654</v>
      </c>
      <c r="O11" s="93">
        <v>0</v>
      </c>
      <c r="P11" s="82">
        <v>0</v>
      </c>
      <c r="Q11" s="25">
        <v>0</v>
      </c>
      <c r="R11" s="83" t="s">
        <v>101</v>
      </c>
      <c r="S11" s="116">
        <v>0</v>
      </c>
      <c r="T11" s="85">
        <v>0</v>
      </c>
      <c r="U11" s="25">
        <v>0</v>
      </c>
      <c r="V11" s="26">
        <v>0</v>
      </c>
      <c r="W11" s="86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26874</v>
      </c>
      <c r="AD11" s="28">
        <v>35621</v>
      </c>
      <c r="AE11" s="25">
        <v>26874</v>
      </c>
      <c r="AF11" s="28">
        <v>35621</v>
      </c>
      <c r="AG11" s="28">
        <v>654</v>
      </c>
      <c r="AH11" s="87" t="s">
        <v>37</v>
      </c>
      <c r="AI11" s="29"/>
      <c r="AJ11" s="89" t="s">
        <v>43</v>
      </c>
    </row>
    <row r="15" spans="1:36" ht="15.75" thickBot="1"/>
    <row r="16" spans="1:36">
      <c r="B16" s="143" t="s">
        <v>0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5"/>
    </row>
    <row r="17" spans="2:36" ht="15.75" thickBot="1">
      <c r="B17" s="146" t="s">
        <v>1</v>
      </c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8"/>
    </row>
    <row r="18" spans="2:36">
      <c r="B18" s="149" t="s">
        <v>44</v>
      </c>
      <c r="C18" s="150"/>
      <c r="D18" s="150"/>
      <c r="E18" s="150"/>
      <c r="F18" s="150"/>
      <c r="G18" s="150"/>
      <c r="H18" s="151"/>
      <c r="I18" s="152" t="s">
        <v>41</v>
      </c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4"/>
      <c r="U18" s="152" t="s">
        <v>2</v>
      </c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6"/>
    </row>
    <row r="19" spans="2:36" ht="18" customHeight="1" thickBot="1">
      <c r="B19" s="157" t="s">
        <v>52</v>
      </c>
      <c r="C19" s="158"/>
      <c r="D19" s="159"/>
      <c r="E19" s="71"/>
      <c r="F19" s="160" t="s">
        <v>42</v>
      </c>
      <c r="G19" s="160"/>
      <c r="H19" s="160"/>
      <c r="I19" s="160"/>
      <c r="J19" s="160"/>
      <c r="K19" s="160"/>
      <c r="L19" s="160"/>
      <c r="M19" s="160"/>
      <c r="N19" s="161"/>
      <c r="O19" s="162" t="s">
        <v>3</v>
      </c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4"/>
      <c r="AG19" s="165" t="s">
        <v>4</v>
      </c>
      <c r="AH19" s="166"/>
      <c r="AI19" s="166"/>
      <c r="AJ19" s="167"/>
    </row>
    <row r="20" spans="2:36">
      <c r="B20" s="168" t="s">
        <v>5</v>
      </c>
      <c r="C20" s="170"/>
      <c r="D20" s="171"/>
      <c r="E20" s="171"/>
      <c r="F20" s="171"/>
      <c r="G20" s="171"/>
      <c r="H20" s="171"/>
      <c r="I20" s="174" t="s">
        <v>6</v>
      </c>
      <c r="J20" s="176" t="s">
        <v>7</v>
      </c>
      <c r="K20" s="176" t="s">
        <v>8</v>
      </c>
      <c r="L20" s="178" t="s">
        <v>9</v>
      </c>
      <c r="M20" s="180" t="s">
        <v>10</v>
      </c>
      <c r="N20" s="182" t="s">
        <v>11</v>
      </c>
      <c r="O20" s="184" t="s">
        <v>12</v>
      </c>
      <c r="P20" s="131"/>
      <c r="Q20" s="130" t="s">
        <v>13</v>
      </c>
      <c r="R20" s="131"/>
      <c r="S20" s="130" t="s">
        <v>14</v>
      </c>
      <c r="T20" s="131"/>
      <c r="U20" s="130" t="s">
        <v>15</v>
      </c>
      <c r="V20" s="131"/>
      <c r="W20" s="130" t="s">
        <v>16</v>
      </c>
      <c r="X20" s="131"/>
      <c r="Y20" s="130" t="s">
        <v>17</v>
      </c>
      <c r="Z20" s="131"/>
      <c r="AA20" s="130" t="s">
        <v>18</v>
      </c>
      <c r="AB20" s="131"/>
      <c r="AC20" s="130" t="s">
        <v>19</v>
      </c>
      <c r="AD20" s="131"/>
      <c r="AE20" s="130" t="s">
        <v>20</v>
      </c>
      <c r="AF20" s="142"/>
      <c r="AG20" s="132" t="s">
        <v>21</v>
      </c>
      <c r="AH20" s="134" t="s">
        <v>22</v>
      </c>
      <c r="AI20" s="136" t="s">
        <v>23</v>
      </c>
      <c r="AJ20" s="138" t="s">
        <v>24</v>
      </c>
    </row>
    <row r="21" spans="2:36" ht="23.25" thickBot="1">
      <c r="B21" s="169"/>
      <c r="C21" s="172"/>
      <c r="D21" s="173"/>
      <c r="E21" s="173"/>
      <c r="F21" s="173"/>
      <c r="G21" s="173"/>
      <c r="H21" s="173"/>
      <c r="I21" s="175"/>
      <c r="J21" s="177" t="s">
        <v>7</v>
      </c>
      <c r="K21" s="177"/>
      <c r="L21" s="179"/>
      <c r="M21" s="181"/>
      <c r="N21" s="183"/>
      <c r="O21" s="6" t="s">
        <v>25</v>
      </c>
      <c r="P21" s="38" t="s">
        <v>26</v>
      </c>
      <c r="Q21" s="7" t="s">
        <v>25</v>
      </c>
      <c r="R21" s="38" t="s">
        <v>26</v>
      </c>
      <c r="S21" s="7" t="s">
        <v>25</v>
      </c>
      <c r="T21" s="38" t="s">
        <v>26</v>
      </c>
      <c r="U21" s="7" t="s">
        <v>25</v>
      </c>
      <c r="V21" s="38" t="s">
        <v>26</v>
      </c>
      <c r="W21" s="7" t="s">
        <v>25</v>
      </c>
      <c r="X21" s="38" t="s">
        <v>26</v>
      </c>
      <c r="Y21" s="7" t="s">
        <v>25</v>
      </c>
      <c r="Z21" s="38" t="s">
        <v>26</v>
      </c>
      <c r="AA21" s="7" t="s">
        <v>25</v>
      </c>
      <c r="AB21" s="38" t="s">
        <v>27</v>
      </c>
      <c r="AC21" s="7" t="s">
        <v>25</v>
      </c>
      <c r="AD21" s="38" t="s">
        <v>27</v>
      </c>
      <c r="AE21" s="7" t="s">
        <v>25</v>
      </c>
      <c r="AF21" s="39" t="s">
        <v>27</v>
      </c>
      <c r="AG21" s="133"/>
      <c r="AH21" s="135"/>
      <c r="AI21" s="137"/>
      <c r="AJ21" s="139"/>
    </row>
    <row r="22" spans="2:36" ht="60.75" customHeight="1" thickBot="1">
      <c r="B22" s="57" t="s">
        <v>45</v>
      </c>
      <c r="C22" s="140" t="s">
        <v>53</v>
      </c>
      <c r="D22" s="141"/>
      <c r="E22" s="141"/>
      <c r="F22" s="141"/>
      <c r="G22" s="141"/>
      <c r="H22" s="141"/>
      <c r="I22" s="58" t="s">
        <v>54</v>
      </c>
      <c r="J22" s="59">
        <v>0</v>
      </c>
      <c r="K22" s="60">
        <v>1</v>
      </c>
      <c r="L22" s="90">
        <v>0.2</v>
      </c>
      <c r="M22" s="117">
        <v>0</v>
      </c>
      <c r="N22" s="62">
        <v>0</v>
      </c>
      <c r="O22" s="9">
        <f>O23+O25+O27</f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f t="shared" ref="V22:AB22" si="3">V23+V25+V27</f>
        <v>0</v>
      </c>
      <c r="W22" s="10">
        <f t="shared" si="3"/>
        <v>0</v>
      </c>
      <c r="X22" s="10">
        <f t="shared" si="3"/>
        <v>0</v>
      </c>
      <c r="Y22" s="10">
        <f t="shared" si="3"/>
        <v>0</v>
      </c>
      <c r="Z22" s="10">
        <f t="shared" si="3"/>
        <v>0</v>
      </c>
      <c r="AA22" s="10">
        <f t="shared" si="3"/>
        <v>0</v>
      </c>
      <c r="AB22" s="10">
        <f t="shared" si="3"/>
        <v>0</v>
      </c>
      <c r="AC22" s="10">
        <v>0</v>
      </c>
      <c r="AD22" s="10">
        <f>AD23+AD25+AD27</f>
        <v>27.901</v>
      </c>
      <c r="AE22" s="10">
        <f>AE23+AE25+AE27</f>
        <v>26914</v>
      </c>
      <c r="AF22" s="10">
        <f>AF23+AF25+AF27</f>
        <v>27.901</v>
      </c>
      <c r="AG22" s="12">
        <v>2000</v>
      </c>
      <c r="AH22" s="13" t="s">
        <v>28</v>
      </c>
      <c r="AI22" s="13"/>
      <c r="AJ22" s="14" t="s">
        <v>43</v>
      </c>
    </row>
    <row r="23" spans="2:36" ht="46.5" customHeight="1" thickBot="1">
      <c r="B23" s="15" t="s">
        <v>29</v>
      </c>
      <c r="C23" s="16" t="s">
        <v>30</v>
      </c>
      <c r="D23" s="16" t="s">
        <v>31</v>
      </c>
      <c r="E23" s="16" t="s">
        <v>32</v>
      </c>
      <c r="F23" s="17" t="s">
        <v>33</v>
      </c>
      <c r="G23" s="17" t="s">
        <v>34</v>
      </c>
      <c r="H23" s="41" t="s">
        <v>35</v>
      </c>
      <c r="I23" s="42" t="s">
        <v>36</v>
      </c>
      <c r="J23" s="43"/>
      <c r="K23" s="43"/>
      <c r="L23" s="43"/>
      <c r="M23" s="43"/>
      <c r="N23" s="44"/>
      <c r="O23" s="19">
        <f t="shared" ref="O23:V23" si="4">O24</f>
        <v>0</v>
      </c>
      <c r="P23" s="20">
        <f t="shared" si="4"/>
        <v>0</v>
      </c>
      <c r="Q23" s="21">
        <f t="shared" si="4"/>
        <v>0</v>
      </c>
      <c r="R23" s="20">
        <f t="shared" si="4"/>
        <v>0</v>
      </c>
      <c r="S23" s="21">
        <f t="shared" si="4"/>
        <v>0</v>
      </c>
      <c r="T23" s="20">
        <f t="shared" si="4"/>
        <v>0</v>
      </c>
      <c r="U23" s="21">
        <f t="shared" si="4"/>
        <v>0</v>
      </c>
      <c r="V23" s="20">
        <f t="shared" si="4"/>
        <v>0</v>
      </c>
      <c r="W23" s="118">
        <f t="shared" ref="W23:AA23" si="5">W24</f>
        <v>0</v>
      </c>
      <c r="X23" s="20">
        <f t="shared" si="5"/>
        <v>0</v>
      </c>
      <c r="Y23" s="118">
        <f t="shared" si="5"/>
        <v>0</v>
      </c>
      <c r="Z23" s="20">
        <f t="shared" si="5"/>
        <v>0</v>
      </c>
      <c r="AA23" s="118">
        <f t="shared" si="5"/>
        <v>0</v>
      </c>
      <c r="AB23" s="20">
        <f t="shared" ref="AB23" si="6">AB24</f>
        <v>0</v>
      </c>
      <c r="AC23" s="20">
        <f t="shared" ref="AC23" si="7">AC24</f>
        <v>40</v>
      </c>
      <c r="AD23" s="118">
        <f t="shared" ref="AD23" si="8">AD24</f>
        <v>27.901</v>
      </c>
      <c r="AE23" s="20">
        <f t="shared" ref="AE23" si="9">AE24</f>
        <v>40</v>
      </c>
      <c r="AF23" s="20">
        <f t="shared" ref="AF23" si="10">AF24</f>
        <v>27.901</v>
      </c>
      <c r="AG23" s="23">
        <f>AG22</f>
        <v>2000</v>
      </c>
      <c r="AH23" s="24" t="s">
        <v>37</v>
      </c>
      <c r="AI23" s="24"/>
      <c r="AJ23" s="14" t="s">
        <v>43</v>
      </c>
    </row>
    <row r="24" spans="2:36" ht="124.5" thickBot="1">
      <c r="B24" s="47" t="s">
        <v>55</v>
      </c>
      <c r="C24" s="50" t="s">
        <v>56</v>
      </c>
      <c r="D24" s="51" t="s">
        <v>57</v>
      </c>
      <c r="E24" s="74" t="s">
        <v>54</v>
      </c>
      <c r="F24" s="100">
        <v>0</v>
      </c>
      <c r="G24" s="101">
        <v>0</v>
      </c>
      <c r="H24" s="54" t="s">
        <v>54</v>
      </c>
      <c r="I24" s="54" t="s">
        <v>54</v>
      </c>
      <c r="J24" s="54">
        <v>0</v>
      </c>
      <c r="K24" s="48">
        <v>1</v>
      </c>
      <c r="L24" s="31">
        <v>0.2</v>
      </c>
      <c r="M24" s="8">
        <v>0</v>
      </c>
      <c r="N24" s="91">
        <v>0.2</v>
      </c>
      <c r="O24" s="25"/>
      <c r="P24" s="55">
        <v>0</v>
      </c>
      <c r="Q24" s="25">
        <v>0</v>
      </c>
      <c r="R24" s="94"/>
      <c r="S24" s="56"/>
      <c r="T24" s="49"/>
      <c r="U24" s="25">
        <v>0</v>
      </c>
      <c r="V24" s="26"/>
      <c r="W24" s="27">
        <v>0</v>
      </c>
      <c r="X24" s="28">
        <v>0</v>
      </c>
      <c r="Y24" s="28">
        <v>0</v>
      </c>
      <c r="Z24" s="28">
        <v>0</v>
      </c>
      <c r="AA24" s="28">
        <v>0</v>
      </c>
      <c r="AB24" s="28"/>
      <c r="AC24" s="28">
        <v>40</v>
      </c>
      <c r="AD24" s="28">
        <v>27.901</v>
      </c>
      <c r="AE24" s="95">
        <v>40</v>
      </c>
      <c r="AF24" s="28">
        <f>AD24+AB24+Z24+X24+V24+T24+R24+P24</f>
        <v>27.901</v>
      </c>
      <c r="AG24" s="28">
        <v>2000</v>
      </c>
      <c r="AH24" s="64" t="s">
        <v>37</v>
      </c>
      <c r="AI24" s="29"/>
      <c r="AJ24" s="14" t="s">
        <v>43</v>
      </c>
    </row>
    <row r="25" spans="2:36" ht="34.5" thickBot="1">
      <c r="B25" s="15" t="s">
        <v>29</v>
      </c>
      <c r="C25" s="16" t="s">
        <v>30</v>
      </c>
      <c r="D25" s="16" t="s">
        <v>31</v>
      </c>
      <c r="E25" s="16" t="s">
        <v>38</v>
      </c>
      <c r="F25" s="17" t="s">
        <v>33</v>
      </c>
      <c r="G25" s="17" t="s">
        <v>34</v>
      </c>
      <c r="H25" s="41" t="s">
        <v>39</v>
      </c>
      <c r="I25" s="42" t="s">
        <v>36</v>
      </c>
      <c r="J25" s="18"/>
      <c r="K25" s="32"/>
      <c r="L25" s="32"/>
      <c r="M25" s="33"/>
      <c r="N25" s="34"/>
      <c r="O25" s="19">
        <f>O27</f>
        <v>0</v>
      </c>
      <c r="P25" s="20">
        <f t="shared" ref="P25:U25" si="11">P26</f>
        <v>0</v>
      </c>
      <c r="Q25" s="21">
        <f t="shared" si="11"/>
        <v>0</v>
      </c>
      <c r="R25" s="20">
        <f t="shared" si="11"/>
        <v>0</v>
      </c>
      <c r="S25" s="21">
        <f t="shared" si="11"/>
        <v>0</v>
      </c>
      <c r="T25" s="20">
        <f t="shared" si="11"/>
        <v>0</v>
      </c>
      <c r="U25" s="21">
        <f t="shared" si="11"/>
        <v>0</v>
      </c>
      <c r="V25" s="21">
        <f t="shared" ref="V25:AA25" si="12">V26</f>
        <v>0</v>
      </c>
      <c r="W25" s="21">
        <f t="shared" si="12"/>
        <v>0</v>
      </c>
      <c r="X25" s="21">
        <f t="shared" si="12"/>
        <v>0</v>
      </c>
      <c r="Y25" s="21">
        <f t="shared" si="12"/>
        <v>0</v>
      </c>
      <c r="Z25" s="21">
        <f t="shared" si="12"/>
        <v>0</v>
      </c>
      <c r="AA25" s="21">
        <f t="shared" si="12"/>
        <v>0</v>
      </c>
      <c r="AB25" s="21">
        <f>AB26</f>
        <v>0</v>
      </c>
      <c r="AC25" s="21">
        <f t="shared" ref="AC25" si="13">AC26</f>
        <v>0</v>
      </c>
      <c r="AD25" s="21">
        <f t="shared" ref="AD25" si="14">AD26</f>
        <v>0</v>
      </c>
      <c r="AE25" s="21">
        <f t="shared" ref="AE25" si="15">AE26</f>
        <v>0</v>
      </c>
      <c r="AF25" s="21">
        <f t="shared" ref="AF25" si="16">AF26</f>
        <v>0</v>
      </c>
      <c r="AG25" s="23">
        <v>2000</v>
      </c>
      <c r="AH25" s="24" t="s">
        <v>40</v>
      </c>
      <c r="AI25" s="24"/>
      <c r="AJ25" s="14" t="s">
        <v>43</v>
      </c>
    </row>
    <row r="26" spans="2:36" ht="99" thickBot="1">
      <c r="B26" s="68" t="s">
        <v>58</v>
      </c>
      <c r="C26" s="40" t="s">
        <v>59</v>
      </c>
      <c r="D26" s="35" t="s">
        <v>60</v>
      </c>
      <c r="E26" s="75" t="s">
        <v>63</v>
      </c>
      <c r="F26" s="103">
        <v>0</v>
      </c>
      <c r="G26" s="101">
        <v>0.01</v>
      </c>
      <c r="H26" s="69" t="s">
        <v>61</v>
      </c>
      <c r="I26" s="69" t="s">
        <v>62</v>
      </c>
      <c r="J26" s="36">
        <v>0</v>
      </c>
      <c r="K26" s="69" t="s">
        <v>98</v>
      </c>
      <c r="L26" s="69">
        <v>180</v>
      </c>
      <c r="M26" s="45">
        <v>0</v>
      </c>
      <c r="N26" s="46">
        <v>0</v>
      </c>
      <c r="O26" s="37"/>
      <c r="P26" s="30">
        <v>0</v>
      </c>
      <c r="Q26" s="30">
        <v>0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70">
        <v>0</v>
      </c>
      <c r="AA26" s="30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65">
        <v>2000</v>
      </c>
      <c r="AH26" s="66" t="s">
        <v>40</v>
      </c>
      <c r="AI26" s="67"/>
      <c r="AJ26" s="14" t="s">
        <v>43</v>
      </c>
    </row>
    <row r="27" spans="2:36" ht="34.5" thickBot="1">
      <c r="B27" s="15" t="s">
        <v>29</v>
      </c>
      <c r="C27" s="16" t="s">
        <v>30</v>
      </c>
      <c r="D27" s="16" t="s">
        <v>31</v>
      </c>
      <c r="E27" s="16" t="s">
        <v>32</v>
      </c>
      <c r="F27" s="17" t="s">
        <v>33</v>
      </c>
      <c r="G27" s="17" t="s">
        <v>34</v>
      </c>
      <c r="H27" s="41" t="s">
        <v>35</v>
      </c>
      <c r="I27" s="42" t="s">
        <v>36</v>
      </c>
      <c r="J27" s="43"/>
      <c r="K27" s="43"/>
      <c r="L27" s="43"/>
      <c r="M27" s="43"/>
      <c r="N27" s="44"/>
      <c r="O27" s="19">
        <f t="shared" ref="O27:U27" si="17">O28</f>
        <v>0</v>
      </c>
      <c r="P27" s="20">
        <f t="shared" si="17"/>
        <v>0</v>
      </c>
      <c r="Q27" s="21">
        <f t="shared" si="17"/>
        <v>0</v>
      </c>
      <c r="R27" s="20">
        <f t="shared" si="17"/>
        <v>0</v>
      </c>
      <c r="S27" s="21">
        <f t="shared" si="17"/>
        <v>0</v>
      </c>
      <c r="T27" s="20">
        <f t="shared" si="17"/>
        <v>0</v>
      </c>
      <c r="U27" s="21">
        <f t="shared" si="17"/>
        <v>0</v>
      </c>
      <c r="V27" s="21">
        <f t="shared" ref="V27:AF27" si="18">V28</f>
        <v>0</v>
      </c>
      <c r="W27" s="21">
        <f t="shared" si="18"/>
        <v>0</v>
      </c>
      <c r="X27" s="21">
        <f t="shared" si="18"/>
        <v>0</v>
      </c>
      <c r="Y27" s="21">
        <f t="shared" si="18"/>
        <v>0</v>
      </c>
      <c r="Z27" s="21">
        <f t="shared" si="18"/>
        <v>0</v>
      </c>
      <c r="AA27" s="21">
        <f t="shared" si="18"/>
        <v>0</v>
      </c>
      <c r="AB27" s="21">
        <f t="shared" si="18"/>
        <v>0</v>
      </c>
      <c r="AC27" s="21">
        <f t="shared" si="18"/>
        <v>26874</v>
      </c>
      <c r="AD27" s="21">
        <f t="shared" si="18"/>
        <v>0</v>
      </c>
      <c r="AE27" s="21">
        <f t="shared" si="18"/>
        <v>26874</v>
      </c>
      <c r="AF27" s="21">
        <f t="shared" si="18"/>
        <v>0</v>
      </c>
      <c r="AG27" s="23">
        <v>8000</v>
      </c>
      <c r="AH27" s="24" t="s">
        <v>37</v>
      </c>
      <c r="AI27" s="24"/>
      <c r="AJ27" s="14" t="s">
        <v>43</v>
      </c>
    </row>
    <row r="28" spans="2:36" ht="99" thickBot="1">
      <c r="B28" s="47" t="s">
        <v>64</v>
      </c>
      <c r="C28" s="50" t="s">
        <v>65</v>
      </c>
      <c r="D28" s="76" t="s">
        <v>67</v>
      </c>
      <c r="E28" s="74" t="s">
        <v>66</v>
      </c>
      <c r="F28" s="52">
        <v>0</v>
      </c>
      <c r="G28" s="73">
        <v>0.2</v>
      </c>
      <c r="H28" s="77" t="s">
        <v>68</v>
      </c>
      <c r="I28" s="77" t="s">
        <v>73</v>
      </c>
      <c r="J28" s="77">
        <v>0</v>
      </c>
      <c r="K28" s="78">
        <v>6</v>
      </c>
      <c r="L28" s="79">
        <v>2</v>
      </c>
      <c r="M28" s="80">
        <v>0</v>
      </c>
      <c r="N28" s="81">
        <v>2</v>
      </c>
      <c r="O28" s="25">
        <v>0</v>
      </c>
      <c r="P28" s="82">
        <v>0</v>
      </c>
      <c r="Q28" s="25">
        <v>0</v>
      </c>
      <c r="R28" s="124">
        <v>0</v>
      </c>
      <c r="S28" s="84"/>
      <c r="T28" s="85">
        <v>0</v>
      </c>
      <c r="U28" s="25">
        <v>0</v>
      </c>
      <c r="V28" s="26">
        <v>0</v>
      </c>
      <c r="W28" s="86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26874</v>
      </c>
      <c r="AD28" s="28">
        <v>0</v>
      </c>
      <c r="AE28" s="25">
        <f>AC28+AA28+Y28+W28+U28+S28+Q28+O28+R28</f>
        <v>26874</v>
      </c>
      <c r="AF28" s="28">
        <f>AD28+AB28+X28+V28+T28+R28+P28</f>
        <v>0</v>
      </c>
      <c r="AG28" s="28">
        <v>8000</v>
      </c>
      <c r="AH28" s="87" t="s">
        <v>37</v>
      </c>
      <c r="AI28" s="29"/>
      <c r="AJ28" s="14" t="s">
        <v>43</v>
      </c>
    </row>
    <row r="31" spans="2:36">
      <c r="B31" s="149" t="s">
        <v>44</v>
      </c>
      <c r="C31" s="150"/>
      <c r="D31" s="150"/>
      <c r="E31" s="150"/>
      <c r="F31" s="150"/>
      <c r="G31" s="150"/>
      <c r="H31" s="151"/>
      <c r="I31" s="152" t="s">
        <v>41</v>
      </c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4"/>
      <c r="U31" s="152">
        <v>0</v>
      </c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6"/>
    </row>
    <row r="32" spans="2:36" ht="15.75" thickBot="1">
      <c r="B32" s="157" t="s">
        <v>52</v>
      </c>
      <c r="C32" s="158"/>
      <c r="D32" s="159"/>
      <c r="E32" s="72"/>
      <c r="F32" s="160" t="s">
        <v>42</v>
      </c>
      <c r="G32" s="160"/>
      <c r="H32" s="160"/>
      <c r="I32" s="160"/>
      <c r="J32" s="160"/>
      <c r="K32" s="160"/>
      <c r="L32" s="160"/>
      <c r="M32" s="160"/>
      <c r="N32" s="161"/>
      <c r="O32" s="162" t="s">
        <v>3</v>
      </c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4"/>
      <c r="AG32" s="165" t="s">
        <v>4</v>
      </c>
      <c r="AH32" s="166"/>
      <c r="AI32" s="166"/>
      <c r="AJ32" s="167"/>
    </row>
    <row r="33" spans="2:36">
      <c r="B33" s="168" t="s">
        <v>5</v>
      </c>
      <c r="C33" s="170"/>
      <c r="D33" s="171"/>
      <c r="E33" s="171"/>
      <c r="F33" s="171"/>
      <c r="G33" s="171"/>
      <c r="H33" s="171"/>
      <c r="I33" s="174" t="s">
        <v>6</v>
      </c>
      <c r="J33" s="176" t="s">
        <v>7</v>
      </c>
      <c r="K33" s="176" t="s">
        <v>8</v>
      </c>
      <c r="L33" s="178" t="s">
        <v>9</v>
      </c>
      <c r="M33" s="180" t="s">
        <v>10</v>
      </c>
      <c r="N33" s="182" t="s">
        <v>11</v>
      </c>
      <c r="O33" s="184" t="s">
        <v>12</v>
      </c>
      <c r="P33" s="131"/>
      <c r="Q33" s="130" t="s">
        <v>13</v>
      </c>
      <c r="R33" s="131"/>
      <c r="S33" s="130" t="s">
        <v>14</v>
      </c>
      <c r="T33" s="131"/>
      <c r="U33" s="130" t="s">
        <v>15</v>
      </c>
      <c r="V33" s="131"/>
      <c r="W33" s="130" t="s">
        <v>16</v>
      </c>
      <c r="X33" s="131"/>
      <c r="Y33" s="130" t="s">
        <v>17</v>
      </c>
      <c r="Z33" s="131"/>
      <c r="AA33" s="130" t="s">
        <v>18</v>
      </c>
      <c r="AB33" s="131"/>
      <c r="AC33" s="130" t="s">
        <v>19</v>
      </c>
      <c r="AD33" s="131"/>
      <c r="AE33" s="130" t="s">
        <v>20</v>
      </c>
      <c r="AF33" s="142"/>
      <c r="AG33" s="132" t="s">
        <v>21</v>
      </c>
      <c r="AH33" s="134" t="s">
        <v>22</v>
      </c>
      <c r="AI33" s="136" t="s">
        <v>23</v>
      </c>
      <c r="AJ33" s="138" t="s">
        <v>24</v>
      </c>
    </row>
    <row r="34" spans="2:36" ht="20.25" thickBot="1">
      <c r="B34" s="169"/>
      <c r="C34" s="172"/>
      <c r="D34" s="173"/>
      <c r="E34" s="173"/>
      <c r="F34" s="173"/>
      <c r="G34" s="173"/>
      <c r="H34" s="173"/>
      <c r="I34" s="175"/>
      <c r="J34" s="177" t="s">
        <v>7</v>
      </c>
      <c r="K34" s="177"/>
      <c r="L34" s="179"/>
      <c r="M34" s="181"/>
      <c r="N34" s="183"/>
      <c r="O34" s="6" t="s">
        <v>25</v>
      </c>
      <c r="P34" s="38" t="s">
        <v>26</v>
      </c>
      <c r="Q34" s="7" t="s">
        <v>25</v>
      </c>
      <c r="R34" s="38" t="s">
        <v>26</v>
      </c>
      <c r="S34" s="7" t="s">
        <v>25</v>
      </c>
      <c r="T34" s="38" t="s">
        <v>26</v>
      </c>
      <c r="U34" s="7" t="s">
        <v>25</v>
      </c>
      <c r="V34" s="38" t="s">
        <v>26</v>
      </c>
      <c r="W34" s="7" t="s">
        <v>25</v>
      </c>
      <c r="X34" s="38" t="s">
        <v>26</v>
      </c>
      <c r="Y34" s="7" t="s">
        <v>25</v>
      </c>
      <c r="Z34" s="38" t="s">
        <v>26</v>
      </c>
      <c r="AA34" s="7" t="s">
        <v>25</v>
      </c>
      <c r="AB34" s="38" t="s">
        <v>27</v>
      </c>
      <c r="AC34" s="7" t="s">
        <v>25</v>
      </c>
      <c r="AD34" s="38" t="s">
        <v>27</v>
      </c>
      <c r="AE34" s="7" t="s">
        <v>25</v>
      </c>
      <c r="AF34" s="39" t="s">
        <v>27</v>
      </c>
      <c r="AG34" s="133"/>
      <c r="AH34" s="135"/>
      <c r="AI34" s="137"/>
      <c r="AJ34" s="139"/>
    </row>
    <row r="35" spans="2:36" ht="71.25" thickBot="1">
      <c r="B35" s="57" t="s">
        <v>45</v>
      </c>
      <c r="C35" s="140" t="s">
        <v>75</v>
      </c>
      <c r="D35" s="141"/>
      <c r="E35" s="141"/>
      <c r="F35" s="141"/>
      <c r="G35" s="141"/>
      <c r="H35" s="141"/>
      <c r="I35" s="58" t="s">
        <v>69</v>
      </c>
      <c r="J35" s="59">
        <v>0</v>
      </c>
      <c r="K35" s="60">
        <v>1</v>
      </c>
      <c r="L35" s="60">
        <v>0</v>
      </c>
      <c r="M35" s="61">
        <v>0</v>
      </c>
      <c r="N35" s="62">
        <v>0</v>
      </c>
      <c r="O35" s="9">
        <f t="shared" ref="O35:AF35" si="19">O36+O38</f>
        <v>0</v>
      </c>
      <c r="P35" s="10">
        <f t="shared" si="19"/>
        <v>0</v>
      </c>
      <c r="Q35" s="10">
        <f t="shared" si="19"/>
        <v>0</v>
      </c>
      <c r="R35" s="10">
        <f t="shared" si="19"/>
        <v>0</v>
      </c>
      <c r="S35" s="10">
        <f t="shared" si="19"/>
        <v>0</v>
      </c>
      <c r="T35" s="10">
        <f t="shared" si="19"/>
        <v>0</v>
      </c>
      <c r="U35" s="10">
        <f t="shared" si="19"/>
        <v>0</v>
      </c>
      <c r="V35" s="10">
        <f t="shared" si="19"/>
        <v>0</v>
      </c>
      <c r="W35" s="10">
        <f t="shared" si="19"/>
        <v>0</v>
      </c>
      <c r="X35" s="10">
        <f t="shared" si="19"/>
        <v>0</v>
      </c>
      <c r="Y35" s="10">
        <f t="shared" si="19"/>
        <v>0</v>
      </c>
      <c r="Z35" s="10">
        <f t="shared" si="19"/>
        <v>0</v>
      </c>
      <c r="AA35" s="10">
        <f t="shared" si="19"/>
        <v>0</v>
      </c>
      <c r="AB35" s="10">
        <f t="shared" si="19"/>
        <v>0</v>
      </c>
      <c r="AC35" s="10">
        <f t="shared" si="19"/>
        <v>8000</v>
      </c>
      <c r="AD35" s="10">
        <f t="shared" si="19"/>
        <v>3000</v>
      </c>
      <c r="AE35" s="10">
        <f t="shared" si="19"/>
        <v>3000</v>
      </c>
      <c r="AF35" s="11">
        <f t="shared" si="19"/>
        <v>3000.1</v>
      </c>
      <c r="AG35" s="12"/>
      <c r="AH35" s="13" t="s">
        <v>28</v>
      </c>
      <c r="AI35" s="13"/>
      <c r="AJ35" s="14" t="s">
        <v>43</v>
      </c>
    </row>
    <row r="36" spans="2:36" ht="34.5" thickBot="1">
      <c r="B36" s="15" t="s">
        <v>29</v>
      </c>
      <c r="C36" s="16" t="s">
        <v>30</v>
      </c>
      <c r="D36" s="16" t="s">
        <v>31</v>
      </c>
      <c r="E36" s="16" t="s">
        <v>32</v>
      </c>
      <c r="F36" s="17" t="s">
        <v>33</v>
      </c>
      <c r="G36" s="17" t="s">
        <v>34</v>
      </c>
      <c r="H36" s="41" t="s">
        <v>35</v>
      </c>
      <c r="I36" s="42" t="s">
        <v>36</v>
      </c>
      <c r="J36" s="43"/>
      <c r="K36" s="43"/>
      <c r="L36" s="43"/>
      <c r="M36" s="43"/>
      <c r="N36" s="44"/>
      <c r="O36" s="19">
        <f t="shared" ref="O36:AG36" si="20">O37</f>
        <v>0</v>
      </c>
      <c r="P36" s="20">
        <f t="shared" si="20"/>
        <v>0</v>
      </c>
      <c r="Q36" s="21">
        <f t="shared" si="20"/>
        <v>0</v>
      </c>
      <c r="R36" s="20">
        <f t="shared" si="20"/>
        <v>0</v>
      </c>
      <c r="S36" s="21">
        <f t="shared" si="20"/>
        <v>0</v>
      </c>
      <c r="T36" s="20">
        <f t="shared" si="20"/>
        <v>0</v>
      </c>
      <c r="U36" s="21">
        <f t="shared" si="20"/>
        <v>0</v>
      </c>
      <c r="V36" s="20">
        <f t="shared" si="20"/>
        <v>0</v>
      </c>
      <c r="W36" s="10">
        <f t="shared" si="20"/>
        <v>0</v>
      </c>
      <c r="X36" s="20">
        <f t="shared" si="20"/>
        <v>0</v>
      </c>
      <c r="Y36" s="21">
        <f t="shared" si="20"/>
        <v>0</v>
      </c>
      <c r="Z36" s="20">
        <f t="shared" si="20"/>
        <v>0</v>
      </c>
      <c r="AA36" s="21">
        <f t="shared" si="20"/>
        <v>0</v>
      </c>
      <c r="AB36" s="20">
        <f t="shared" si="20"/>
        <v>0</v>
      </c>
      <c r="AC36" s="21">
        <f t="shared" si="20"/>
        <v>3000</v>
      </c>
      <c r="AD36" s="118">
        <f t="shared" si="20"/>
        <v>3000</v>
      </c>
      <c r="AE36" s="120">
        <f t="shared" si="20"/>
        <v>3000</v>
      </c>
      <c r="AF36" s="118">
        <f t="shared" si="20"/>
        <v>3000.1</v>
      </c>
      <c r="AG36" s="123">
        <f t="shared" si="20"/>
        <v>2500</v>
      </c>
      <c r="AH36" s="24" t="s">
        <v>37</v>
      </c>
      <c r="AI36" s="24"/>
      <c r="AJ36" s="14" t="s">
        <v>43</v>
      </c>
    </row>
    <row r="37" spans="2:36" ht="99" thickBot="1">
      <c r="B37" s="47" t="s">
        <v>70</v>
      </c>
      <c r="C37" s="50" t="s">
        <v>71</v>
      </c>
      <c r="D37" s="51" t="s">
        <v>76</v>
      </c>
      <c r="E37" s="74" t="s">
        <v>72</v>
      </c>
      <c r="F37" s="100">
        <v>0</v>
      </c>
      <c r="G37" s="101">
        <v>0</v>
      </c>
      <c r="H37" s="54" t="s">
        <v>74</v>
      </c>
      <c r="I37" s="54" t="s">
        <v>69</v>
      </c>
      <c r="J37" s="54">
        <v>0</v>
      </c>
      <c r="K37" s="48">
        <v>1</v>
      </c>
      <c r="L37" s="97">
        <f>M37+N37</f>
        <v>0.1</v>
      </c>
      <c r="M37" s="8">
        <v>0</v>
      </c>
      <c r="N37" s="96">
        <v>0.1</v>
      </c>
      <c r="O37" s="25">
        <v>0</v>
      </c>
      <c r="P37" s="55">
        <v>0</v>
      </c>
      <c r="Q37" s="25">
        <v>0</v>
      </c>
      <c r="R37" s="53"/>
      <c r="S37" s="98">
        <v>0</v>
      </c>
      <c r="T37" s="49">
        <v>0</v>
      </c>
      <c r="U37" s="25">
        <v>0</v>
      </c>
      <c r="V37" s="26">
        <v>0</v>
      </c>
      <c r="W37" s="126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3000</v>
      </c>
      <c r="AD37" s="28">
        <v>3000</v>
      </c>
      <c r="AE37" s="25">
        <f>AC37+AA37+Y37+W37+U37+S37+Q37</f>
        <v>3000</v>
      </c>
      <c r="AF37" s="28">
        <f>AD37+AB37+X37+V37+T37+T37+T37+T37+T37+T37+T37+T37+T37+T37+T37+T37+T37+R37+P37+N37</f>
        <v>3000.1</v>
      </c>
      <c r="AG37" s="28">
        <v>2500</v>
      </c>
      <c r="AH37" s="64" t="s">
        <v>37</v>
      </c>
      <c r="AI37" s="29"/>
      <c r="AJ37" s="14" t="s">
        <v>43</v>
      </c>
    </row>
    <row r="38" spans="2:36" ht="34.5" thickBot="1">
      <c r="B38" s="15" t="s">
        <v>29</v>
      </c>
      <c r="C38" s="16" t="s">
        <v>30</v>
      </c>
      <c r="D38" s="16" t="s">
        <v>31</v>
      </c>
      <c r="E38" s="16" t="s">
        <v>38</v>
      </c>
      <c r="F38" s="17" t="s">
        <v>33</v>
      </c>
      <c r="G38" s="17" t="s">
        <v>34</v>
      </c>
      <c r="H38" s="41" t="s">
        <v>39</v>
      </c>
      <c r="I38" s="42" t="s">
        <v>36</v>
      </c>
      <c r="J38" s="18"/>
      <c r="K38" s="32"/>
      <c r="L38" s="32"/>
      <c r="M38" s="33"/>
      <c r="N38" s="34"/>
      <c r="O38" s="19">
        <f t="shared" ref="O38:AD38" si="21">O39</f>
        <v>0</v>
      </c>
      <c r="P38" s="20">
        <f t="shared" si="21"/>
        <v>0</v>
      </c>
      <c r="Q38" s="21">
        <f t="shared" si="21"/>
        <v>0</v>
      </c>
      <c r="R38" s="20">
        <f t="shared" si="21"/>
        <v>0</v>
      </c>
      <c r="S38" s="21">
        <f t="shared" si="21"/>
        <v>0</v>
      </c>
      <c r="T38" s="20">
        <f t="shared" si="21"/>
        <v>0</v>
      </c>
      <c r="U38" s="21">
        <f t="shared" si="21"/>
        <v>0</v>
      </c>
      <c r="V38" s="20">
        <f t="shared" si="21"/>
        <v>0</v>
      </c>
      <c r="W38" s="21">
        <f t="shared" si="21"/>
        <v>0</v>
      </c>
      <c r="X38" s="20">
        <f t="shared" si="21"/>
        <v>0</v>
      </c>
      <c r="Y38" s="21">
        <f t="shared" si="21"/>
        <v>0</v>
      </c>
      <c r="Z38" s="20">
        <f t="shared" si="21"/>
        <v>0</v>
      </c>
      <c r="AA38" s="119">
        <f t="shared" si="21"/>
        <v>0</v>
      </c>
      <c r="AB38" s="20">
        <f t="shared" si="21"/>
        <v>0</v>
      </c>
      <c r="AC38" s="21">
        <f t="shared" si="21"/>
        <v>5000</v>
      </c>
      <c r="AD38" s="118">
        <f t="shared" si="21"/>
        <v>0</v>
      </c>
      <c r="AE38" s="121"/>
      <c r="AF38" s="118">
        <f>AF39</f>
        <v>0</v>
      </c>
      <c r="AG38" s="23">
        <f>AG39</f>
        <v>250</v>
      </c>
      <c r="AH38" s="24" t="s">
        <v>40</v>
      </c>
      <c r="AI38" s="24"/>
      <c r="AJ38" s="14" t="s">
        <v>43</v>
      </c>
    </row>
    <row r="39" spans="2:36" ht="69" thickBot="1">
      <c r="B39" s="68" t="s">
        <v>77</v>
      </c>
      <c r="C39" s="40" t="s">
        <v>78</v>
      </c>
      <c r="D39" s="35" t="s">
        <v>79</v>
      </c>
      <c r="E39" s="75" t="s">
        <v>80</v>
      </c>
      <c r="F39" s="103">
        <v>0</v>
      </c>
      <c r="G39" s="99">
        <v>0.2</v>
      </c>
      <c r="H39" s="69" t="s">
        <v>81</v>
      </c>
      <c r="I39" s="69" t="s">
        <v>82</v>
      </c>
      <c r="J39" s="36">
        <v>0</v>
      </c>
      <c r="K39" s="69">
        <v>30</v>
      </c>
      <c r="L39" s="69">
        <v>0</v>
      </c>
      <c r="M39" s="45">
        <v>0</v>
      </c>
      <c r="N39" s="46">
        <v>0</v>
      </c>
      <c r="O39" s="37"/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70">
        <v>0</v>
      </c>
      <c r="AA39" s="30">
        <v>0</v>
      </c>
      <c r="AB39" s="30">
        <v>0</v>
      </c>
      <c r="AC39" s="30">
        <v>5000</v>
      </c>
      <c r="AD39" s="30">
        <v>0</v>
      </c>
      <c r="AE39" s="30">
        <f>AC39+AA39+Y39+W39+U39+S39+Q39+O39</f>
        <v>5000</v>
      </c>
      <c r="AF39" s="125">
        <v>0</v>
      </c>
      <c r="AG39" s="65">
        <v>250</v>
      </c>
      <c r="AH39" s="66" t="s">
        <v>40</v>
      </c>
      <c r="AI39" s="67"/>
      <c r="AJ39" s="14" t="s">
        <v>43</v>
      </c>
    </row>
    <row r="42" spans="2:36">
      <c r="B42" s="149" t="s">
        <v>44</v>
      </c>
      <c r="C42" s="150"/>
      <c r="D42" s="150"/>
      <c r="E42" s="150"/>
      <c r="F42" s="150"/>
      <c r="G42" s="150"/>
      <c r="H42" s="151"/>
      <c r="I42" s="152" t="s">
        <v>41</v>
      </c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4"/>
      <c r="U42" s="152" t="s">
        <v>2</v>
      </c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6"/>
    </row>
    <row r="43" spans="2:36" ht="15.75" thickBot="1">
      <c r="B43" s="157" t="s">
        <v>52</v>
      </c>
      <c r="C43" s="158"/>
      <c r="D43" s="159"/>
      <c r="E43" s="72"/>
      <c r="F43" s="160" t="s">
        <v>42</v>
      </c>
      <c r="G43" s="160"/>
      <c r="H43" s="160"/>
      <c r="I43" s="160"/>
      <c r="J43" s="160"/>
      <c r="K43" s="160"/>
      <c r="L43" s="160"/>
      <c r="M43" s="160"/>
      <c r="N43" s="161"/>
      <c r="O43" s="162" t="s">
        <v>3</v>
      </c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4"/>
      <c r="AG43" s="165" t="s">
        <v>4</v>
      </c>
      <c r="AH43" s="166"/>
      <c r="AI43" s="166"/>
      <c r="AJ43" s="167"/>
    </row>
    <row r="44" spans="2:36">
      <c r="B44" s="168" t="s">
        <v>5</v>
      </c>
      <c r="C44" s="170"/>
      <c r="D44" s="171"/>
      <c r="E44" s="171"/>
      <c r="F44" s="171"/>
      <c r="G44" s="171"/>
      <c r="H44" s="171"/>
      <c r="I44" s="174" t="s">
        <v>6</v>
      </c>
      <c r="J44" s="176" t="s">
        <v>7</v>
      </c>
      <c r="K44" s="176" t="s">
        <v>8</v>
      </c>
      <c r="L44" s="178" t="s">
        <v>9</v>
      </c>
      <c r="M44" s="180" t="s">
        <v>10</v>
      </c>
      <c r="N44" s="182" t="s">
        <v>11</v>
      </c>
      <c r="O44" s="184" t="s">
        <v>12</v>
      </c>
      <c r="P44" s="131"/>
      <c r="Q44" s="130" t="s">
        <v>13</v>
      </c>
      <c r="R44" s="131"/>
      <c r="S44" s="130" t="s">
        <v>14</v>
      </c>
      <c r="T44" s="131"/>
      <c r="U44" s="130" t="s">
        <v>15</v>
      </c>
      <c r="V44" s="131"/>
      <c r="W44" s="130" t="s">
        <v>16</v>
      </c>
      <c r="X44" s="131"/>
      <c r="Y44" s="130" t="s">
        <v>17</v>
      </c>
      <c r="Z44" s="131"/>
      <c r="AA44" s="130" t="s">
        <v>18</v>
      </c>
      <c r="AB44" s="131"/>
      <c r="AC44" s="130" t="s">
        <v>19</v>
      </c>
      <c r="AD44" s="131"/>
      <c r="AE44" s="130" t="s">
        <v>20</v>
      </c>
      <c r="AF44" s="142"/>
      <c r="AG44" s="132" t="s">
        <v>21</v>
      </c>
      <c r="AH44" s="134" t="s">
        <v>22</v>
      </c>
      <c r="AI44" s="136" t="s">
        <v>23</v>
      </c>
      <c r="AJ44" s="138" t="s">
        <v>24</v>
      </c>
    </row>
    <row r="45" spans="2:36" ht="20.25" thickBot="1">
      <c r="B45" s="169"/>
      <c r="C45" s="172"/>
      <c r="D45" s="173"/>
      <c r="E45" s="173"/>
      <c r="F45" s="173"/>
      <c r="G45" s="173"/>
      <c r="H45" s="173"/>
      <c r="I45" s="175"/>
      <c r="J45" s="177" t="s">
        <v>7</v>
      </c>
      <c r="K45" s="177"/>
      <c r="L45" s="179"/>
      <c r="M45" s="181"/>
      <c r="N45" s="183"/>
      <c r="O45" s="6" t="s">
        <v>25</v>
      </c>
      <c r="P45" s="38" t="s">
        <v>26</v>
      </c>
      <c r="Q45" s="7" t="s">
        <v>25</v>
      </c>
      <c r="R45" s="38" t="s">
        <v>26</v>
      </c>
      <c r="S45" s="7" t="s">
        <v>25</v>
      </c>
      <c r="T45" s="38" t="s">
        <v>26</v>
      </c>
      <c r="U45" s="7" t="s">
        <v>25</v>
      </c>
      <c r="V45" s="38" t="s">
        <v>26</v>
      </c>
      <c r="W45" s="7" t="s">
        <v>25</v>
      </c>
      <c r="X45" s="38" t="s">
        <v>26</v>
      </c>
      <c r="Y45" s="7" t="s">
        <v>25</v>
      </c>
      <c r="Z45" s="38" t="s">
        <v>26</v>
      </c>
      <c r="AA45" s="7" t="s">
        <v>25</v>
      </c>
      <c r="AB45" s="38" t="s">
        <v>27</v>
      </c>
      <c r="AC45" s="7" t="s">
        <v>25</v>
      </c>
      <c r="AD45" s="38" t="s">
        <v>27</v>
      </c>
      <c r="AE45" s="7" t="s">
        <v>25</v>
      </c>
      <c r="AF45" s="39" t="s">
        <v>27</v>
      </c>
      <c r="AG45" s="133"/>
      <c r="AH45" s="135"/>
      <c r="AI45" s="137"/>
      <c r="AJ45" s="139"/>
    </row>
    <row r="46" spans="2:36" ht="71.25" thickBot="1">
      <c r="B46" s="57" t="s">
        <v>45</v>
      </c>
      <c r="C46" s="140" t="s">
        <v>83</v>
      </c>
      <c r="D46" s="141"/>
      <c r="E46" s="141"/>
      <c r="F46" s="141"/>
      <c r="G46" s="141"/>
      <c r="H46" s="141"/>
      <c r="I46" s="58" t="s">
        <v>84</v>
      </c>
      <c r="J46" s="59">
        <v>0</v>
      </c>
      <c r="K46" s="92">
        <v>1</v>
      </c>
      <c r="L46" s="112">
        <f>M46+N46</f>
        <v>0.2</v>
      </c>
      <c r="M46" s="113">
        <v>0.05</v>
      </c>
      <c r="N46" s="114">
        <v>0.15</v>
      </c>
      <c r="O46" s="9">
        <f t="shared" ref="O46:AD46" si="22">O47+O49</f>
        <v>0</v>
      </c>
      <c r="P46" s="10">
        <f t="shared" si="22"/>
        <v>0</v>
      </c>
      <c r="Q46" s="10">
        <f t="shared" si="22"/>
        <v>0</v>
      </c>
      <c r="R46" s="10">
        <f t="shared" si="22"/>
        <v>0</v>
      </c>
      <c r="S46" s="10">
        <f t="shared" si="22"/>
        <v>0</v>
      </c>
      <c r="T46" s="10">
        <f t="shared" si="22"/>
        <v>50254</v>
      </c>
      <c r="U46" s="10">
        <f t="shared" si="22"/>
        <v>0</v>
      </c>
      <c r="V46" s="10">
        <f t="shared" si="22"/>
        <v>0</v>
      </c>
      <c r="W46" s="10">
        <f t="shared" si="22"/>
        <v>0</v>
      </c>
      <c r="X46" s="10">
        <f t="shared" si="22"/>
        <v>0</v>
      </c>
      <c r="Y46" s="10">
        <f t="shared" si="22"/>
        <v>0</v>
      </c>
      <c r="Z46" s="10">
        <f t="shared" si="22"/>
        <v>0</v>
      </c>
      <c r="AA46" s="10">
        <f t="shared" si="22"/>
        <v>0</v>
      </c>
      <c r="AB46" s="10">
        <f t="shared" si="22"/>
        <v>117261</v>
      </c>
      <c r="AC46" s="10">
        <f t="shared" si="22"/>
        <v>62874</v>
      </c>
      <c r="AD46" s="10">
        <f t="shared" si="22"/>
        <v>12832</v>
      </c>
      <c r="AE46" s="10">
        <v>0</v>
      </c>
      <c r="AF46" s="11">
        <f>AD46+AB46+Z46+X46+V46+T46+R46+P46</f>
        <v>180347</v>
      </c>
      <c r="AG46" s="12"/>
      <c r="AH46" s="13" t="s">
        <v>28</v>
      </c>
      <c r="AI46" s="13"/>
      <c r="AJ46" s="14" t="s">
        <v>43</v>
      </c>
    </row>
    <row r="47" spans="2:36" ht="36" thickBot="1">
      <c r="B47" s="15" t="s">
        <v>29</v>
      </c>
      <c r="C47" s="16" t="s">
        <v>30</v>
      </c>
      <c r="D47" s="16" t="s">
        <v>31</v>
      </c>
      <c r="E47" s="16" t="s">
        <v>32</v>
      </c>
      <c r="F47" s="17" t="s">
        <v>33</v>
      </c>
      <c r="G47" s="17" t="s">
        <v>34</v>
      </c>
      <c r="H47" s="41" t="s">
        <v>35</v>
      </c>
      <c r="I47" s="42" t="s">
        <v>36</v>
      </c>
      <c r="J47" s="43"/>
      <c r="K47" s="43"/>
      <c r="L47" s="43"/>
      <c r="M47" s="43"/>
      <c r="N47" s="44"/>
      <c r="O47" s="19">
        <f t="shared" ref="O47:AD47" si="23">O48</f>
        <v>0</v>
      </c>
      <c r="P47" s="20">
        <f t="shared" si="23"/>
        <v>0</v>
      </c>
      <c r="Q47" s="21">
        <f t="shared" si="23"/>
        <v>0</v>
      </c>
      <c r="R47" s="20">
        <f t="shared" si="23"/>
        <v>0</v>
      </c>
      <c r="S47" s="21">
        <f t="shared" si="23"/>
        <v>0</v>
      </c>
      <c r="T47" s="20">
        <f t="shared" si="23"/>
        <v>50254</v>
      </c>
      <c r="U47" s="21">
        <f t="shared" si="23"/>
        <v>0</v>
      </c>
      <c r="V47" s="20">
        <f t="shared" si="23"/>
        <v>0</v>
      </c>
      <c r="W47" s="10">
        <f t="shared" si="23"/>
        <v>0</v>
      </c>
      <c r="X47" s="20">
        <f t="shared" si="23"/>
        <v>0</v>
      </c>
      <c r="Y47" s="21">
        <f t="shared" si="23"/>
        <v>0</v>
      </c>
      <c r="Z47" s="20">
        <f t="shared" si="23"/>
        <v>0</v>
      </c>
      <c r="AA47" s="21">
        <f t="shared" si="23"/>
        <v>0</v>
      </c>
      <c r="AB47" s="20">
        <f t="shared" si="23"/>
        <v>117261</v>
      </c>
      <c r="AC47" s="21">
        <f t="shared" si="23"/>
        <v>26874</v>
      </c>
      <c r="AD47" s="20">
        <f t="shared" si="23"/>
        <v>0</v>
      </c>
      <c r="AE47" s="22">
        <v>0</v>
      </c>
      <c r="AF47" s="20">
        <f>AD47+AB47+V47+T47+R47+P47</f>
        <v>167515</v>
      </c>
      <c r="AG47" s="123">
        <f>AG48</f>
        <v>2500</v>
      </c>
      <c r="AH47" s="24" t="s">
        <v>37</v>
      </c>
      <c r="AI47" s="24"/>
      <c r="AJ47" s="14" t="s">
        <v>43</v>
      </c>
    </row>
    <row r="48" spans="2:36" ht="124.5" thickBot="1">
      <c r="B48" s="47" t="s">
        <v>86</v>
      </c>
      <c r="C48" s="50" t="s">
        <v>87</v>
      </c>
      <c r="D48" s="51" t="s">
        <v>88</v>
      </c>
      <c r="E48" s="74" t="s">
        <v>89</v>
      </c>
      <c r="F48" s="100">
        <v>0</v>
      </c>
      <c r="G48" s="99">
        <v>0.5</v>
      </c>
      <c r="H48" s="54" t="s">
        <v>90</v>
      </c>
      <c r="I48" s="54" t="s">
        <v>100</v>
      </c>
      <c r="J48" s="54">
        <v>0</v>
      </c>
      <c r="K48" s="48">
        <v>1</v>
      </c>
      <c r="L48" s="104">
        <f>M48+N48</f>
        <v>0.5</v>
      </c>
      <c r="M48" s="105">
        <v>0</v>
      </c>
      <c r="N48" s="110">
        <v>0.5</v>
      </c>
      <c r="O48" s="25">
        <v>0</v>
      </c>
      <c r="P48" s="55">
        <v>0</v>
      </c>
      <c r="Q48" s="25">
        <v>0</v>
      </c>
      <c r="R48" s="53"/>
      <c r="S48" s="115"/>
      <c r="T48" s="49">
        <v>50254</v>
      </c>
      <c r="U48" s="25">
        <v>0</v>
      </c>
      <c r="V48" s="26">
        <v>0</v>
      </c>
      <c r="W48" s="27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117261</v>
      </c>
      <c r="AC48" s="28">
        <v>26874</v>
      </c>
      <c r="AD48" s="28">
        <v>0</v>
      </c>
      <c r="AE48" s="25">
        <v>27901</v>
      </c>
      <c r="AF48" s="28"/>
      <c r="AG48" s="28">
        <v>2500</v>
      </c>
      <c r="AH48" s="64" t="s">
        <v>37</v>
      </c>
      <c r="AI48" s="29"/>
      <c r="AJ48" s="14" t="s">
        <v>43</v>
      </c>
    </row>
    <row r="49" spans="2:36" ht="34.5" thickBot="1">
      <c r="B49" s="15" t="s">
        <v>29</v>
      </c>
      <c r="C49" s="16" t="s">
        <v>30</v>
      </c>
      <c r="D49" s="16" t="s">
        <v>31</v>
      </c>
      <c r="E49" s="16" t="s">
        <v>38</v>
      </c>
      <c r="F49" s="102" t="s">
        <v>33</v>
      </c>
      <c r="G49" s="102" t="s">
        <v>34</v>
      </c>
      <c r="H49" s="41" t="s">
        <v>39</v>
      </c>
      <c r="I49" s="42" t="s">
        <v>36</v>
      </c>
      <c r="J49" s="18"/>
      <c r="K49" s="32"/>
      <c r="L49" s="106"/>
      <c r="M49" s="107"/>
      <c r="N49" s="34"/>
      <c r="O49" s="19">
        <f t="shared" ref="O49:AA49" si="24">O50</f>
        <v>0</v>
      </c>
      <c r="P49" s="20">
        <f t="shared" si="24"/>
        <v>0</v>
      </c>
      <c r="Q49" s="21">
        <f t="shared" si="24"/>
        <v>0</v>
      </c>
      <c r="R49" s="20">
        <f t="shared" si="24"/>
        <v>0</v>
      </c>
      <c r="S49" s="21">
        <f t="shared" si="24"/>
        <v>0</v>
      </c>
      <c r="T49" s="20">
        <f t="shared" si="24"/>
        <v>0</v>
      </c>
      <c r="U49" s="21">
        <f t="shared" si="24"/>
        <v>0</v>
      </c>
      <c r="V49" s="20">
        <f t="shared" si="24"/>
        <v>0</v>
      </c>
      <c r="W49" s="21">
        <f t="shared" si="24"/>
        <v>0</v>
      </c>
      <c r="X49" s="20">
        <f t="shared" si="24"/>
        <v>0</v>
      </c>
      <c r="Y49" s="21">
        <f t="shared" si="24"/>
        <v>0</v>
      </c>
      <c r="Z49" s="20">
        <f t="shared" si="24"/>
        <v>0</v>
      </c>
      <c r="AA49" s="30">
        <f t="shared" si="24"/>
        <v>0</v>
      </c>
      <c r="AB49" s="20">
        <v>0</v>
      </c>
      <c r="AC49" s="21">
        <f>AC50</f>
        <v>36000</v>
      </c>
      <c r="AD49" s="20">
        <f>AD50</f>
        <v>12832</v>
      </c>
      <c r="AE49" s="21">
        <v>0</v>
      </c>
      <c r="AF49" s="20">
        <f>AD49+AB49+Z49+W49+X49+V49+T49+R49+P49</f>
        <v>12832</v>
      </c>
      <c r="AG49" s="23">
        <f>AG50</f>
        <v>2500</v>
      </c>
      <c r="AH49" s="24" t="s">
        <v>40</v>
      </c>
      <c r="AI49" s="24"/>
      <c r="AJ49" s="14" t="s">
        <v>43</v>
      </c>
    </row>
    <row r="50" spans="2:36" ht="90.75" thickBot="1">
      <c r="B50" s="68" t="s">
        <v>91</v>
      </c>
      <c r="C50" s="40" t="s">
        <v>92</v>
      </c>
      <c r="D50" s="35" t="s">
        <v>93</v>
      </c>
      <c r="E50" s="75" t="s">
        <v>94</v>
      </c>
      <c r="F50" s="103">
        <v>0.03</v>
      </c>
      <c r="G50" s="99">
        <v>0.5</v>
      </c>
      <c r="H50" s="69" t="s">
        <v>95</v>
      </c>
      <c r="I50" s="69" t="s">
        <v>85</v>
      </c>
      <c r="J50" s="36">
        <v>0</v>
      </c>
      <c r="K50" s="69">
        <v>1</v>
      </c>
      <c r="L50" s="108">
        <f>M50+N50</f>
        <v>0.5</v>
      </c>
      <c r="M50" s="109">
        <v>0</v>
      </c>
      <c r="N50" s="111">
        <v>0.5</v>
      </c>
      <c r="O50" s="37">
        <v>0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/>
      <c r="X50" s="30">
        <v>0</v>
      </c>
      <c r="Y50" s="30">
        <v>0</v>
      </c>
      <c r="Z50" s="70">
        <v>0</v>
      </c>
      <c r="AA50" s="30">
        <v>0</v>
      </c>
      <c r="AB50" s="30">
        <v>0</v>
      </c>
      <c r="AC50" s="30">
        <v>36000</v>
      </c>
      <c r="AD50" s="30">
        <v>12832</v>
      </c>
      <c r="AE50" s="30">
        <f>AC50+AA50+Y50+W50+U50+S50+Q50+O50</f>
        <v>36000</v>
      </c>
      <c r="AF50" s="30">
        <f>AD50+AB50+Z50+X50+V50+T50+R50+P50</f>
        <v>12832</v>
      </c>
      <c r="AG50" s="65">
        <v>2500</v>
      </c>
      <c r="AH50" s="66" t="s">
        <v>40</v>
      </c>
      <c r="AI50" s="67"/>
      <c r="AJ50" s="14" t="s">
        <v>43</v>
      </c>
    </row>
  </sheetData>
  <mergeCells count="120">
    <mergeCell ref="C46:H46"/>
    <mergeCell ref="W44:X44"/>
    <mergeCell ref="Y44:Z44"/>
    <mergeCell ref="AA44:AB44"/>
    <mergeCell ref="AC44:AD44"/>
    <mergeCell ref="AE44:AF44"/>
    <mergeCell ref="B43:D43"/>
    <mergeCell ref="F43:N43"/>
    <mergeCell ref="O43:AF43"/>
    <mergeCell ref="AG43:AJ43"/>
    <mergeCell ref="B44:B45"/>
    <mergeCell ref="C44:H45"/>
    <mergeCell ref="I44:I45"/>
    <mergeCell ref="J44:J45"/>
    <mergeCell ref="K44:K45"/>
    <mergeCell ref="L44:L45"/>
    <mergeCell ref="M44:M45"/>
    <mergeCell ref="N44:N45"/>
    <mergeCell ref="O44:P44"/>
    <mergeCell ref="Q44:R44"/>
    <mergeCell ref="S44:T44"/>
    <mergeCell ref="U44:V44"/>
    <mergeCell ref="AG44:AG45"/>
    <mergeCell ref="AH44:AH45"/>
    <mergeCell ref="AI44:AI45"/>
    <mergeCell ref="AJ44:AJ45"/>
    <mergeCell ref="AJ33:AJ34"/>
    <mergeCell ref="C35:H35"/>
    <mergeCell ref="B42:H42"/>
    <mergeCell ref="I42:T42"/>
    <mergeCell ref="U42:AJ42"/>
    <mergeCell ref="AC33:AD33"/>
    <mergeCell ref="AE33:AF33"/>
    <mergeCell ref="AG33:AG34"/>
    <mergeCell ref="AH33:AH34"/>
    <mergeCell ref="AI33:AI34"/>
    <mergeCell ref="S33:T33"/>
    <mergeCell ref="U33:V33"/>
    <mergeCell ref="W33:X33"/>
    <mergeCell ref="Y33:Z33"/>
    <mergeCell ref="AA33:AB33"/>
    <mergeCell ref="L33:L34"/>
    <mergeCell ref="M33:M34"/>
    <mergeCell ref="N33:N34"/>
    <mergeCell ref="O33:P33"/>
    <mergeCell ref="Q33:R33"/>
    <mergeCell ref="B33:B34"/>
    <mergeCell ref="C33:H34"/>
    <mergeCell ref="I33:I34"/>
    <mergeCell ref="J33:J34"/>
    <mergeCell ref="K33:K34"/>
    <mergeCell ref="B31:H31"/>
    <mergeCell ref="I31:T31"/>
    <mergeCell ref="U31:AJ31"/>
    <mergeCell ref="B32:D32"/>
    <mergeCell ref="F32:N32"/>
    <mergeCell ref="O32:AF32"/>
    <mergeCell ref="AG32:AJ32"/>
    <mergeCell ref="C9:H9"/>
    <mergeCell ref="B19:D19"/>
    <mergeCell ref="F19:N19"/>
    <mergeCell ref="O19:AF19"/>
    <mergeCell ref="AG19:AJ19"/>
    <mergeCell ref="B20:B21"/>
    <mergeCell ref="C20:H21"/>
    <mergeCell ref="I20:I21"/>
    <mergeCell ref="J20:J21"/>
    <mergeCell ref="K20:K21"/>
    <mergeCell ref="L20:L21"/>
    <mergeCell ref="M20:M21"/>
    <mergeCell ref="N20:N21"/>
    <mergeCell ref="O20:P20"/>
    <mergeCell ref="Q20:R20"/>
    <mergeCell ref="S20:T20"/>
    <mergeCell ref="AG7:AG8"/>
    <mergeCell ref="M7:M8"/>
    <mergeCell ref="W7:X7"/>
    <mergeCell ref="Y7:Z7"/>
    <mergeCell ref="AA7:AB7"/>
    <mergeCell ref="AC7:AD7"/>
    <mergeCell ref="S7:T7"/>
    <mergeCell ref="U7:V7"/>
    <mergeCell ref="N7:N8"/>
    <mergeCell ref="O7:P7"/>
    <mergeCell ref="Q7:R7"/>
    <mergeCell ref="B3:AJ3"/>
    <mergeCell ref="B4:AJ4"/>
    <mergeCell ref="B5:H5"/>
    <mergeCell ref="I5:T5"/>
    <mergeCell ref="U5:AJ5"/>
    <mergeCell ref="B16:AJ16"/>
    <mergeCell ref="B17:AJ17"/>
    <mergeCell ref="B18:H18"/>
    <mergeCell ref="I18:T18"/>
    <mergeCell ref="U18:AJ18"/>
    <mergeCell ref="AH7:AH8"/>
    <mergeCell ref="AI7:AI8"/>
    <mergeCell ref="AJ7:AJ8"/>
    <mergeCell ref="B6:D6"/>
    <mergeCell ref="F6:N6"/>
    <mergeCell ref="O6:AF6"/>
    <mergeCell ref="AG6:AJ6"/>
    <mergeCell ref="B7:B8"/>
    <mergeCell ref="C7:H8"/>
    <mergeCell ref="I7:I8"/>
    <mergeCell ref="J7:J8"/>
    <mergeCell ref="K7:K8"/>
    <mergeCell ref="L7:L8"/>
    <mergeCell ref="AE7:AF7"/>
    <mergeCell ref="U20:V20"/>
    <mergeCell ref="AG20:AG21"/>
    <mergeCell ref="AH20:AH21"/>
    <mergeCell ref="AI20:AI21"/>
    <mergeCell ref="AJ20:AJ21"/>
    <mergeCell ref="C22:H22"/>
    <mergeCell ref="W20:X20"/>
    <mergeCell ref="Y20:Z20"/>
    <mergeCell ref="AA20:AB20"/>
    <mergeCell ref="AC20:AD20"/>
    <mergeCell ref="AE20:AF20"/>
  </mergeCells>
  <pageMargins left="0.7" right="0.7" top="0.75" bottom="0.75" header="0.3" footer="0.3"/>
  <pageSetup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B1:AJ50"/>
  <sheetViews>
    <sheetView workbookViewId="0">
      <selection activeCell="B4" sqref="B4:AJ4"/>
    </sheetView>
  </sheetViews>
  <sheetFormatPr baseColWidth="10" defaultRowHeight="15"/>
  <cols>
    <col min="1" max="11" width="11.42578125" style="1"/>
    <col min="12" max="12" width="14.42578125" style="1" customWidth="1"/>
    <col min="13" max="13" width="17.140625" style="1" customWidth="1"/>
    <col min="14" max="14" width="32.28515625" style="1" customWidth="1"/>
    <col min="15" max="28" width="11.42578125" style="1"/>
    <col min="29" max="29" width="9.85546875" style="1" customWidth="1"/>
    <col min="30" max="30" width="11.42578125" style="1"/>
    <col min="31" max="31" width="0" style="1" hidden="1" customWidth="1"/>
    <col min="32" max="32" width="12.5703125" style="1" customWidth="1"/>
    <col min="33" max="16384" width="11.42578125" style="1"/>
  </cols>
  <sheetData>
    <row r="1" spans="2:36">
      <c r="J1" s="1">
        <v>0</v>
      </c>
    </row>
    <row r="2" spans="2:36" ht="15.75" thickBot="1">
      <c r="B2" s="2"/>
      <c r="C2" s="2"/>
      <c r="D2" s="3"/>
      <c r="E2" s="3"/>
      <c r="F2" s="3"/>
      <c r="G2" s="3"/>
      <c r="H2" s="4"/>
      <c r="I2" s="4"/>
      <c r="J2" s="4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</row>
    <row r="3" spans="2:36">
      <c r="B3" s="143" t="s">
        <v>0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4"/>
      <c r="S3" s="144"/>
      <c r="T3" s="144"/>
      <c r="U3" s="144"/>
      <c r="V3" s="144"/>
      <c r="W3" s="144"/>
      <c r="X3" s="144"/>
      <c r="Y3" s="144"/>
      <c r="Z3" s="144"/>
      <c r="AA3" s="144"/>
      <c r="AB3" s="144"/>
      <c r="AC3" s="144"/>
      <c r="AD3" s="144"/>
      <c r="AE3" s="144"/>
      <c r="AF3" s="144"/>
      <c r="AG3" s="144"/>
      <c r="AH3" s="144"/>
      <c r="AI3" s="144"/>
      <c r="AJ3" s="145"/>
    </row>
    <row r="4" spans="2:36" ht="15.75" thickBot="1">
      <c r="B4" s="146" t="s">
        <v>102</v>
      </c>
      <c r="C4" s="147"/>
      <c r="D4" s="147"/>
      <c r="E4" s="147"/>
      <c r="F4" s="147"/>
      <c r="G4" s="147"/>
      <c r="H4" s="147"/>
      <c r="I4" s="147"/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7"/>
      <c r="Z4" s="147"/>
      <c r="AA4" s="147"/>
      <c r="AB4" s="147"/>
      <c r="AC4" s="147"/>
      <c r="AD4" s="147"/>
      <c r="AE4" s="147"/>
      <c r="AF4" s="147"/>
      <c r="AG4" s="147"/>
      <c r="AH4" s="147"/>
      <c r="AI4" s="147"/>
      <c r="AJ4" s="148"/>
    </row>
    <row r="5" spans="2:36">
      <c r="B5" s="149" t="s">
        <v>44</v>
      </c>
      <c r="C5" s="150"/>
      <c r="D5" s="150"/>
      <c r="E5" s="150"/>
      <c r="F5" s="150"/>
      <c r="G5" s="150"/>
      <c r="H5" s="151"/>
      <c r="I5" s="152" t="s">
        <v>41</v>
      </c>
      <c r="J5" s="153"/>
      <c r="K5" s="153"/>
      <c r="L5" s="153"/>
      <c r="M5" s="153"/>
      <c r="N5" s="153"/>
      <c r="O5" s="153"/>
      <c r="P5" s="153"/>
      <c r="Q5" s="153"/>
      <c r="R5" s="153"/>
      <c r="S5" s="153"/>
      <c r="T5" s="154"/>
      <c r="U5" s="152" t="s">
        <v>104</v>
      </c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6"/>
    </row>
    <row r="6" spans="2:36" ht="27" customHeight="1" thickBot="1">
      <c r="B6" s="157" t="s">
        <v>52</v>
      </c>
      <c r="C6" s="158"/>
      <c r="D6" s="159"/>
      <c r="E6" s="72"/>
      <c r="F6" s="160" t="s">
        <v>42</v>
      </c>
      <c r="G6" s="160"/>
      <c r="H6" s="160"/>
      <c r="I6" s="160"/>
      <c r="J6" s="160"/>
      <c r="K6" s="160"/>
      <c r="L6" s="160"/>
      <c r="M6" s="160"/>
      <c r="N6" s="161"/>
      <c r="O6" s="162" t="s">
        <v>3</v>
      </c>
      <c r="P6" s="163"/>
      <c r="Q6" s="163"/>
      <c r="R6" s="163"/>
      <c r="S6" s="163"/>
      <c r="T6" s="163"/>
      <c r="U6" s="163"/>
      <c r="V6" s="163"/>
      <c r="W6" s="163"/>
      <c r="X6" s="163"/>
      <c r="Y6" s="163"/>
      <c r="Z6" s="163"/>
      <c r="AA6" s="163"/>
      <c r="AB6" s="163"/>
      <c r="AC6" s="163"/>
      <c r="AD6" s="163"/>
      <c r="AE6" s="163"/>
      <c r="AF6" s="164"/>
      <c r="AG6" s="165" t="s">
        <v>4</v>
      </c>
      <c r="AH6" s="166"/>
      <c r="AI6" s="166"/>
      <c r="AJ6" s="167"/>
    </row>
    <row r="7" spans="2:36">
      <c r="B7" s="168" t="s">
        <v>5</v>
      </c>
      <c r="C7" s="170">
        <v>0</v>
      </c>
      <c r="D7" s="171"/>
      <c r="E7" s="171"/>
      <c r="F7" s="171"/>
      <c r="G7" s="171"/>
      <c r="H7" s="171"/>
      <c r="I7" s="174" t="s">
        <v>6</v>
      </c>
      <c r="J7" s="176" t="s">
        <v>7</v>
      </c>
      <c r="K7" s="176" t="s">
        <v>8</v>
      </c>
      <c r="L7" s="178" t="s">
        <v>103</v>
      </c>
      <c r="M7" s="180" t="s">
        <v>10</v>
      </c>
      <c r="N7" s="182" t="s">
        <v>11</v>
      </c>
      <c r="O7" s="184" t="s">
        <v>12</v>
      </c>
      <c r="P7" s="131"/>
      <c r="Q7" s="130" t="s">
        <v>13</v>
      </c>
      <c r="R7" s="131"/>
      <c r="S7" s="130" t="s">
        <v>14</v>
      </c>
      <c r="T7" s="131"/>
      <c r="U7" s="130" t="s">
        <v>15</v>
      </c>
      <c r="V7" s="131"/>
      <c r="W7" s="130" t="s">
        <v>16</v>
      </c>
      <c r="X7" s="131"/>
      <c r="Y7" s="130" t="s">
        <v>17</v>
      </c>
      <c r="Z7" s="131"/>
      <c r="AA7" s="130" t="s">
        <v>18</v>
      </c>
      <c r="AB7" s="131"/>
      <c r="AC7" s="130" t="s">
        <v>19</v>
      </c>
      <c r="AD7" s="131"/>
      <c r="AE7" s="130" t="s">
        <v>20</v>
      </c>
      <c r="AF7" s="142"/>
      <c r="AG7" s="132" t="s">
        <v>21</v>
      </c>
      <c r="AH7" s="134" t="s">
        <v>22</v>
      </c>
      <c r="AI7" s="136" t="s">
        <v>23</v>
      </c>
      <c r="AJ7" s="138" t="s">
        <v>24</v>
      </c>
    </row>
    <row r="8" spans="2:36" ht="27.75" thickBot="1">
      <c r="B8" s="169"/>
      <c r="C8" s="172"/>
      <c r="D8" s="173"/>
      <c r="E8" s="173"/>
      <c r="F8" s="173"/>
      <c r="G8" s="173"/>
      <c r="H8" s="173"/>
      <c r="I8" s="175"/>
      <c r="J8" s="177" t="s">
        <v>7</v>
      </c>
      <c r="K8" s="177"/>
      <c r="L8" s="179"/>
      <c r="M8" s="181"/>
      <c r="N8" s="183"/>
      <c r="O8" s="6" t="s">
        <v>25</v>
      </c>
      <c r="P8" s="38" t="s">
        <v>26</v>
      </c>
      <c r="Q8" s="7" t="s">
        <v>25</v>
      </c>
      <c r="R8" s="38" t="s">
        <v>26</v>
      </c>
      <c r="S8" s="7" t="s">
        <v>25</v>
      </c>
      <c r="T8" s="38" t="s">
        <v>26</v>
      </c>
      <c r="U8" s="7" t="s">
        <v>25</v>
      </c>
      <c r="V8" s="38" t="s">
        <v>26</v>
      </c>
      <c r="W8" s="7" t="s">
        <v>25</v>
      </c>
      <c r="X8" s="38" t="s">
        <v>26</v>
      </c>
      <c r="Y8" s="7" t="s">
        <v>25</v>
      </c>
      <c r="Z8" s="38" t="s">
        <v>26</v>
      </c>
      <c r="AA8" s="7" t="s">
        <v>25</v>
      </c>
      <c r="AB8" s="38" t="s">
        <v>27</v>
      </c>
      <c r="AC8" s="7" t="s">
        <v>25</v>
      </c>
      <c r="AD8" s="38" t="s">
        <v>27</v>
      </c>
      <c r="AE8" s="7" t="s">
        <v>25</v>
      </c>
      <c r="AF8" s="39" t="s">
        <v>27</v>
      </c>
      <c r="AG8" s="133"/>
      <c r="AH8" s="135"/>
      <c r="AI8" s="137"/>
      <c r="AJ8" s="139"/>
    </row>
    <row r="9" spans="2:36" ht="99" thickBot="1">
      <c r="B9" s="57" t="s">
        <v>45</v>
      </c>
      <c r="C9" s="140" t="s">
        <v>46</v>
      </c>
      <c r="D9" s="141"/>
      <c r="E9" s="141"/>
      <c r="F9" s="141"/>
      <c r="G9" s="141"/>
      <c r="H9" s="141"/>
      <c r="I9" s="58" t="s">
        <v>97</v>
      </c>
      <c r="J9" s="59" t="s">
        <v>96</v>
      </c>
      <c r="K9" s="60">
        <v>400</v>
      </c>
      <c r="L9" s="112">
        <v>100</v>
      </c>
      <c r="M9" s="92">
        <v>0</v>
      </c>
      <c r="N9" s="129">
        <v>0</v>
      </c>
      <c r="O9" s="9">
        <f t="shared" ref="O9:AG9" si="0">O10</f>
        <v>0</v>
      </c>
      <c r="P9" s="10">
        <f t="shared" si="0"/>
        <v>0</v>
      </c>
      <c r="Q9" s="10">
        <f t="shared" si="0"/>
        <v>0</v>
      </c>
      <c r="R9" s="10">
        <f t="shared" si="0"/>
        <v>0</v>
      </c>
      <c r="S9" s="10">
        <f t="shared" si="0"/>
        <v>0</v>
      </c>
      <c r="T9" s="10">
        <f t="shared" si="0"/>
        <v>0</v>
      </c>
      <c r="U9" s="10">
        <f t="shared" si="0"/>
        <v>0</v>
      </c>
      <c r="V9" s="10">
        <f t="shared" si="0"/>
        <v>0</v>
      </c>
      <c r="W9" s="10">
        <f t="shared" si="0"/>
        <v>0</v>
      </c>
      <c r="X9" s="10">
        <f t="shared" si="0"/>
        <v>0</v>
      </c>
      <c r="Y9" s="10">
        <f t="shared" si="0"/>
        <v>0</v>
      </c>
      <c r="Z9" s="10">
        <f t="shared" si="0"/>
        <v>0</v>
      </c>
      <c r="AA9" s="10">
        <f t="shared" si="0"/>
        <v>0</v>
      </c>
      <c r="AB9" s="10">
        <f t="shared" si="0"/>
        <v>0</v>
      </c>
      <c r="AC9" s="10">
        <f t="shared" si="0"/>
        <v>30000</v>
      </c>
      <c r="AD9" s="122">
        <f t="shared" si="0"/>
        <v>0</v>
      </c>
      <c r="AE9" s="10">
        <f t="shared" si="0"/>
        <v>26874</v>
      </c>
      <c r="AF9" s="11">
        <f t="shared" si="0"/>
        <v>0</v>
      </c>
      <c r="AG9" s="12">
        <f t="shared" si="0"/>
        <v>0</v>
      </c>
      <c r="AH9" s="13" t="s">
        <v>28</v>
      </c>
      <c r="AI9" s="13"/>
      <c r="AJ9" s="14" t="s">
        <v>43</v>
      </c>
    </row>
    <row r="10" spans="2:36" ht="42" thickBot="1">
      <c r="B10" s="15" t="s">
        <v>29</v>
      </c>
      <c r="C10" s="16" t="s">
        <v>30</v>
      </c>
      <c r="D10" s="16" t="s">
        <v>31</v>
      </c>
      <c r="E10" s="16" t="s">
        <v>32</v>
      </c>
      <c r="F10" s="17" t="s">
        <v>33</v>
      </c>
      <c r="G10" s="17" t="s">
        <v>34</v>
      </c>
      <c r="H10" s="41" t="s">
        <v>35</v>
      </c>
      <c r="I10" s="42" t="s">
        <v>36</v>
      </c>
      <c r="J10" s="43"/>
      <c r="K10" s="43"/>
      <c r="L10" s="43"/>
      <c r="M10" s="43"/>
      <c r="N10" s="44"/>
      <c r="O10" s="19"/>
      <c r="P10" s="20">
        <v>0</v>
      </c>
      <c r="Q10" s="21">
        <v>0</v>
      </c>
      <c r="R10" s="20">
        <v>0</v>
      </c>
      <c r="S10" s="21">
        <v>0</v>
      </c>
      <c r="T10" s="20">
        <v>0</v>
      </c>
      <c r="U10" s="21">
        <f t="shared" ref="U10:AG10" si="1">U11</f>
        <v>0</v>
      </c>
      <c r="V10" s="20">
        <f t="shared" si="1"/>
        <v>0</v>
      </c>
      <c r="W10" s="10">
        <f t="shared" si="1"/>
        <v>0</v>
      </c>
      <c r="X10" s="20">
        <f t="shared" si="1"/>
        <v>0</v>
      </c>
      <c r="Y10" s="21">
        <f t="shared" si="1"/>
        <v>0</v>
      </c>
      <c r="Z10" s="20">
        <f t="shared" si="1"/>
        <v>0</v>
      </c>
      <c r="AA10" s="21">
        <f t="shared" si="1"/>
        <v>0</v>
      </c>
      <c r="AB10" s="20">
        <f t="shared" si="1"/>
        <v>0</v>
      </c>
      <c r="AC10" s="21">
        <f t="shared" si="1"/>
        <v>30000</v>
      </c>
      <c r="AD10" s="20">
        <f t="shared" si="1"/>
        <v>0</v>
      </c>
      <c r="AE10" s="22">
        <f t="shared" si="1"/>
        <v>26874</v>
      </c>
      <c r="AF10" s="20">
        <f t="shared" si="1"/>
        <v>0</v>
      </c>
      <c r="AG10" s="123">
        <f t="shared" si="1"/>
        <v>0</v>
      </c>
      <c r="AH10" s="24" t="s">
        <v>37</v>
      </c>
      <c r="AI10" s="24"/>
      <c r="AJ10" s="14" t="s">
        <v>43</v>
      </c>
    </row>
    <row r="11" spans="2:36" ht="101.25">
      <c r="B11" s="68" t="s">
        <v>105</v>
      </c>
      <c r="C11" s="88"/>
      <c r="D11" s="51"/>
      <c r="E11" s="63" t="s">
        <v>49</v>
      </c>
      <c r="F11" s="52"/>
      <c r="G11" s="73"/>
      <c r="H11" s="77"/>
      <c r="I11" s="77" t="s">
        <v>51</v>
      </c>
      <c r="J11" s="77">
        <v>400</v>
      </c>
      <c r="K11" s="78">
        <v>400</v>
      </c>
      <c r="L11" s="79">
        <v>100</v>
      </c>
      <c r="M11" s="80">
        <v>0</v>
      </c>
      <c r="N11" s="81">
        <v>0</v>
      </c>
      <c r="O11" s="93">
        <v>0</v>
      </c>
      <c r="P11" s="82">
        <v>0</v>
      </c>
      <c r="Q11" s="25">
        <v>0</v>
      </c>
      <c r="R11" s="83"/>
      <c r="S11" s="116">
        <v>0</v>
      </c>
      <c r="T11" s="85">
        <v>0</v>
      </c>
      <c r="U11" s="25">
        <v>0</v>
      </c>
      <c r="V11" s="26">
        <v>0</v>
      </c>
      <c r="W11" s="86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30000</v>
      </c>
      <c r="AD11" s="28">
        <v>0</v>
      </c>
      <c r="AE11" s="25">
        <v>26874</v>
      </c>
      <c r="AF11" s="28">
        <v>0</v>
      </c>
      <c r="AG11" s="28">
        <v>0</v>
      </c>
      <c r="AH11" s="87" t="s">
        <v>37</v>
      </c>
      <c r="AI11" s="29"/>
      <c r="AJ11" s="89" t="s">
        <v>43</v>
      </c>
    </row>
    <row r="15" spans="2:36" ht="15.75" thickBot="1"/>
    <row r="16" spans="2:36">
      <c r="B16" s="143" t="s">
        <v>0</v>
      </c>
      <c r="C16" s="144"/>
      <c r="D16" s="144"/>
      <c r="E16" s="144"/>
      <c r="F16" s="144"/>
      <c r="G16" s="14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  <c r="AB16" s="144"/>
      <c r="AC16" s="144"/>
      <c r="AD16" s="144"/>
      <c r="AE16" s="144"/>
      <c r="AF16" s="144"/>
      <c r="AG16" s="144"/>
      <c r="AH16" s="144"/>
      <c r="AI16" s="144"/>
      <c r="AJ16" s="145"/>
    </row>
    <row r="17" spans="2:36" ht="15.75" thickBot="1">
      <c r="B17" s="146" t="s">
        <v>102</v>
      </c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8"/>
    </row>
    <row r="18" spans="2:36">
      <c r="B18" s="149" t="s">
        <v>44</v>
      </c>
      <c r="C18" s="150"/>
      <c r="D18" s="150"/>
      <c r="E18" s="150"/>
      <c r="F18" s="150"/>
      <c r="G18" s="150"/>
      <c r="H18" s="151"/>
      <c r="I18" s="152" t="s">
        <v>41</v>
      </c>
      <c r="J18" s="153"/>
      <c r="K18" s="153"/>
      <c r="L18" s="153"/>
      <c r="M18" s="153"/>
      <c r="N18" s="153"/>
      <c r="O18" s="153"/>
      <c r="P18" s="153"/>
      <c r="Q18" s="153"/>
      <c r="R18" s="153"/>
      <c r="S18" s="153"/>
      <c r="T18" s="154"/>
      <c r="U18" s="152" t="s">
        <v>2</v>
      </c>
      <c r="V18" s="155"/>
      <c r="W18" s="155"/>
      <c r="X18" s="155"/>
      <c r="Y18" s="155"/>
      <c r="Z18" s="155"/>
      <c r="AA18" s="155"/>
      <c r="AB18" s="155"/>
      <c r="AC18" s="155"/>
      <c r="AD18" s="155"/>
      <c r="AE18" s="155"/>
      <c r="AF18" s="155"/>
      <c r="AG18" s="155"/>
      <c r="AH18" s="155"/>
      <c r="AI18" s="155"/>
      <c r="AJ18" s="156"/>
    </row>
    <row r="19" spans="2:36" ht="18" customHeight="1" thickBot="1">
      <c r="B19" s="157" t="s">
        <v>52</v>
      </c>
      <c r="C19" s="158"/>
      <c r="D19" s="159"/>
      <c r="E19" s="72"/>
      <c r="F19" s="160" t="s">
        <v>42</v>
      </c>
      <c r="G19" s="160"/>
      <c r="H19" s="160"/>
      <c r="I19" s="160"/>
      <c r="J19" s="160"/>
      <c r="K19" s="160"/>
      <c r="L19" s="160"/>
      <c r="M19" s="160"/>
      <c r="N19" s="161"/>
      <c r="O19" s="162" t="s">
        <v>3</v>
      </c>
      <c r="P19" s="163"/>
      <c r="Q19" s="163"/>
      <c r="R19" s="163"/>
      <c r="S19" s="163"/>
      <c r="T19" s="163"/>
      <c r="U19" s="163"/>
      <c r="V19" s="163"/>
      <c r="W19" s="163"/>
      <c r="X19" s="163"/>
      <c r="Y19" s="163"/>
      <c r="Z19" s="163"/>
      <c r="AA19" s="163"/>
      <c r="AB19" s="163"/>
      <c r="AC19" s="163"/>
      <c r="AD19" s="163"/>
      <c r="AE19" s="163"/>
      <c r="AF19" s="164"/>
      <c r="AG19" s="165" t="s">
        <v>4</v>
      </c>
      <c r="AH19" s="166"/>
      <c r="AI19" s="166"/>
      <c r="AJ19" s="167"/>
    </row>
    <row r="20" spans="2:36">
      <c r="B20" s="168" t="s">
        <v>5</v>
      </c>
      <c r="C20" s="170"/>
      <c r="D20" s="171"/>
      <c r="E20" s="171"/>
      <c r="F20" s="171"/>
      <c r="G20" s="171"/>
      <c r="H20" s="171"/>
      <c r="I20" s="174" t="s">
        <v>6</v>
      </c>
      <c r="J20" s="176" t="s">
        <v>7</v>
      </c>
      <c r="K20" s="176" t="s">
        <v>8</v>
      </c>
      <c r="L20" s="178" t="s">
        <v>103</v>
      </c>
      <c r="M20" s="180" t="s">
        <v>10</v>
      </c>
      <c r="N20" s="182" t="s">
        <v>11</v>
      </c>
      <c r="O20" s="184" t="s">
        <v>12</v>
      </c>
      <c r="P20" s="131"/>
      <c r="Q20" s="130" t="s">
        <v>13</v>
      </c>
      <c r="R20" s="131"/>
      <c r="S20" s="130" t="s">
        <v>14</v>
      </c>
      <c r="T20" s="131"/>
      <c r="U20" s="130" t="s">
        <v>15</v>
      </c>
      <c r="V20" s="131"/>
      <c r="W20" s="130" t="s">
        <v>16</v>
      </c>
      <c r="X20" s="131"/>
      <c r="Y20" s="130" t="s">
        <v>17</v>
      </c>
      <c r="Z20" s="131"/>
      <c r="AA20" s="130" t="s">
        <v>18</v>
      </c>
      <c r="AB20" s="131"/>
      <c r="AC20" s="130" t="s">
        <v>19</v>
      </c>
      <c r="AD20" s="131"/>
      <c r="AE20" s="130" t="s">
        <v>20</v>
      </c>
      <c r="AF20" s="142"/>
      <c r="AG20" s="132" t="s">
        <v>21</v>
      </c>
      <c r="AH20" s="134" t="s">
        <v>22</v>
      </c>
      <c r="AI20" s="136" t="s">
        <v>23</v>
      </c>
      <c r="AJ20" s="138" t="s">
        <v>24</v>
      </c>
    </row>
    <row r="21" spans="2:36" ht="27.75" thickBot="1">
      <c r="B21" s="169"/>
      <c r="C21" s="172"/>
      <c r="D21" s="173"/>
      <c r="E21" s="173"/>
      <c r="F21" s="173"/>
      <c r="G21" s="173"/>
      <c r="H21" s="173"/>
      <c r="I21" s="175"/>
      <c r="J21" s="177" t="s">
        <v>7</v>
      </c>
      <c r="K21" s="177"/>
      <c r="L21" s="179"/>
      <c r="M21" s="181"/>
      <c r="N21" s="183"/>
      <c r="O21" s="6" t="s">
        <v>25</v>
      </c>
      <c r="P21" s="38" t="s">
        <v>26</v>
      </c>
      <c r="Q21" s="7" t="s">
        <v>25</v>
      </c>
      <c r="R21" s="38" t="s">
        <v>26</v>
      </c>
      <c r="S21" s="7" t="s">
        <v>25</v>
      </c>
      <c r="T21" s="38" t="s">
        <v>26</v>
      </c>
      <c r="U21" s="7" t="s">
        <v>25</v>
      </c>
      <c r="V21" s="38" t="s">
        <v>26</v>
      </c>
      <c r="W21" s="7" t="s">
        <v>25</v>
      </c>
      <c r="X21" s="38" t="s">
        <v>26</v>
      </c>
      <c r="Y21" s="7" t="s">
        <v>25</v>
      </c>
      <c r="Z21" s="38" t="s">
        <v>26</v>
      </c>
      <c r="AA21" s="7" t="s">
        <v>25</v>
      </c>
      <c r="AB21" s="38" t="s">
        <v>27</v>
      </c>
      <c r="AC21" s="7" t="s">
        <v>25</v>
      </c>
      <c r="AD21" s="38" t="s">
        <v>27</v>
      </c>
      <c r="AE21" s="7" t="s">
        <v>25</v>
      </c>
      <c r="AF21" s="39" t="s">
        <v>27</v>
      </c>
      <c r="AG21" s="133"/>
      <c r="AH21" s="135"/>
      <c r="AI21" s="137"/>
      <c r="AJ21" s="139"/>
    </row>
    <row r="22" spans="2:36" ht="60.75" customHeight="1" thickBot="1">
      <c r="B22" s="57" t="s">
        <v>45</v>
      </c>
      <c r="C22" s="140" t="s">
        <v>53</v>
      </c>
      <c r="D22" s="141"/>
      <c r="E22" s="141"/>
      <c r="F22" s="141"/>
      <c r="G22" s="141"/>
      <c r="H22" s="141"/>
      <c r="I22" s="58" t="s">
        <v>54</v>
      </c>
      <c r="J22" s="59">
        <v>0</v>
      </c>
      <c r="K22" s="60">
        <v>1</v>
      </c>
      <c r="L22" s="90">
        <v>0.3</v>
      </c>
      <c r="M22" s="117">
        <v>0</v>
      </c>
      <c r="N22" s="62">
        <v>0</v>
      </c>
      <c r="O22" s="9">
        <f>O23+O25+O27</f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f t="shared" ref="V22:AF22" si="2">V23+V25+V27</f>
        <v>0</v>
      </c>
      <c r="W22" s="10">
        <f t="shared" si="2"/>
        <v>0</v>
      </c>
      <c r="X22" s="10">
        <f t="shared" si="2"/>
        <v>0</v>
      </c>
      <c r="Y22" s="10">
        <f t="shared" si="2"/>
        <v>0</v>
      </c>
      <c r="Z22" s="10">
        <f t="shared" si="2"/>
        <v>0</v>
      </c>
      <c r="AA22" s="10">
        <f t="shared" si="2"/>
        <v>0</v>
      </c>
      <c r="AB22" s="10">
        <f t="shared" si="2"/>
        <v>0</v>
      </c>
      <c r="AC22" s="10">
        <f t="shared" si="2"/>
        <v>85000</v>
      </c>
      <c r="AD22" s="10">
        <f t="shared" si="2"/>
        <v>0</v>
      </c>
      <c r="AE22" s="10">
        <f t="shared" si="2"/>
        <v>40040</v>
      </c>
      <c r="AF22" s="10">
        <f t="shared" si="2"/>
        <v>0</v>
      </c>
      <c r="AG22" s="12">
        <v>0</v>
      </c>
      <c r="AH22" s="13" t="s">
        <v>28</v>
      </c>
      <c r="AI22" s="13"/>
      <c r="AJ22" s="14" t="s">
        <v>43</v>
      </c>
    </row>
    <row r="23" spans="2:36" ht="46.5" customHeight="1" thickBot="1">
      <c r="B23" s="15" t="s">
        <v>29</v>
      </c>
      <c r="C23" s="16" t="s">
        <v>30</v>
      </c>
      <c r="D23" s="16" t="s">
        <v>31</v>
      </c>
      <c r="E23" s="16" t="s">
        <v>32</v>
      </c>
      <c r="F23" s="17" t="s">
        <v>33</v>
      </c>
      <c r="G23" s="17" t="s">
        <v>34</v>
      </c>
      <c r="H23" s="41" t="s">
        <v>35</v>
      </c>
      <c r="I23" s="42" t="s">
        <v>36</v>
      </c>
      <c r="J23" s="43"/>
      <c r="K23" s="43"/>
      <c r="L23" s="43"/>
      <c r="M23" s="43"/>
      <c r="N23" s="44"/>
      <c r="O23" s="19">
        <f t="shared" ref="O23:V23" si="3">O24</f>
        <v>0</v>
      </c>
      <c r="P23" s="20">
        <f t="shared" si="3"/>
        <v>0</v>
      </c>
      <c r="Q23" s="21">
        <f t="shared" si="3"/>
        <v>0</v>
      </c>
      <c r="R23" s="20">
        <f t="shared" si="3"/>
        <v>0</v>
      </c>
      <c r="S23" s="21">
        <f t="shared" si="3"/>
        <v>0</v>
      </c>
      <c r="T23" s="20">
        <f t="shared" si="3"/>
        <v>0</v>
      </c>
      <c r="U23" s="21">
        <f t="shared" si="3"/>
        <v>0</v>
      </c>
      <c r="V23" s="20">
        <f t="shared" si="3"/>
        <v>0</v>
      </c>
      <c r="W23" s="118">
        <f t="shared" ref="W23:AF23" si="4">W24</f>
        <v>0</v>
      </c>
      <c r="X23" s="20">
        <f t="shared" si="4"/>
        <v>0</v>
      </c>
      <c r="Y23" s="118">
        <f t="shared" si="4"/>
        <v>0</v>
      </c>
      <c r="Z23" s="20">
        <f t="shared" si="4"/>
        <v>0</v>
      </c>
      <c r="AA23" s="118">
        <f t="shared" si="4"/>
        <v>0</v>
      </c>
      <c r="AB23" s="20">
        <f t="shared" si="4"/>
        <v>0</v>
      </c>
      <c r="AC23" s="20">
        <f t="shared" si="4"/>
        <v>45000</v>
      </c>
      <c r="AD23" s="118">
        <f t="shared" si="4"/>
        <v>0</v>
      </c>
      <c r="AE23" s="20">
        <f t="shared" si="4"/>
        <v>40</v>
      </c>
      <c r="AF23" s="20">
        <f t="shared" si="4"/>
        <v>0</v>
      </c>
      <c r="AG23" s="123">
        <f>AG24</f>
        <v>0</v>
      </c>
      <c r="AH23" s="24" t="s">
        <v>37</v>
      </c>
      <c r="AI23" s="24"/>
      <c r="AJ23" s="14" t="s">
        <v>43</v>
      </c>
    </row>
    <row r="24" spans="2:36" ht="124.5" thickBot="1">
      <c r="B24" s="47" t="s">
        <v>55</v>
      </c>
      <c r="C24" s="50"/>
      <c r="D24" s="51" t="s">
        <v>57</v>
      </c>
      <c r="E24" s="74" t="s">
        <v>54</v>
      </c>
      <c r="F24" s="100">
        <v>0</v>
      </c>
      <c r="G24" s="101">
        <v>0</v>
      </c>
      <c r="H24" s="54" t="s">
        <v>54</v>
      </c>
      <c r="I24" s="54" t="s">
        <v>54</v>
      </c>
      <c r="J24" s="54">
        <v>0</v>
      </c>
      <c r="K24" s="48">
        <v>1</v>
      </c>
      <c r="L24" s="31">
        <v>0.3</v>
      </c>
      <c r="M24" s="8">
        <v>0</v>
      </c>
      <c r="N24" s="91">
        <v>0</v>
      </c>
      <c r="O24" s="25"/>
      <c r="P24" s="55">
        <v>0</v>
      </c>
      <c r="Q24" s="25">
        <v>0</v>
      </c>
      <c r="R24" s="94"/>
      <c r="S24" s="56"/>
      <c r="T24" s="49"/>
      <c r="U24" s="25">
        <v>0</v>
      </c>
      <c r="V24" s="26"/>
      <c r="W24" s="27">
        <v>0</v>
      </c>
      <c r="X24" s="28">
        <v>0</v>
      </c>
      <c r="Y24" s="28">
        <v>0</v>
      </c>
      <c r="Z24" s="28">
        <v>0</v>
      </c>
      <c r="AA24" s="28">
        <v>0</v>
      </c>
      <c r="AB24" s="28"/>
      <c r="AC24" s="28">
        <v>45000</v>
      </c>
      <c r="AD24" s="28">
        <v>0</v>
      </c>
      <c r="AE24" s="95">
        <v>40</v>
      </c>
      <c r="AF24" s="28">
        <f>AD24+AB24+Z24+X24+V24+T24+R24+P24</f>
        <v>0</v>
      </c>
      <c r="AG24" s="28">
        <v>0</v>
      </c>
      <c r="AH24" s="64" t="s">
        <v>37</v>
      </c>
      <c r="AI24" s="29"/>
      <c r="AJ24" s="14" t="s">
        <v>43</v>
      </c>
    </row>
    <row r="25" spans="2:36" ht="34.5" thickBot="1">
      <c r="B25" s="15" t="s">
        <v>29</v>
      </c>
      <c r="C25" s="16" t="s">
        <v>30</v>
      </c>
      <c r="D25" s="16" t="s">
        <v>31</v>
      </c>
      <c r="E25" s="16" t="s">
        <v>38</v>
      </c>
      <c r="F25" s="17" t="s">
        <v>33</v>
      </c>
      <c r="G25" s="17" t="s">
        <v>34</v>
      </c>
      <c r="H25" s="41" t="s">
        <v>39</v>
      </c>
      <c r="I25" s="42" t="s">
        <v>36</v>
      </c>
      <c r="J25" s="18"/>
      <c r="K25" s="32"/>
      <c r="L25" s="32"/>
      <c r="M25" s="33"/>
      <c r="N25" s="34"/>
      <c r="O25" s="19">
        <f>O27</f>
        <v>0</v>
      </c>
      <c r="P25" s="20">
        <f t="shared" ref="P25:U25" si="5">P26</f>
        <v>0</v>
      </c>
      <c r="Q25" s="21">
        <f t="shared" si="5"/>
        <v>0</v>
      </c>
      <c r="R25" s="20">
        <f t="shared" si="5"/>
        <v>0</v>
      </c>
      <c r="S25" s="21">
        <f t="shared" si="5"/>
        <v>0</v>
      </c>
      <c r="T25" s="20">
        <f t="shared" si="5"/>
        <v>0</v>
      </c>
      <c r="U25" s="21">
        <f t="shared" si="5"/>
        <v>0</v>
      </c>
      <c r="V25" s="21">
        <f t="shared" ref="V25:AA25" si="6">V26</f>
        <v>0</v>
      </c>
      <c r="W25" s="21">
        <f t="shared" si="6"/>
        <v>0</v>
      </c>
      <c r="X25" s="21">
        <f t="shared" si="6"/>
        <v>0</v>
      </c>
      <c r="Y25" s="21">
        <f t="shared" si="6"/>
        <v>0</v>
      </c>
      <c r="Z25" s="21">
        <f t="shared" si="6"/>
        <v>0</v>
      </c>
      <c r="AA25" s="21">
        <f t="shared" si="6"/>
        <v>0</v>
      </c>
      <c r="AB25" s="21">
        <f>AB26</f>
        <v>0</v>
      </c>
      <c r="AC25" s="21">
        <f t="shared" ref="AC25:AF25" si="7">AC26</f>
        <v>0</v>
      </c>
      <c r="AD25" s="21">
        <f t="shared" si="7"/>
        <v>0</v>
      </c>
      <c r="AE25" s="21">
        <f t="shared" si="7"/>
        <v>0</v>
      </c>
      <c r="AF25" s="21">
        <f t="shared" si="7"/>
        <v>0</v>
      </c>
      <c r="AG25" s="23">
        <f>AG26</f>
        <v>0</v>
      </c>
      <c r="AH25" s="24" t="s">
        <v>40</v>
      </c>
      <c r="AI25" s="24"/>
      <c r="AJ25" s="14" t="s">
        <v>43</v>
      </c>
    </row>
    <row r="26" spans="2:36" ht="99" thickBot="1">
      <c r="B26" s="68" t="s">
        <v>58</v>
      </c>
      <c r="C26" s="40" t="s">
        <v>59</v>
      </c>
      <c r="D26" s="35" t="s">
        <v>60</v>
      </c>
      <c r="E26" s="75" t="s">
        <v>63</v>
      </c>
      <c r="F26" s="103">
        <v>0</v>
      </c>
      <c r="G26" s="101">
        <v>0.01</v>
      </c>
      <c r="H26" s="69" t="s">
        <v>61</v>
      </c>
      <c r="I26" s="69" t="s">
        <v>62</v>
      </c>
      <c r="J26" s="36">
        <v>0</v>
      </c>
      <c r="K26" s="69" t="s">
        <v>98</v>
      </c>
      <c r="L26" s="69">
        <v>180</v>
      </c>
      <c r="M26" s="45">
        <v>0</v>
      </c>
      <c r="N26" s="46">
        <v>0</v>
      </c>
      <c r="O26" s="37"/>
      <c r="P26" s="30">
        <v>0</v>
      </c>
      <c r="Q26" s="30">
        <v>0</v>
      </c>
      <c r="R26" s="30">
        <v>0</v>
      </c>
      <c r="S26" s="30">
        <v>0</v>
      </c>
      <c r="T26" s="30">
        <v>0</v>
      </c>
      <c r="U26" s="30">
        <v>0</v>
      </c>
      <c r="V26" s="30">
        <v>0</v>
      </c>
      <c r="W26" s="30">
        <v>0</v>
      </c>
      <c r="X26" s="30">
        <v>0</v>
      </c>
      <c r="Y26" s="30">
        <v>0</v>
      </c>
      <c r="Z26" s="70">
        <v>0</v>
      </c>
      <c r="AA26" s="30">
        <v>0</v>
      </c>
      <c r="AB26" s="30">
        <v>0</v>
      </c>
      <c r="AC26" s="30">
        <v>0</v>
      </c>
      <c r="AD26" s="30">
        <v>0</v>
      </c>
      <c r="AE26" s="30">
        <v>0</v>
      </c>
      <c r="AF26" s="30">
        <v>0</v>
      </c>
      <c r="AG26" s="65">
        <v>0</v>
      </c>
      <c r="AH26" s="66" t="s">
        <v>40</v>
      </c>
      <c r="AI26" s="67"/>
      <c r="AJ26" s="14" t="s">
        <v>43</v>
      </c>
    </row>
    <row r="27" spans="2:36" ht="34.5" thickBot="1">
      <c r="B27" s="15" t="s">
        <v>29</v>
      </c>
      <c r="C27" s="16" t="s">
        <v>30</v>
      </c>
      <c r="D27" s="16" t="s">
        <v>31</v>
      </c>
      <c r="E27" s="16" t="s">
        <v>32</v>
      </c>
      <c r="F27" s="17" t="s">
        <v>33</v>
      </c>
      <c r="G27" s="17" t="s">
        <v>34</v>
      </c>
      <c r="H27" s="41" t="s">
        <v>35</v>
      </c>
      <c r="I27" s="42" t="s">
        <v>36</v>
      </c>
      <c r="J27" s="43"/>
      <c r="K27" s="43"/>
      <c r="L27" s="43"/>
      <c r="M27" s="43"/>
      <c r="N27" s="44"/>
      <c r="O27" s="19">
        <f t="shared" ref="O27:U27" si="8">O28</f>
        <v>0</v>
      </c>
      <c r="P27" s="20">
        <f t="shared" si="8"/>
        <v>0</v>
      </c>
      <c r="Q27" s="21">
        <f t="shared" si="8"/>
        <v>0</v>
      </c>
      <c r="R27" s="20">
        <f t="shared" si="8"/>
        <v>0</v>
      </c>
      <c r="S27" s="21">
        <f t="shared" si="8"/>
        <v>0</v>
      </c>
      <c r="T27" s="20">
        <f t="shared" si="8"/>
        <v>0</v>
      </c>
      <c r="U27" s="21">
        <f t="shared" si="8"/>
        <v>0</v>
      </c>
      <c r="V27" s="21">
        <f t="shared" ref="V27:AF27" si="9">V28</f>
        <v>0</v>
      </c>
      <c r="W27" s="21">
        <f t="shared" si="9"/>
        <v>0</v>
      </c>
      <c r="X27" s="21">
        <f t="shared" si="9"/>
        <v>0</v>
      </c>
      <c r="Y27" s="21">
        <f t="shared" si="9"/>
        <v>0</v>
      </c>
      <c r="Z27" s="21">
        <f t="shared" si="9"/>
        <v>0</v>
      </c>
      <c r="AA27" s="21">
        <f t="shared" si="9"/>
        <v>0</v>
      </c>
      <c r="AB27" s="21">
        <f t="shared" si="9"/>
        <v>0</v>
      </c>
      <c r="AC27" s="21">
        <f t="shared" si="9"/>
        <v>40000</v>
      </c>
      <c r="AD27" s="21">
        <f t="shared" si="9"/>
        <v>0</v>
      </c>
      <c r="AE27" s="21">
        <f t="shared" si="9"/>
        <v>40000</v>
      </c>
      <c r="AF27" s="21">
        <f t="shared" si="9"/>
        <v>0</v>
      </c>
      <c r="AG27" s="123">
        <f>AG28</f>
        <v>0</v>
      </c>
      <c r="AH27" s="24" t="s">
        <v>37</v>
      </c>
      <c r="AI27" s="24"/>
      <c r="AJ27" s="14" t="s">
        <v>43</v>
      </c>
    </row>
    <row r="28" spans="2:36" ht="99" thickBot="1">
      <c r="B28" s="47" t="s">
        <v>64</v>
      </c>
      <c r="C28" s="50" t="s">
        <v>65</v>
      </c>
      <c r="D28" s="76" t="s">
        <v>67</v>
      </c>
      <c r="E28" s="74" t="s">
        <v>66</v>
      </c>
      <c r="F28" s="52">
        <v>0</v>
      </c>
      <c r="G28" s="73">
        <v>0.2</v>
      </c>
      <c r="H28" s="77" t="s">
        <v>68</v>
      </c>
      <c r="I28" s="77" t="s">
        <v>73</v>
      </c>
      <c r="J28" s="77">
        <v>0</v>
      </c>
      <c r="K28" s="78">
        <v>6</v>
      </c>
      <c r="L28" s="79">
        <v>2</v>
      </c>
      <c r="M28" s="80">
        <v>0</v>
      </c>
      <c r="N28" s="81">
        <v>2</v>
      </c>
      <c r="O28" s="25">
        <v>0</v>
      </c>
      <c r="P28" s="82">
        <v>0</v>
      </c>
      <c r="Q28" s="25">
        <v>0</v>
      </c>
      <c r="R28" s="124">
        <v>0</v>
      </c>
      <c r="S28" s="84"/>
      <c r="T28" s="85">
        <v>0</v>
      </c>
      <c r="U28" s="25">
        <v>0</v>
      </c>
      <c r="V28" s="26">
        <v>0</v>
      </c>
      <c r="W28" s="86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40000</v>
      </c>
      <c r="AD28" s="28">
        <v>0</v>
      </c>
      <c r="AE28" s="25">
        <f>AC28+AA28+Y28+W28+U28+S28+Q28+O28+R28</f>
        <v>40000</v>
      </c>
      <c r="AF28" s="28">
        <f>AD28+AB28+X28+V28+T28+R28+P28</f>
        <v>0</v>
      </c>
      <c r="AG28" s="28">
        <v>0</v>
      </c>
      <c r="AH28" s="87" t="s">
        <v>37</v>
      </c>
      <c r="AI28" s="29"/>
      <c r="AJ28" s="14" t="s">
        <v>43</v>
      </c>
    </row>
    <row r="31" spans="2:36">
      <c r="B31" s="149" t="s">
        <v>44</v>
      </c>
      <c r="C31" s="150"/>
      <c r="D31" s="150"/>
      <c r="E31" s="150"/>
      <c r="F31" s="150"/>
      <c r="G31" s="150"/>
      <c r="H31" s="151"/>
      <c r="I31" s="152" t="s">
        <v>41</v>
      </c>
      <c r="J31" s="153"/>
      <c r="K31" s="153"/>
      <c r="L31" s="153"/>
      <c r="M31" s="153"/>
      <c r="N31" s="153"/>
      <c r="O31" s="153"/>
      <c r="P31" s="153"/>
      <c r="Q31" s="153"/>
      <c r="R31" s="153"/>
      <c r="S31" s="153"/>
      <c r="T31" s="154"/>
      <c r="U31" s="152">
        <v>0</v>
      </c>
      <c r="V31" s="155"/>
      <c r="W31" s="155"/>
      <c r="X31" s="155"/>
      <c r="Y31" s="155"/>
      <c r="Z31" s="155"/>
      <c r="AA31" s="155"/>
      <c r="AB31" s="155"/>
      <c r="AC31" s="155"/>
      <c r="AD31" s="155"/>
      <c r="AE31" s="155"/>
      <c r="AF31" s="155"/>
      <c r="AG31" s="155"/>
      <c r="AH31" s="155"/>
      <c r="AI31" s="155"/>
      <c r="AJ31" s="156"/>
    </row>
    <row r="32" spans="2:36" ht="15.75" thickBot="1">
      <c r="B32" s="157" t="s">
        <v>52</v>
      </c>
      <c r="C32" s="158"/>
      <c r="D32" s="159"/>
      <c r="E32" s="72"/>
      <c r="F32" s="160" t="s">
        <v>42</v>
      </c>
      <c r="G32" s="160"/>
      <c r="H32" s="160"/>
      <c r="I32" s="160"/>
      <c r="J32" s="160"/>
      <c r="K32" s="160"/>
      <c r="L32" s="160"/>
      <c r="M32" s="160"/>
      <c r="N32" s="161"/>
      <c r="O32" s="162" t="s">
        <v>3</v>
      </c>
      <c r="P32" s="163"/>
      <c r="Q32" s="163"/>
      <c r="R32" s="163"/>
      <c r="S32" s="163"/>
      <c r="T32" s="163"/>
      <c r="U32" s="163"/>
      <c r="V32" s="163"/>
      <c r="W32" s="163"/>
      <c r="X32" s="163"/>
      <c r="Y32" s="163"/>
      <c r="Z32" s="163"/>
      <c r="AA32" s="163"/>
      <c r="AB32" s="163"/>
      <c r="AC32" s="163"/>
      <c r="AD32" s="163"/>
      <c r="AE32" s="163"/>
      <c r="AF32" s="164"/>
      <c r="AG32" s="165" t="s">
        <v>4</v>
      </c>
      <c r="AH32" s="166"/>
      <c r="AI32" s="166"/>
      <c r="AJ32" s="167"/>
    </row>
    <row r="33" spans="2:36">
      <c r="B33" s="168" t="s">
        <v>5</v>
      </c>
      <c r="C33" s="170"/>
      <c r="D33" s="171"/>
      <c r="E33" s="171"/>
      <c r="F33" s="171"/>
      <c r="G33" s="171"/>
      <c r="H33" s="171"/>
      <c r="I33" s="174" t="s">
        <v>6</v>
      </c>
      <c r="J33" s="176" t="s">
        <v>7</v>
      </c>
      <c r="K33" s="176" t="s">
        <v>8</v>
      </c>
      <c r="L33" s="178" t="s">
        <v>103</v>
      </c>
      <c r="M33" s="180" t="s">
        <v>10</v>
      </c>
      <c r="N33" s="182" t="s">
        <v>11</v>
      </c>
      <c r="O33" s="184" t="s">
        <v>12</v>
      </c>
      <c r="P33" s="131"/>
      <c r="Q33" s="130" t="s">
        <v>13</v>
      </c>
      <c r="R33" s="131"/>
      <c r="S33" s="130" t="s">
        <v>14</v>
      </c>
      <c r="T33" s="131"/>
      <c r="U33" s="130" t="s">
        <v>15</v>
      </c>
      <c r="V33" s="131"/>
      <c r="W33" s="130" t="s">
        <v>16</v>
      </c>
      <c r="X33" s="131"/>
      <c r="Y33" s="130" t="s">
        <v>17</v>
      </c>
      <c r="Z33" s="131"/>
      <c r="AA33" s="130" t="s">
        <v>18</v>
      </c>
      <c r="AB33" s="131"/>
      <c r="AC33" s="130" t="s">
        <v>19</v>
      </c>
      <c r="AD33" s="131"/>
      <c r="AE33" s="130" t="s">
        <v>20</v>
      </c>
      <c r="AF33" s="142"/>
      <c r="AG33" s="132" t="s">
        <v>21</v>
      </c>
      <c r="AH33" s="134" t="s">
        <v>22</v>
      </c>
      <c r="AI33" s="136" t="s">
        <v>23</v>
      </c>
      <c r="AJ33" s="138" t="s">
        <v>24</v>
      </c>
    </row>
    <row r="34" spans="2:36" ht="24.75" thickBot="1">
      <c r="B34" s="169"/>
      <c r="C34" s="172"/>
      <c r="D34" s="173"/>
      <c r="E34" s="173"/>
      <c r="F34" s="173"/>
      <c r="G34" s="173"/>
      <c r="H34" s="173"/>
      <c r="I34" s="175"/>
      <c r="J34" s="177" t="s">
        <v>7</v>
      </c>
      <c r="K34" s="177"/>
      <c r="L34" s="179"/>
      <c r="M34" s="181"/>
      <c r="N34" s="183"/>
      <c r="O34" s="6" t="s">
        <v>25</v>
      </c>
      <c r="P34" s="38" t="s">
        <v>26</v>
      </c>
      <c r="Q34" s="7" t="s">
        <v>25</v>
      </c>
      <c r="R34" s="38" t="s">
        <v>26</v>
      </c>
      <c r="S34" s="7" t="s">
        <v>25</v>
      </c>
      <c r="T34" s="38" t="s">
        <v>26</v>
      </c>
      <c r="U34" s="7" t="s">
        <v>25</v>
      </c>
      <c r="V34" s="38" t="s">
        <v>26</v>
      </c>
      <c r="W34" s="7" t="s">
        <v>25</v>
      </c>
      <c r="X34" s="38" t="s">
        <v>26</v>
      </c>
      <c r="Y34" s="7" t="s">
        <v>25</v>
      </c>
      <c r="Z34" s="38" t="s">
        <v>26</v>
      </c>
      <c r="AA34" s="7" t="s">
        <v>25</v>
      </c>
      <c r="AB34" s="38" t="s">
        <v>27</v>
      </c>
      <c r="AC34" s="7" t="s">
        <v>25</v>
      </c>
      <c r="AD34" s="38" t="s">
        <v>27</v>
      </c>
      <c r="AE34" s="7" t="s">
        <v>25</v>
      </c>
      <c r="AF34" s="39" t="s">
        <v>27</v>
      </c>
      <c r="AG34" s="133"/>
      <c r="AH34" s="135"/>
      <c r="AI34" s="137"/>
      <c r="AJ34" s="139"/>
    </row>
    <row r="35" spans="2:36" ht="71.25" thickBot="1">
      <c r="B35" s="57" t="s">
        <v>45</v>
      </c>
      <c r="C35" s="140" t="s">
        <v>75</v>
      </c>
      <c r="D35" s="141"/>
      <c r="E35" s="141"/>
      <c r="F35" s="141"/>
      <c r="G35" s="141"/>
      <c r="H35" s="141"/>
      <c r="I35" s="58" t="s">
        <v>69</v>
      </c>
      <c r="J35" s="59">
        <v>0</v>
      </c>
      <c r="K35" s="60">
        <v>1</v>
      </c>
      <c r="L35" s="60">
        <v>0</v>
      </c>
      <c r="M35" s="113">
        <v>0</v>
      </c>
      <c r="N35" s="62">
        <v>0</v>
      </c>
      <c r="O35" s="9">
        <f t="shared" ref="O35:AF35" si="10">O36+O38</f>
        <v>0</v>
      </c>
      <c r="P35" s="10">
        <f t="shared" si="10"/>
        <v>0</v>
      </c>
      <c r="Q35" s="10">
        <f t="shared" si="10"/>
        <v>0</v>
      </c>
      <c r="R35" s="10">
        <f t="shared" si="10"/>
        <v>0</v>
      </c>
      <c r="S35" s="10">
        <f t="shared" si="10"/>
        <v>0</v>
      </c>
      <c r="T35" s="10">
        <f t="shared" si="10"/>
        <v>0</v>
      </c>
      <c r="U35" s="10">
        <f t="shared" si="10"/>
        <v>0</v>
      </c>
      <c r="V35" s="10">
        <f t="shared" si="10"/>
        <v>0</v>
      </c>
      <c r="W35" s="10">
        <f t="shared" si="10"/>
        <v>0</v>
      </c>
      <c r="X35" s="10">
        <f t="shared" si="10"/>
        <v>0</v>
      </c>
      <c r="Y35" s="10">
        <f t="shared" si="10"/>
        <v>0</v>
      </c>
      <c r="Z35" s="10">
        <f t="shared" si="10"/>
        <v>0</v>
      </c>
      <c r="AA35" s="10">
        <f t="shared" si="10"/>
        <v>0</v>
      </c>
      <c r="AB35" s="10">
        <f t="shared" si="10"/>
        <v>0</v>
      </c>
      <c r="AC35" s="10">
        <f t="shared" si="10"/>
        <v>35000</v>
      </c>
      <c r="AD35" s="10">
        <f t="shared" si="10"/>
        <v>0</v>
      </c>
      <c r="AE35" s="10">
        <f t="shared" si="10"/>
        <v>5000</v>
      </c>
      <c r="AF35" s="11">
        <f t="shared" si="10"/>
        <v>0</v>
      </c>
      <c r="AG35" s="12"/>
      <c r="AH35" s="13" t="s">
        <v>28</v>
      </c>
      <c r="AI35" s="13"/>
      <c r="AJ35" s="14" t="s">
        <v>43</v>
      </c>
    </row>
    <row r="36" spans="2:36" ht="34.5" thickBot="1">
      <c r="B36" s="15" t="s">
        <v>29</v>
      </c>
      <c r="C36" s="16" t="s">
        <v>30</v>
      </c>
      <c r="D36" s="16" t="s">
        <v>31</v>
      </c>
      <c r="E36" s="16" t="s">
        <v>32</v>
      </c>
      <c r="F36" s="17" t="s">
        <v>33</v>
      </c>
      <c r="G36" s="17" t="s">
        <v>34</v>
      </c>
      <c r="H36" s="41" t="s">
        <v>35</v>
      </c>
      <c r="I36" s="42" t="s">
        <v>36</v>
      </c>
      <c r="J36" s="43"/>
      <c r="K36" s="43"/>
      <c r="L36" s="43"/>
      <c r="M36" s="43"/>
      <c r="N36" s="44"/>
      <c r="O36" s="19">
        <f t="shared" ref="O36:AG36" si="11">O37</f>
        <v>0</v>
      </c>
      <c r="P36" s="20">
        <f t="shared" si="11"/>
        <v>0</v>
      </c>
      <c r="Q36" s="21">
        <f t="shared" si="11"/>
        <v>0</v>
      </c>
      <c r="R36" s="20">
        <f t="shared" si="11"/>
        <v>0</v>
      </c>
      <c r="S36" s="21">
        <f t="shared" si="11"/>
        <v>0</v>
      </c>
      <c r="T36" s="20">
        <f t="shared" si="11"/>
        <v>0</v>
      </c>
      <c r="U36" s="21">
        <f t="shared" si="11"/>
        <v>0</v>
      </c>
      <c r="V36" s="20">
        <f t="shared" si="11"/>
        <v>0</v>
      </c>
      <c r="W36" s="10">
        <f t="shared" si="11"/>
        <v>0</v>
      </c>
      <c r="X36" s="20">
        <f t="shared" si="11"/>
        <v>0</v>
      </c>
      <c r="Y36" s="21">
        <f t="shared" si="11"/>
        <v>0</v>
      </c>
      <c r="Z36" s="20">
        <f t="shared" si="11"/>
        <v>0</v>
      </c>
      <c r="AA36" s="21">
        <f t="shared" si="11"/>
        <v>0</v>
      </c>
      <c r="AB36" s="20">
        <f t="shared" si="11"/>
        <v>0</v>
      </c>
      <c r="AC36" s="21">
        <f t="shared" si="11"/>
        <v>5000</v>
      </c>
      <c r="AD36" s="118">
        <f t="shared" si="11"/>
        <v>0</v>
      </c>
      <c r="AE36" s="120">
        <f t="shared" si="11"/>
        <v>5000</v>
      </c>
      <c r="AF36" s="118">
        <f t="shared" si="11"/>
        <v>0</v>
      </c>
      <c r="AG36" s="123">
        <f t="shared" si="11"/>
        <v>0</v>
      </c>
      <c r="AH36" s="24" t="s">
        <v>37</v>
      </c>
      <c r="AI36" s="24"/>
      <c r="AJ36" s="14" t="s">
        <v>43</v>
      </c>
    </row>
    <row r="37" spans="2:36" ht="99" thickBot="1">
      <c r="B37" s="47" t="s">
        <v>70</v>
      </c>
      <c r="C37" s="50"/>
      <c r="D37" s="51"/>
      <c r="E37" s="74" t="s">
        <v>72</v>
      </c>
      <c r="F37" s="100">
        <v>0</v>
      </c>
      <c r="G37" s="101">
        <v>0</v>
      </c>
      <c r="H37" s="54"/>
      <c r="I37" s="54" t="s">
        <v>69</v>
      </c>
      <c r="J37" s="54">
        <v>0</v>
      </c>
      <c r="K37" s="48">
        <v>1</v>
      </c>
      <c r="L37" s="97">
        <v>0.3</v>
      </c>
      <c r="M37" s="8">
        <v>0</v>
      </c>
      <c r="N37" s="96">
        <v>0</v>
      </c>
      <c r="O37" s="25">
        <v>0</v>
      </c>
      <c r="P37" s="55">
        <v>0</v>
      </c>
      <c r="Q37" s="25">
        <v>0</v>
      </c>
      <c r="R37" s="53"/>
      <c r="S37" s="98">
        <v>0</v>
      </c>
      <c r="T37" s="49">
        <v>0</v>
      </c>
      <c r="U37" s="25">
        <v>0</v>
      </c>
      <c r="V37" s="26">
        <v>0</v>
      </c>
      <c r="W37" s="126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5000</v>
      </c>
      <c r="AD37" s="28">
        <v>0</v>
      </c>
      <c r="AE37" s="25">
        <f>AC37+AA37+Y37+W37+U37+S37+Q37</f>
        <v>5000</v>
      </c>
      <c r="AF37" s="28">
        <f>AD37+AB37+X37+V37+T37+T37+T37+T37+T37+T37+T37+T37+T37+T37+T37+T37+T37+R37+P37+N37</f>
        <v>0</v>
      </c>
      <c r="AG37" s="28">
        <v>0</v>
      </c>
      <c r="AH37" s="64" t="s">
        <v>37</v>
      </c>
      <c r="AI37" s="29"/>
      <c r="AJ37" s="14" t="s">
        <v>43</v>
      </c>
    </row>
    <row r="38" spans="2:36" ht="34.5" thickBot="1">
      <c r="B38" s="15" t="s">
        <v>29</v>
      </c>
      <c r="C38" s="16" t="s">
        <v>30</v>
      </c>
      <c r="D38" s="16" t="s">
        <v>31</v>
      </c>
      <c r="E38" s="16" t="s">
        <v>38</v>
      </c>
      <c r="F38" s="17" t="s">
        <v>33</v>
      </c>
      <c r="G38" s="17" t="s">
        <v>34</v>
      </c>
      <c r="H38" s="41" t="s">
        <v>39</v>
      </c>
      <c r="I38" s="42" t="s">
        <v>36</v>
      </c>
      <c r="J38" s="18"/>
      <c r="K38" s="32"/>
      <c r="L38" s="32"/>
      <c r="M38" s="33"/>
      <c r="N38" s="34"/>
      <c r="O38" s="19">
        <f t="shared" ref="O38:AD38" si="12">O39</f>
        <v>0</v>
      </c>
      <c r="P38" s="20">
        <f t="shared" si="12"/>
        <v>0</v>
      </c>
      <c r="Q38" s="21">
        <f t="shared" si="12"/>
        <v>0</v>
      </c>
      <c r="R38" s="20">
        <f t="shared" si="12"/>
        <v>0</v>
      </c>
      <c r="S38" s="21">
        <f t="shared" si="12"/>
        <v>0</v>
      </c>
      <c r="T38" s="20">
        <f t="shared" si="12"/>
        <v>0</v>
      </c>
      <c r="U38" s="21">
        <f t="shared" si="12"/>
        <v>0</v>
      </c>
      <c r="V38" s="20">
        <f t="shared" si="12"/>
        <v>0</v>
      </c>
      <c r="W38" s="21">
        <f t="shared" si="12"/>
        <v>0</v>
      </c>
      <c r="X38" s="20">
        <f t="shared" si="12"/>
        <v>0</v>
      </c>
      <c r="Y38" s="21">
        <f t="shared" si="12"/>
        <v>0</v>
      </c>
      <c r="Z38" s="20">
        <f t="shared" si="12"/>
        <v>0</v>
      </c>
      <c r="AA38" s="119">
        <f t="shared" si="12"/>
        <v>0</v>
      </c>
      <c r="AB38" s="20">
        <f t="shared" si="12"/>
        <v>0</v>
      </c>
      <c r="AC38" s="21">
        <f t="shared" si="12"/>
        <v>30000</v>
      </c>
      <c r="AD38" s="118">
        <f t="shared" si="12"/>
        <v>0</v>
      </c>
      <c r="AE38" s="121"/>
      <c r="AF38" s="118">
        <f>AF39</f>
        <v>0</v>
      </c>
      <c r="AG38" s="23">
        <f>AG39</f>
        <v>0</v>
      </c>
      <c r="AH38" s="24" t="s">
        <v>40</v>
      </c>
      <c r="AI38" s="24"/>
      <c r="AJ38" s="14" t="s">
        <v>43</v>
      </c>
    </row>
    <row r="39" spans="2:36" ht="69" thickBot="1">
      <c r="B39" s="68" t="s">
        <v>77</v>
      </c>
      <c r="C39" s="40"/>
      <c r="D39" s="35" t="s">
        <v>79</v>
      </c>
      <c r="E39" s="75" t="s">
        <v>80</v>
      </c>
      <c r="F39" s="103">
        <v>0</v>
      </c>
      <c r="G39" s="99">
        <v>0</v>
      </c>
      <c r="H39" s="69" t="s">
        <v>81</v>
      </c>
      <c r="I39" s="69" t="s">
        <v>82</v>
      </c>
      <c r="J39" s="36">
        <v>0</v>
      </c>
      <c r="K39" s="69">
        <v>30</v>
      </c>
      <c r="L39" s="69">
        <v>0</v>
      </c>
      <c r="M39" s="45">
        <v>0</v>
      </c>
      <c r="N39" s="46">
        <v>0</v>
      </c>
      <c r="O39" s="37"/>
      <c r="P39" s="30">
        <v>0</v>
      </c>
      <c r="Q39" s="30">
        <v>0</v>
      </c>
      <c r="R39" s="30">
        <v>0</v>
      </c>
      <c r="S39" s="30">
        <v>0</v>
      </c>
      <c r="T39" s="30">
        <v>0</v>
      </c>
      <c r="U39" s="30">
        <v>0</v>
      </c>
      <c r="V39" s="30">
        <v>0</v>
      </c>
      <c r="W39" s="30">
        <v>0</v>
      </c>
      <c r="X39" s="30">
        <v>0</v>
      </c>
      <c r="Y39" s="30">
        <v>0</v>
      </c>
      <c r="Z39" s="70">
        <v>0</v>
      </c>
      <c r="AA39" s="30">
        <v>0</v>
      </c>
      <c r="AB39" s="30">
        <v>0</v>
      </c>
      <c r="AC39" s="30">
        <v>30000</v>
      </c>
      <c r="AD39" s="30">
        <v>0</v>
      </c>
      <c r="AE39" s="30">
        <f>AC39+AA39+Y39+W39+U39+S39+Q39+O39</f>
        <v>30000</v>
      </c>
      <c r="AF39" s="125">
        <v>0</v>
      </c>
      <c r="AG39" s="65">
        <v>0</v>
      </c>
      <c r="AH39" s="66" t="s">
        <v>40</v>
      </c>
      <c r="AI39" s="67"/>
      <c r="AJ39" s="14" t="s">
        <v>43</v>
      </c>
    </row>
    <row r="42" spans="2:36">
      <c r="B42" s="149" t="s">
        <v>44</v>
      </c>
      <c r="C42" s="150"/>
      <c r="D42" s="150"/>
      <c r="E42" s="150"/>
      <c r="F42" s="150"/>
      <c r="G42" s="150"/>
      <c r="H42" s="151"/>
      <c r="I42" s="152" t="s">
        <v>41</v>
      </c>
      <c r="J42" s="153"/>
      <c r="K42" s="153"/>
      <c r="L42" s="153"/>
      <c r="M42" s="153"/>
      <c r="N42" s="153"/>
      <c r="O42" s="153"/>
      <c r="P42" s="153"/>
      <c r="Q42" s="153"/>
      <c r="R42" s="153"/>
      <c r="S42" s="153"/>
      <c r="T42" s="154"/>
      <c r="U42" s="152" t="s">
        <v>2</v>
      </c>
      <c r="V42" s="155"/>
      <c r="W42" s="155"/>
      <c r="X42" s="155"/>
      <c r="Y42" s="155"/>
      <c r="Z42" s="155"/>
      <c r="AA42" s="155"/>
      <c r="AB42" s="155"/>
      <c r="AC42" s="155"/>
      <c r="AD42" s="155"/>
      <c r="AE42" s="155"/>
      <c r="AF42" s="155"/>
      <c r="AG42" s="155"/>
      <c r="AH42" s="155"/>
      <c r="AI42" s="155"/>
      <c r="AJ42" s="156"/>
    </row>
    <row r="43" spans="2:36" ht="15.75" thickBot="1">
      <c r="B43" s="157" t="s">
        <v>52</v>
      </c>
      <c r="C43" s="158"/>
      <c r="D43" s="159"/>
      <c r="E43" s="72"/>
      <c r="F43" s="160" t="s">
        <v>42</v>
      </c>
      <c r="G43" s="160"/>
      <c r="H43" s="160"/>
      <c r="I43" s="160"/>
      <c r="J43" s="160"/>
      <c r="K43" s="160"/>
      <c r="L43" s="160"/>
      <c r="M43" s="160"/>
      <c r="N43" s="161"/>
      <c r="O43" s="162" t="s">
        <v>3</v>
      </c>
      <c r="P43" s="163"/>
      <c r="Q43" s="163"/>
      <c r="R43" s="163"/>
      <c r="S43" s="163"/>
      <c r="T43" s="163"/>
      <c r="U43" s="163"/>
      <c r="V43" s="163"/>
      <c r="W43" s="163"/>
      <c r="X43" s="163"/>
      <c r="Y43" s="163"/>
      <c r="Z43" s="163"/>
      <c r="AA43" s="163"/>
      <c r="AB43" s="163"/>
      <c r="AC43" s="163"/>
      <c r="AD43" s="163"/>
      <c r="AE43" s="163"/>
      <c r="AF43" s="164"/>
      <c r="AG43" s="165" t="s">
        <v>4</v>
      </c>
      <c r="AH43" s="166"/>
      <c r="AI43" s="166"/>
      <c r="AJ43" s="167"/>
    </row>
    <row r="44" spans="2:36">
      <c r="B44" s="168" t="s">
        <v>5</v>
      </c>
      <c r="C44" s="170"/>
      <c r="D44" s="171"/>
      <c r="E44" s="171"/>
      <c r="F44" s="171"/>
      <c r="G44" s="171"/>
      <c r="H44" s="171"/>
      <c r="I44" s="174" t="s">
        <v>6</v>
      </c>
      <c r="J44" s="176" t="s">
        <v>7</v>
      </c>
      <c r="K44" s="176" t="s">
        <v>8</v>
      </c>
      <c r="L44" s="178" t="s">
        <v>103</v>
      </c>
      <c r="M44" s="180" t="s">
        <v>10</v>
      </c>
      <c r="N44" s="182" t="s">
        <v>11</v>
      </c>
      <c r="O44" s="184" t="s">
        <v>12</v>
      </c>
      <c r="P44" s="131"/>
      <c r="Q44" s="130" t="s">
        <v>13</v>
      </c>
      <c r="R44" s="131"/>
      <c r="S44" s="130" t="s">
        <v>14</v>
      </c>
      <c r="T44" s="131"/>
      <c r="U44" s="130" t="s">
        <v>15</v>
      </c>
      <c r="V44" s="131"/>
      <c r="W44" s="130" t="s">
        <v>16</v>
      </c>
      <c r="X44" s="131"/>
      <c r="Y44" s="130" t="s">
        <v>17</v>
      </c>
      <c r="Z44" s="131"/>
      <c r="AA44" s="130" t="s">
        <v>18</v>
      </c>
      <c r="AB44" s="131"/>
      <c r="AC44" s="130" t="s">
        <v>19</v>
      </c>
      <c r="AD44" s="131"/>
      <c r="AE44" s="130" t="s">
        <v>20</v>
      </c>
      <c r="AF44" s="142"/>
      <c r="AG44" s="132" t="s">
        <v>21</v>
      </c>
      <c r="AH44" s="134" t="s">
        <v>22</v>
      </c>
      <c r="AI44" s="136" t="s">
        <v>23</v>
      </c>
      <c r="AJ44" s="138" t="s">
        <v>24</v>
      </c>
    </row>
    <row r="45" spans="2:36" ht="24.75" thickBot="1">
      <c r="B45" s="169"/>
      <c r="C45" s="172"/>
      <c r="D45" s="173"/>
      <c r="E45" s="173"/>
      <c r="F45" s="173"/>
      <c r="G45" s="173"/>
      <c r="H45" s="173"/>
      <c r="I45" s="175"/>
      <c r="J45" s="177" t="s">
        <v>7</v>
      </c>
      <c r="K45" s="177"/>
      <c r="L45" s="179"/>
      <c r="M45" s="181"/>
      <c r="N45" s="183"/>
      <c r="O45" s="6" t="s">
        <v>25</v>
      </c>
      <c r="P45" s="38" t="s">
        <v>26</v>
      </c>
      <c r="Q45" s="7" t="s">
        <v>25</v>
      </c>
      <c r="R45" s="38" t="s">
        <v>26</v>
      </c>
      <c r="S45" s="7" t="s">
        <v>25</v>
      </c>
      <c r="T45" s="38" t="s">
        <v>26</v>
      </c>
      <c r="U45" s="7" t="s">
        <v>25</v>
      </c>
      <c r="V45" s="38" t="s">
        <v>26</v>
      </c>
      <c r="W45" s="7" t="s">
        <v>25</v>
      </c>
      <c r="X45" s="38" t="s">
        <v>26</v>
      </c>
      <c r="Y45" s="7" t="s">
        <v>25</v>
      </c>
      <c r="Z45" s="38" t="s">
        <v>26</v>
      </c>
      <c r="AA45" s="7" t="s">
        <v>25</v>
      </c>
      <c r="AB45" s="38" t="s">
        <v>27</v>
      </c>
      <c r="AC45" s="7" t="s">
        <v>25</v>
      </c>
      <c r="AD45" s="38" t="s">
        <v>27</v>
      </c>
      <c r="AE45" s="7" t="s">
        <v>25</v>
      </c>
      <c r="AF45" s="39" t="s">
        <v>27</v>
      </c>
      <c r="AG45" s="133"/>
      <c r="AH45" s="135"/>
      <c r="AI45" s="137"/>
      <c r="AJ45" s="139"/>
    </row>
    <row r="46" spans="2:36" ht="71.25" thickBot="1">
      <c r="B46" s="57" t="s">
        <v>45</v>
      </c>
      <c r="C46" s="140" t="s">
        <v>83</v>
      </c>
      <c r="D46" s="141"/>
      <c r="E46" s="141"/>
      <c r="F46" s="141"/>
      <c r="G46" s="141"/>
      <c r="H46" s="141"/>
      <c r="I46" s="58" t="s">
        <v>84</v>
      </c>
      <c r="J46" s="59">
        <v>0</v>
      </c>
      <c r="K46" s="92">
        <v>1</v>
      </c>
      <c r="L46" s="112">
        <f>M46+N46</f>
        <v>0.2</v>
      </c>
      <c r="M46" s="113">
        <v>0.05</v>
      </c>
      <c r="N46" s="114">
        <v>0.15</v>
      </c>
      <c r="O46" s="9">
        <f t="shared" ref="O46:AD46" si="13">O47+O49</f>
        <v>0</v>
      </c>
      <c r="P46" s="10">
        <f t="shared" si="13"/>
        <v>0</v>
      </c>
      <c r="Q46" s="10">
        <f t="shared" si="13"/>
        <v>0</v>
      </c>
      <c r="R46" s="10">
        <f t="shared" si="13"/>
        <v>0</v>
      </c>
      <c r="S46" s="10">
        <f t="shared" si="13"/>
        <v>0</v>
      </c>
      <c r="T46" s="10">
        <f t="shared" si="13"/>
        <v>0</v>
      </c>
      <c r="U46" s="10">
        <f t="shared" si="13"/>
        <v>0</v>
      </c>
      <c r="V46" s="10">
        <f t="shared" si="13"/>
        <v>0</v>
      </c>
      <c r="W46" s="10">
        <f t="shared" si="13"/>
        <v>0</v>
      </c>
      <c r="X46" s="10">
        <f t="shared" si="13"/>
        <v>0</v>
      </c>
      <c r="Y46" s="10">
        <f t="shared" si="13"/>
        <v>0</v>
      </c>
      <c r="Z46" s="10">
        <f t="shared" si="13"/>
        <v>0</v>
      </c>
      <c r="AA46" s="10">
        <f t="shared" si="13"/>
        <v>0</v>
      </c>
      <c r="AB46" s="10">
        <f t="shared" si="13"/>
        <v>0</v>
      </c>
      <c r="AC46" s="10">
        <f t="shared" si="13"/>
        <v>40000</v>
      </c>
      <c r="AD46" s="10">
        <f t="shared" si="13"/>
        <v>0</v>
      </c>
      <c r="AE46" s="10">
        <v>0</v>
      </c>
      <c r="AF46" s="11">
        <f>AD46+AB46+Z46+X46+V46+T46+R46+P46</f>
        <v>0</v>
      </c>
      <c r="AG46" s="12"/>
      <c r="AH46" s="13" t="s">
        <v>28</v>
      </c>
      <c r="AI46" s="13"/>
      <c r="AJ46" s="14" t="s">
        <v>43</v>
      </c>
    </row>
    <row r="47" spans="2:36" ht="36" thickBot="1">
      <c r="B47" s="15" t="s">
        <v>29</v>
      </c>
      <c r="C47" s="16" t="s">
        <v>30</v>
      </c>
      <c r="D47" s="16" t="s">
        <v>31</v>
      </c>
      <c r="E47" s="16" t="s">
        <v>32</v>
      </c>
      <c r="F47" s="17" t="s">
        <v>33</v>
      </c>
      <c r="G47" s="17" t="s">
        <v>34</v>
      </c>
      <c r="H47" s="41" t="s">
        <v>35</v>
      </c>
      <c r="I47" s="42" t="s">
        <v>36</v>
      </c>
      <c r="J47" s="43"/>
      <c r="K47" s="43"/>
      <c r="L47" s="43"/>
      <c r="M47" s="43"/>
      <c r="N47" s="44"/>
      <c r="O47" s="19">
        <f t="shared" ref="O47:AD47" si="14">O48</f>
        <v>0</v>
      </c>
      <c r="P47" s="20">
        <f t="shared" si="14"/>
        <v>0</v>
      </c>
      <c r="Q47" s="21">
        <f t="shared" si="14"/>
        <v>0</v>
      </c>
      <c r="R47" s="20">
        <f t="shared" si="14"/>
        <v>0</v>
      </c>
      <c r="S47" s="21">
        <f t="shared" si="14"/>
        <v>0</v>
      </c>
      <c r="T47" s="20">
        <f t="shared" si="14"/>
        <v>0</v>
      </c>
      <c r="U47" s="21">
        <f t="shared" si="14"/>
        <v>0</v>
      </c>
      <c r="V47" s="20">
        <f t="shared" si="14"/>
        <v>0</v>
      </c>
      <c r="W47" s="10">
        <f t="shared" si="14"/>
        <v>0</v>
      </c>
      <c r="X47" s="20">
        <f t="shared" si="14"/>
        <v>0</v>
      </c>
      <c r="Y47" s="21">
        <f t="shared" si="14"/>
        <v>0</v>
      </c>
      <c r="Z47" s="20">
        <f t="shared" si="14"/>
        <v>0</v>
      </c>
      <c r="AA47" s="21">
        <f t="shared" si="14"/>
        <v>0</v>
      </c>
      <c r="AB47" s="20">
        <f t="shared" si="14"/>
        <v>0</v>
      </c>
      <c r="AC47" s="21">
        <f t="shared" si="14"/>
        <v>0</v>
      </c>
      <c r="AD47" s="20">
        <f t="shared" si="14"/>
        <v>0</v>
      </c>
      <c r="AE47" s="22">
        <v>0</v>
      </c>
      <c r="AF47" s="20">
        <f>AD47+AB47+V47+T47+R47+P47</f>
        <v>0</v>
      </c>
      <c r="AG47" s="123">
        <f>AG48</f>
        <v>0</v>
      </c>
      <c r="AH47" s="24" t="s">
        <v>37</v>
      </c>
      <c r="AI47" s="24"/>
      <c r="AJ47" s="14" t="s">
        <v>43</v>
      </c>
    </row>
    <row r="48" spans="2:36" ht="124.5" thickBot="1">
      <c r="B48" s="47" t="s">
        <v>86</v>
      </c>
      <c r="C48" s="50" t="s">
        <v>87</v>
      </c>
      <c r="D48" s="51" t="s">
        <v>88</v>
      </c>
      <c r="E48" s="74" t="s">
        <v>89</v>
      </c>
      <c r="F48" s="100">
        <v>0</v>
      </c>
      <c r="G48" s="99">
        <v>0</v>
      </c>
      <c r="H48" s="54" t="s">
        <v>90</v>
      </c>
      <c r="I48" s="54" t="s">
        <v>100</v>
      </c>
      <c r="J48" s="54">
        <v>0</v>
      </c>
      <c r="K48" s="48">
        <v>1</v>
      </c>
      <c r="L48" s="104">
        <f>M48+N48</f>
        <v>0</v>
      </c>
      <c r="M48" s="105">
        <v>0</v>
      </c>
      <c r="N48" s="110">
        <v>0</v>
      </c>
      <c r="O48" s="25">
        <v>0</v>
      </c>
      <c r="P48" s="55">
        <v>0</v>
      </c>
      <c r="Q48" s="25">
        <v>0</v>
      </c>
      <c r="R48" s="53"/>
      <c r="S48" s="115"/>
      <c r="T48" s="49">
        <v>0</v>
      </c>
      <c r="U48" s="25">
        <v>0</v>
      </c>
      <c r="V48" s="26">
        <v>0</v>
      </c>
      <c r="W48" s="27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  <c r="AE48" s="25">
        <v>27901</v>
      </c>
      <c r="AF48" s="28"/>
      <c r="AG48" s="28">
        <v>0</v>
      </c>
      <c r="AH48" s="64" t="s">
        <v>37</v>
      </c>
      <c r="AI48" s="29"/>
      <c r="AJ48" s="14" t="s">
        <v>43</v>
      </c>
    </row>
    <row r="49" spans="2:36" ht="34.5" thickBot="1">
      <c r="B49" s="15" t="s">
        <v>29</v>
      </c>
      <c r="C49" s="16" t="s">
        <v>30</v>
      </c>
      <c r="D49" s="16" t="s">
        <v>31</v>
      </c>
      <c r="E49" s="16" t="s">
        <v>38</v>
      </c>
      <c r="F49" s="102" t="s">
        <v>33</v>
      </c>
      <c r="G49" s="102" t="s">
        <v>34</v>
      </c>
      <c r="H49" s="41" t="s">
        <v>39</v>
      </c>
      <c r="I49" s="42" t="s">
        <v>36</v>
      </c>
      <c r="J49" s="18"/>
      <c r="K49" s="32"/>
      <c r="L49" s="106"/>
      <c r="M49" s="107"/>
      <c r="N49" s="34"/>
      <c r="O49" s="19">
        <f t="shared" ref="O49:AA49" si="15">O50</f>
        <v>0</v>
      </c>
      <c r="P49" s="20">
        <f t="shared" si="15"/>
        <v>0</v>
      </c>
      <c r="Q49" s="21">
        <f t="shared" si="15"/>
        <v>0</v>
      </c>
      <c r="R49" s="20">
        <f t="shared" si="15"/>
        <v>0</v>
      </c>
      <c r="S49" s="21">
        <f t="shared" si="15"/>
        <v>0</v>
      </c>
      <c r="T49" s="20">
        <f t="shared" si="15"/>
        <v>0</v>
      </c>
      <c r="U49" s="21">
        <f t="shared" si="15"/>
        <v>0</v>
      </c>
      <c r="V49" s="20">
        <f t="shared" si="15"/>
        <v>0</v>
      </c>
      <c r="W49" s="21">
        <f t="shared" si="15"/>
        <v>0</v>
      </c>
      <c r="X49" s="20">
        <f t="shared" si="15"/>
        <v>0</v>
      </c>
      <c r="Y49" s="21">
        <f t="shared" si="15"/>
        <v>0</v>
      </c>
      <c r="Z49" s="20">
        <f t="shared" si="15"/>
        <v>0</v>
      </c>
      <c r="AA49" s="30">
        <f t="shared" si="15"/>
        <v>0</v>
      </c>
      <c r="AB49" s="20">
        <v>0</v>
      </c>
      <c r="AC49" s="21">
        <f>AC50</f>
        <v>40000</v>
      </c>
      <c r="AD49" s="20">
        <f>AD50</f>
        <v>0</v>
      </c>
      <c r="AE49" s="21">
        <v>0</v>
      </c>
      <c r="AF49" s="20">
        <f>AD49+AB49+Z49+W49+X49+V49+T49+R49+P49</f>
        <v>0</v>
      </c>
      <c r="AG49" s="23">
        <f>AG50</f>
        <v>0</v>
      </c>
      <c r="AH49" s="24" t="s">
        <v>40</v>
      </c>
      <c r="AI49" s="24"/>
      <c r="AJ49" s="14" t="s">
        <v>43</v>
      </c>
    </row>
    <row r="50" spans="2:36" ht="90.75" thickBot="1">
      <c r="B50" s="68" t="s">
        <v>91</v>
      </c>
      <c r="C50" s="40"/>
      <c r="D50" s="35"/>
      <c r="E50" s="75" t="s">
        <v>94</v>
      </c>
      <c r="F50" s="103">
        <v>0.03</v>
      </c>
      <c r="G50" s="99">
        <v>0</v>
      </c>
      <c r="H50" s="69" t="s">
        <v>95</v>
      </c>
      <c r="I50" s="69" t="s">
        <v>85</v>
      </c>
      <c r="J50" s="36">
        <v>0</v>
      </c>
      <c r="K50" s="69">
        <v>1</v>
      </c>
      <c r="L50" s="108">
        <v>0</v>
      </c>
      <c r="M50" s="109">
        <v>0</v>
      </c>
      <c r="N50" s="111">
        <v>0</v>
      </c>
      <c r="O50" s="37">
        <v>0</v>
      </c>
      <c r="P50" s="30">
        <v>0</v>
      </c>
      <c r="Q50" s="30">
        <v>0</v>
      </c>
      <c r="R50" s="30">
        <v>0</v>
      </c>
      <c r="S50" s="30">
        <v>0</v>
      </c>
      <c r="T50" s="30">
        <v>0</v>
      </c>
      <c r="U50" s="30">
        <v>0</v>
      </c>
      <c r="V50" s="30">
        <v>0</v>
      </c>
      <c r="W50" s="30"/>
      <c r="X50" s="30">
        <v>0</v>
      </c>
      <c r="Y50" s="30">
        <v>0</v>
      </c>
      <c r="Z50" s="70">
        <v>0</v>
      </c>
      <c r="AA50" s="30">
        <v>0</v>
      </c>
      <c r="AB50" s="30">
        <v>0</v>
      </c>
      <c r="AC50" s="30">
        <v>40000</v>
      </c>
      <c r="AD50" s="30">
        <v>0</v>
      </c>
      <c r="AE50" s="30">
        <f>AC50+AA50+Y50+W50+U50+S50+Q50+O50</f>
        <v>40000</v>
      </c>
      <c r="AF50" s="30">
        <f>AD50+AB50+Z50+X50+V50+T50+R50+P50</f>
        <v>0</v>
      </c>
      <c r="AG50" s="65">
        <v>0</v>
      </c>
      <c r="AH50" s="66" t="s">
        <v>40</v>
      </c>
      <c r="AI50" s="67"/>
      <c r="AJ50" s="14" t="s">
        <v>43</v>
      </c>
    </row>
  </sheetData>
  <mergeCells count="120">
    <mergeCell ref="C46:H46"/>
    <mergeCell ref="W44:X44"/>
    <mergeCell ref="Y44:Z44"/>
    <mergeCell ref="AA44:AB44"/>
    <mergeCell ref="AC44:AD44"/>
    <mergeCell ref="AE44:AF44"/>
    <mergeCell ref="AG44:AG45"/>
    <mergeCell ref="M44:M45"/>
    <mergeCell ref="N44:N45"/>
    <mergeCell ref="O44:P44"/>
    <mergeCell ref="Q44:R44"/>
    <mergeCell ref="S44:T44"/>
    <mergeCell ref="U44:V44"/>
    <mergeCell ref="B43:D43"/>
    <mergeCell ref="F43:N43"/>
    <mergeCell ref="O43:AF43"/>
    <mergeCell ref="AG43:AJ43"/>
    <mergeCell ref="B44:B45"/>
    <mergeCell ref="C44:H45"/>
    <mergeCell ref="I44:I45"/>
    <mergeCell ref="J44:J45"/>
    <mergeCell ref="K44:K45"/>
    <mergeCell ref="L44:L45"/>
    <mergeCell ref="AH44:AH45"/>
    <mergeCell ref="AI44:AI45"/>
    <mergeCell ref="AJ44:AJ45"/>
    <mergeCell ref="C35:H35"/>
    <mergeCell ref="B42:H42"/>
    <mergeCell ref="I42:T42"/>
    <mergeCell ref="U42:AJ42"/>
    <mergeCell ref="W33:X33"/>
    <mergeCell ref="Y33:Z33"/>
    <mergeCell ref="AA33:AB33"/>
    <mergeCell ref="AC33:AD33"/>
    <mergeCell ref="AE33:AF33"/>
    <mergeCell ref="AG33:AG34"/>
    <mergeCell ref="M33:M34"/>
    <mergeCell ref="N33:N34"/>
    <mergeCell ref="O33:P33"/>
    <mergeCell ref="Q33:R33"/>
    <mergeCell ref="S33:T33"/>
    <mergeCell ref="U33:V33"/>
    <mergeCell ref="B32:D32"/>
    <mergeCell ref="F32:N32"/>
    <mergeCell ref="O32:AF32"/>
    <mergeCell ref="AG32:AJ32"/>
    <mergeCell ref="B33:B34"/>
    <mergeCell ref="C33:H34"/>
    <mergeCell ref="I33:I34"/>
    <mergeCell ref="J33:J34"/>
    <mergeCell ref="K33:K34"/>
    <mergeCell ref="L33:L34"/>
    <mergeCell ref="AH33:AH34"/>
    <mergeCell ref="AI33:AI34"/>
    <mergeCell ref="AJ33:AJ34"/>
    <mergeCell ref="AH20:AH21"/>
    <mergeCell ref="AI20:AI21"/>
    <mergeCell ref="AJ20:AJ21"/>
    <mergeCell ref="C22:H22"/>
    <mergeCell ref="B31:H31"/>
    <mergeCell ref="I31:T31"/>
    <mergeCell ref="U31:AJ31"/>
    <mergeCell ref="W20:X20"/>
    <mergeCell ref="Y20:Z20"/>
    <mergeCell ref="AA20:AB20"/>
    <mergeCell ref="AC20:AD20"/>
    <mergeCell ref="AE20:AF20"/>
    <mergeCell ref="AG20:AG21"/>
    <mergeCell ref="M20:M21"/>
    <mergeCell ref="N20:N21"/>
    <mergeCell ref="O20:P20"/>
    <mergeCell ref="Q20:R20"/>
    <mergeCell ref="S20:T20"/>
    <mergeCell ref="U20:V20"/>
    <mergeCell ref="B20:B21"/>
    <mergeCell ref="C20:H21"/>
    <mergeCell ref="I20:I21"/>
    <mergeCell ref="J20:J21"/>
    <mergeCell ref="K20:K21"/>
    <mergeCell ref="L20:L21"/>
    <mergeCell ref="B18:H18"/>
    <mergeCell ref="I18:T18"/>
    <mergeCell ref="U18:AJ18"/>
    <mergeCell ref="B19:D19"/>
    <mergeCell ref="F19:N19"/>
    <mergeCell ref="O19:AF19"/>
    <mergeCell ref="AG19:AJ19"/>
    <mergeCell ref="AH7:AH8"/>
    <mergeCell ref="AI7:AI8"/>
    <mergeCell ref="AJ7:AJ8"/>
    <mergeCell ref="C9:H9"/>
    <mergeCell ref="B16:AJ16"/>
    <mergeCell ref="B17:AJ17"/>
    <mergeCell ref="W7:X7"/>
    <mergeCell ref="Y7:Z7"/>
    <mergeCell ref="AA7:AB7"/>
    <mergeCell ref="AC7:AD7"/>
    <mergeCell ref="AE7:AF7"/>
    <mergeCell ref="AG7:AG8"/>
    <mergeCell ref="M7:M8"/>
    <mergeCell ref="N7:N8"/>
    <mergeCell ref="O7:P7"/>
    <mergeCell ref="Q7:R7"/>
    <mergeCell ref="S7:T7"/>
    <mergeCell ref="U7:V7"/>
    <mergeCell ref="B7:B8"/>
    <mergeCell ref="C7:H8"/>
    <mergeCell ref="I7:I8"/>
    <mergeCell ref="J7:J8"/>
    <mergeCell ref="K7:K8"/>
    <mergeCell ref="L7:L8"/>
    <mergeCell ref="B3:AJ3"/>
    <mergeCell ref="B4:AJ4"/>
    <mergeCell ref="B5:H5"/>
    <mergeCell ref="I5:T5"/>
    <mergeCell ref="U5:AJ5"/>
    <mergeCell ref="B6:D6"/>
    <mergeCell ref="F6:N6"/>
    <mergeCell ref="O6:AF6"/>
    <mergeCell ref="AG6:AJ6"/>
  </mergeCells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SERVICIOS PUBLICOS 2012</vt:lpstr>
      <vt:lpstr>SERVICIOS PUBLICOS 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nohosala</cp:lastModifiedBy>
  <cp:lastPrinted>2013-01-30T17:18:48Z</cp:lastPrinted>
  <dcterms:created xsi:type="dcterms:W3CDTF">2012-09-13T19:38:09Z</dcterms:created>
  <dcterms:modified xsi:type="dcterms:W3CDTF">2013-04-11T20:55:09Z</dcterms:modified>
</cp:coreProperties>
</file>