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7995" windowHeight="5640" tabRatio="837" firstSheet="6" activeTab="11"/>
  </bookViews>
  <sheets>
    <sheet name="PROGRAMAS" sheetId="1" r:id="rId1"/>
    <sheet name="1 PRY ADMVO" sheetId="2" r:id="rId2"/>
    <sheet name="2 pry biofísico" sheetId="3" r:id="rId3"/>
    <sheet name="3 PRY ECONOMICO" sheetId="4" r:id="rId4"/>
    <sheet name="4 PRY SOCIAL" sheetId="5" r:id="rId5"/>
    <sheet name="5 PRY EDUC" sheetId="6" r:id="rId6"/>
    <sheet name="6 PRY SALUD" sheetId="7" r:id="rId7"/>
    <sheet name="7 PRY DTE-CUL" sheetId="8" r:id="rId8"/>
    <sheet name="8 PRY SSPP" sheetId="9" r:id="rId9"/>
    <sheet name="9 PRY EQUIP " sheetId="10" r:id="rId10"/>
    <sheet name="10 PRY VIAL URB" sheetId="11" r:id="rId11"/>
    <sheet name="11 PRY VIAL RUR" sheetId="12" r:id="rId12"/>
  </sheets>
  <externalReferences>
    <externalReference r:id="rId15"/>
  </externalReferences>
  <definedNames>
    <definedName name="_xlnm.Print_Titles" localSheetId="1">'1 PRY ADMVO'!$1:$5</definedName>
    <definedName name="_xlnm.Print_Titles" localSheetId="10">'10 PRY VIAL URB'!$1:$5</definedName>
    <definedName name="_xlnm.Print_Titles" localSheetId="11">'11 PRY VIAL RUR'!$1:$5</definedName>
    <definedName name="_xlnm.Print_Titles" localSheetId="2">'2 pry biofísico'!$1:$5</definedName>
    <definedName name="_xlnm.Print_Titles" localSheetId="3">'3 PRY ECONOMICO'!$1:$5</definedName>
    <definedName name="_xlnm.Print_Titles" localSheetId="4">'4 PRY SOCIAL'!$1:$5</definedName>
    <definedName name="_xlnm.Print_Titles" localSheetId="5">'5 PRY EDUC'!$1:$5</definedName>
    <definedName name="_xlnm.Print_Titles" localSheetId="6">'6 PRY SALUD'!$2:$5</definedName>
    <definedName name="_xlnm.Print_Titles" localSheetId="7">'7 PRY DTE-CUL'!$1:$5</definedName>
    <definedName name="_xlnm.Print_Titles" localSheetId="8">'8 PRY SSPP'!$1:$5</definedName>
    <definedName name="_xlnm.Print_Titles" localSheetId="9">'9 PRY EQUIP '!$1:$5</definedName>
    <definedName name="_xlnm.Print_Titles" localSheetId="0">'PROGRAMAS'!$1:$4</definedName>
  </definedNames>
  <calcPr fullCalcOnLoad="1"/>
</workbook>
</file>

<file path=xl/sharedStrings.xml><?xml version="1.0" encoding="utf-8"?>
<sst xmlns="http://schemas.openxmlformats.org/spreadsheetml/2006/main" count="2362" uniqueCount="1044">
  <si>
    <t>Optimización del sistema de Acueducto</t>
  </si>
  <si>
    <t>Optimización del Sistema de Alcantarillado</t>
  </si>
  <si>
    <t>Adecuación de Planta de Tratamiento</t>
  </si>
  <si>
    <t>Mantenimiento de la Planta</t>
  </si>
  <si>
    <t>Instalación de Micromedidores y macromedidores</t>
  </si>
  <si>
    <t>Obras de cerramiento y vigilancia</t>
  </si>
  <si>
    <t>Administración municipal</t>
  </si>
  <si>
    <t>Pavimentación  30 Kms</t>
  </si>
  <si>
    <t>Pavimentación  20 Kms</t>
  </si>
  <si>
    <t>Refuerzo estructural</t>
  </si>
  <si>
    <t>Nuevo puente</t>
  </si>
  <si>
    <t>Diseño, levantamiento Topográfico</t>
  </si>
  <si>
    <t>Construcción de Puentes y bateas</t>
  </si>
  <si>
    <t>Estudios y proyecto</t>
  </si>
  <si>
    <t>Colocación de Señales Horizontales y Verticales</t>
  </si>
  <si>
    <t>Andenes, cunetas y señalización</t>
  </si>
  <si>
    <t xml:space="preserve">Pavimentación Tramo carrera 3ª - calle 4ª  </t>
  </si>
  <si>
    <t>PROGRAMA</t>
  </si>
  <si>
    <t>PROYECTOS QUE LO CONFORMAN</t>
  </si>
  <si>
    <t>Población urbana y rural</t>
  </si>
  <si>
    <t>Administración municipal, Núcleo educativo municipal  ICBF y Secretaria de Salud del Depto</t>
  </si>
  <si>
    <t>EJE VIAL</t>
  </si>
  <si>
    <t>Red vial urbana primaria</t>
  </si>
  <si>
    <t xml:space="preserve"> Red Nal</t>
  </si>
  <si>
    <t>Protección del medio ambiente</t>
  </si>
  <si>
    <t>Reglamentación del espacio Público en la cruz fundacional</t>
  </si>
  <si>
    <t>Reglamentación del espacio Público en el  Ensanche</t>
  </si>
  <si>
    <t xml:space="preserve">Reglamentación del espacio Público en la expansión geomorfica  </t>
  </si>
  <si>
    <t>Reglamentación de áreas de sesión</t>
  </si>
  <si>
    <t>Recuperación de áreas de sesión en la cruz fundacional</t>
  </si>
  <si>
    <t>Recuperación de áreas de sesión en el  Ensanche</t>
  </si>
  <si>
    <t xml:space="preserve">Recuperación de áreas de sesión en la expansión geomorfica  </t>
  </si>
  <si>
    <t>Ecoturismo</t>
  </si>
  <si>
    <t xml:space="preserve">Municipio </t>
  </si>
  <si>
    <t xml:space="preserve">Protección del medio ambiente </t>
  </si>
  <si>
    <t xml:space="preserve">Agro turismo </t>
  </si>
  <si>
    <t>Administración Municipal, Corpochivor, Secretaria de agricultura del Depto e Instituto de fomento turístico de Boyacá y SENA</t>
  </si>
  <si>
    <t xml:space="preserve">Turismo de descanso </t>
  </si>
  <si>
    <t xml:space="preserve">Población urbana </t>
  </si>
  <si>
    <t>UMATA, Secretaria de Desarrollo Económico, Banco Agrario, FINAGRO, Comunidad</t>
  </si>
  <si>
    <t>Administración Municipal, Secretaria de Desarrollo Económico, Corpochivor, MINERCOL, Comunidad</t>
  </si>
  <si>
    <t xml:space="preserve">Administración Municipal, SENA, Comunidad. </t>
  </si>
  <si>
    <t>Administración Municipal, SENA, Comerciantes</t>
  </si>
  <si>
    <t>Administración Municipal, Concejo Municipal</t>
  </si>
  <si>
    <t>Administración Municipal, SENA, Comerciantes y Sector Financiero, Cooperativas</t>
  </si>
  <si>
    <t>Identificación de las necesidades de dotación de las escuelas y colegios, tanto en equipos, mobiliario, laboratorio, biblioteca, cocina y despensa</t>
  </si>
  <si>
    <t>Provisión de los insumos para los resturantes escolares</t>
  </si>
  <si>
    <t>Conexión de los centros educativos a Internet</t>
  </si>
  <si>
    <t>Ejecución de la Actualización de la Formación Catastral mediante convenio con el IGAC, unica entidad autorizada por la ley para adelantarla, implica incluir nuevas construcciones, modificaciones y mutaciones a la propiedad.</t>
  </si>
  <si>
    <t>Vincular al Municipio dentro de la Agenda de Conectividad</t>
  </si>
  <si>
    <t>Análisis de las alternativas existentes para permitirle al municipio un acceso contínuo a internet a costos razonables</t>
  </si>
  <si>
    <t>Capacitación al Personal en la utilización del Software</t>
  </si>
  <si>
    <t>Instrucción al Personal en áreas de relaciones humanas, novedades normativas, etc</t>
  </si>
  <si>
    <t>Desarrollo de actividades de capacitación al personal en áreas de relaciones humanas, motivación y desarrollo personal, novedades normativas, entre otros.</t>
  </si>
  <si>
    <t>Capacitación Personal</t>
  </si>
  <si>
    <t>Realización de la Estratificación Socioeconómica de la zona Urbana y Rural</t>
  </si>
  <si>
    <t>Administración Municipal, CORPOCHIVOR e IGAC</t>
  </si>
  <si>
    <t>N.A.</t>
  </si>
  <si>
    <t>Administración Municipal, Telecom, EBSA</t>
  </si>
  <si>
    <t>Estratificación Socioeconómica</t>
  </si>
  <si>
    <t>Software al Día</t>
  </si>
  <si>
    <t>Funcionarios Municipales</t>
  </si>
  <si>
    <t>Bajo Impacto</t>
  </si>
  <si>
    <t>Administración Municipal, SENA, ESAP</t>
  </si>
  <si>
    <t xml:space="preserve">Disminuir el impacto sobre el ambiente causado por el funcionamiento del cementerio.  </t>
  </si>
  <si>
    <t>Área  Urbana</t>
  </si>
  <si>
    <t xml:space="preserve">Administración Municipal, secretaria de salud, Corpochivor y comunidad    </t>
  </si>
  <si>
    <t xml:space="preserve">Administración Municipal, secretaria de salud y comunidad    </t>
  </si>
  <si>
    <t>Demografía actualizada</t>
  </si>
  <si>
    <t>Actualización del SISBEN</t>
  </si>
  <si>
    <t>Cuántos somos y cómo estamos?</t>
  </si>
  <si>
    <t>Natalidad con responsabilidad</t>
  </si>
  <si>
    <t>Fomento  de la paternidad y maternidad responsable</t>
  </si>
  <si>
    <t>Delimitación Veredal</t>
  </si>
  <si>
    <t>Delimitación Municipal</t>
  </si>
  <si>
    <t xml:space="preserve">Actualización de Limites veredales y municipales </t>
  </si>
  <si>
    <t>Comunidad activa y participativa</t>
  </si>
  <si>
    <t>Capacitación a la comunidad en alternativas organización y  desarrollo comunitario</t>
  </si>
  <si>
    <t>Capacitación y Formación Política</t>
  </si>
  <si>
    <t>Realizar el estudio cartográfico y documental necesario para definir los límites municipales.</t>
  </si>
  <si>
    <t>Proceso jurídico ante el DANE para ajustar población a realidad Municipal</t>
  </si>
  <si>
    <t>Reestructuración Administrativa</t>
  </si>
  <si>
    <t>Adecuación de la Estructura Administrativa y la Planta de Personal</t>
  </si>
  <si>
    <t>Puente Peatonal Caño Frio, Vda La Victoria</t>
  </si>
  <si>
    <t>Puente Peatonal Caño Higuerón, Vda la Victoria</t>
  </si>
  <si>
    <t>Puente Peatonal Quebrada las Lajas, Vda la Victoia</t>
  </si>
  <si>
    <t>Puente Peatonal en las Bocas de las Quebradas las Lajas y el Caño Bonito, Vda San Miguel</t>
  </si>
  <si>
    <t>Puente Peatonal sobre la Quebrada la Dorada, Vda San Miguel, límites con el Municipio de San Luis de Gaceno.</t>
  </si>
  <si>
    <t>Puente Peatonal sobre la Quebrada la Yacoreña, Vda, Nazareth</t>
  </si>
  <si>
    <t>Puente Peatonal sobre la Tesalia, Vda Nazareth</t>
  </si>
  <si>
    <t>PLAN DE DESARROLLO AMBIENTAL: SANTA MARIA MUNICIPIO VERDE DE COLOMBIA                                          MUNICIPIO VERDE DE COLOMBIA</t>
  </si>
  <si>
    <t xml:space="preserve">                   Plan de Deporte                                                                                        Plan de Deporte</t>
  </si>
  <si>
    <t>Plan    del  Espacio Público</t>
  </si>
  <si>
    <t>Programa de Infraestructura Vial Urbana                                                                                                                                                           Programa de Infraestructura Vial Urbana</t>
  </si>
  <si>
    <t xml:space="preserve">                            Plan de transportes y vias                                                                                                                                                                                                                Plan de transportes y vias                                                                                                                 Plan de transportes y vias </t>
  </si>
  <si>
    <t xml:space="preserve">Programa de Infraestructura Vial Rural                                                                         </t>
  </si>
  <si>
    <t xml:space="preserve">                       Plan de Desarrollo Económico                                                                                                            Plan de Desarrollo Económico</t>
  </si>
  <si>
    <t xml:space="preserve">                                 Potabilización del Agua en Zona Rural</t>
  </si>
  <si>
    <t>Administración Municipal, Núcleo de Desarrollo Educativo, Secretaria de Educación de Boyacá, Juntas de Acción Comunal. Programa Agenda Conectividad</t>
  </si>
  <si>
    <t>Reubicación del cementerio</t>
  </si>
  <si>
    <t>Proyecto construcción Parque Cementerio, incluye sensibilización a la comunidad</t>
  </si>
  <si>
    <t>Red Departamental</t>
  </si>
  <si>
    <t>Obras de arte</t>
  </si>
  <si>
    <t>Vía  Santa cecilia - Planadas</t>
  </si>
  <si>
    <t>Red municipal</t>
  </si>
  <si>
    <t xml:space="preserve">Rocería Recebada   </t>
  </si>
  <si>
    <t>Red municipal (privada)</t>
  </si>
  <si>
    <t xml:space="preserve">Rocería  Recebada  </t>
  </si>
  <si>
    <t>Vía  Calichana – la repetidora el Retiro</t>
  </si>
  <si>
    <t xml:space="preserve">Rocería Recebada  </t>
  </si>
  <si>
    <t xml:space="preserve">Vía  Calichana - Retiro </t>
  </si>
  <si>
    <t>Vía Santa Maria - Mambita</t>
  </si>
  <si>
    <t>Red Nacional</t>
  </si>
  <si>
    <t xml:space="preserve">Rocería Recebada    </t>
  </si>
  <si>
    <t>Vía Ceiba Grande - Charco Largo - Nazareth</t>
  </si>
  <si>
    <t>Vía Culima - Guaduales</t>
  </si>
  <si>
    <t xml:space="preserve">Vía Caño Negro – Guaduales  </t>
  </si>
  <si>
    <t>Tramo Q. Honda – E. Guaduales</t>
  </si>
  <si>
    <t>Vía San Agustín - Planadas</t>
  </si>
  <si>
    <t>Construcción de vía</t>
  </si>
  <si>
    <t>Puente muros</t>
  </si>
  <si>
    <t>Mantenimiento general</t>
  </si>
  <si>
    <t>Puente Cachipay</t>
  </si>
  <si>
    <t xml:space="preserve">Peatonal caminos rurales </t>
  </si>
  <si>
    <t>Puente Pto. Charco Largo</t>
  </si>
  <si>
    <t>Puente agua Caliente</t>
  </si>
  <si>
    <t>Puente San Agustín</t>
  </si>
  <si>
    <t>Rediseño</t>
  </si>
  <si>
    <t>Reconstrucción</t>
  </si>
  <si>
    <t>Puente La cristalina San Rafael</t>
  </si>
  <si>
    <t xml:space="preserve">Terminación aletas y obras de protección </t>
  </si>
  <si>
    <t xml:space="preserve">Disminuir el impacto sobre el ambiente y la salud pública causado por el funcionamiento de la plaza </t>
  </si>
  <si>
    <t xml:space="preserve">Buscar armonía entre el medio ambiente y el proyecto  </t>
  </si>
  <si>
    <t>Área  Rural</t>
  </si>
  <si>
    <t>Adecuación campo deportivo Hoya Grande</t>
  </si>
  <si>
    <t>Adecuación campo deportivo Hormigueros</t>
  </si>
  <si>
    <t xml:space="preserve">Adecuación campo deportivo la Victoria. </t>
  </si>
  <si>
    <t xml:space="preserve">Adecuación campo deportivo  Nazareth   </t>
  </si>
  <si>
    <t>Administración Municipal, Núcleo de desarrollo educativo, Secretaria de Educación de Boyacá, Juntas de acción Comunal</t>
  </si>
  <si>
    <t>Administración municipal,  núcleo educativo municipal Corpochivor, Secretaria de agricultura del Depto e Instituto de fomento turístico de Boyacá y SENA</t>
  </si>
  <si>
    <t>Adecuación auditorio La Libertad</t>
  </si>
  <si>
    <t>Administración Municipal Secretaria de agua potable ministerio de desarrollo económico comisión de regulación de agua potable y gas y superintendencia  de servicios públicos</t>
  </si>
  <si>
    <t xml:space="preserve">Población Rural  </t>
  </si>
  <si>
    <t>Administración Municipal secretaria de agua potable ministerio de desarrollo económico comisión de regulación de agua potable y gas y superintendencia  de servicios públicos</t>
  </si>
  <si>
    <t xml:space="preserve">Mejorar la calidad de agua consumida por la población rural </t>
  </si>
  <si>
    <t xml:space="preserve">Optimización de energía eléctrica en las áreas urbana y   rural </t>
  </si>
  <si>
    <t xml:space="preserve">Población urbana y Rural  </t>
  </si>
  <si>
    <t xml:space="preserve">Organizar a la comunidad rural para que, mediante el desarrollo de "Mercasueños", el establecimeinto de centros de acopio y otras alternativas, se disminuya la intermediación entre el productor y el consumidor. </t>
  </si>
  <si>
    <t>Mineria sostenible</t>
  </si>
  <si>
    <t>SISTEMA MUNICIPAL BIOFÍSICO</t>
  </si>
  <si>
    <t>CONSTRUCCIÓN</t>
  </si>
  <si>
    <t>ADECUACIÓN</t>
  </si>
  <si>
    <t>Reglamentación de los usos del suelo y establecimiento de zonas de protección</t>
  </si>
  <si>
    <t>Area Rural</t>
  </si>
  <si>
    <t>Creación oficina de protección y recuperación ambiental</t>
  </si>
  <si>
    <t>Ampliación de redes a nuevos sectores</t>
  </si>
  <si>
    <t>Cambio de redes de asbesto cemento a nuevos materiales</t>
  </si>
  <si>
    <t>Realizacion de actividades de reparaciones menores a las redes, eliminación de fugas, cambio de accesorios.</t>
  </si>
  <si>
    <t>Proyección de necesidades y elaboración de catastro de redes</t>
  </si>
  <si>
    <t>Tarífas equitativas</t>
  </si>
  <si>
    <t>Ajuste del sistema tarifario, acorde con los costos y los estratos socioeconómicos</t>
  </si>
  <si>
    <t>Planta de tratamiento aguas residuales  Centro</t>
  </si>
  <si>
    <t>Planta de tratamiento aguas residuales  Barrio La Libertad</t>
  </si>
  <si>
    <t>Estudio de alternativas y Diseño planta de tratamiento aguas residuales  Centro</t>
  </si>
  <si>
    <t>Estudio de alternativas y Diseño planta de tratamiento aguas residuales  La Libertad</t>
  </si>
  <si>
    <t xml:space="preserve">Disminuir el impacto causado por la cocción de alimentos utilizando leña a través  sistemas alternativos </t>
  </si>
  <si>
    <t xml:space="preserve">Plan Interrelación urbano regional </t>
  </si>
  <si>
    <t>Integración provincial y regional</t>
  </si>
  <si>
    <t>Municipios de la provincia y la región</t>
  </si>
  <si>
    <t xml:space="preserve">Población de los municipios de la provincia y región </t>
  </si>
  <si>
    <t>Administraciones de municipios de la región y la provincia asociación de municipios Gobernación de Boyacá</t>
  </si>
  <si>
    <t>Integración regional en busca del bien estas ambiental del sector</t>
  </si>
  <si>
    <t>Proyecto de integración cultural y deportiva</t>
  </si>
  <si>
    <t>Proyecto de mercadeo regional.</t>
  </si>
  <si>
    <t xml:space="preserve">Programa de mercadeo </t>
  </si>
  <si>
    <t>Área urbana sector desarticulado</t>
  </si>
  <si>
    <t xml:space="preserve">Población urbana y del sector desarticulado  </t>
  </si>
  <si>
    <t>Proyectar un desarrollo del sector en armonía con el medio ambiente</t>
  </si>
  <si>
    <t>Proyecto de mercadeo de productos del sector en el área urbana</t>
  </si>
  <si>
    <t>Mayor presencia administrativa</t>
  </si>
  <si>
    <t xml:space="preserve">Proyecto de intercambio de información político administrativo </t>
  </si>
  <si>
    <t>Recebada y roceria</t>
  </si>
  <si>
    <t>Andenes  y señalización</t>
  </si>
  <si>
    <t>Realizacion de actividades de reparaciones menores a las redes, eliminación de fugas, limpieza y mantenimiento general</t>
  </si>
  <si>
    <t>Acueducto Santa Cecilia</t>
  </si>
  <si>
    <t>Control de Vectores, barreras vivas, drenajes, zonas de compostaje, lombricultura y deposito de material sin tratar</t>
  </si>
  <si>
    <t>Los materiales reciclables, no orgánicos serán acopiados en las veredas y luego trasladados a la planta de tratamiento.</t>
  </si>
  <si>
    <t>Redes de conducción</t>
  </si>
  <si>
    <t>Redes de distribución</t>
  </si>
  <si>
    <t>Planta tratamiento</t>
  </si>
  <si>
    <t>Adquisición zonas interes acueducto urbano</t>
  </si>
  <si>
    <t>Adelantar las gestiones necesarias para la ampliación de cupos al régimen subsidiado, utilizando recursos de Nación y de vigencias anteriores del Municipio.</t>
  </si>
  <si>
    <t>Desarrollo de charlas con  la comunidad para que conozca los deberes, derechos y demás aspectos organizacionales de la salud.</t>
  </si>
  <si>
    <t>Compra y Cerramiento</t>
  </si>
  <si>
    <t>Desarrollar todas las acciones necesarias que la ley contempla para que las ARS cumplan con los compromisos estipulados en los respectivos contratos.</t>
  </si>
  <si>
    <t xml:space="preserve">Revisar el contenido y cumplimiento del currículo en el área de educación física. Adelantar los correctivos correspondientes, capacitar a los docentes en esta área. </t>
  </si>
  <si>
    <t>Fomento y Desarrollo de actividades deportivas</t>
  </si>
  <si>
    <t>Construccion de canales y muros de contención</t>
  </si>
  <si>
    <t xml:space="preserve">Adecuación tratamiento del agua y mejoramiento redes de conducción y distribución </t>
  </si>
  <si>
    <t>Vía Quince letras - Finca señor Gelacio Alfonso</t>
  </si>
  <si>
    <t>Vía Puerto San Agustín - Puente Lengupá</t>
  </si>
  <si>
    <t>Rocería y Recebada</t>
  </si>
  <si>
    <t>Construcción de instalaciones</t>
  </si>
  <si>
    <t>Tratamiento de Aguas Residuales, sector Piedra Campana</t>
  </si>
  <si>
    <t>Rocería y recebada, Obras de Arte</t>
  </si>
  <si>
    <t>Mantenimiento general, Cambio de Gualla</t>
  </si>
  <si>
    <t>El ajuste a la estructura y la Planta de personal, debe incluir por lo menos la redistribución de funciones, revisión de los comités, juntas y consejos existentes y la provisión de cargos, o presentación de alternativas para el cumplimiento de las responsabilidades a cargo del Municipio. Incluye indemnizaciones  y nuevos cargos de acuerdo a Manual de Funciones y Requisitos Mínimos.</t>
  </si>
  <si>
    <t xml:space="preserve">Recuperación y protección de la cuenca la Quebrada la Perillana Vda. San Agustín del Cerro </t>
  </si>
  <si>
    <t>Unidad Sanitaria, Terminación Salón Comunal</t>
  </si>
  <si>
    <t>2 Aulas, biblioteca, sala de informática, dormitorio, cerramiento</t>
  </si>
  <si>
    <t>Aulas, biblioteca Piscina, Cerramiento, Hospedaje Estudiantil</t>
  </si>
  <si>
    <t>Restaurante escolar, cocina, vivienda maestro, Cerramiento</t>
  </si>
  <si>
    <t>Terminación de Biblioteca, Construcción de Restaurante Escolar, Cerramiento y Gaviones</t>
  </si>
  <si>
    <t>Terminación vivienda de maestros y cerramiento de la escuela</t>
  </si>
  <si>
    <t>Dormitorio Internado,  Gaviones frente a la escuela, Construcción Restaurante Escolar</t>
  </si>
  <si>
    <t>Urgencias, rayos X y odontologia, Estructura Sismoresiste</t>
  </si>
  <si>
    <t>Proyectos especiales</t>
  </si>
  <si>
    <t>Plan de Canalizaciones</t>
  </si>
  <si>
    <t>Construcción Cancha y Parque Recreacional Villas de Santa Maria</t>
  </si>
  <si>
    <t>Programa Especial de Canalizaciones</t>
  </si>
  <si>
    <t xml:space="preserve">Administración Municipal </t>
  </si>
  <si>
    <t>Tratamiento de Residuos Sólidos Sector Piedra Campana</t>
  </si>
  <si>
    <t>Batea Chorro Hondo, Vda Caño Negro</t>
  </si>
  <si>
    <t>Puente Peatonal las Moyas, Vda Vara Santa</t>
  </si>
  <si>
    <t>Puente Vehicular Quebrada Negra, Vda Caño Negro</t>
  </si>
  <si>
    <t>Compra de picadora, compactadora, banda transportadora, entre otros.</t>
  </si>
  <si>
    <t>Mantenimiento de equipos</t>
  </si>
  <si>
    <t>Cuneta perimetral, zona compost externa y zona administrativa.</t>
  </si>
  <si>
    <t>Control de Vectores, cerramientos, barreras vivas, drenajes, zonas de compostaje, lombricultura y deposito de material sin tratar</t>
  </si>
  <si>
    <t>Programar charlas, talleres de sensibilización sobre hábitos ecológicos, separación de basuras, implementación de estímulos y sanciones ambientales, restricción del uso de materiales no reciclables</t>
  </si>
  <si>
    <t>Sensibilización a la comunidad, promoción de la participación permanente.</t>
  </si>
  <si>
    <t>Control de vectores, alelopatía</t>
  </si>
  <si>
    <t>Unidades sanitarias, Carnicerías, Venta de comidas, depósitos y puestos de venta, cerramientos.</t>
  </si>
  <si>
    <t xml:space="preserve">Concha acústica, area administrativa </t>
  </si>
  <si>
    <t xml:space="preserve">Piso </t>
  </si>
  <si>
    <t>Piso, graderías y tableros</t>
  </si>
  <si>
    <t>Pintura general e iluminación</t>
  </si>
  <si>
    <t>Frontón tenis, adecuación piso, drenajes y cerramiento</t>
  </si>
  <si>
    <t>Alto de Calichana - Hoya Grande - Alto de la burra – Ceiba Chiquita - Balcones, incluye obras de arte</t>
  </si>
  <si>
    <t>Canalización Caño el Toro, Barrio la Libertad</t>
  </si>
  <si>
    <t>Construcción de canales y muros de contención</t>
  </si>
  <si>
    <t xml:space="preserve">Puente Peatonal sobre la  Queb. La Volcanera, Vda. Planadas </t>
  </si>
  <si>
    <t xml:space="preserve">Puentes Peatonales Quebrada Agua Fría, Vda Planadas </t>
  </si>
  <si>
    <t>Puente Peatonal sobre la Queb. Encenillos entre la Vda Planadas y Sabanetas (Campohermoso)</t>
  </si>
  <si>
    <t>Vía Colegio Marco Aurelio Vargas, hacia la parte alta de la Vereda de San Agustín del cerro</t>
  </si>
  <si>
    <t>Construcción de la Vía</t>
  </si>
  <si>
    <t xml:space="preserve">Estudios </t>
  </si>
  <si>
    <t>Obras de protección y reforestación</t>
  </si>
  <si>
    <t>Construcción</t>
  </si>
  <si>
    <t>Obras de estabilización, refuerzo estructural</t>
  </si>
  <si>
    <t>Piso, escenario, accesos, cubierta acustica.</t>
  </si>
  <si>
    <t>Pintura , instalaciones</t>
  </si>
  <si>
    <t>Capacitación en artes y oficios relacionados con las actividades que se desarrollan en el Municipio.</t>
  </si>
  <si>
    <t>Capacitación en administración de negocios</t>
  </si>
  <si>
    <t>Establecimiento de estímulos tributarios</t>
  </si>
  <si>
    <t>Las acciones están orientadas a la expedición de normas que incentiven la creación de puestos de trabajo y empresas en el Municipio, implica expedir un estatuto de rentas acorde con la evolución del Municipio y la normatividad de manera que se premie a los contribuyentes que pagan oportunamente y se castigue a los morosos.</t>
  </si>
  <si>
    <t>La Comunidad, individual o asociativamente, estará en capacidad de presentar proyectos de gestión comunitaria ante ONGs o ante entidades crediticias.</t>
  </si>
  <si>
    <t xml:space="preserve">El proyecto implica instrucción a los administradores de pequeños negocios en mercadeo, contabilidad, cumplimiento y control de calidad y otras áreas para mejorar la oferta de bienes y servicios de manera que los consumidores no deban desplazarse a otras poblaciones. </t>
  </si>
  <si>
    <t>Mejoramiento genético de especies comerciales</t>
  </si>
  <si>
    <t>Subsector Forestal</t>
  </si>
  <si>
    <t>Subsector Minero</t>
  </si>
  <si>
    <t xml:space="preserve"> Tecnificación de explotaciones pecuarias</t>
  </si>
  <si>
    <t>Sector Secundario</t>
  </si>
  <si>
    <t>Programa Agropecuario Municipal PAM</t>
  </si>
  <si>
    <t>Fondo para la protección y ayuda a las personas afectadas por riesgos naturales</t>
  </si>
  <si>
    <t>Diagnostico y recuperación de zonas degradadas</t>
  </si>
  <si>
    <t>Desarrollo de actividades de identificación de predios, determinación de aspectos económicos y jurídicos</t>
  </si>
  <si>
    <t>Identificación de zonas degradadas y costos de recuperación</t>
  </si>
  <si>
    <t xml:space="preserve">Adecuación de tierras por medio de distritos de riego </t>
  </si>
  <si>
    <t xml:space="preserve">Reforestación de zonas productoras protectoras </t>
  </si>
  <si>
    <t xml:space="preserve">Recuperación del suelo </t>
  </si>
  <si>
    <t>Establecimiento de incentivos tributarios a quienes  protegen el medio ambiente</t>
  </si>
  <si>
    <t>Estabulación del Ganado y establecimiento de pastos de corte</t>
  </si>
  <si>
    <t xml:space="preserve">Utilización de alimentos alternativos </t>
  </si>
  <si>
    <t>Plan turístico municipal integral: Santa María Destino Turístico</t>
  </si>
  <si>
    <t>Escuela Santa Cecilia</t>
  </si>
  <si>
    <t>Remodelación</t>
  </si>
  <si>
    <t>Escuela San Rafael</t>
  </si>
  <si>
    <t>Escuela Planadas</t>
  </si>
  <si>
    <t>Zonas verdes</t>
  </si>
  <si>
    <t>Escuela Hoya Grande</t>
  </si>
  <si>
    <t xml:space="preserve">Escuela Ceiba Grande </t>
  </si>
  <si>
    <t>Escuela El Retiro</t>
  </si>
  <si>
    <t>Escuela Caño Negro</t>
  </si>
  <si>
    <t xml:space="preserve">estructura sismo resistente </t>
  </si>
  <si>
    <t>Escuela Guaduales</t>
  </si>
  <si>
    <t>Escuela Hormigueros</t>
  </si>
  <si>
    <t>Escuela Charco Largo</t>
  </si>
  <si>
    <t>Escuela Balcones</t>
  </si>
  <si>
    <t>Escuela Nazareth</t>
  </si>
  <si>
    <t xml:space="preserve">Escuela la Victoria </t>
  </si>
  <si>
    <t>Escuela San Miguel</t>
  </si>
  <si>
    <t>Pisos, embudo báscula</t>
  </si>
  <si>
    <t>Reubicación</t>
  </si>
  <si>
    <t>Unidades sanitarias, camerinos, pisos y graderías</t>
  </si>
  <si>
    <t>Talleres, camerinos y la tras escena</t>
  </si>
  <si>
    <t>Unidades sanitarias</t>
  </si>
  <si>
    <t>Unidades sanitarias, camerinos, graderías, zonas de calentamiento, iluminación y cubierta de graderías</t>
  </si>
  <si>
    <t>Gramado, drenajes y pista atlética</t>
  </si>
  <si>
    <t xml:space="preserve">Zonas verdes y pintura general e instalaciones (hidráulicas sanitarias y eléctricas)  </t>
  </si>
  <si>
    <t>Piso, malla de cerramiento y tableros</t>
  </si>
  <si>
    <t>pintura general e iluminación</t>
  </si>
  <si>
    <t xml:space="preserve">Hogar geriátrico </t>
  </si>
  <si>
    <t>Reubicación de la casa de la tercera edad</t>
  </si>
  <si>
    <t>Reubicación de la oficina de turismo</t>
  </si>
  <si>
    <t>Ampliación</t>
  </si>
  <si>
    <t>Acueducto vereda Calichana</t>
  </si>
  <si>
    <t>Adecuación tratamiento del agua</t>
  </si>
  <si>
    <t>Bocatoma, desarenador tanque de almacenamiento y redes de conducción y distribución</t>
  </si>
  <si>
    <t>Acueducto vereda Nazareth</t>
  </si>
  <si>
    <t>Acueducto vereda Hoya Grande</t>
  </si>
  <si>
    <t>Acueducto vereda Carbonera</t>
  </si>
  <si>
    <t>Acueducto vereda Ceiba Chiquita</t>
  </si>
  <si>
    <t>Acueducto vereda Ceiba Grande</t>
  </si>
  <si>
    <t>Acueducto vereda Charco Largo</t>
  </si>
  <si>
    <t>Diseño de acueducto</t>
  </si>
  <si>
    <t>Acueducto de Planadas</t>
  </si>
  <si>
    <t>Acueducto la Victoria</t>
  </si>
  <si>
    <t>Bocatoma, desarenador y redes de conducción y distribución</t>
  </si>
  <si>
    <t xml:space="preserve">Acueducto San Miguel </t>
  </si>
  <si>
    <t>ACTIVIDAD</t>
  </si>
  <si>
    <t>CONSTRUCCION</t>
  </si>
  <si>
    <t>ADECUACION</t>
  </si>
  <si>
    <t>MANTENIMIENTO</t>
  </si>
  <si>
    <t>FASE</t>
  </si>
  <si>
    <t>VALOR        miles $</t>
  </si>
  <si>
    <t>TOTAL</t>
  </si>
  <si>
    <t>Replanteo Tramo salida a Mambita – B. La Libertad, andenes y señalización</t>
  </si>
  <si>
    <t xml:space="preserve">Administración Municipal,  ITBOY, empresas prestadoras del servicio y la comunidad  </t>
  </si>
  <si>
    <t xml:space="preserve">DURACIÓN (en años) </t>
  </si>
  <si>
    <t>Plan de Cultura</t>
  </si>
  <si>
    <t xml:space="preserve">PLAN </t>
  </si>
  <si>
    <t>Repavimentación Tramo carrera 2ª - salida a San Luis</t>
  </si>
  <si>
    <t>pavimentación</t>
  </si>
  <si>
    <t>Mejoramiento de las condiciones de producción agrícola</t>
  </si>
  <si>
    <t>Tratamiento de poscosecha y generación de valor agregado a productos</t>
  </si>
  <si>
    <t>Perimetral externa campamento Chivor  S. A.</t>
  </si>
  <si>
    <t xml:space="preserve">Diagonal 2ª, Diagonal 3ª, transv.l 2ª y calle 1ª C </t>
  </si>
  <si>
    <t>Rocería  y recebada</t>
  </si>
  <si>
    <t>Rocería y recebada</t>
  </si>
  <si>
    <t>Curva del indio - Casamaquinas</t>
  </si>
  <si>
    <t xml:space="preserve">Tramo Charco Largo – Nazareth </t>
  </si>
  <si>
    <t xml:space="preserve">Puentes Red transversal terciaria </t>
  </si>
  <si>
    <t>Vehicular red Mpal.</t>
  </si>
  <si>
    <t>PROYECTO</t>
  </si>
  <si>
    <t>Aulas, restaurante escolar, estructura sismo resistente, vivienda  maestro</t>
  </si>
  <si>
    <t>Aulas, restaurante escolar, estructura sismo resistente y cubierta</t>
  </si>
  <si>
    <t>ESTUDIOS</t>
  </si>
  <si>
    <t xml:space="preserve">Aula y cafetería  </t>
  </si>
  <si>
    <t>Dotar a todos los establecimientos educativos del Municipio de los equipos, mobiliario, laboratorios, textos, bibliotecas, elementos de cocina, menaje y despensa, necesarios para ofrecer una educación acorde con los lineamientos del Gobierno Nacional, con las condiciones técnologicas del momento y con la vocación de los estudiantes. Se incluye el mantenimiento de los mismos</t>
  </si>
  <si>
    <t>En coordinación con el ICBF,  elaborar los menús que garanticen un suministro básico de los requerimientos nutricionales de los niños y jóvenes, y proveer los insumos para la preparación de los menús, garantizando su continuidad durante todo el año escolar. Incluye desayuno y almuerzo para 800 estudiantes, durante 160 días al año.</t>
  </si>
  <si>
    <t>Fomento de Educación para adultos</t>
  </si>
  <si>
    <t>Implementación de alternativas seleccionadas, para mejorar la coherencia entre la educación ofrecida por los establecimientos de enseñanza y los requerimientos de la comunidad y el mercado laboral, de acuerdo a la vocación económica del Municipio.</t>
  </si>
  <si>
    <t>Continuación y ampliación del Transporte escolar</t>
  </si>
  <si>
    <t>Incentivar a la población para la afiliación a los que tengan capacidad de pago para afiliarse al regimen contributivo</t>
  </si>
  <si>
    <t>Complementariamente se debe adelantar acciones ante las instancias respectivas para que se disminuya el límite establecido para las personas que laboran como independientes, los cuales deben afiliarse con dos salarios mínimos, en una situación de inequidad frente los dependientes. Acciones: difusión masiva por diversos medios</t>
  </si>
  <si>
    <t>Continuación y ampliación de cobertura al régimen subsidiado</t>
  </si>
  <si>
    <t>Realización de Interventoría a los contratos de régimen subsidiado</t>
  </si>
  <si>
    <t xml:space="preserve">Continuar y/o institucionalizar las actividades culturales tradicionales como Festival gastronómico, Festival del retorno y la alegría, coplas, grupos musicales, danzas; ofrecer capacitación permanente. </t>
  </si>
  <si>
    <t>SISTEMA DE SERVICIOS SOCIALES: EDUCACION (INFRAESTRUCTURA)</t>
  </si>
  <si>
    <t>Mantenimiento de Puesto de Salud de Nazareth</t>
  </si>
  <si>
    <t>Adecuación y mantenimiento de Puesto de Salud de Ceiba Grande</t>
  </si>
  <si>
    <t>"Cero desperdicio de agua"</t>
  </si>
  <si>
    <t>Disposición Final de Residuos Sólidos en la zona Rural</t>
  </si>
  <si>
    <t>De espacios para depósito</t>
  </si>
  <si>
    <t xml:space="preserve"> En el actual cementerio Zona verde, pintura general, y vías peatonales </t>
  </si>
  <si>
    <t xml:space="preserve"> Adecuación de actual cementerio como parque de meditación</t>
  </si>
  <si>
    <t xml:space="preserve">Desagües Banqueo empedrados  </t>
  </si>
  <si>
    <t>Protección  y compra de Zonas de recarga Hídrica</t>
  </si>
  <si>
    <t>Compra de predios</t>
  </si>
  <si>
    <t>Cerramiento y vigilancia</t>
  </si>
  <si>
    <t>Reforestación de zonas degradadas con especies nativas, implica establecer invernaderos o alternativamente adquisición de plantas formadas</t>
  </si>
  <si>
    <t>Obras de contención según estudios</t>
  </si>
  <si>
    <t xml:space="preserve">Manejo integrado de la Q. La Cristalina y aportantes  a los acueductos veredales </t>
  </si>
  <si>
    <t>Cerramiento de los nacederos y rondas</t>
  </si>
  <si>
    <t>Construcción de reservorios</t>
  </si>
  <si>
    <t>Siembra de especies nativas</t>
  </si>
  <si>
    <t>Siembra de árboles con especies nativas</t>
  </si>
  <si>
    <t>Siembra de árboles de rápido crecimiento</t>
  </si>
  <si>
    <t>Limpieza, drenajes. Protección de rondas con árboles madurables.</t>
  </si>
  <si>
    <t>Manejo integrado del río Bata</t>
  </si>
  <si>
    <t>Vigilancia</t>
  </si>
  <si>
    <t>Limpieza</t>
  </si>
  <si>
    <t>Resiembras y limpieza</t>
  </si>
  <si>
    <t>Identificación de potencialidades para su implementación</t>
  </si>
  <si>
    <t>Construir infraestructuras, caminos, senderos, puentes, paradores, hitos, etc</t>
  </si>
  <si>
    <t>Rocería, limpieza y vigilancia</t>
  </si>
  <si>
    <t>Dotación</t>
  </si>
  <si>
    <t>Capacitación a funcionarios, difusión</t>
  </si>
  <si>
    <t>Complementar el estudio sobre la fauna en todo el territorio municipal,  identificando las especies en vías de extinción</t>
  </si>
  <si>
    <t>Trabajos de campo</t>
  </si>
  <si>
    <t>Elaborar documento de difusión</t>
  </si>
  <si>
    <t>Diseños adecuacion</t>
  </si>
  <si>
    <t>Refuerzo estructural y adecuación de instalaciones</t>
  </si>
  <si>
    <t>Reubicación y reestructuración  Oficina de turismo</t>
  </si>
  <si>
    <t>Remodelación edificio antiguo</t>
  </si>
  <si>
    <t>Adecuación edificio nuevo</t>
  </si>
  <si>
    <t>Reorganización y estudio de vulnerabilidad</t>
  </si>
  <si>
    <t>Construcción escenario deportivo</t>
  </si>
  <si>
    <t>Mejoramiento escenarios  Deportivos Colegio de Educación Básica y Media Técnica Jacinto Vega.</t>
  </si>
  <si>
    <t xml:space="preserve">pintura general, iluminación y pisos </t>
  </si>
  <si>
    <t>Construcción de Cubierta</t>
  </si>
  <si>
    <t>Diseño cubierta</t>
  </si>
  <si>
    <t>Construcción Unidad Deportiva Multiple. (detrás del polideportivo)</t>
  </si>
  <si>
    <t>Construcción cancha fútbol 8  Piedra campana</t>
  </si>
  <si>
    <t xml:space="preserve">Movimiento de tierras, drenajes </t>
  </si>
  <si>
    <t>Demarcación, iluminación y grenajes</t>
  </si>
  <si>
    <t>Pintura general, drenajes e iluminación</t>
  </si>
  <si>
    <t>Construcción  Campo deportivo Colegio Educación Básica Marco Aurelio Vargas San Agustín del Cerro.</t>
  </si>
  <si>
    <t>Zona verde, pintura general, iluminación y pisos</t>
  </si>
  <si>
    <t>VALOR EN MILES DE $</t>
  </si>
  <si>
    <t xml:space="preserve">PROYECTO UBICACIÓN </t>
  </si>
  <si>
    <t xml:space="preserve"> Capacitación y Formación política </t>
  </si>
  <si>
    <t>Mejoramiento de Cobertura</t>
  </si>
  <si>
    <t>Acueducto Vara Santa</t>
  </si>
  <si>
    <t>Vía  Calichana – Hoya Grande - Vara Santa - Ceiba Chiquita - Balcones</t>
  </si>
  <si>
    <t>Diseño  y estudios tramos Varasanta - Ceiba Chiquita - Balcones</t>
  </si>
  <si>
    <t>Estudios y Diseños Tramo escuela Ceiba Grande Alto del Mono Balcones</t>
  </si>
  <si>
    <t>Tramo escuela Ceiba Grande Alto del Mono - Balcones</t>
  </si>
  <si>
    <t>Ver infraestructura educativa en tabla separada</t>
  </si>
  <si>
    <t>Ver infraestructura salud en tabla separada</t>
  </si>
  <si>
    <t>Formación de lideres deportistas en el area urbana y Escuelas de Formación Deportiva</t>
  </si>
  <si>
    <t>SERVICIOS SOCIALES : DEPORTE Y CULTURA (INFRAESTRUCTURA)</t>
  </si>
  <si>
    <t>Ver infraestructura cultura en tabla separada</t>
  </si>
  <si>
    <t>Ver infraestructura Deporte en tabla separada</t>
  </si>
  <si>
    <t>Administración municipal, Gobernación de Boyacá , Chivor S.A., Invías.</t>
  </si>
  <si>
    <t>Redes de conducción y distribución, y cerramiento lote</t>
  </si>
  <si>
    <t>Pintura general, iluminación</t>
  </si>
  <si>
    <t xml:space="preserve">Graderias </t>
  </si>
  <si>
    <t>Pisos</t>
  </si>
  <si>
    <t>Reconstrucción general</t>
  </si>
  <si>
    <t>Ampliación campo deportivo San Miguel</t>
  </si>
  <si>
    <t>Ampliación escenario</t>
  </si>
  <si>
    <t>Ampliación campo Deportivo Ceiba Grande</t>
  </si>
  <si>
    <t>Movimiento de tierras, drenajes  y ampliación pisos y graderías</t>
  </si>
  <si>
    <t>Ampliación Campo Deportivo Agua caliente</t>
  </si>
  <si>
    <t>Ampliación y mejoramiento de pisos</t>
  </si>
  <si>
    <t>Construcción Campo Deportivo Guaduales</t>
  </si>
  <si>
    <t>Mantenimiento general de la infraestructura deportiva</t>
  </si>
  <si>
    <t>Mejoramiento y mantenimiento  campos deportivos Santa Cecilia, Planadas, San Rafael, Carbonera, Ceiba Chiquita, Balcones, Charco Largo, Culima, Piedra Campana, Caño Negro.</t>
  </si>
  <si>
    <t>Bocatoma, desarenador tanque de almacenamiento, redes de conducción y distribución.</t>
  </si>
  <si>
    <t>Bocatoma, desarenador y redes de conducción y distribución, y cerramiento</t>
  </si>
  <si>
    <t>Esdudios y Diseño de acueducto</t>
  </si>
  <si>
    <t>Bocatoma, desarenador, redes de conducción y distribución, y cerramiento</t>
  </si>
  <si>
    <t>Bocatoma, desarenador, redes de conducción y distribución, cerramiento</t>
  </si>
  <si>
    <t>Bocatoma, desarenador,  redes de conducción y distribución, y cerramiento</t>
  </si>
  <si>
    <t>Acueducto Caño Negro</t>
  </si>
  <si>
    <t>Estudios, Diseños y ampliación</t>
  </si>
  <si>
    <t>estudios y diseños reubicación</t>
  </si>
  <si>
    <t>Construcción Bocatoma, desarenador y Cerramiento</t>
  </si>
  <si>
    <t>Redes de distribución y Cerramiento</t>
  </si>
  <si>
    <t>Ampliar redes de conducción y cerramiento</t>
  </si>
  <si>
    <t>Limpieza de Sistema</t>
  </si>
  <si>
    <t>Tratamiento de aguas residuales Sector Curva del Indio.</t>
  </si>
  <si>
    <t>Adecuación  de la infraestructura</t>
  </si>
  <si>
    <t>Limpieza de Sistemas Sépticos</t>
  </si>
  <si>
    <t xml:space="preserve">Estudios de alternativas concertados con la comunidad, elaboración de diseños, plan de manejo ambiental y licencia </t>
  </si>
  <si>
    <t>Proyectos piloto de compostaje y lombricultura</t>
  </si>
  <si>
    <t>Estudios y Diseños (Reubicación Subestación)</t>
  </si>
  <si>
    <t>Revisión equipos</t>
  </si>
  <si>
    <t>Mejorar los sistemas de recepción de la señal  y establecimiento de la emisora local</t>
  </si>
  <si>
    <t>Cambio de hábitos en la utilización de materiales combustibles, reemplazar leña por gas propano,  y a largo plazo por gas natural y biogas.</t>
  </si>
  <si>
    <t>Interconexión de corredores de Fauna</t>
  </si>
  <si>
    <t>Construcción de vias alternas e interconectores</t>
  </si>
  <si>
    <t>Demarcación y vigilancia</t>
  </si>
  <si>
    <t>Manejo integral de los recursos geotérmicos</t>
  </si>
  <si>
    <t>Pozos Naturales y cámaras de agua</t>
  </si>
  <si>
    <t>Limpieza y vigilancia</t>
  </si>
  <si>
    <t>Reconocimiento de suelos,   determinación y reglamentación de su  aptitud de uso</t>
  </si>
  <si>
    <t>Análisis geológicos</t>
  </si>
  <si>
    <t>Aplicación de bioabonos</t>
  </si>
  <si>
    <t>Terraceos y otras formas de protección</t>
  </si>
  <si>
    <t>Recuperación de áreas degradadas afectadas por fenómenos de remoción en masa, inundaciones movimientos telúricos e incendios.</t>
  </si>
  <si>
    <t>Construcción de trinchos y obras biomecánicas</t>
  </si>
  <si>
    <t>Mantenimiento</t>
  </si>
  <si>
    <t>Reubicación de viviendas y escuelas ubicadas en zonas de alto riesgo en el área rural</t>
  </si>
  <si>
    <t>Construcción de viviendas y escuelas nuevas</t>
  </si>
  <si>
    <t>Reglamentación del fondo y aportes para atención de eventos catastróficos</t>
  </si>
  <si>
    <t>Fortalecimiento del CLOPAD</t>
  </si>
  <si>
    <t xml:space="preserve">Capacitación y dotación </t>
  </si>
  <si>
    <t>Educación para la preservación de fauna y flora</t>
  </si>
  <si>
    <t>Capacitación de funcionarios municipales para la implementación del E.O.T.</t>
  </si>
  <si>
    <t>Capacitación a la población municipal sobre E.O.T.</t>
  </si>
  <si>
    <t xml:space="preserve">Establecimiento de Jardín Botánico </t>
  </si>
  <si>
    <t>Construcción de Jardín</t>
  </si>
  <si>
    <t>Elaboración del Libro Ambiental de Santa María</t>
  </si>
  <si>
    <t>Protección del patrimonio cultural y arqueológico municipal</t>
  </si>
  <si>
    <t>Restauración</t>
  </si>
  <si>
    <t>Edición del libro</t>
  </si>
  <si>
    <t>Capacitación en el manejo adecuado del agua</t>
  </si>
  <si>
    <t>Estación metereológica</t>
  </si>
  <si>
    <t>Observatorio ambiental</t>
  </si>
  <si>
    <t>Construcción de estación metereológica</t>
  </si>
  <si>
    <t>Construcción de observatorio ambiental</t>
  </si>
  <si>
    <t>Desarrollo de las actividades de capacitación</t>
  </si>
  <si>
    <t>Continuación construcción, adecuación y mantenimiento de Centro de Salud  Centro</t>
  </si>
  <si>
    <t>Disminuir el impacto sobre el ambiente causado por el funcionamiento del plazas de mercado y matadero</t>
  </si>
  <si>
    <t>Redes de recolección de aguas negras y lluvias</t>
  </si>
  <si>
    <t>Tratamiento de aguas residuales rurales</t>
  </si>
  <si>
    <t>Cultura para el tratamiento de residuos líquidos</t>
  </si>
  <si>
    <t>Construcción de sistemas sépticos comunitarios en área rural</t>
  </si>
  <si>
    <t>Construcción de sistemas sépticos individuales en área rural</t>
  </si>
  <si>
    <t>Capacitación en la importancia de utilizar sistemas sépticos a nivel rural</t>
  </si>
  <si>
    <t>Tratamiento de aguas residuales Nazareth</t>
  </si>
  <si>
    <t>Tratamiento de aguas residuales Ceiba Grande</t>
  </si>
  <si>
    <t>Implementación de sistemas sépticos rurales</t>
  </si>
  <si>
    <t>Desarrollo de las acciones de capacitación  sobre los problemas sanitarios por vertimiento de residuos liquidos</t>
  </si>
  <si>
    <t>Adecuación de los sistemas actuales</t>
  </si>
  <si>
    <t>Estudios y diseños</t>
  </si>
  <si>
    <t>Construcción   de la infraestructura</t>
  </si>
  <si>
    <t>Optimización de Tratamiento Residuos Sólidos zona urbana</t>
  </si>
  <si>
    <t xml:space="preserve">Optimización del servicio de internet urbana y  rural </t>
  </si>
  <si>
    <t>Mejoramiento de la calidad del servicio</t>
  </si>
  <si>
    <t>Mantenimiento de redes e infraestructura</t>
  </si>
  <si>
    <t>Ampliar cobertura en el área rural</t>
  </si>
  <si>
    <t>Estudio de alternativas</t>
  </si>
  <si>
    <t>Construcción infraestructura y adquisicón de equipos</t>
  </si>
  <si>
    <t>Ampliar cobertura urbana y puntos estratégicos en la zona rural</t>
  </si>
  <si>
    <t>Mejorar los sistemas de recepción de la señal de televisión nacional. Y establecimiento del canal local</t>
  </si>
  <si>
    <t>Establecimiento de la emisora local</t>
  </si>
  <si>
    <t>Desarrollo de campañas y subsidios para la adquisición elementos como estufa y pipeta para gas</t>
  </si>
  <si>
    <t>C M</t>
  </si>
  <si>
    <t>Mejoramiento de estructuras</t>
  </si>
  <si>
    <t>Mejorar las codiciones de habitabilidad de las personas</t>
  </si>
  <si>
    <t>Estudio de alternativas y diseños</t>
  </si>
  <si>
    <t>CM</t>
  </si>
  <si>
    <t>Adecuación de las viviendas existentes en terminos de sismoresistencia</t>
  </si>
  <si>
    <t>Mejoramiento de las viviendas en su conjunto</t>
  </si>
  <si>
    <t>Construcción de vivienda nueva, en urbanización o en lotes con servicios</t>
  </si>
  <si>
    <t>Mercadeo</t>
  </si>
  <si>
    <t>Optimización del servicio de televisión urbana y  rural  y canal de televisión local</t>
  </si>
  <si>
    <t>Establecimiento y Protección de zonas de bosque protector</t>
  </si>
  <si>
    <t>Creación Senderos Ecológicos: Cristalina, Honda, Almenara, Repetidora, Cerro Negro, Tesoro, Charco, Largo- Farallones-Nazareth; Nazareth-Portones-Agua, Caliente; Nazareth- Bocachico- Balcones- Agua Caliente; La Cristalina- Bocas rió Tunjita- Laguna  Planadas- Humedales - Puerto San Agustín y Cristalina- Q. Blanca</t>
  </si>
  <si>
    <t>Fortalecimiento prevención de desastres</t>
  </si>
  <si>
    <t>Desarrollo de cultura ambiental</t>
  </si>
  <si>
    <t>Suelo</t>
  </si>
  <si>
    <t>Fauna</t>
  </si>
  <si>
    <t>TOTALES</t>
  </si>
  <si>
    <t>Asistencia directa a pequeños productores</t>
  </si>
  <si>
    <t>Transferencia de tecnología dentro del sistema nacional de transferencia de tecnología. La UMATA coordina y desarrolla las acciones de asistencia agropecuaria en el Municipio</t>
  </si>
  <si>
    <t>ESTRUCTURACION DE PLANES, PROGRAMAS Y PROYECTOS</t>
  </si>
  <si>
    <t>FORMULACION DEL ESQUEMA DE ORDENAMIENTO TERRITORIAL</t>
  </si>
  <si>
    <t xml:space="preserve">                                           Plan de Desarrollo Institucional</t>
  </si>
  <si>
    <t xml:space="preserve">         Plan de Equipamento Municipal</t>
  </si>
  <si>
    <t xml:space="preserve">        Tratamiento de residuos sólidos</t>
  </si>
  <si>
    <t xml:space="preserve">                    Servicios Públicos </t>
  </si>
  <si>
    <t xml:space="preserve">Manejo de Unidades de  Importancia ambiental                            </t>
  </si>
  <si>
    <t xml:space="preserve">                                    Plan de Salud         </t>
  </si>
  <si>
    <t>Administración Municipal,  Instituto  de Deportes de Boyacá, COLDEPORTES</t>
  </si>
  <si>
    <t>Administración Municipal,  ICBA</t>
  </si>
  <si>
    <t>Administración Municipal, ICBA</t>
  </si>
  <si>
    <t xml:space="preserve">                                                                    Plan de Educación                                                                                                                                                                                                     </t>
  </si>
  <si>
    <t>Recuperación y adecuación de zonas verdes y públicas o del disfrute público</t>
  </si>
  <si>
    <t>Mejoramiento zonas verdes Casco urbano</t>
  </si>
  <si>
    <t>Construcción de parque longitudinal Río Batá y Q. La Argentina</t>
  </si>
  <si>
    <t>Recuperación de áreas verdes urbanas</t>
  </si>
  <si>
    <t>Construcción de parque longitudinal</t>
  </si>
  <si>
    <t>Recuperación areas verdes</t>
  </si>
  <si>
    <t>Mantenimiento de zonas verdes</t>
  </si>
  <si>
    <t>ML</t>
  </si>
  <si>
    <t>Infraestructura Educativa               Infraestructura Educativa</t>
  </si>
  <si>
    <t>Unidades sanitarias, estructura sismo resistente</t>
  </si>
  <si>
    <t>Zona verde, pintura general e instalaciones (hidráulicas sanitarias y eléctricas)</t>
  </si>
  <si>
    <t xml:space="preserve">Zona verde, pintura general e instalaciones (hidráulicas, sanitarias y eléctricas) </t>
  </si>
  <si>
    <t>Cubierta de corrales, terminación planta de tratamiento de residuos</t>
  </si>
  <si>
    <t>Zonas verdes sistemas de tratamiento de residuos</t>
  </si>
  <si>
    <t>PLAZO</t>
  </si>
  <si>
    <t>C</t>
  </si>
  <si>
    <t>L</t>
  </si>
  <si>
    <t>M</t>
  </si>
  <si>
    <t>P</t>
  </si>
  <si>
    <t>PLAN</t>
  </si>
  <si>
    <t>PRIORIDAD</t>
  </si>
  <si>
    <t>FACTORES</t>
  </si>
  <si>
    <t>UBICACIÓN</t>
  </si>
  <si>
    <t>POBLACIÓN BENEFICIADA</t>
  </si>
  <si>
    <t>RESPONSABLES</t>
  </si>
  <si>
    <t>IMPACTO AMBIENTAL</t>
  </si>
  <si>
    <t>Municipio</t>
  </si>
  <si>
    <t>Casco urbano</t>
  </si>
  <si>
    <t>Población Urbana</t>
  </si>
  <si>
    <t>Administración Municipal</t>
  </si>
  <si>
    <t>Reglamentación del espacio Público.</t>
  </si>
  <si>
    <t>Área Urbana</t>
  </si>
  <si>
    <t>Organización de andenes</t>
  </si>
  <si>
    <t xml:space="preserve">Bocatoma, desarenador tanque de almacenamiento, redes de conducción y distribución, y reforestación </t>
  </si>
  <si>
    <t>Reforestación</t>
  </si>
  <si>
    <t>Acueducto Hormigueros</t>
  </si>
  <si>
    <t>Acueducto El Retiro</t>
  </si>
  <si>
    <t>Acueducto San Rafael</t>
  </si>
  <si>
    <t>Acueducto Balcones</t>
  </si>
  <si>
    <t>Bocatoma, desarenador, Trata/to  y redes de conducción y distribución</t>
  </si>
  <si>
    <t>Prioridad</t>
  </si>
  <si>
    <t>Plan Maestro de Acueducto y Alcantarillado Urbano</t>
  </si>
  <si>
    <t>Agenda Conectividad</t>
  </si>
  <si>
    <t>Administración Municipal, Telecom</t>
  </si>
  <si>
    <t>COMPONENTES</t>
  </si>
  <si>
    <t>Carrera 2ª</t>
  </si>
  <si>
    <t>Andenes señalización</t>
  </si>
  <si>
    <t>Carrera 3ª</t>
  </si>
  <si>
    <t>Calle 4ª</t>
  </si>
  <si>
    <t>Calle 3ª</t>
  </si>
  <si>
    <t>Calle 6ª</t>
  </si>
  <si>
    <t xml:space="preserve">Rocería </t>
  </si>
  <si>
    <t>Circunvalar  del Río Batá</t>
  </si>
  <si>
    <t>Obras de arte señalización</t>
  </si>
  <si>
    <t>Principal  La Libertad</t>
  </si>
  <si>
    <t>Perimetral B. Colombia</t>
  </si>
  <si>
    <t>Repavimentación tramo calle 4ª –  calle 5ª</t>
  </si>
  <si>
    <t>Carrera 1ª B</t>
  </si>
  <si>
    <t xml:space="preserve">Repavimentación </t>
  </si>
  <si>
    <t>Carrera 1ª A</t>
  </si>
  <si>
    <t>Andenes, señalización y zonas verdes</t>
  </si>
  <si>
    <t xml:space="preserve">Otras vehiculares B. Colombia </t>
  </si>
  <si>
    <t>Red vial urbana terciaria</t>
  </si>
  <si>
    <t>Pavimento de rotonda transversal 2ª A</t>
  </si>
  <si>
    <t xml:space="preserve">Andenes señalización </t>
  </si>
  <si>
    <t>Andenes señalización y zonas verdes</t>
  </si>
  <si>
    <t xml:space="preserve">Obras de arte </t>
  </si>
  <si>
    <t>Vehiculares Villas de Santa Maria</t>
  </si>
  <si>
    <t>Calle 2ª</t>
  </si>
  <si>
    <t>Calle 5ª</t>
  </si>
  <si>
    <t>Otras vehiculares B. Cundinamarca</t>
  </si>
  <si>
    <t>Pavimento Carrera 5ª en la subestación</t>
  </si>
  <si>
    <t>Otras vehiculares B. La Libertad</t>
  </si>
  <si>
    <t>Barrio Progreso</t>
  </si>
  <si>
    <t>Red peatonal urbana</t>
  </si>
  <si>
    <t xml:space="preserve">Carrera 1ª A </t>
  </si>
  <si>
    <t>Zonas verdes y zonas duras</t>
  </si>
  <si>
    <t>Barrio Centro</t>
  </si>
  <si>
    <t>Barrio Colombia</t>
  </si>
  <si>
    <t>Barrio La Libertad</t>
  </si>
  <si>
    <t>Construcción de peatonales</t>
  </si>
  <si>
    <t>Barrio Chico</t>
  </si>
  <si>
    <t xml:space="preserve">Construcción de peatonales </t>
  </si>
  <si>
    <t xml:space="preserve">Diseño </t>
  </si>
  <si>
    <t>Adecuación del paso vehicular</t>
  </si>
  <si>
    <t>Vía Sisga - Guateque -Santa Maria - San Luis de Gaceno – Secreto</t>
  </si>
  <si>
    <t>Vía  San Rafael - Santa Cecilia</t>
  </si>
  <si>
    <t>VALOR (miles $)</t>
  </si>
  <si>
    <t xml:space="preserve">                       Plan de Desarrollo Institucional                              Plan de Desarrollo Institucional</t>
  </si>
  <si>
    <t xml:space="preserve">         SANTA MARIA MUNICIPIO VERDE                                        PLAN DE DESARROLLO AMBIENTAL: SANTA MARIA MUNICIPIO VERDE                                    PLAN DE DESARROLLO AMBIENTAL: SANTA MARIA MUNICIPIO VERDE</t>
  </si>
  <si>
    <t xml:space="preserve">Plan de Educación                                                  Plan de Educación                                                                                                                                                                                                   </t>
  </si>
  <si>
    <t>Armonía entre el proyecto y el medio ambiente</t>
  </si>
  <si>
    <t xml:space="preserve">Población urbana y rural </t>
  </si>
  <si>
    <t>Administración municipal juntas de acción comunal  ONGS, veedurías ciudadanas y Chivor S.A</t>
  </si>
  <si>
    <t>Plan de Organización  física urbana</t>
  </si>
  <si>
    <t>Reglamentación urbana</t>
  </si>
  <si>
    <t>Área urbana</t>
  </si>
  <si>
    <t>Población urbana</t>
  </si>
  <si>
    <t xml:space="preserve">Armonía entre los elementos construidos y el medio ambiente </t>
  </si>
  <si>
    <t>General por lado de manzana</t>
  </si>
  <si>
    <t>Normativa de construcción por sector</t>
  </si>
  <si>
    <t xml:space="preserve">Armonía entre los andenes y calzadas y el medio ambiente </t>
  </si>
  <si>
    <t xml:space="preserve">Rediseño de andenes </t>
  </si>
  <si>
    <t>Reconstrucción de andenes</t>
  </si>
  <si>
    <t>Vivienda urbana y rural</t>
  </si>
  <si>
    <t>Mejoramiento de vivienda</t>
  </si>
  <si>
    <t>Administración municipal, INURBE, y Banco Agrario</t>
  </si>
  <si>
    <t>Mejorar la calidad de la vivienda</t>
  </si>
  <si>
    <t>Programas de mejoramiento habitacional</t>
  </si>
  <si>
    <t>Vivienda nueva</t>
  </si>
  <si>
    <t>Administración municipal, y Banco Agrario</t>
  </si>
  <si>
    <t>Administración municipal Gobernación de Boyacá y Chivor S.A.</t>
  </si>
  <si>
    <t>Disminuir el impacto causado por la construcción de vías</t>
  </si>
  <si>
    <t xml:space="preserve">Área rural </t>
  </si>
  <si>
    <t>Población Urbana y rural</t>
  </si>
  <si>
    <t>Estudio de Factibilidad</t>
  </si>
  <si>
    <t>Implementación de cultivos innovadores como borojó, arazá y otros</t>
  </si>
  <si>
    <t>Recuperación de Suelos</t>
  </si>
  <si>
    <t>Mantenimiento de equipos y mobiliario</t>
  </si>
  <si>
    <t>Estudios de suelos</t>
  </si>
  <si>
    <t>Capacitación a docentes en actividades deportivas</t>
  </si>
  <si>
    <t>Fomento del Turismo desde el exterior del Municipio, mediante convenios con cajas de compensación, colegios, universidades, entidades y empresas.</t>
  </si>
  <si>
    <t xml:space="preserve">Establecimiento al interior de fincas de bosques productivos para la obtención de leña, cercas, construcción y a largo plazo aprovechamiento como maderables con fines económicos. </t>
  </si>
  <si>
    <t xml:space="preserve">Administración Municipal,  empresas prestadoras del servicio y comunidad  </t>
  </si>
  <si>
    <t>Control de emisión de gases</t>
  </si>
  <si>
    <t xml:space="preserve">Administración Municipal, Corpochivor, parroquia, otros grupos religiosos y comunidad    </t>
  </si>
  <si>
    <t>Mejoramiento de señalización</t>
  </si>
  <si>
    <t>Puente la Cristalina de Caño Negro</t>
  </si>
  <si>
    <t xml:space="preserve">Construcción de puentes  rurales </t>
  </si>
  <si>
    <t xml:space="preserve">Construcción nuevo puente desvío de cause </t>
  </si>
  <si>
    <t xml:space="preserve">Nuevo puente </t>
  </si>
  <si>
    <t>Servicios generales, morgue</t>
  </si>
  <si>
    <t xml:space="preserve">Zona verde, pintura general e instalaciones (hidráulicas sanitarias y eléctricas) </t>
  </si>
  <si>
    <t>estructura sismo resistente</t>
  </si>
  <si>
    <t xml:space="preserve">Zona verde, pintura general  </t>
  </si>
  <si>
    <t>Nueva planta física</t>
  </si>
  <si>
    <t xml:space="preserve"> Auditorio, pisos y  estructura sismo resistente</t>
  </si>
  <si>
    <t xml:space="preserve">Preescolar </t>
  </si>
  <si>
    <t>El proyecto implica adquirir las semilas o el medio de propagación correspondientes, adelantar parcelas demostrativas y demás acciones encaminadas a reproducir y difundir las especies, así como a establecer los canales de comercialización de los productos.</t>
  </si>
  <si>
    <t>MERCADEO</t>
  </si>
  <si>
    <t>Estudios</t>
  </si>
  <si>
    <t>Batea Quebrada Blanca Vda Caño Negro</t>
  </si>
  <si>
    <t>Vía Santa María - Escuela de Caño Negro</t>
  </si>
  <si>
    <t>Cubrimiento de Cunetas</t>
  </si>
  <si>
    <t>Puente Peatonal sobre el Caño Viotá, Vda Nazareth</t>
  </si>
  <si>
    <t>Estudio Piscina</t>
  </si>
  <si>
    <t>C  M</t>
  </si>
  <si>
    <t>Desarrollar los procesos, concertados con los Municipios aledaños, para definir o aclarar los límites municipales, adelantando los trámites correspondientes ante el IGAC y la Asamblea de Boyacá.</t>
  </si>
  <si>
    <t>Dependiendo el proyecto anterior deberá ajustarse el manual de funciones y requisitos mínimos, y el manual de procedimientos administrativos.</t>
  </si>
  <si>
    <t>Ajuste a los manuales de funciones y  procedimientos</t>
  </si>
  <si>
    <t>Equidad en cargas tributarias y tarifarias</t>
  </si>
  <si>
    <t>Adelantar las acciones del PAB, incluyendo todas las actividades contenidas en el mismo, ajustándolas a las particularidades del Municipio y en coordinación con las entidades del sector, en particular Hospital de San Luis de Gaceno e Instituto de Salud de Boyacá.</t>
  </si>
  <si>
    <t>Construcción de planta de tratamiento aguas residuales  La Libertad</t>
  </si>
  <si>
    <t>Construcción de planta de tratamiento aguas residuales  Centro</t>
  </si>
  <si>
    <t>Actividades menores de mantenimiento de la planta una vez entre en operación</t>
  </si>
  <si>
    <t>Optimización de los sistemas existentes</t>
  </si>
  <si>
    <t>Ampliación de la cobertura en sectores y veredas sin servicio de acueducto</t>
  </si>
  <si>
    <t>Adquisición de equipos</t>
  </si>
  <si>
    <t>Adecuación de Infraestructura</t>
  </si>
  <si>
    <t xml:space="preserve">Compra de lote, construcción de infraestrutura, dotación y adecuación  de equipos  </t>
  </si>
  <si>
    <t>Traslado de Planta de Tratamiento de residuos sólidos</t>
  </si>
  <si>
    <t>Educación Comunitaria</t>
  </si>
  <si>
    <t xml:space="preserve">Acopio de material reciclable  </t>
  </si>
  <si>
    <t>Construcción de pequeños sistemas de compostaje en las escuelas, que sirvan como proyectos piloto para los habitantes de las veredas</t>
  </si>
  <si>
    <t>Adecuación de redes y demás estructuras como pozos y cámaras de alibio.</t>
  </si>
  <si>
    <t>Mantenimiento Puesto de Salud en San Agustín del Cerro</t>
  </si>
  <si>
    <t>Acueducto San Agustín del Cerro II (Parte Baja)</t>
  </si>
  <si>
    <t>Acueducto vereda San Agustín del Cerro</t>
  </si>
  <si>
    <t>Administración Municipal superintendencia  de servicios públicos</t>
  </si>
  <si>
    <t xml:space="preserve">Mejorar la calidad de la prestación del servicio de energía eléctrica en armonía con el medio ambiente </t>
  </si>
  <si>
    <t>Acueducto Piedra Campana</t>
  </si>
  <si>
    <t>Acueducto vereda Culima, Guaduales</t>
  </si>
  <si>
    <t xml:space="preserve">Optimización del servicio de telefonía   rural </t>
  </si>
  <si>
    <t>Estudios ampliación de cobertura</t>
  </si>
  <si>
    <t>Ampliación Redes de Conducción, Cerramiento, Obras de Protección</t>
  </si>
  <si>
    <t>Obras de Arte</t>
  </si>
  <si>
    <t>P   C</t>
  </si>
  <si>
    <t>Puente Vehicular sobre la Quebrada Vara Santa, Vda Vara Santa</t>
  </si>
  <si>
    <t>Puente Vehicular sobre la Quebrada la Chucua, Vda. Ceiba Chiquita</t>
  </si>
  <si>
    <t>Administración Municipal Telecom superintendencia  de servicios públicos</t>
  </si>
  <si>
    <t xml:space="preserve">Mejorar la calidad de la prestación del servicio de telefonía en armonía con el medio ambiente </t>
  </si>
  <si>
    <t>Administración Municipal comisión nacional de televisión  empresas de T.V. cable</t>
  </si>
  <si>
    <t xml:space="preserve">Mejorar la calidad de la prestación del servicio de televisión en armonía con el medio ambiente </t>
  </si>
  <si>
    <t xml:space="preserve"> </t>
  </si>
  <si>
    <t>Programa de cocción de alimentos en las áreas urbana y rural</t>
  </si>
  <si>
    <t xml:space="preserve">Administración Municipal comisión de regulación de agua potable y gas  </t>
  </si>
  <si>
    <t>Desarrollo de actividades deportivas orientadas a distintos grupos poblacionales (niños, jovenes, adultos y ancianos), para ambos sexos y que cobijen toda la población (urbano y rural), además de campeonatos regionales. Incluye la dotación de los respectivos implementos.</t>
  </si>
  <si>
    <t>Fomento y Desarrollo de actividades Culturales</t>
  </si>
  <si>
    <t>Capacitación a líderes en actividades culturales</t>
  </si>
  <si>
    <t>Formación de líderes que sirvan como agentes multiplicadores de cultura.</t>
  </si>
  <si>
    <t>Programas de sensibilización y concertación con la comunidad.</t>
  </si>
  <si>
    <t>Compra de predios (400 Hectareas)</t>
  </si>
  <si>
    <t>Tratamiento del agua</t>
  </si>
  <si>
    <t>Tratamiento de aguas</t>
  </si>
  <si>
    <t>c</t>
  </si>
  <si>
    <t>Programa de reforestación masiva</t>
  </si>
  <si>
    <t>Cambio de redes en manguera a tuberia en PVC y tratamiento de aguas</t>
  </si>
  <si>
    <t>Estudios y Diseños Ampliación</t>
  </si>
  <si>
    <t xml:space="preserve">       Mantenimiento General</t>
  </si>
  <si>
    <t>Canalización Aguas lluvias y algibes, sector parte Oriental Barrio El Progreso</t>
  </si>
  <si>
    <t>Plan Crecimiento Poblacional Sostenible</t>
  </si>
  <si>
    <t>Población Urbana y Rural</t>
  </si>
  <si>
    <t>EJECUCION</t>
  </si>
  <si>
    <t>Actualización de Software Administrativo</t>
  </si>
  <si>
    <t>Actualización de los módulos de contabilidad, presupuesto, Predial y Servicios Públicos,  renovando los antiguos programas bajo plataforma DOS, por plataforma Windows, lo cual implica la adquisición de licencias y capacitación al personal</t>
  </si>
  <si>
    <t>Legalización de Software Comercial</t>
  </si>
  <si>
    <t>Puente Colgante Peatonal sobre el río Guavio, sector el Balceadero, Vda Guaduales - Mpio Ubala</t>
  </si>
  <si>
    <t>Vía Puerto Yopo- Esc. Carbonera - Empalme vía Ceiba Grande</t>
  </si>
  <si>
    <t>Reconstrucción Vivienda del Docente</t>
  </si>
  <si>
    <t>Vía Carretera Central - Esc- El Retiro</t>
  </si>
  <si>
    <t>Cunetas, alcantarillas y recebo</t>
  </si>
  <si>
    <t>Mejoramiento y Remodelación antiguas Instalaciones de la Inspeccion de Nazareth</t>
  </si>
  <si>
    <t>Estudio para adecuación de Salón Comunal o similares.</t>
  </si>
  <si>
    <t xml:space="preserve">Reconstrucción y mejoramiento de las Instalaciones </t>
  </si>
  <si>
    <t>Recuperación cementario Vda Nazareth</t>
  </si>
  <si>
    <t xml:space="preserve">Cerramiento </t>
  </si>
  <si>
    <t>Mejoramiento Parque Central Nazareth</t>
  </si>
  <si>
    <t>Adeacuación de áreas</t>
  </si>
  <si>
    <t>Estructura sismo resistente y mejoramiento seguridad habitacional</t>
  </si>
  <si>
    <t xml:space="preserve">Adecuación Escenario Cultural, Vda Ceiba Grande </t>
  </si>
  <si>
    <t>Mejoramiento de Instalaciones</t>
  </si>
  <si>
    <t>Acueducto No. 2 Vda Ceiba Chiquita</t>
  </si>
  <si>
    <t>Construcción y Cerramiento</t>
  </si>
  <si>
    <t>Puente Peatonal Caño Bonito frente a la Escuela de la Vda la Victoria</t>
  </si>
  <si>
    <t>Puente Peatonal Caño Bonito frente a don Ignacio Mendez</t>
  </si>
  <si>
    <t>Ampliación y reconstruccion de la Canalización del Caño el cangrejo</t>
  </si>
  <si>
    <t>Construcción y mejoramiento de la bóveda</t>
  </si>
  <si>
    <t>Adquisición  Lote  para subestación. Terminación infraestructura electrica barrio La Libertad</t>
  </si>
  <si>
    <t>L M</t>
  </si>
  <si>
    <t>Diseño, levantamiento Topográfico. Definición de areas de espacio público en Barrio Colombia</t>
  </si>
  <si>
    <t>Proyección de necesidades y elaboración de catastro de redes. Especificar situación del barrio Colombia</t>
  </si>
  <si>
    <r>
      <t xml:space="preserve">Construcción de vivienda nueva </t>
    </r>
    <r>
      <rPr>
        <b/>
        <sz val="8"/>
        <rFont val="Arial"/>
        <family val="2"/>
      </rPr>
      <t xml:space="preserve">rural </t>
    </r>
    <r>
      <rPr>
        <sz val="8"/>
        <rFont val="Arial"/>
        <family val="2"/>
      </rPr>
      <t>directamente o mediante subsidios</t>
    </r>
  </si>
  <si>
    <r>
      <t xml:space="preserve">Construcción de vivienda nueva </t>
    </r>
    <r>
      <rPr>
        <b/>
        <sz val="8"/>
        <rFont val="Arial"/>
        <family val="2"/>
      </rPr>
      <t>urbana,</t>
    </r>
    <r>
      <rPr>
        <sz val="8"/>
        <rFont val="Arial"/>
        <family val="2"/>
      </rPr>
      <t xml:space="preserve"> directamente o mediante subsidios</t>
    </r>
  </si>
  <si>
    <t>Estudio de alternativas, diseños y vulnerabilidad en zonas inestables.</t>
  </si>
  <si>
    <t>Construcción de vivienda nueva, directamente o mediante subsidios, prioridad a grupos vulnerables y reubicación de vivienda</t>
  </si>
  <si>
    <t>Desarrollar actividades de capacitación a los agricultores sobre la utilización de técnicas para aumentar la productividad de los cultivos, disminuyendo los efectos nocivos sobre el ambiente, aplicando el control integrado de plagas, espceialmente de hormiga arriera, mediante técnicas biológicas y químicas, adecuadas a las condiciones economicas  y ambientales de la región. Se subsidiará la adquisición de semillas mejoradas. Implementación de Granjas Demostrativas Municipales y Escolares.</t>
  </si>
  <si>
    <t>Reubicación por Invias de Alcantarilla cerca de predios Sr. Jorge Monroy</t>
  </si>
  <si>
    <t>Evaluar alternativas como la repotenciaciòn de equipos, adquisición de las licencias directamente y cambiar el sistema opertativo</t>
  </si>
  <si>
    <t>Desarrollar el PAB, de conformidad con las condiciones sanitarias de la comunidad.</t>
  </si>
  <si>
    <t>Estudio previo para determinar los aspectos técnicos y de mercadeo de los productos</t>
  </si>
  <si>
    <t>El proyecto incluye acciones para mejorar la cosecha y postcosecha de los productos de tal manera que se disminuyan daños que afectan la presentación, la cual debe ser mejorada en términos de limpieza, estandarización de tamaños, estados de maduración, brillo,  empaque, etc; y procesos en pequeña escala de transformación como la producción de harina de plátano, conservación y transformación de alimentos, concentrados para animales, entre otros.</t>
  </si>
  <si>
    <t>Estabular el ganado y establecimiento de pastos de corte, desarrollo de parcelas demostrativas, charlas técnicas y otros medios de difusión masiva.</t>
  </si>
  <si>
    <t>Las actividades del proyecto están relacionadas con la reglamentación del funcionamiento de la plaza de mercado y de ferias, se hace obligatorio el pesaje del ganado y forma de pago de contado de  los productos al campesino. Proponer el cambio del día de mercado.</t>
  </si>
  <si>
    <t>Elaborar Cartilla de Plan turístico municipal</t>
  </si>
  <si>
    <t>Inventario de recursos físicos de infraestructura, biodiversidad y toda la oferta biofisica.</t>
  </si>
  <si>
    <t>Estudio de oferta turística, en convenio con Universidades. Difusión masiva a través de página Web.</t>
  </si>
  <si>
    <t>Desarrollar acciones de Turismo al Interior de la Comunidad, paseos ecológicos, días de campo (esparcimiento), concursos campestres.</t>
  </si>
  <si>
    <t>Recuperación del patrimonio histórico y creación de un museo.</t>
  </si>
  <si>
    <t xml:space="preserve">Reglamentar uso del suelo, afectando su uso como patrimonio histórico - cultural de interés general. Compra de predios, cerramiento, restauración. Creación del "Museo Casa de los Fundadores" </t>
  </si>
  <si>
    <t>SISTEMA ECONOMICO</t>
  </si>
  <si>
    <t>SISTEMA POLITICO ADMINISTRATIVO</t>
  </si>
  <si>
    <t xml:space="preserve">FORMULACION DE PROYECTOS  </t>
  </si>
  <si>
    <t>AREA SERVICIOS DOMICILIARIOS</t>
  </si>
  <si>
    <t>EQUIPAMENTOS COLECTIVOS</t>
  </si>
  <si>
    <t>SERVICIOS SOCIALES: SALUD (INFRAESTRUCTURA)</t>
  </si>
  <si>
    <t>Población Rural y urbana</t>
  </si>
  <si>
    <t>Ministerio del medio Ambiente Gobernación de Boyacá, Municipios de Santa Maria, Chivor, Campohermoso y San Luis de Gaceno, Corpochivor, UMATA, oficina de preservación y protección del medio Ambiente</t>
  </si>
  <si>
    <t>Adquisición de licencias de los programas más utilizados por la Administración, en particular procesador de texto, hoja de cálculo y graficadores, además de los sistemas operativos. Para el efecto  seleccionar alternatIvas como la repotenciación de equipos, mediante los cuales se puede adquirir sistema operativo nuevo, o adquisición de las licencias directamente,  o cambiar el sistema opertativo a versiones linux, los cuales no tienen costo de licencias pero si de recapacitación del personal</t>
  </si>
  <si>
    <t xml:space="preserve">Fortalecimiento de las habilidades adquiridas por funcionarios de la Administración, de tal manera que existe autosuficiencia de la Administración en el mantenimiento de equipos. Para el efecto deben profundizarse los conocimientos en áreas de software y hardware. </t>
  </si>
  <si>
    <t>Continuar el proceso de capacitación al personal en el mantenimiento de equipos de cómputo y otro tipo de bienes.</t>
  </si>
  <si>
    <t>Actualización de la Formación  Catastral del área urbana y rural</t>
  </si>
  <si>
    <t>Capacitación a la comunidad en veedurías</t>
  </si>
  <si>
    <t>Ejecución de actividades de capacitación a la comunidad para hacerla partícipe de su propio desarrollo, de manera que pueda aumentar la rentabilidad social de las inversiones públicas, generar actividades de autogestión en su propio beneficio, para la cual se pueden mostrar casos exitosos</t>
  </si>
  <si>
    <t>Con la mejor alternativa escogida, facilitar el acceso a internet de los educandos, ya sea de manera contínua o periódica, iniciando por el sector urbano y paulatinamente cubriendo el sector rural</t>
  </si>
  <si>
    <t>Ejecutar actividades de educación, formal y no formal de adultos, conformación de escuelas de padres y áreas relacionadas con la convivencia.</t>
  </si>
  <si>
    <t>Adecuación  de la educación a las necesidades reales de la comunidad</t>
  </si>
  <si>
    <t>Análisis de las alternativas educativas que le ofrezcan a los jovenes una educación técnica acorde con las necesidades del entorno</t>
  </si>
  <si>
    <t>Infraestructura Educativa</t>
  </si>
  <si>
    <t>Mejoramiento de la Calidad de la Educación</t>
  </si>
  <si>
    <t>Mejoramiento de la Cobertura</t>
  </si>
  <si>
    <t>Infraestructura para la Salud</t>
  </si>
  <si>
    <t>Mejoramiento de la Calidad de los Servicios de Salud</t>
  </si>
  <si>
    <t>Infraestructura para el Deporte</t>
  </si>
  <si>
    <t>Infraestructura para la Cultura</t>
  </si>
  <si>
    <t>Fomento de Actividades Culturales</t>
  </si>
  <si>
    <t>Fomento de Actividades Deportivas</t>
  </si>
  <si>
    <t>Infraestructura para el Mercadeo</t>
  </si>
  <si>
    <t>Infraestructura de los Servicios Sociales</t>
  </si>
  <si>
    <t>Infraestructura Institucional</t>
  </si>
  <si>
    <t>Reubicación Matadero</t>
  </si>
  <si>
    <t>Optimización Plaza de Mercado</t>
  </si>
  <si>
    <t>Remodelación embarcadero de Ganado</t>
  </si>
  <si>
    <t>Reubicación Cementerio</t>
  </si>
  <si>
    <t>Ampliación Edificio  Municipal</t>
  </si>
  <si>
    <t>Terminación Polideportivo</t>
  </si>
  <si>
    <t>Casa de la Cultura y biblioteca- ludoteca</t>
  </si>
  <si>
    <t>Dotación de equipos y mobiliario</t>
  </si>
  <si>
    <t>Estudio de alternativas y diseño de infraestructura</t>
  </si>
  <si>
    <t>CML</t>
  </si>
  <si>
    <t>Adelantar actividades de capacitación en computación al personal de la Administración en la utilización de herramientas de los procesadores de texto, hojas electrónicas, bases de datos, utilitarios, sistema operativo e internet.</t>
  </si>
  <si>
    <t>Identificación de líderes en las comunidades rurales y urbanas para que sean capacitados en la conformación, deberes y derechos de veedurías ciudadanas no solo a las obras adelantadas por el Municipio, sino en otras instancias del Estado</t>
  </si>
  <si>
    <t xml:space="preserve">Reglamentación a la división de la propiedad </t>
  </si>
  <si>
    <t>Presentar al Concejo Municipal y Expedición del Acuerdo correspondiente, dentro de Esquema de Ordenamiento Territorial</t>
  </si>
  <si>
    <t>Mejoramiento de la producción agrícola</t>
  </si>
  <si>
    <t>Diseño de programas concertados</t>
  </si>
  <si>
    <t>Adoptar técnicas y procedimientos necesarios para restablecer la fertilidad y condiciones homogéneas de los suelos.</t>
  </si>
  <si>
    <t>Mejorar la calidad genética de las especies pecuarias utilizadas en el municipio, en especial porcinos y bovinos, .</t>
  </si>
  <si>
    <t>Establecimientos de praderas, bancos de proteina, alimentos alternativos como forrajes, ensilajes, caña, bloques nutricionales, entre otros.</t>
  </si>
  <si>
    <t xml:space="preserve">Realizar el mantenimiento periódico de los equipos y mobiliario existentes al servicio de los estudiantes y profesores.  </t>
  </si>
  <si>
    <t>Ampliación de Internados Escolares y Programas de Postprimaria</t>
  </si>
  <si>
    <t>Establecer o ampliar la cobertura de internados escolares y programas de postprimaria, en la medida en que la comunidad lo requiera y las condiciones de infraestructura, seguridad y conveniencia en general lo permitan</t>
  </si>
  <si>
    <t>Formación de lideres deportistas en el area rural y Escuelas de Formación Deportiva</t>
  </si>
  <si>
    <t>A través de actividades de capacitación y sensibilización se formarán líderes comunitarios que desarrollen actividades deportivas en la zona Urbana. Apoyo logístico con dotación de elementos deportivos.</t>
  </si>
  <si>
    <t>Desarrollar cursos y minicursos en bellas artes enfocados a niños, jovenes y adultos (música, pintura, escultura, teatro, danzas, etc)</t>
  </si>
  <si>
    <t>Desarrollar cursos en bellas artes  (música, pintura, escultura, teatro, danzas, etc)</t>
  </si>
  <si>
    <t>Auditorio, talleres, laboratorios, adecuación zonas verdes y vías internas</t>
  </si>
  <si>
    <t>Sección Primaria Centro</t>
  </si>
  <si>
    <t xml:space="preserve">Sección Primaria La Libertad </t>
  </si>
  <si>
    <t>Estudios y Diseños</t>
  </si>
  <si>
    <t>Restaurante escolar</t>
  </si>
  <si>
    <t>Colegio de Educación Básica Marco Aurelio Vargas de San Agustín del Cerro</t>
  </si>
  <si>
    <t>Diseños</t>
  </si>
  <si>
    <t>Escuela Piedra Campana de Calichana</t>
  </si>
  <si>
    <t>Refuerzo Estructural</t>
  </si>
  <si>
    <t>Escuela Agua Caliente de Varasanta</t>
  </si>
  <si>
    <t>Escuela La Gacenera de Ceiba Chiquita</t>
  </si>
  <si>
    <t>Estructura Sismoresistente</t>
  </si>
  <si>
    <t>Estudios de ampliación</t>
  </si>
  <si>
    <t>Escuela San José de Carbonera</t>
  </si>
  <si>
    <t>Estructura sismo resistente</t>
  </si>
  <si>
    <t>Cerramiento</t>
  </si>
  <si>
    <t>Adquisición lote y construcción escuela</t>
  </si>
  <si>
    <t>Estudio vulnerabilidad y diseños de reubicación</t>
  </si>
  <si>
    <t>Infraestructura</t>
  </si>
  <si>
    <t>Escuela San Antonio de Culima</t>
  </si>
  <si>
    <t>Obras Varias</t>
  </si>
  <si>
    <t>Unidades sanitarias, estructura sismo resistente y Aula</t>
  </si>
  <si>
    <t>Unidades sanitarias, estructura sismo resistente, Aula</t>
  </si>
  <si>
    <t>Obras varias</t>
  </si>
  <si>
    <t>Esudios y diseños</t>
  </si>
  <si>
    <t xml:space="preserve"> M</t>
  </si>
  <si>
    <t>Aulas, restaurante escolar, sala de informática</t>
  </si>
  <si>
    <t>Colegio de Educación Básica y Media Técnica Jacinto Vega</t>
  </si>
  <si>
    <t>Estudios y Diseños (vulnerabilidad)</t>
  </si>
  <si>
    <t>Cambio de redes a nuevos materiales, instalación de hidrántes y sectorización de redes</t>
  </si>
  <si>
    <t>Estudios sistemas alternativos</t>
  </si>
  <si>
    <t>Planta de Tratamiento Alternativa</t>
  </si>
  <si>
    <t>Calibración y Limpieza de medidores</t>
  </si>
  <si>
    <t>Identificación de Predios de Interés Acueductos y avalúos</t>
  </si>
  <si>
    <t>Ampliación de redes y estructuras a nuevos sectores y separaración de aguas negras y lluvias</t>
  </si>
  <si>
    <t>Redes de conducción, distribución y cerramiento lote</t>
  </si>
  <si>
    <t>Estudios y Diseño de acueducto</t>
  </si>
  <si>
    <t xml:space="preserve">Bocatoma, desarenador tanque de almacenamiento y redes de conducción y distribución, y cerramiento </t>
  </si>
  <si>
    <t>Organizar el Funcionamiento de la plaza de mercado, y de ferias y exposiciones.</t>
  </si>
  <si>
    <t>Estudio sobre la necesidad de cambiar el día de mercado.</t>
  </si>
  <si>
    <t xml:space="preserve">Legalización y titularización de  predios </t>
  </si>
  <si>
    <t>Estudio de títulos y procesos judiciales correspondientes</t>
  </si>
  <si>
    <t>Pavimentación Tramo en asfalto salida a Mambita – B. La Libertad, andenes y cunetas</t>
  </si>
  <si>
    <t>Puente Q. Gacenera en Ceiba Chiquita</t>
  </si>
  <si>
    <t>Puente las Cuevas sobre el Río Batá - Vda Caño Negro</t>
  </si>
  <si>
    <t>Puente La Clarita Vdas Carbonera y Caño Negro</t>
  </si>
  <si>
    <t>Puente Pto. Yopo Vdas Carbonera y Caño Negro</t>
  </si>
  <si>
    <t>Puente Pto. Gloria Vdas Charco Largo y Culima</t>
  </si>
  <si>
    <t>Puente el Cajón Vda Culima</t>
  </si>
  <si>
    <t xml:space="preserve">Puente quebrada Montecillos  Vda Hormigueros </t>
  </si>
  <si>
    <t>Puente Guzmán Vda Nazareth</t>
  </si>
  <si>
    <t>Puente La Cantonera vía San Agustín del Cerro - Planadas</t>
  </si>
  <si>
    <t>Puente Las Bocas río Lengupá Vdas Teguas y Planadas</t>
  </si>
  <si>
    <t>Puente las bocas del río Tunjita Vdas Santa Cecilia y Teguas</t>
  </si>
  <si>
    <t>Puente quebrada Honda Vda Caño Negro</t>
  </si>
  <si>
    <t>Puente Quebrada Blanca Vda Santa Cecilia</t>
  </si>
  <si>
    <t>Puente el Salitre río Tunjita Vda Santa Cecilia y Teguas</t>
  </si>
  <si>
    <t xml:space="preserve">Repavimentación en rígido  Tramo calle 4ª - salida a Mambita </t>
  </si>
  <si>
    <t xml:space="preserve">Pavimentación  Tramo polideportivo - salida a Caño Negro y B. Progreso </t>
  </si>
  <si>
    <t>Pavimentación Tramo carrera 4ª - carrera 6ª . en asfalto</t>
  </si>
  <si>
    <t>Reapertura</t>
  </si>
  <si>
    <t xml:space="preserve">Carrera 1ª C </t>
  </si>
  <si>
    <t xml:space="preserve"> tramo calle 4 a calle 6 y pavimentación tramo vehicular </t>
  </si>
  <si>
    <t xml:space="preserve">Zonas verdes </t>
  </si>
  <si>
    <t>Apertura calle 2A</t>
  </si>
  <si>
    <t>Apertura vía occidental campamento Chivor  S. A.</t>
  </si>
  <si>
    <t>Apertura de la via, andenes, zonas verdes y señalización</t>
  </si>
  <si>
    <t>Apertura, replanteo y pavimentación</t>
  </si>
  <si>
    <t xml:space="preserve">Pavimentación en adoquin  </t>
  </si>
  <si>
    <t xml:space="preserve">Pavimento </t>
  </si>
  <si>
    <t>Zonas Verdes</t>
  </si>
  <si>
    <t>Puente Argentina B C/marca</t>
  </si>
  <si>
    <t>Construcción de Batea vehicular y Puente Peatonal</t>
  </si>
  <si>
    <t>Puente Peatonal parque  Q. La Argentina</t>
  </si>
  <si>
    <t>Puente Peatonal</t>
  </si>
  <si>
    <t>Mantenimiento General</t>
  </si>
  <si>
    <t>Carrera 2ª, Calle 2ª y Cra 1C (atrás del Centro de Salud)</t>
  </si>
  <si>
    <t>Reparación de señales</t>
  </si>
  <si>
    <t>Vía  Alto José Moreno - Escuela Ceiba Grande - Alto del Mono - Balcones</t>
  </si>
  <si>
    <t>Vía  Calichana -La Almenara</t>
  </si>
  <si>
    <t>Estudios,  Diseños, levantamiento topográfico</t>
  </si>
  <si>
    <t>Vía Pte. Guavio - Hormigueros- Pte Q. Montecillos</t>
  </si>
  <si>
    <t>Caminos rurales peatonales</t>
  </si>
  <si>
    <t>Puente sobre Río Batá, Vía Santa María Rio Guavio</t>
  </si>
  <si>
    <t>Puente Piedra Campana sobre el río Lengupá - Vía San Luis de Gaceno</t>
  </si>
  <si>
    <t>Puente sobre el río Batá, vía Santa María Caño Negro</t>
  </si>
  <si>
    <t xml:space="preserve">Puente Los Teguas sobre Rio Tunjita, vía Sta María Campohermoso </t>
  </si>
  <si>
    <t>Construcción Puente</t>
  </si>
  <si>
    <t>Puente la Yacoreña Vía Ceiba Grande</t>
  </si>
  <si>
    <t xml:space="preserve">Puente Pto Charco Largo </t>
  </si>
  <si>
    <t>Terminación Reconstrucción Puente</t>
  </si>
  <si>
    <t>Protección de muros de anclaje</t>
  </si>
  <si>
    <t>Puente sobre Q. Caño Negro</t>
  </si>
  <si>
    <t>Mejoramiento de  bases, baranda y cables</t>
  </si>
  <si>
    <t xml:space="preserve">Cambio de madera </t>
  </si>
  <si>
    <t>Mejoramiento de  bases, malla y cables.</t>
  </si>
  <si>
    <t>Refuerzo estructural,  cambio madera por material permanente</t>
  </si>
  <si>
    <t>Nuevo puente por desvío de cauce</t>
  </si>
  <si>
    <t>Construcción Nuevo Puente.</t>
  </si>
  <si>
    <t>Mejoramiento estructura,  bases, baranda y cables</t>
  </si>
  <si>
    <t>Puente las Lajas en San Miguel</t>
  </si>
  <si>
    <t>Mantenimiento general.</t>
  </si>
  <si>
    <t>Puente Bocachico en Nazareth</t>
  </si>
  <si>
    <t>Terminación Construcción</t>
  </si>
  <si>
    <t>Puente la Corneta en Nazareth</t>
  </si>
  <si>
    <t>Organizar a los productores para mejorar canales de comercialización buscando venta directa a consumidores</t>
  </si>
  <si>
    <t>Instalación de Tanque de Enfriamiento para Lácteos</t>
  </si>
  <si>
    <t>El proyecto se desarrollará, previo estudio de factibilidad, en asocio con otras entidades del sector, buscando un mayor valor de comercialización del precio de la leche, para lo cual se puede acceder a cofinanciaciones por parte de FINAGRO y el  Programa Incentivo para la Capitalización Rural.</t>
  </si>
  <si>
    <t>Se trata de incentivar, mediante la combinación de distintas acciones de tipo tributario, crediticio y de subsidio, el establecimiento de bosques para leña, y medianos o grandes bosques para la producción de madera, de manera que a largo plazo generen rentabilidad económica además de los beneficios ambientales. Implica la identificación de las especies más adecuadas para el efecto, teniendo en cuenta aspectos de adaptabilidad, tiempo de maduración, mercadeo, etc.</t>
  </si>
  <si>
    <t>Adelantar estudios para establecer la viabilidad técnica, económica y ambiental de la extracción de minerales, como carbón, yeso, esmeraldas y agregados para construcción.</t>
  </si>
  <si>
    <t>Reglamentar la extracción  de minerales (carbón, yeso y esmeraldas) y pétreos y agregados para construcción del lecho de los rios y canteras, dependiendo de los resultados de los estudios mencionados. Implementación de planes de manejo, cierre y abandono acordes con las necesidades ambientales del sector.</t>
  </si>
  <si>
    <t>En coordinación con el SENA, desarrollar programas de capacitación para que los mismos habitantes de Santa María provean de bienes y servicios (metalisteria, mecánica, carpintería y mantenimiento) a los grandes empleadores (Chivor AES S.A. y Administración Municipal) y demás comunidad. Incluye desarrollo de actividades de mejoramiento de la producción, cumplimiento en entregas y presentación de productos que se ofrecen, como en el caso de la productora de agua industrializada La Roca, elementos de aseo, dotaciones, para que sean   productos competitivos y generen empleo.</t>
  </si>
  <si>
    <t>Asesoría a la comunidad en presentación de proyectos y solicitud de créditos</t>
  </si>
  <si>
    <t>Creación de senderos ecológicos y utilización de Fuentes hídricas confines ecoturísticos, (parques lineales).</t>
  </si>
  <si>
    <t>Diseños de nuevos ecosenderos</t>
  </si>
  <si>
    <t>Capacitación  a comunidades y Organización de microempresas Ecoturisticas</t>
  </si>
  <si>
    <t>Organización de fincas demostrativas y Apoyo a proyectos agropecuarios</t>
  </si>
  <si>
    <t>Establecer fincas demostrativas de las actividades adelantadas en el campo, y fomentar mediante el desarrollo de proyectos agropecuarios innovadores, turismo receptivo relacionado con dichas actividades.</t>
  </si>
  <si>
    <t>Capacitación  comunidades y Organización de microempresas Agroturísticas</t>
  </si>
  <si>
    <t>Organizar lugares de actividad turística</t>
  </si>
  <si>
    <t>Organizar y readecuar los hitos, miradores, monumentos y demás sitios con valor histórico y cultural (son áreas de encuentro con carácter pedagógico).</t>
  </si>
  <si>
    <t>Publicar un texto completo con toda la oferta turística municipal, en apliación de la ley 300 de 1996..</t>
  </si>
  <si>
    <t>Capacitación de propietarios y empleados , Organización de microempresas  turísticas</t>
  </si>
  <si>
    <t xml:space="preserve">Fomentar la inversión en infraestructura de servicios turísticos. Difundir la oferta de servicios a través de internet. </t>
  </si>
  <si>
    <t>Estudio de oferta turística, en convenio con Universidades, Viceministerio de turismo.</t>
  </si>
  <si>
    <t>El proyecto fomenta el turismo interno, inicialmente  a través del desarrollo de actividades de esparcimiento dirigidas a la comunidad urbana y rural de Santa María, mediante el desarrollo de paseos ecológicos, dias de campo, intercambios veredales, etc. Que además de dinamizar económicamente el sector conllevan un mayor sentido de pertenencia de la comunidad por su territorio.</t>
  </si>
  <si>
    <t>Las acciones que implica este proyecto conllevan actividades coordinadas entre la Administración y el sector turístico tanto del Municipio como de la región y del país. Para lo cual se deben establecer acciones de capacitación a los oferentes de servicios (Hoteles y hospedajes, restaurantes, transportadores), promociones especiales, coordinación con  las fuerzas del orden, etc.    Mantenter infraestructura inherente a los sitios de interés turístico, teniendo en cuentala ley 300 de 1996 (ley de Turismo)</t>
  </si>
  <si>
    <t>Desarrollo de campañas para prevenir el embarazo precoz, y fomentar la maternidad y paternidad responsable, en el sentido de procrear un número de hijos que puedan los padres sostener; mediante actividades como: charlas, conferencias y la utilización de medios masivos de difusión.</t>
  </si>
  <si>
    <t>Análisis de las distintas alternativas tecnológicas que permitan el acceso de los educandos a los servicios de internet</t>
  </si>
  <si>
    <t>Transportar a los niños que lo requieran, dando prioridad a los de más escasos recursos económicos y sitios de residencia más alejados</t>
  </si>
  <si>
    <t>Revisar la base de datos del sisben para eliminar de la misma a los que se encuentren afiliados a otras ARS, otros regímenes o no habiten en el Municipio.</t>
  </si>
  <si>
    <t xml:space="preserve">Identificar las personas en el régimen subsidiado o vinculados, que tienen capacidad de pago y por tanto pueden pagar su afiliación al régimen contributivo. </t>
  </si>
  <si>
    <t>Instrucción a la comunidad sobre derechos y deberes como usuarios de servicios de salud</t>
  </si>
  <si>
    <t>A través de actividades de capacitación y sensibilización se formarán líderes comunitarios que desarrollen actividades deportivas en la zona rural. Apoyo logístico con dotación de elementos deportivos.</t>
  </si>
  <si>
    <t>Aplicación de la nueva encuesta SISBEN a toda la Población, de conformidad con las directrices del gobierno, buscando en la medida de lo posible que la información sea utilizada también en otras áreas diferentes a la salud, especialmente en vivienda y educación, entre otros</t>
  </si>
  <si>
    <t>Depuración de la base de datos SISBEN</t>
  </si>
  <si>
    <t>Realizar estudio de reestructuración Administrativa</t>
  </si>
  <si>
    <t>Implementación de Incentivos al Personal de acuerdo a Ley 443 de 1999</t>
  </si>
  <si>
    <t>Motivar, mediante incentivos pecuniarios y no pecuniarios al personal de la Administración de acuerdo a su desempeño laboral.</t>
  </si>
  <si>
    <t>Mediante acuerdo del Concejo Municipal, reglamentar la división veredal de conformidad con la realidad social del Municipio y en concertación con el IGAC.</t>
  </si>
  <si>
    <t>Conexión del Municipio a internet, mediante el desarrollo de gestiones que le permitan disminuir los costos del servicio a tarifas más razonables y accesibles a las finanzas del Municipio, de tal manera que puedan mejorarse los niveles de  cumplimiento a lo establecido en el decreto 2170 de 2002 y en general a los principios de publicidad y transparencia en las actuaciones públicas. El proyecto implica mejoramiento de equipos y capacitación a funcionarios</t>
  </si>
  <si>
    <t>Desarrollo de actividades de formación política a la comunidad, no tanto en términos de partidos y movimientos políticos, sino en terminos de conocimiento de los distintos instrumentos de participación política de los ciudadanos. Crear escuelas de liderazgo.</t>
  </si>
  <si>
    <t>Repavimentación Tramo cra 2ª- matadero cra 4ª</t>
  </si>
  <si>
    <t>Red transversal terciaria Nacional</t>
  </si>
  <si>
    <t xml:space="preserve"> Plan de Desarrollo social y comunitario</t>
  </si>
  <si>
    <t>Administración Municipal, Concejo Municipal, municipios limítrofes, IGAC.</t>
  </si>
  <si>
    <t>Formación Política</t>
  </si>
  <si>
    <t>Administración municipal,  núcleo educativo municipal y propietarios   de establecimientos relacionados.</t>
  </si>
  <si>
    <t>Acciones complementarias</t>
  </si>
  <si>
    <t>Terminación Estadio Municipal</t>
  </si>
  <si>
    <t>Mejoramiento Campo deportivo B. Progreso</t>
  </si>
  <si>
    <t>Mejoramiento Campo deportivo B. Colombia</t>
  </si>
  <si>
    <t>Mejoramiento Campo deportivo B. La Libertad</t>
  </si>
  <si>
    <t>Vehiculares campamento Chivor  S. A.</t>
  </si>
  <si>
    <t xml:space="preserve">Diseño vías peatonales </t>
  </si>
  <si>
    <t>FORMULACION DE PROYECTOS</t>
  </si>
  <si>
    <t>SISTEMA VIAL URBANO</t>
  </si>
  <si>
    <t>SISTEMA VIAL RURAL</t>
  </si>
  <si>
    <t>AREA SOCIAL (NO INCLUYE INFRAESTRUCTURA)</t>
  </si>
  <si>
    <t>PLANES</t>
  </si>
  <si>
    <t>PROGRAMAS</t>
  </si>
  <si>
    <t>Red vial urbana secundaria</t>
  </si>
  <si>
    <t>Organización del Sistema de  Transporte</t>
  </si>
  <si>
    <t>Vías Vehiculares Rurales</t>
  </si>
  <si>
    <t>Caminos Peatonales Rurales</t>
  </si>
  <si>
    <t xml:space="preserve">Puentes Peatonales Rurales </t>
  </si>
  <si>
    <t>SUBPROGRAMA</t>
  </si>
  <si>
    <t>Puentes Vehículares Rurales</t>
  </si>
  <si>
    <t xml:space="preserve">PROYECTO (UBICACIÓN) </t>
  </si>
  <si>
    <r>
      <t>P</t>
    </r>
    <r>
      <rPr>
        <b/>
        <sz val="6"/>
        <rFont val="Arial"/>
        <family val="2"/>
      </rPr>
      <t>ROGRAMA</t>
    </r>
  </si>
  <si>
    <t>Señalización vial urbana</t>
  </si>
  <si>
    <t>Organización, registro y control transportadores</t>
  </si>
  <si>
    <t>Administración Municipal, Hospital San Luis de Gaceno, Centro de Salud Santa María, Instituto Seccional de Salud</t>
  </si>
  <si>
    <t>Establecimiento de bosques protector, protector-productor y productor.</t>
  </si>
  <si>
    <t>Depuración de las bases del SISBEN</t>
  </si>
  <si>
    <t>Administración municipal juntas de acción comunal  ONGS, red de veedurías, veedurías ciudadanas, Corpochivor y Chivor AES S.A</t>
  </si>
  <si>
    <t>MUNICIPIO</t>
  </si>
  <si>
    <t>Administración Municipal, Núcleo de Desarrollo Educativo, Secretaria de Educación de Boyacá, Juntas de Acción Comunal</t>
  </si>
  <si>
    <t>Dotación de Establecimientos educativos</t>
  </si>
  <si>
    <t>PROGRA-MAS</t>
  </si>
  <si>
    <t>SUBPRO-GRAMA</t>
  </si>
  <si>
    <t>Sector Terciario</t>
  </si>
  <si>
    <t xml:space="preserve">Administración municipal,  UPTC y propietarios </t>
  </si>
  <si>
    <t>Se trata de mantener el sendero existente y establecer otros senderos ecológicos, así como la utilización de fuentes hídricas (cascadas y pozos) con fines turísticos en armonía con el ambiente.</t>
  </si>
  <si>
    <t>Consiste en capacitar a la Comunidad para la atención y prestación de servicios, así como la constitución de microempresas que se encarguen de establecer las conexiones para percibir turistas.</t>
  </si>
  <si>
    <t>Parcelación de la Tierra</t>
  </si>
  <si>
    <t>Administración Municipal, Concejo Municipal y Corpochivor</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</si>
</sst>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0\ _€_-;\-* #,##0.0\ _€_-;_-* &quot;-&quot;??\ _€_-;_-@_-"/>
    <numFmt numFmtId="185" formatCode="_-* #,##0\ _€_-;\-* #,##0\ _€_-;_-* &quot;-&quot;??\ _€_-;_-@_-"/>
    <numFmt numFmtId="186" formatCode="0.0"/>
    <numFmt numFmtId="187" formatCode="#,##0.0"/>
    <numFmt numFmtId="188" formatCode="0.000"/>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 #,##0_-;\-* #,##0_-;_-* &quot;-&quot;_-;_-@_-"/>
    <numFmt numFmtId="195" formatCode="_-&quot;$&quot;* #,##0.00_-;\-&quot;$&quot;* #,##0.00_-;_-&quot;$&quot;* &quot;-&quot;??_-;_-@_-"/>
    <numFmt numFmtId="196" formatCode="_-* #,##0.00_-;\-* #,##0.00_-;_-* &quot;-&quot;??_-;_-@_-"/>
  </numFmts>
  <fonts count="18">
    <font>
      <sz val="10"/>
      <name val="Arial"/>
      <family val="0"/>
    </font>
    <font>
      <b/>
      <sz val="11"/>
      <name val="Times New Roman"/>
      <family val="1"/>
    </font>
    <font>
      <b/>
      <sz val="9"/>
      <name val="Times New Roman"/>
      <family val="1"/>
    </font>
    <font>
      <b/>
      <sz val="8"/>
      <name val="Times New Roman"/>
      <family val="1"/>
    </font>
    <font>
      <sz val="8"/>
      <name val="Arial"/>
      <family val="2"/>
    </font>
    <font>
      <b/>
      <sz val="8"/>
      <name val="Arial"/>
      <family val="2"/>
    </font>
    <font>
      <u val="single"/>
      <sz val="10"/>
      <color indexed="12"/>
      <name val="Arial"/>
      <family val="0"/>
    </font>
    <font>
      <u val="single"/>
      <sz val="10"/>
      <color indexed="36"/>
      <name val="Arial"/>
      <family val="0"/>
    </font>
    <font>
      <b/>
      <sz val="6"/>
      <name val="Arial"/>
      <family val="2"/>
    </font>
    <font>
      <b/>
      <sz val="9"/>
      <name val="Arial"/>
      <family val="2"/>
    </font>
    <font>
      <sz val="8"/>
      <color indexed="10"/>
      <name val="Arial"/>
      <family val="2"/>
    </font>
    <font>
      <b/>
      <sz val="7"/>
      <name val="Times New Roman"/>
      <family val="1"/>
    </font>
    <font>
      <b/>
      <sz val="10"/>
      <name val="Arial"/>
      <family val="2"/>
    </font>
    <font>
      <sz val="8"/>
      <name val="Times New Roman"/>
      <family val="1"/>
    </font>
    <font>
      <b/>
      <sz val="7"/>
      <name val="Arial"/>
      <family val="2"/>
    </font>
    <font>
      <sz val="6"/>
      <name val="Arial"/>
      <family val="2"/>
    </font>
    <font>
      <b/>
      <sz val="12"/>
      <name val="Times New Roman"/>
      <family val="1"/>
    </font>
    <font>
      <sz val="9"/>
      <name val="Arial"/>
      <family val="2"/>
    </font>
  </fonts>
  <fills count="3">
    <fill>
      <patternFill/>
    </fill>
    <fill>
      <patternFill patternType="gray125"/>
    </fill>
    <fill>
      <patternFill patternType="solid">
        <fgColor indexed="9"/>
        <bgColor indexed="64"/>
      </patternFill>
    </fill>
  </fills>
  <borders count="31">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medium"/>
    </border>
    <border>
      <left style="thin"/>
      <right>
        <color indexed="63"/>
      </right>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thin"/>
      <bottom style="thin"/>
    </border>
    <border>
      <left style="thin"/>
      <right style="medium"/>
      <top style="thin"/>
      <bottom style="thin"/>
    </border>
    <border>
      <left style="thin"/>
      <right style="medium"/>
      <top style="thin"/>
      <bottom style="medium"/>
    </border>
    <border>
      <left>
        <color indexed="63"/>
      </left>
      <right>
        <color indexed="63"/>
      </right>
      <top style="thin"/>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color indexed="63"/>
      </top>
      <bottom style="thin"/>
    </border>
    <border>
      <left style="thin"/>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317">
    <xf numFmtId="0" fontId="0" fillId="0" borderId="0" xfId="0" applyAlignment="1">
      <alignment/>
    </xf>
    <xf numFmtId="185" fontId="0" fillId="0" borderId="0" xfId="18" applyNumberFormat="1" applyAlignment="1">
      <alignment/>
    </xf>
    <xf numFmtId="0" fontId="4" fillId="0" borderId="0" xfId="0" applyFont="1" applyAlignment="1">
      <alignment/>
    </xf>
    <xf numFmtId="0" fontId="4" fillId="0" borderId="1" xfId="0" applyFont="1" applyBorder="1" applyAlignment="1">
      <alignment horizontal="justify" vertical="top" wrapText="1"/>
    </xf>
    <xf numFmtId="0" fontId="4" fillId="0" borderId="1" xfId="0" applyFont="1" applyBorder="1" applyAlignment="1">
      <alignment horizontal="center" vertical="top" wrapText="1"/>
    </xf>
    <xf numFmtId="0" fontId="3" fillId="2" borderId="1" xfId="0" applyFont="1" applyFill="1" applyBorder="1" applyAlignment="1">
      <alignment horizontal="center" vertical="center" wrapText="1"/>
    </xf>
    <xf numFmtId="185" fontId="3" fillId="2" borderId="1" xfId="18" applyNumberFormat="1" applyFont="1" applyFill="1" applyBorder="1" applyAlignment="1">
      <alignment horizontal="center" vertical="center" wrapText="1"/>
    </xf>
    <xf numFmtId="0" fontId="4" fillId="0" borderId="1" xfId="0" applyFont="1" applyBorder="1" applyAlignment="1">
      <alignment horizontal="center" vertical="center" wrapText="1"/>
    </xf>
    <xf numFmtId="185" fontId="0" fillId="0" borderId="0" xfId="18" applyNumberFormat="1" applyAlignment="1">
      <alignment/>
    </xf>
    <xf numFmtId="185" fontId="0" fillId="0" borderId="0" xfId="18" applyNumberFormat="1" applyAlignment="1">
      <alignment horizontal="right" vertical="center"/>
    </xf>
    <xf numFmtId="3" fontId="4" fillId="0" borderId="1" xfId="18" applyNumberFormat="1" applyFont="1" applyBorder="1" applyAlignment="1">
      <alignment horizontal="right" vertical="center" wrapText="1"/>
    </xf>
    <xf numFmtId="0" fontId="5" fillId="0" borderId="1" xfId="0" applyFont="1" applyBorder="1" applyAlignment="1">
      <alignment horizontal="center" vertical="center" textRotation="90" wrapText="1"/>
    </xf>
    <xf numFmtId="3" fontId="4" fillId="0" borderId="1" xfId="18" applyNumberFormat="1" applyFont="1" applyBorder="1" applyAlignment="1">
      <alignment horizontal="right" vertical="center"/>
    </xf>
    <xf numFmtId="0" fontId="4" fillId="0" borderId="1" xfId="0" applyFont="1" applyBorder="1" applyAlignment="1">
      <alignment horizontal="left" vertical="top" wrapText="1"/>
    </xf>
    <xf numFmtId="0" fontId="0" fillId="0" borderId="0" xfId="0" applyAlignment="1">
      <alignment horizontal="left"/>
    </xf>
    <xf numFmtId="185" fontId="0" fillId="0" borderId="0" xfId="18" applyNumberFormat="1" applyAlignment="1">
      <alignment horizontal="left"/>
    </xf>
    <xf numFmtId="3" fontId="4" fillId="0" borderId="1" xfId="18" applyNumberFormat="1" applyFont="1" applyBorder="1" applyAlignment="1">
      <alignment horizontal="left" vertical="center" wrapText="1"/>
    </xf>
    <xf numFmtId="3" fontId="4" fillId="0" borderId="0" xfId="18" applyNumberFormat="1" applyFont="1" applyAlignment="1">
      <alignment/>
    </xf>
    <xf numFmtId="3" fontId="0" fillId="0" borderId="0" xfId="18" applyNumberFormat="1" applyAlignment="1">
      <alignment/>
    </xf>
    <xf numFmtId="3" fontId="4" fillId="0" borderId="1" xfId="18" applyNumberFormat="1" applyFont="1" applyBorder="1" applyAlignment="1">
      <alignment horizontal="left" vertical="top" wrapText="1"/>
    </xf>
    <xf numFmtId="3" fontId="4" fillId="0" borderId="1" xfId="18" applyNumberFormat="1" applyFont="1" applyBorder="1" applyAlignment="1">
      <alignment/>
    </xf>
    <xf numFmtId="3" fontId="4" fillId="0" borderId="1" xfId="18" applyNumberFormat="1" applyFont="1" applyBorder="1" applyAlignment="1">
      <alignment horizontal="right"/>
    </xf>
    <xf numFmtId="3" fontId="4" fillId="0" borderId="1" xfId="18" applyNumberFormat="1" applyFont="1" applyBorder="1" applyAlignment="1">
      <alignment vertical="center"/>
    </xf>
    <xf numFmtId="185" fontId="4" fillId="0" borderId="1" xfId="18" applyNumberFormat="1" applyFont="1" applyBorder="1" applyAlignment="1">
      <alignment horizontal="right" vertical="top" wrapText="1"/>
    </xf>
    <xf numFmtId="0" fontId="4" fillId="0" borderId="1" xfId="0" applyFont="1" applyBorder="1" applyAlignment="1">
      <alignment horizontal="center"/>
    </xf>
    <xf numFmtId="185" fontId="0" fillId="0" borderId="0" xfId="18" applyNumberFormat="1" applyFont="1" applyAlignment="1">
      <alignment horizontal="right" vertical="center"/>
    </xf>
    <xf numFmtId="185" fontId="4" fillId="0" borderId="1" xfId="18" applyNumberFormat="1" applyFont="1" applyBorder="1" applyAlignment="1">
      <alignment horizontal="right" vertical="center" wrapText="1"/>
    </xf>
    <xf numFmtId="185" fontId="4" fillId="0" borderId="1" xfId="18" applyNumberFormat="1" applyFont="1" applyBorder="1" applyAlignment="1">
      <alignment horizontal="right" vertical="center"/>
    </xf>
    <xf numFmtId="3" fontId="0" fillId="0" borderId="0" xfId="18" applyNumberFormat="1" applyFont="1" applyAlignment="1">
      <alignment horizontal="right" vertical="center"/>
    </xf>
    <xf numFmtId="185" fontId="0" fillId="0" borderId="0" xfId="18" applyNumberFormat="1" applyAlignment="1">
      <alignment horizontal="right"/>
    </xf>
    <xf numFmtId="185" fontId="0" fillId="0" borderId="0" xfId="18" applyNumberFormat="1" applyAlignment="1">
      <alignment horizontal="center" vertical="center"/>
    </xf>
    <xf numFmtId="185" fontId="4" fillId="0" borderId="1" xfId="18" applyNumberFormat="1" applyFont="1" applyBorder="1" applyAlignment="1">
      <alignment horizontal="center" vertical="center" wrapText="1"/>
    </xf>
    <xf numFmtId="185" fontId="4" fillId="0" borderId="1" xfId="18" applyNumberFormat="1" applyFont="1" applyBorder="1" applyAlignment="1">
      <alignment horizontal="left" vertical="top" wrapText="1"/>
    </xf>
    <xf numFmtId="3" fontId="4" fillId="0" borderId="1" xfId="0" applyNumberFormat="1" applyFont="1" applyBorder="1" applyAlignment="1">
      <alignment horizontal="right" vertical="center" wrapText="1"/>
    </xf>
    <xf numFmtId="3" fontId="5" fillId="0" borderId="1" xfId="18" applyNumberFormat="1" applyFont="1" applyBorder="1" applyAlignment="1">
      <alignment horizontal="right" vertical="center"/>
    </xf>
    <xf numFmtId="3" fontId="5" fillId="0" borderId="1" xfId="18" applyNumberFormat="1" applyFont="1" applyBorder="1" applyAlignment="1">
      <alignment horizontal="left"/>
    </xf>
    <xf numFmtId="0" fontId="8" fillId="2" borderId="1" xfId="0" applyFont="1" applyFill="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horizontal="center" vertical="center"/>
    </xf>
    <xf numFmtId="3" fontId="5" fillId="0" borderId="1" xfId="18" applyNumberFormat="1" applyFont="1" applyBorder="1" applyAlignment="1">
      <alignment horizontal="center" vertical="center"/>
    </xf>
    <xf numFmtId="0" fontId="4" fillId="0" borderId="1"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textRotation="90"/>
    </xf>
    <xf numFmtId="185" fontId="4" fillId="0" borderId="2" xfId="18" applyNumberFormat="1" applyFont="1" applyBorder="1" applyAlignment="1">
      <alignment horizontal="right" vertical="center" wrapText="1"/>
    </xf>
    <xf numFmtId="0" fontId="4" fillId="0" borderId="3" xfId="0" applyFont="1" applyBorder="1" applyAlignment="1">
      <alignment horizontal="center" vertical="center" wrapText="1"/>
    </xf>
    <xf numFmtId="185" fontId="5" fillId="0" borderId="1" xfId="18" applyNumberFormat="1" applyFont="1" applyBorder="1" applyAlignment="1">
      <alignment horizontal="center" vertical="center" wrapText="1"/>
    </xf>
    <xf numFmtId="0" fontId="0" fillId="0" borderId="1" xfId="0" applyBorder="1" applyAlignment="1">
      <alignment/>
    </xf>
    <xf numFmtId="0" fontId="5" fillId="0" borderId="1" xfId="0" applyFont="1" applyBorder="1" applyAlignment="1">
      <alignment horizontal="center" vertical="center" wrapText="1"/>
    </xf>
    <xf numFmtId="0" fontId="4" fillId="0" borderId="2" xfId="0" applyFont="1" applyBorder="1" applyAlignment="1">
      <alignment horizontal="center" vertical="top" wrapText="1"/>
    </xf>
    <xf numFmtId="185" fontId="4" fillId="0" borderId="2" xfId="18" applyNumberFormat="1" applyFont="1" applyBorder="1" applyAlignment="1">
      <alignment horizontal="left" vertical="top" wrapText="1"/>
    </xf>
    <xf numFmtId="0" fontId="3"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185" fontId="3" fillId="2" borderId="4" xfId="18" applyNumberFormat="1" applyFont="1" applyFill="1" applyBorder="1" applyAlignment="1">
      <alignment horizontal="center" vertical="center" wrapText="1"/>
    </xf>
    <xf numFmtId="3" fontId="5" fillId="0" borderId="4" xfId="18" applyNumberFormat="1" applyFont="1" applyBorder="1" applyAlignment="1">
      <alignment horizontal="righ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0" borderId="1" xfId="0" applyBorder="1" applyAlignment="1">
      <alignment horizontal="left"/>
    </xf>
    <xf numFmtId="0" fontId="5" fillId="0" borderId="2" xfId="0" applyFont="1" applyBorder="1" applyAlignment="1">
      <alignment horizontal="center"/>
    </xf>
    <xf numFmtId="3" fontId="5" fillId="0" borderId="2" xfId="18" applyNumberFormat="1" applyFont="1" applyBorder="1" applyAlignment="1">
      <alignment horizontal="right" vertical="center"/>
    </xf>
    <xf numFmtId="3" fontId="5" fillId="0" borderId="2" xfId="18" applyNumberFormat="1" applyFont="1" applyBorder="1" applyAlignment="1">
      <alignment horizontal="left"/>
    </xf>
    <xf numFmtId="0" fontId="4" fillId="0" borderId="1" xfId="0" applyFont="1" applyBorder="1" applyAlignment="1">
      <alignment vertical="center"/>
    </xf>
    <xf numFmtId="0" fontId="4" fillId="0" borderId="1" xfId="0" applyFont="1" applyBorder="1" applyAlignment="1">
      <alignment horizontal="left" vertical="center"/>
    </xf>
    <xf numFmtId="185" fontId="13" fillId="2" borderId="1" xfId="18" applyNumberFormat="1" applyFont="1" applyFill="1" applyBorder="1" applyAlignment="1">
      <alignment horizontal="center" vertical="center" wrapText="1"/>
    </xf>
    <xf numFmtId="185" fontId="4" fillId="2" borderId="1" xfId="18" applyNumberFormat="1" applyFont="1" applyFill="1" applyBorder="1" applyAlignment="1">
      <alignment horizontal="center" vertical="center" wrapText="1"/>
    </xf>
    <xf numFmtId="0" fontId="5" fillId="0" borderId="2" xfId="0" applyFont="1" applyBorder="1" applyAlignment="1">
      <alignment horizontal="center" vertical="center" textRotation="90" wrapText="1"/>
    </xf>
    <xf numFmtId="3" fontId="5" fillId="0" borderId="5" xfId="18" applyNumberFormat="1" applyFont="1" applyBorder="1" applyAlignment="1">
      <alignment horizontal="right" vertical="center"/>
    </xf>
    <xf numFmtId="185" fontId="4" fillId="0" borderId="6" xfId="18" applyNumberFormat="1" applyFont="1" applyBorder="1" applyAlignment="1">
      <alignment horizontal="right" vertical="center" wrapText="1"/>
    </xf>
    <xf numFmtId="0" fontId="4" fillId="0" borderId="7" xfId="0" applyFont="1" applyBorder="1" applyAlignment="1">
      <alignment vertical="center"/>
    </xf>
    <xf numFmtId="185" fontId="4" fillId="0" borderId="8" xfId="18" applyNumberFormat="1" applyFont="1" applyBorder="1" applyAlignment="1">
      <alignment horizontal="right" vertical="center" wrapText="1"/>
    </xf>
    <xf numFmtId="0" fontId="4" fillId="0" borderId="9" xfId="0" applyFont="1" applyBorder="1" applyAlignment="1">
      <alignment vertical="center"/>
    </xf>
    <xf numFmtId="185" fontId="0" fillId="0" borderId="10" xfId="18" applyNumberFormat="1" applyBorder="1" applyAlignment="1">
      <alignment vertical="center"/>
    </xf>
    <xf numFmtId="0" fontId="9" fillId="0" borderId="4" xfId="0" applyFont="1" applyBorder="1" applyAlignment="1">
      <alignment horizontal="center"/>
    </xf>
    <xf numFmtId="3" fontId="9" fillId="0" borderId="4" xfId="18" applyNumberFormat="1" applyFont="1" applyBorder="1" applyAlignment="1">
      <alignment horizontal="right" vertical="center"/>
    </xf>
    <xf numFmtId="3" fontId="9" fillId="0" borderId="4" xfId="18" applyNumberFormat="1" applyFont="1" applyBorder="1" applyAlignment="1">
      <alignment horizontal="left"/>
    </xf>
    <xf numFmtId="185" fontId="0" fillId="0" borderId="10" xfId="18" applyNumberFormat="1" applyBorder="1" applyAlignment="1">
      <alignment/>
    </xf>
    <xf numFmtId="0" fontId="4" fillId="0" borderId="2" xfId="0" applyFont="1" applyBorder="1" applyAlignment="1">
      <alignment horizontal="justify" vertical="top" wrapText="1"/>
    </xf>
    <xf numFmtId="0" fontId="4" fillId="0" borderId="2" xfId="0" applyFont="1" applyBorder="1" applyAlignment="1">
      <alignment horizontal="left" vertical="top" wrapText="1"/>
    </xf>
    <xf numFmtId="3" fontId="4" fillId="0" borderId="2" xfId="18" applyNumberFormat="1" applyFont="1" applyBorder="1" applyAlignment="1">
      <alignment horizontal="right" vertical="center" wrapText="1"/>
    </xf>
    <xf numFmtId="3" fontId="4" fillId="0" borderId="2" xfId="18" applyNumberFormat="1" applyFont="1" applyBorder="1" applyAlignment="1">
      <alignment horizontal="left" vertical="center" wrapText="1"/>
    </xf>
    <xf numFmtId="0" fontId="4" fillId="0" borderId="9" xfId="18" applyNumberFormat="1" applyFont="1" applyBorder="1" applyAlignment="1">
      <alignment vertical="center"/>
    </xf>
    <xf numFmtId="185" fontId="4" fillId="0" borderId="1" xfId="18" applyNumberFormat="1" applyFont="1" applyBorder="1" applyAlignment="1">
      <alignment horizontal="left" vertical="center" wrapText="1"/>
    </xf>
    <xf numFmtId="185" fontId="0" fillId="0" borderId="1" xfId="18" applyNumberFormat="1" applyBorder="1" applyAlignment="1">
      <alignment horizontal="right" vertical="center"/>
    </xf>
    <xf numFmtId="3" fontId="4" fillId="0" borderId="0" xfId="20" applyNumberFormat="1" applyFont="1" applyAlignment="1">
      <alignment/>
    </xf>
    <xf numFmtId="185" fontId="4" fillId="0" borderId="1" xfId="20" applyNumberFormat="1" applyFont="1" applyBorder="1" applyAlignment="1">
      <alignment horizontal="right" vertical="center" wrapText="1"/>
    </xf>
    <xf numFmtId="3" fontId="0" fillId="0" borderId="0" xfId="20" applyNumberFormat="1" applyAlignment="1">
      <alignment/>
    </xf>
    <xf numFmtId="185" fontId="0" fillId="0" borderId="0" xfId="20" applyNumberFormat="1" applyAlignment="1">
      <alignment horizontal="right" vertical="center"/>
    </xf>
    <xf numFmtId="185" fontId="0" fillId="0" borderId="0" xfId="20" applyNumberFormat="1" applyFont="1" applyAlignment="1">
      <alignment horizontal="right" vertical="center"/>
    </xf>
    <xf numFmtId="185" fontId="0" fillId="0" borderId="0" xfId="20" applyNumberFormat="1" applyAlignment="1">
      <alignment horizontal="left"/>
    </xf>
    <xf numFmtId="185" fontId="0" fillId="0" borderId="0" xfId="20" applyNumberFormat="1" applyAlignment="1">
      <alignment/>
    </xf>
    <xf numFmtId="185" fontId="3" fillId="2" borderId="1" xfId="20" applyNumberFormat="1" applyFont="1" applyFill="1" applyBorder="1" applyAlignment="1">
      <alignment horizontal="center" vertical="center" wrapText="1"/>
    </xf>
    <xf numFmtId="185" fontId="4" fillId="0" borderId="1" xfId="20" applyNumberFormat="1" applyFont="1" applyBorder="1" applyAlignment="1">
      <alignment horizontal="center" vertical="center" wrapText="1"/>
    </xf>
    <xf numFmtId="185" fontId="5" fillId="0" borderId="1" xfId="20" applyNumberFormat="1" applyFont="1" applyBorder="1" applyAlignment="1">
      <alignment horizontal="center" vertical="center" wrapText="1"/>
    </xf>
    <xf numFmtId="3" fontId="5" fillId="0" borderId="1" xfId="20" applyNumberFormat="1" applyFont="1" applyBorder="1" applyAlignment="1">
      <alignment horizontal="right" vertical="center"/>
    </xf>
    <xf numFmtId="3" fontId="5" fillId="0" borderId="1" xfId="20" applyNumberFormat="1" applyFont="1" applyBorder="1" applyAlignment="1">
      <alignment horizontal="left"/>
    </xf>
    <xf numFmtId="3" fontId="5" fillId="0" borderId="1" xfId="20" applyNumberFormat="1" applyFont="1" applyBorder="1" applyAlignment="1">
      <alignment horizontal="center" vertical="center"/>
    </xf>
    <xf numFmtId="185" fontId="0" fillId="0" borderId="0" xfId="20" applyNumberFormat="1" applyAlignment="1">
      <alignment horizontal="right"/>
    </xf>
    <xf numFmtId="3" fontId="15" fillId="0" borderId="1" xfId="20" applyNumberFormat="1" applyFont="1" applyBorder="1" applyAlignment="1">
      <alignment/>
    </xf>
    <xf numFmtId="3" fontId="0" fillId="0" borderId="1" xfId="18" applyNumberFormat="1" applyBorder="1" applyAlignment="1">
      <alignment/>
    </xf>
    <xf numFmtId="0" fontId="15" fillId="0" borderId="1" xfId="0" applyFont="1" applyBorder="1" applyAlignment="1">
      <alignment horizontal="center" vertical="center"/>
    </xf>
    <xf numFmtId="3" fontId="15" fillId="0" borderId="1" xfId="18" applyNumberFormat="1" applyFont="1" applyBorder="1" applyAlignment="1">
      <alignment horizontal="center" vertical="center"/>
    </xf>
    <xf numFmtId="0" fontId="0" fillId="0" borderId="0" xfId="0" applyBorder="1" applyAlignment="1">
      <alignment/>
    </xf>
    <xf numFmtId="0" fontId="4" fillId="0" borderId="1" xfId="0" applyFont="1" applyBorder="1" applyAlignment="1">
      <alignment horizontal="center" vertical="center"/>
    </xf>
    <xf numFmtId="3" fontId="4" fillId="0" borderId="1" xfId="18" applyNumberFormat="1" applyFont="1" applyBorder="1" applyAlignment="1">
      <alignment horizontal="center" vertical="center"/>
    </xf>
    <xf numFmtId="0" fontId="0" fillId="0" borderId="1" xfId="0" applyBorder="1" applyAlignment="1">
      <alignment horizontal="center" vertical="center"/>
    </xf>
    <xf numFmtId="185" fontId="0" fillId="0" borderId="1" xfId="18" applyNumberFormat="1" applyFont="1" applyBorder="1" applyAlignment="1">
      <alignment horizontal="center" vertical="center"/>
    </xf>
    <xf numFmtId="185" fontId="4" fillId="2" borderId="1" xfId="18" applyNumberFormat="1" applyFont="1" applyFill="1" applyBorder="1" applyAlignment="1">
      <alignment horizontal="right" vertical="center" wrapText="1"/>
    </xf>
    <xf numFmtId="0" fontId="4" fillId="0" borderId="1" xfId="0" applyFont="1" applyBorder="1" applyAlignment="1">
      <alignment horizontal="center" vertical="center" textRotation="90" wrapText="1"/>
    </xf>
    <xf numFmtId="0" fontId="5" fillId="0" borderId="1" xfId="0" applyFont="1" applyBorder="1" applyAlignment="1">
      <alignment horizontal="center"/>
    </xf>
    <xf numFmtId="0" fontId="15"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4" fillId="0" borderId="1" xfId="0" applyFont="1" applyBorder="1" applyAlignment="1">
      <alignment/>
    </xf>
    <xf numFmtId="0" fontId="4" fillId="0" borderId="1" xfId="0" applyFont="1" applyBorder="1" applyAlignment="1">
      <alignment horizontal="justify" vertical="center"/>
    </xf>
    <xf numFmtId="185" fontId="4" fillId="0" borderId="1" xfId="20" applyNumberFormat="1" applyFont="1" applyBorder="1" applyAlignment="1">
      <alignment horizontal="center" vertical="center"/>
    </xf>
    <xf numFmtId="0" fontId="4" fillId="0" borderId="1" xfId="0" applyFont="1" applyBorder="1" applyAlignment="1">
      <alignment horizontal="right" vertical="center" wrapText="1"/>
    </xf>
    <xf numFmtId="0" fontId="4" fillId="0" borderId="1" xfId="0" applyFont="1" applyBorder="1" applyAlignment="1">
      <alignment horizontal="left" vertical="center"/>
    </xf>
    <xf numFmtId="185" fontId="4" fillId="0" borderId="1" xfId="20" applyNumberFormat="1" applyFont="1" applyBorder="1" applyAlignment="1">
      <alignment horizontal="right" vertical="center"/>
    </xf>
    <xf numFmtId="185" fontId="4" fillId="0" borderId="1" xfId="20" applyNumberFormat="1" applyFont="1" applyBorder="1" applyAlignment="1">
      <alignment horizontal="justify" vertical="center"/>
    </xf>
    <xf numFmtId="185" fontId="4" fillId="0" borderId="1" xfId="20" applyNumberFormat="1" applyFont="1" applyBorder="1" applyAlignment="1">
      <alignment horizontal="left" vertical="center"/>
    </xf>
    <xf numFmtId="185" fontId="4" fillId="0" borderId="1" xfId="20" applyNumberFormat="1" applyFont="1" applyBorder="1" applyAlignment="1">
      <alignment/>
    </xf>
    <xf numFmtId="0" fontId="4" fillId="0" borderId="1" xfId="0" applyFont="1" applyBorder="1" applyAlignment="1">
      <alignment horizontal="justify" vertical="center" textRotation="90" wrapText="1"/>
    </xf>
    <xf numFmtId="185" fontId="4" fillId="0" borderId="0" xfId="18" applyNumberFormat="1" applyFont="1" applyAlignment="1">
      <alignment/>
    </xf>
    <xf numFmtId="0" fontId="5" fillId="2" borderId="1" xfId="0" applyFont="1" applyFill="1" applyBorder="1" applyAlignment="1">
      <alignment horizontal="center" vertical="top" wrapText="1"/>
    </xf>
    <xf numFmtId="0" fontId="5" fillId="2" borderId="1" xfId="0" applyFont="1" applyFill="1" applyBorder="1" applyAlignment="1">
      <alignment horizontal="center" vertical="top" textRotation="90" wrapText="1"/>
    </xf>
    <xf numFmtId="185" fontId="5" fillId="2" borderId="1" xfId="18" applyNumberFormat="1" applyFont="1" applyFill="1" applyBorder="1" applyAlignment="1">
      <alignment horizontal="center" vertical="top" wrapText="1"/>
    </xf>
    <xf numFmtId="0" fontId="4" fillId="0" borderId="0" xfId="0" applyFont="1" applyBorder="1" applyAlignment="1">
      <alignment/>
    </xf>
    <xf numFmtId="0" fontId="0" fillId="0" borderId="0" xfId="0" applyBorder="1" applyAlignment="1">
      <alignment horizontal="left"/>
    </xf>
    <xf numFmtId="185" fontId="0" fillId="0" borderId="0" xfId="18" applyNumberFormat="1" applyFont="1" applyBorder="1" applyAlignment="1">
      <alignment horizontal="right" vertical="center"/>
    </xf>
    <xf numFmtId="185" fontId="0" fillId="0" borderId="0" xfId="18" applyNumberFormat="1" applyBorder="1" applyAlignment="1">
      <alignment horizontal="left"/>
    </xf>
    <xf numFmtId="3" fontId="0" fillId="0" borderId="0" xfId="18" applyNumberFormat="1" applyFont="1" applyBorder="1" applyAlignment="1">
      <alignment horizontal="right" vertical="center"/>
    </xf>
    <xf numFmtId="185" fontId="0" fillId="0" borderId="0" xfId="18" applyNumberFormat="1" applyBorder="1" applyAlignment="1">
      <alignment horizontal="center" vertical="center"/>
    </xf>
    <xf numFmtId="185" fontId="0" fillId="0" borderId="0" xfId="18" applyNumberFormat="1" applyBorder="1" applyAlignment="1">
      <alignment horizontal="right" vertical="center"/>
    </xf>
    <xf numFmtId="185" fontId="0" fillId="0" borderId="0" xfId="18" applyNumberFormat="1" applyBorder="1" applyAlignment="1">
      <alignment/>
    </xf>
    <xf numFmtId="0" fontId="4" fillId="0" borderId="1" xfId="0" applyFont="1" applyBorder="1" applyAlignment="1">
      <alignment wrapText="1"/>
    </xf>
    <xf numFmtId="0" fontId="0" fillId="0" borderId="1" xfId="0" applyBorder="1" applyAlignment="1">
      <alignment wrapText="1"/>
    </xf>
    <xf numFmtId="3" fontId="4" fillId="0" borderId="1" xfId="18" applyNumberFormat="1" applyFont="1" applyBorder="1" applyAlignment="1">
      <alignment horizontal="right" wrapText="1"/>
    </xf>
    <xf numFmtId="0" fontId="0" fillId="0" borderId="1" xfId="0" applyBorder="1" applyAlignment="1">
      <alignment horizontal="left" wrapText="1"/>
    </xf>
    <xf numFmtId="3" fontId="4" fillId="0" borderId="1" xfId="20" applyNumberFormat="1" applyFont="1" applyBorder="1" applyAlignment="1">
      <alignment horizontal="center" vertical="center"/>
    </xf>
    <xf numFmtId="3" fontId="5" fillId="0" borderId="1" xfId="0" applyNumberFormat="1" applyFont="1" applyBorder="1" applyAlignment="1">
      <alignment horizontal="center" vertical="center" textRotation="90" wrapText="1"/>
    </xf>
    <xf numFmtId="0" fontId="0" fillId="0" borderId="8" xfId="0" applyBorder="1" applyAlignment="1">
      <alignment/>
    </xf>
    <xf numFmtId="0" fontId="0" fillId="0" borderId="11" xfId="0" applyBorder="1" applyAlignment="1">
      <alignment/>
    </xf>
    <xf numFmtId="185" fontId="0" fillId="0" borderId="1" xfId="18" applyNumberFormat="1" applyFont="1" applyBorder="1" applyAlignment="1">
      <alignment horizontal="right" vertical="center"/>
    </xf>
    <xf numFmtId="185" fontId="0" fillId="0" borderId="1" xfId="18" applyNumberFormat="1" applyBorder="1" applyAlignment="1">
      <alignment/>
    </xf>
    <xf numFmtId="3" fontId="0" fillId="0" borderId="0" xfId="0" applyNumberFormat="1" applyAlignment="1">
      <alignment/>
    </xf>
    <xf numFmtId="185" fontId="5" fillId="0" borderId="1" xfId="18" applyNumberFormat="1" applyFont="1" applyBorder="1" applyAlignment="1">
      <alignment vertical="center"/>
    </xf>
    <xf numFmtId="185" fontId="5" fillId="0" borderId="1" xfId="18" applyNumberFormat="1" applyFont="1" applyBorder="1" applyAlignment="1">
      <alignment horizontal="left"/>
    </xf>
    <xf numFmtId="185" fontId="5" fillId="0" borderId="1" xfId="18" applyNumberFormat="1" applyFont="1" applyBorder="1" applyAlignment="1">
      <alignment vertical="center" wrapText="1"/>
    </xf>
    <xf numFmtId="3" fontId="12" fillId="0" borderId="1" xfId="18" applyNumberFormat="1" applyFont="1" applyBorder="1" applyAlignment="1">
      <alignment/>
    </xf>
    <xf numFmtId="0" fontId="12" fillId="0" borderId="0" xfId="0" applyFont="1" applyAlignment="1">
      <alignment/>
    </xf>
    <xf numFmtId="0" fontId="4" fillId="0" borderId="12" xfId="0" applyFont="1" applyBorder="1" applyAlignment="1">
      <alignment horizontal="left" vertical="top" wrapText="1"/>
    </xf>
    <xf numFmtId="3" fontId="4" fillId="0" borderId="12" xfId="18" applyNumberFormat="1" applyFont="1" applyBorder="1" applyAlignment="1">
      <alignment horizontal="right" vertical="center"/>
    </xf>
    <xf numFmtId="3" fontId="4" fillId="0" borderId="12" xfId="18" applyNumberFormat="1" applyFont="1" applyBorder="1" applyAlignment="1">
      <alignment horizontal="left" vertical="top" wrapText="1"/>
    </xf>
    <xf numFmtId="3" fontId="4" fillId="0" borderId="12" xfId="18" applyNumberFormat="1" applyFont="1" applyBorder="1" applyAlignment="1">
      <alignment/>
    </xf>
    <xf numFmtId="3" fontId="4" fillId="0" borderId="12" xfId="18" applyNumberFormat="1" applyFont="1" applyBorder="1" applyAlignment="1">
      <alignment horizontal="right"/>
    </xf>
    <xf numFmtId="0" fontId="4" fillId="0" borderId="13" xfId="18" applyNumberFormat="1" applyFont="1" applyBorder="1" applyAlignment="1">
      <alignment vertical="center"/>
    </xf>
    <xf numFmtId="185" fontId="15" fillId="0" borderId="0" xfId="18" applyNumberFormat="1" applyFont="1" applyAlignment="1">
      <alignment horizontal="right"/>
    </xf>
    <xf numFmtId="185" fontId="4" fillId="0" borderId="0" xfId="18" applyNumberFormat="1" applyFont="1" applyAlignment="1">
      <alignment horizontal="right"/>
    </xf>
    <xf numFmtId="3" fontId="4" fillId="0" borderId="0" xfId="18" applyNumberFormat="1" applyFont="1" applyBorder="1" applyAlignment="1">
      <alignment horizontal="right" vertical="center" wrapText="1"/>
    </xf>
    <xf numFmtId="0" fontId="4" fillId="0" borderId="12" xfId="0" applyFont="1" applyBorder="1" applyAlignment="1">
      <alignment horizontal="justify" vertical="top" wrapText="1"/>
    </xf>
    <xf numFmtId="185" fontId="5" fillId="2" borderId="1" xfId="18" applyNumberFormat="1" applyFont="1" applyFill="1" applyBorder="1" applyAlignment="1">
      <alignment horizontal="center" vertical="center" wrapText="1"/>
    </xf>
    <xf numFmtId="185" fontId="5" fillId="2" borderId="1" xfId="18" applyNumberFormat="1" applyFont="1" applyFill="1" applyBorder="1" applyAlignment="1">
      <alignment horizontal="right" vertical="center" wrapText="1"/>
    </xf>
    <xf numFmtId="185" fontId="5" fillId="0" borderId="1" xfId="18" applyNumberFormat="1" applyFont="1" applyBorder="1" applyAlignment="1">
      <alignment horizontal="right" vertical="center" wrapText="1"/>
    </xf>
    <xf numFmtId="0" fontId="0" fillId="0" borderId="0" xfId="0" applyFont="1" applyAlignment="1">
      <alignment/>
    </xf>
    <xf numFmtId="0" fontId="0" fillId="0" borderId="0" xfId="0" applyFont="1" applyAlignment="1">
      <alignment horizontal="left"/>
    </xf>
    <xf numFmtId="185" fontId="0" fillId="0" borderId="0" xfId="20" applyNumberFormat="1" applyFont="1" applyAlignment="1">
      <alignment horizontal="left"/>
    </xf>
    <xf numFmtId="185" fontId="0" fillId="0" borderId="1" xfId="20" applyNumberFormat="1" applyFont="1" applyBorder="1" applyAlignment="1">
      <alignment/>
    </xf>
    <xf numFmtId="0" fontId="0" fillId="0" borderId="1" xfId="0" applyFont="1" applyBorder="1" applyAlignment="1">
      <alignment/>
    </xf>
    <xf numFmtId="0" fontId="0" fillId="0" borderId="0" xfId="0" applyFont="1" applyAlignment="1">
      <alignment/>
    </xf>
    <xf numFmtId="0" fontId="0" fillId="0" borderId="0" xfId="0" applyFont="1" applyAlignment="1">
      <alignment horizontal="left"/>
    </xf>
    <xf numFmtId="185" fontId="0" fillId="0" borderId="0" xfId="20" applyNumberFormat="1" applyFont="1" applyAlignment="1">
      <alignment horizontal="left"/>
    </xf>
    <xf numFmtId="185" fontId="0" fillId="0" borderId="0" xfId="20" applyNumberFormat="1" applyFont="1" applyAlignment="1">
      <alignment horizontal="right" vertical="center"/>
    </xf>
    <xf numFmtId="185" fontId="0" fillId="0" borderId="0" xfId="20" applyNumberFormat="1" applyFont="1" applyAlignment="1">
      <alignment horizontal="right"/>
    </xf>
    <xf numFmtId="185" fontId="0" fillId="0" borderId="0" xfId="18" applyNumberFormat="1" applyFont="1" applyAlignment="1">
      <alignment/>
    </xf>
    <xf numFmtId="0" fontId="5" fillId="0" borderId="2" xfId="0" applyFont="1" applyBorder="1" applyAlignment="1">
      <alignment horizontal="center" vertical="center" wrapText="1"/>
    </xf>
    <xf numFmtId="3" fontId="4" fillId="0" borderId="12" xfId="18" applyNumberFormat="1" applyFont="1" applyBorder="1" applyAlignment="1">
      <alignment vertical="center"/>
    </xf>
    <xf numFmtId="185" fontId="0" fillId="0" borderId="0" xfId="18" applyNumberFormat="1" applyAlignment="1">
      <alignment vertical="center"/>
    </xf>
    <xf numFmtId="0" fontId="4" fillId="0" borderId="1" xfId="0" applyFont="1" applyBorder="1" applyAlignment="1">
      <alignment horizontal="left"/>
    </xf>
    <xf numFmtId="0" fontId="0" fillId="0" borderId="1" xfId="0" applyFont="1" applyBorder="1" applyAlignment="1">
      <alignment horizontal="left"/>
    </xf>
    <xf numFmtId="3" fontId="0" fillId="0" borderId="1" xfId="0" applyNumberFormat="1" applyBorder="1" applyAlignment="1">
      <alignment vertical="center"/>
    </xf>
    <xf numFmtId="3" fontId="0" fillId="0" borderId="1" xfId="0" applyNumberFormat="1" applyFont="1" applyBorder="1" applyAlignment="1">
      <alignment vertical="center"/>
    </xf>
    <xf numFmtId="0" fontId="5" fillId="2" borderId="12" xfId="0" applyFont="1" applyFill="1" applyBorder="1" applyAlignment="1">
      <alignment horizontal="center" vertical="center" textRotation="90" wrapText="1"/>
    </xf>
    <xf numFmtId="0" fontId="5" fillId="2" borderId="2" xfId="0" applyFont="1" applyFill="1" applyBorder="1" applyAlignment="1">
      <alignment horizontal="center" vertical="center" textRotation="90" wrapText="1"/>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14" xfId="0" applyBorder="1" applyAlignment="1">
      <alignment vertical="justify"/>
    </xf>
    <xf numFmtId="0" fontId="0" fillId="0" borderId="6" xfId="0" applyBorder="1" applyAlignment="1">
      <alignment vertical="justify"/>
    </xf>
    <xf numFmtId="0" fontId="0" fillId="0" borderId="15" xfId="0" applyBorder="1" applyAlignment="1">
      <alignment vertical="justify"/>
    </xf>
    <xf numFmtId="0" fontId="4" fillId="0" borderId="16" xfId="0" applyFont="1" applyBorder="1" applyAlignment="1">
      <alignment vertical="justify" wrapText="1"/>
    </xf>
    <xf numFmtId="0" fontId="0" fillId="0" borderId="17" xfId="0" applyBorder="1" applyAlignment="1">
      <alignment vertical="justify"/>
    </xf>
    <xf numFmtId="0" fontId="0" fillId="0" borderId="18" xfId="0" applyBorder="1" applyAlignment="1">
      <alignment vertical="justify"/>
    </xf>
    <xf numFmtId="0" fontId="4" fillId="0" borderId="1" xfId="0" applyFont="1" applyBorder="1" applyAlignment="1">
      <alignment horizontal="center" textRotation="90" wrapText="1"/>
    </xf>
    <xf numFmtId="0" fontId="4" fillId="0" borderId="1" xfId="0" applyFont="1" applyBorder="1" applyAlignment="1">
      <alignment horizontal="center" vertical="center" wrapText="1"/>
    </xf>
    <xf numFmtId="0" fontId="4" fillId="0" borderId="12" xfId="0" applyFont="1" applyBorder="1" applyAlignment="1">
      <alignment textRotation="90" wrapText="1"/>
    </xf>
    <xf numFmtId="0" fontId="4" fillId="0" borderId="19" xfId="0" applyFont="1" applyBorder="1" applyAlignment="1">
      <alignment textRotation="90" wrapText="1"/>
    </xf>
    <xf numFmtId="0" fontId="4" fillId="0" borderId="2" xfId="0" applyFont="1" applyBorder="1" applyAlignment="1">
      <alignment textRotation="90" wrapText="1"/>
    </xf>
    <xf numFmtId="3" fontId="4" fillId="0" borderId="1" xfId="18" applyNumberFormat="1" applyFont="1" applyBorder="1" applyAlignment="1">
      <alignment horizontal="right" vertical="center" wrapText="1"/>
    </xf>
    <xf numFmtId="0" fontId="4" fillId="0" borderId="1" xfId="0" applyFont="1" applyBorder="1" applyAlignment="1">
      <alignment horizontal="left" vertical="center" wrapText="1"/>
    </xf>
    <xf numFmtId="3" fontId="4" fillId="0" borderId="12" xfId="18" applyNumberFormat="1" applyFont="1" applyBorder="1" applyAlignment="1">
      <alignment horizontal="right" vertical="center" wrapText="1"/>
    </xf>
    <xf numFmtId="3" fontId="4" fillId="0" borderId="19" xfId="18" applyNumberFormat="1" applyFont="1" applyBorder="1" applyAlignment="1">
      <alignment horizontal="right" vertical="center" wrapText="1"/>
    </xf>
    <xf numFmtId="3" fontId="4" fillId="0" borderId="2" xfId="18" applyNumberFormat="1" applyFont="1" applyBorder="1" applyAlignment="1">
      <alignment horizontal="right" vertical="center" wrapText="1"/>
    </xf>
    <xf numFmtId="0" fontId="0" fillId="0" borderId="1" xfId="0" applyBorder="1" applyAlignment="1">
      <alignment horizont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justify" vertical="center"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textRotation="90" wrapText="1"/>
    </xf>
    <xf numFmtId="0" fontId="14" fillId="2" borderId="1" xfId="0" applyFont="1" applyFill="1" applyBorder="1" applyAlignment="1">
      <alignment horizontal="center" vertical="center" textRotation="90" wrapText="1"/>
    </xf>
    <xf numFmtId="0" fontId="5" fillId="2" borderId="1" xfId="0" applyFont="1" applyFill="1" applyBorder="1" applyAlignment="1">
      <alignment horizontal="center" vertical="top" wrapText="1"/>
    </xf>
    <xf numFmtId="0" fontId="5" fillId="2" borderId="1" xfId="0" applyFont="1" applyFill="1" applyBorder="1" applyAlignment="1">
      <alignment horizontal="center" vertical="center" textRotation="90" wrapText="1"/>
    </xf>
    <xf numFmtId="0" fontId="4" fillId="0" borderId="12" xfId="0" applyFont="1" applyBorder="1" applyAlignment="1">
      <alignment horizontal="center" textRotation="90" wrapText="1"/>
    </xf>
    <xf numFmtId="0" fontId="4" fillId="0" borderId="19" xfId="0" applyFont="1" applyBorder="1" applyAlignment="1">
      <alignment horizontal="center" textRotation="90" wrapText="1"/>
    </xf>
    <xf numFmtId="0" fontId="4" fillId="0" borderId="12"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2" xfId="0" applyFont="1" applyBorder="1" applyAlignment="1">
      <alignment horizontal="center" textRotation="90"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12" fillId="0" borderId="0" xfId="0" applyFont="1" applyBorder="1" applyAlignment="1">
      <alignment horizontal="center"/>
    </xf>
    <xf numFmtId="0" fontId="5" fillId="0" borderId="18" xfId="0" applyFont="1" applyBorder="1" applyAlignment="1">
      <alignment horizontal="center"/>
    </xf>
    <xf numFmtId="0" fontId="5" fillId="0" borderId="0" xfId="0" applyFont="1" applyBorder="1" applyAlignment="1">
      <alignment horizontal="center"/>
    </xf>
    <xf numFmtId="3" fontId="0" fillId="0" borderId="1" xfId="0" applyNumberFormat="1" applyBorder="1" applyAlignment="1">
      <alignment horizontal="justify" vertical="center" wrapText="1"/>
    </xf>
    <xf numFmtId="0" fontId="4" fillId="0" borderId="16" xfId="0" applyFont="1" applyBorder="1" applyAlignment="1">
      <alignment horizontal="center" vertical="center" wrapText="1"/>
    </xf>
    <xf numFmtId="3" fontId="4" fillId="0" borderId="12" xfId="18" applyNumberFormat="1" applyFont="1" applyBorder="1" applyAlignment="1">
      <alignment horizontal="center" vertical="center" wrapText="1"/>
    </xf>
    <xf numFmtId="3" fontId="4" fillId="0" borderId="19" xfId="18" applyNumberFormat="1" applyFont="1" applyBorder="1" applyAlignment="1">
      <alignment horizontal="center" vertical="center" wrapText="1"/>
    </xf>
    <xf numFmtId="3" fontId="4" fillId="0" borderId="2" xfId="18" applyNumberFormat="1" applyFont="1" applyBorder="1" applyAlignment="1">
      <alignment horizontal="center" vertical="center" wrapText="1"/>
    </xf>
    <xf numFmtId="0" fontId="1" fillId="0" borderId="0" xfId="0" applyFont="1" applyFill="1" applyBorder="1" applyAlignment="1">
      <alignment horizontal="center" vertical="top" wrapText="1"/>
    </xf>
    <xf numFmtId="0" fontId="4" fillId="2" borderId="1" xfId="0" applyFont="1" applyFill="1" applyBorder="1" applyAlignment="1">
      <alignment horizontal="center" vertical="center" wrapText="1"/>
    </xf>
    <xf numFmtId="0" fontId="5" fillId="0" borderId="1" xfId="0" applyFont="1" applyBorder="1" applyAlignment="1">
      <alignment horizontal="center"/>
    </xf>
    <xf numFmtId="0" fontId="2" fillId="2" borderId="1" xfId="0" applyFont="1" applyFill="1" applyBorder="1" applyAlignment="1">
      <alignment horizontal="center" vertical="center" wrapText="1"/>
    </xf>
    <xf numFmtId="185" fontId="2" fillId="2" borderId="1" xfId="18" applyNumberFormat="1" applyFont="1" applyFill="1" applyBorder="1" applyAlignment="1">
      <alignment horizontal="center" vertical="center" wrapText="1"/>
    </xf>
    <xf numFmtId="185" fontId="2" fillId="2" borderId="12" xfId="18" applyNumberFormat="1" applyFont="1" applyFill="1" applyBorder="1" applyAlignment="1">
      <alignment horizontal="center" vertical="center" wrapText="1"/>
    </xf>
    <xf numFmtId="0" fontId="4" fillId="0" borderId="12" xfId="0" applyFont="1" applyBorder="1" applyAlignment="1">
      <alignment horizontal="center" vertical="center" textRotation="90" wrapText="1"/>
    </xf>
    <xf numFmtId="0" fontId="4" fillId="0" borderId="19" xfId="0" applyFont="1" applyBorder="1" applyAlignment="1">
      <alignment horizontal="center" vertical="center" textRotation="90" wrapText="1"/>
    </xf>
    <xf numFmtId="0" fontId="4" fillId="0" borderId="2" xfId="0" applyFont="1" applyBorder="1" applyAlignment="1">
      <alignment horizontal="center" vertical="center" textRotation="90" wrapText="1"/>
    </xf>
    <xf numFmtId="0" fontId="1" fillId="2" borderId="8"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3" xfId="0" applyFont="1" applyFill="1" applyBorder="1" applyAlignment="1">
      <alignment horizontal="center" vertical="top" wrapText="1"/>
    </xf>
    <xf numFmtId="0" fontId="8" fillId="0" borderId="12" xfId="0" applyFont="1" applyBorder="1" applyAlignment="1">
      <alignment horizontal="center" textRotation="89"/>
    </xf>
    <xf numFmtId="0" fontId="8" fillId="0" borderId="2" xfId="0" applyFont="1" applyBorder="1" applyAlignment="1">
      <alignment horizontal="center" textRotation="89"/>
    </xf>
    <xf numFmtId="0" fontId="4" fillId="2" borderId="1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0" fillId="0" borderId="12" xfId="0" applyBorder="1" applyAlignment="1">
      <alignment horizontal="center" textRotation="90"/>
    </xf>
    <xf numFmtId="0" fontId="0" fillId="0" borderId="19" xfId="0" applyBorder="1" applyAlignment="1">
      <alignment horizontal="center" textRotation="90"/>
    </xf>
    <xf numFmtId="0" fontId="0" fillId="0" borderId="2" xfId="0" applyBorder="1" applyAlignment="1">
      <alignment horizontal="center" textRotation="90"/>
    </xf>
    <xf numFmtId="0" fontId="5" fillId="0" borderId="1" xfId="0" applyFont="1" applyBorder="1" applyAlignment="1">
      <alignment horizontal="center" vertical="center" textRotation="90"/>
    </xf>
    <xf numFmtId="185" fontId="2" fillId="2" borderId="1" xfId="18" applyNumberFormat="1" applyFont="1" applyFill="1" applyBorder="1" applyAlignment="1">
      <alignment horizontal="right" vertical="center" wrapText="1"/>
    </xf>
    <xf numFmtId="0" fontId="2" fillId="2" borderId="12"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0" fillId="0" borderId="12" xfId="0" applyBorder="1" applyAlignment="1">
      <alignment horizontal="center" vertical="center" textRotation="90"/>
    </xf>
    <xf numFmtId="0" fontId="0" fillId="0" borderId="19" xfId="0" applyBorder="1" applyAlignment="1">
      <alignment horizontal="center" vertical="center" textRotation="90"/>
    </xf>
    <xf numFmtId="0" fontId="0" fillId="0" borderId="2" xfId="0" applyBorder="1" applyAlignment="1">
      <alignment horizontal="center" vertical="center" textRotation="90"/>
    </xf>
    <xf numFmtId="0" fontId="4" fillId="2" borderId="1" xfId="0" applyFont="1" applyFill="1" applyBorder="1" applyAlignment="1">
      <alignment horizontal="center" vertical="center" textRotation="90" wrapText="1"/>
    </xf>
    <xf numFmtId="0" fontId="16" fillId="0" borderId="0" xfId="0" applyFont="1" applyFill="1" applyBorder="1" applyAlignment="1">
      <alignment horizontal="center" vertical="top" wrapText="1"/>
    </xf>
    <xf numFmtId="0" fontId="0" fillId="0" borderId="8" xfId="0" applyBorder="1" applyAlignment="1">
      <alignment horizontal="left"/>
    </xf>
    <xf numFmtId="0" fontId="0" fillId="0" borderId="11" xfId="0" applyBorder="1" applyAlignment="1">
      <alignment horizontal="left"/>
    </xf>
    <xf numFmtId="0" fontId="12" fillId="0" borderId="1" xfId="0" applyFont="1" applyBorder="1" applyAlignment="1">
      <alignment horizontal="center"/>
    </xf>
    <xf numFmtId="0" fontId="0" fillId="0" borderId="1" xfId="0" applyBorder="1" applyAlignment="1">
      <alignment horizontal="center" vertical="center" textRotation="90"/>
    </xf>
    <xf numFmtId="0" fontId="4" fillId="0" borderId="1" xfId="0" applyFont="1" applyBorder="1" applyAlignment="1">
      <alignment horizontal="center" vertical="center" textRotation="90"/>
    </xf>
    <xf numFmtId="0" fontId="5" fillId="0" borderId="1" xfId="0" applyFont="1" applyBorder="1" applyAlignment="1">
      <alignment horizontal="center" vertical="center" textRotation="90" wrapText="1"/>
    </xf>
    <xf numFmtId="0" fontId="12" fillId="0" borderId="0" xfId="0" applyFont="1" applyAlignment="1">
      <alignment horizontal="center"/>
    </xf>
    <xf numFmtId="0" fontId="1" fillId="0" borderId="1" xfId="0" applyFont="1" applyFill="1" applyBorder="1" applyAlignment="1">
      <alignment horizontal="center" vertical="top" wrapText="1"/>
    </xf>
    <xf numFmtId="0" fontId="5" fillId="0" borderId="12" xfId="0" applyFont="1" applyBorder="1" applyAlignment="1">
      <alignment horizontal="center" vertical="center" textRotation="90"/>
    </xf>
    <xf numFmtId="0" fontId="5" fillId="0" borderId="2" xfId="0" applyFont="1" applyBorder="1" applyAlignment="1">
      <alignment horizontal="center" vertical="center" textRotation="90"/>
    </xf>
    <xf numFmtId="0" fontId="4" fillId="0" borderId="12" xfId="0" applyFont="1" applyBorder="1" applyAlignment="1">
      <alignment horizontal="center" vertical="center" textRotation="90"/>
    </xf>
    <xf numFmtId="0" fontId="4" fillId="0" borderId="19" xfId="0" applyFont="1" applyBorder="1" applyAlignment="1">
      <alignment horizontal="center" vertical="center" textRotation="90"/>
    </xf>
    <xf numFmtId="0" fontId="4" fillId="0" borderId="2" xfId="0" applyFont="1" applyBorder="1" applyAlignment="1">
      <alignment horizontal="center" vertical="center" textRotation="90"/>
    </xf>
    <xf numFmtId="0" fontId="4" fillId="0" borderId="8" xfId="0" applyFont="1" applyBorder="1" applyAlignment="1">
      <alignment horizontal="center"/>
    </xf>
    <xf numFmtId="0" fontId="4" fillId="0" borderId="11" xfId="0" applyFont="1" applyBorder="1" applyAlignment="1">
      <alignment horizontal="center"/>
    </xf>
    <xf numFmtId="0" fontId="4" fillId="0" borderId="3" xfId="0" applyFont="1" applyBorder="1" applyAlignment="1">
      <alignment horizontal="center"/>
    </xf>
    <xf numFmtId="185" fontId="2" fillId="2" borderId="1" xfId="20" applyNumberFormat="1" applyFont="1" applyFill="1" applyBorder="1" applyAlignment="1">
      <alignment horizontal="center" vertical="center" wrapText="1"/>
    </xf>
    <xf numFmtId="0" fontId="5" fillId="0" borderId="1" xfId="0" applyFont="1" applyBorder="1" applyAlignment="1">
      <alignment horizontal="center" vertical="center"/>
    </xf>
    <xf numFmtId="0" fontId="8" fillId="0" borderId="1" xfId="0" applyFont="1" applyBorder="1" applyAlignment="1">
      <alignment horizontal="center" textRotation="90"/>
    </xf>
    <xf numFmtId="0" fontId="4" fillId="0" borderId="1" xfId="0" applyFont="1" applyBorder="1" applyAlignment="1">
      <alignment horizontal="center" vertical="justify" textRotation="90" wrapText="1"/>
    </xf>
    <xf numFmtId="0" fontId="4" fillId="0" borderId="1" xfId="0" applyFont="1" applyBorder="1" applyAlignment="1">
      <alignment horizontal="center" vertical="top" textRotation="90" wrapText="1"/>
    </xf>
    <xf numFmtId="0" fontId="0" fillId="0" borderId="1" xfId="0" applyFont="1" applyBorder="1" applyAlignment="1">
      <alignment horizontal="center" vertical="center" textRotation="90" wrapText="1"/>
    </xf>
    <xf numFmtId="185" fontId="5" fillId="0" borderId="1" xfId="20" applyNumberFormat="1" applyFont="1" applyBorder="1" applyAlignment="1">
      <alignment horizontal="center" vertical="center" textRotation="90"/>
    </xf>
    <xf numFmtId="0" fontId="4" fillId="0" borderId="12" xfId="0" applyFont="1" applyBorder="1" applyAlignment="1">
      <alignment horizontal="center" vertical="justify" textRotation="90" wrapText="1"/>
    </xf>
    <xf numFmtId="0" fontId="4" fillId="0" borderId="19" xfId="0" applyFont="1" applyBorder="1" applyAlignment="1">
      <alignment horizontal="center" vertical="justify" textRotation="90" wrapText="1"/>
    </xf>
    <xf numFmtId="0" fontId="4" fillId="0" borderId="2" xfId="0" applyFont="1" applyBorder="1" applyAlignment="1">
      <alignment horizontal="center" vertical="justify" textRotation="90"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20" xfId="0" applyFont="1" applyBorder="1" applyAlignment="1">
      <alignment horizontal="center" vertical="center" textRotation="90"/>
    </xf>
    <xf numFmtId="0" fontId="4" fillId="0" borderId="21" xfId="0" applyFont="1" applyBorder="1" applyAlignment="1">
      <alignment horizontal="center" vertical="center" textRotation="90"/>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2" fillId="0" borderId="4" xfId="0" applyFont="1" applyBorder="1" applyAlignment="1">
      <alignment horizontal="center"/>
    </xf>
    <xf numFmtId="0" fontId="11"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185" fontId="5" fillId="0" borderId="9" xfId="18" applyNumberFormat="1" applyFont="1" applyBorder="1" applyAlignment="1">
      <alignment horizontal="center" vertical="center" textRotation="90"/>
    </xf>
    <xf numFmtId="185" fontId="5" fillId="0" borderId="10" xfId="18" applyNumberFormat="1" applyFont="1" applyBorder="1" applyAlignment="1">
      <alignment horizontal="center" vertical="center" textRotation="90"/>
    </xf>
    <xf numFmtId="0" fontId="3" fillId="2" borderId="24" xfId="0" applyFont="1" applyFill="1" applyBorder="1" applyAlignment="1">
      <alignment horizontal="center" vertical="top" wrapText="1"/>
    </xf>
    <xf numFmtId="0" fontId="3" fillId="2" borderId="22" xfId="0" applyFont="1" applyFill="1" applyBorder="1" applyAlignment="1">
      <alignment horizontal="center" vertical="top" wrapText="1"/>
    </xf>
    <xf numFmtId="0" fontId="4" fillId="0" borderId="25" xfId="0" applyFont="1" applyBorder="1" applyAlignment="1">
      <alignment horizontal="center" vertical="center" textRotation="90"/>
    </xf>
    <xf numFmtId="185" fontId="2" fillId="2" borderId="4" xfId="18" applyNumberFormat="1" applyFont="1" applyFill="1" applyBorder="1" applyAlignment="1">
      <alignment horizontal="center" vertical="center" wrapText="1"/>
    </xf>
    <xf numFmtId="0" fontId="9" fillId="0" borderId="21" xfId="0" applyFont="1" applyBorder="1" applyAlignment="1">
      <alignment horizontal="center"/>
    </xf>
    <xf numFmtId="0" fontId="9" fillId="0" borderId="4" xfId="0" applyFont="1" applyBorder="1" applyAlignment="1">
      <alignment horizontal="center"/>
    </xf>
    <xf numFmtId="0" fontId="5" fillId="0" borderId="12" xfId="0" applyFont="1" applyBorder="1" applyAlignment="1">
      <alignment horizontal="center" vertical="center" textRotation="90" wrapText="1"/>
    </xf>
    <xf numFmtId="0" fontId="5" fillId="0" borderId="19" xfId="0" applyFont="1" applyBorder="1" applyAlignment="1">
      <alignment horizontal="center" vertical="center" textRotation="90" wrapText="1"/>
    </xf>
    <xf numFmtId="0" fontId="5" fillId="0" borderId="2" xfId="0" applyFont="1" applyBorder="1" applyAlignment="1">
      <alignment horizontal="center" vertical="center" textRotation="90" wrapText="1"/>
    </xf>
    <xf numFmtId="0" fontId="5" fillId="0" borderId="26" xfId="0" applyFont="1" applyBorder="1" applyAlignment="1">
      <alignment horizontal="center" vertical="center" textRotation="90"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5" fillId="0" borderId="29" xfId="0" applyFont="1" applyBorder="1" applyAlignment="1">
      <alignment horizontal="center" vertical="center" textRotation="90" wrapText="1"/>
    </xf>
    <xf numFmtId="0" fontId="5" fillId="0" borderId="30" xfId="0" applyFont="1" applyBorder="1" applyAlignment="1">
      <alignment horizontal="center" vertical="center" textRotation="90" wrapText="1"/>
    </xf>
    <xf numFmtId="0" fontId="5" fillId="0" borderId="25" xfId="0" applyFont="1" applyBorder="1" applyAlignment="1">
      <alignment horizontal="center" vertical="center" textRotation="90" wrapText="1"/>
    </xf>
    <xf numFmtId="0" fontId="5" fillId="2" borderId="4" xfId="0" applyFont="1" applyFill="1" applyBorder="1" applyAlignment="1">
      <alignment horizontal="center" vertical="center" wrapText="1"/>
    </xf>
  </cellXfs>
  <cellStyles count="10">
    <cellStyle name="Normal" xfId="0"/>
    <cellStyle name="Euro" xfId="15"/>
    <cellStyle name="Hyperlink" xfId="16"/>
    <cellStyle name="Followed Hyperlink" xfId="17"/>
    <cellStyle name="Comma" xfId="18"/>
    <cellStyle name="Comma [0]" xfId="19"/>
    <cellStyle name="Millares_planes programas y proyectos " xfId="20"/>
    <cellStyle name="Currency" xfId="21"/>
    <cellStyle name="Currency [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RAFAEL\eot%20final%20corpochivor\documentos%20definitivos\planes%20programas%20y%20proyectos%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ES"/>
      <sheetName val="PROGRAMAS"/>
      <sheetName val="PRY SSPP"/>
      <sheetName val="PRY SOCIAL"/>
      <sheetName val="PRY EQUIP"/>
      <sheetName val="PRY ECONOMICO"/>
      <sheetName val="PRY ADMVO"/>
      <sheetName val="PRY VIAL URB"/>
      <sheetName val="PRY VIAL RUR"/>
      <sheetName val="PRY SALUD"/>
      <sheetName val="PRY EDUC"/>
      <sheetName val="pry biofísico"/>
    </sheetNames>
    <sheetDataSet>
      <sheetData sheetId="1">
        <row r="156">
          <cell r="B156" t="str">
            <v>Optimización del sistema de Acueducto</v>
          </cell>
        </row>
        <row r="162">
          <cell r="B162" t="str">
            <v>Optimización del Sistema de Alcantarillado</v>
          </cell>
        </row>
        <row r="165">
          <cell r="B165" t="str">
            <v>Proyecto de optimización de acueductos rurales existentes</v>
          </cell>
        </row>
        <row r="166">
          <cell r="B166" t="str">
            <v>Ampliación de la cobertura en sectores y veredas sin servicio de acueducto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02"/>
  <sheetViews>
    <sheetView zoomScale="75" zoomScaleNormal="75" workbookViewId="0" topLeftCell="A1">
      <selection activeCell="A1" sqref="A1:K1"/>
    </sheetView>
  </sheetViews>
  <sheetFormatPr defaultColWidth="11.421875" defaultRowHeight="12.75"/>
  <cols>
    <col min="1" max="2" width="6.28125" style="0" customWidth="1"/>
    <col min="3" max="3" width="12.421875" style="0" customWidth="1"/>
    <col min="4" max="4" width="5.7109375" style="0" customWidth="1"/>
    <col min="5" max="5" width="10.00390625" style="0" customWidth="1"/>
    <col min="6" max="6" width="11.140625" style="1" customWidth="1"/>
    <col min="7" max="7" width="11.8515625" style="0" customWidth="1"/>
    <col min="8" max="8" width="23.7109375" style="0" customWidth="1"/>
    <col min="9" max="9" width="8.8515625" style="0" hidden="1" customWidth="1"/>
    <col min="10" max="10" width="54.7109375" style="0" customWidth="1"/>
    <col min="11" max="11" width="11.421875" style="143" customWidth="1"/>
  </cols>
  <sheetData>
    <row r="1" spans="1:11" ht="12.75">
      <c r="A1" s="221" t="s">
        <v>541</v>
      </c>
      <c r="B1" s="221"/>
      <c r="C1" s="221"/>
      <c r="D1" s="221"/>
      <c r="E1" s="221"/>
      <c r="F1" s="221"/>
      <c r="G1" s="221"/>
      <c r="H1" s="221"/>
      <c r="I1" s="221"/>
      <c r="J1" s="221"/>
      <c r="K1" s="221"/>
    </row>
    <row r="2" spans="1:11" ht="12.75">
      <c r="A2" s="222" t="s">
        <v>540</v>
      </c>
      <c r="B2" s="223"/>
      <c r="C2" s="223"/>
      <c r="D2" s="223"/>
      <c r="E2" s="223"/>
      <c r="F2" s="223"/>
      <c r="G2" s="223"/>
      <c r="H2" s="223"/>
      <c r="I2" s="223"/>
      <c r="J2" s="223"/>
      <c r="K2" s="223"/>
    </row>
    <row r="3" spans="1:11" ht="20.25" customHeight="1">
      <c r="A3" s="180" t="s">
        <v>571</v>
      </c>
      <c r="B3" s="209" t="s">
        <v>17</v>
      </c>
      <c r="C3" s="207" t="s">
        <v>1023</v>
      </c>
      <c r="D3" s="208" t="s">
        <v>573</v>
      </c>
      <c r="E3" s="208"/>
      <c r="F3" s="208"/>
      <c r="G3" s="208"/>
      <c r="H3" s="208"/>
      <c r="I3" s="208"/>
      <c r="J3" s="183" t="s">
        <v>18</v>
      </c>
      <c r="K3" s="224" t="s">
        <v>410</v>
      </c>
    </row>
    <row r="4" spans="1:11" ht="46.5" customHeight="1">
      <c r="A4" s="181"/>
      <c r="B4" s="209"/>
      <c r="C4" s="207"/>
      <c r="D4" s="123" t="s">
        <v>329</v>
      </c>
      <c r="E4" s="122" t="s">
        <v>574</v>
      </c>
      <c r="F4" s="124" t="s">
        <v>639</v>
      </c>
      <c r="G4" s="122" t="s">
        <v>575</v>
      </c>
      <c r="H4" s="122" t="s">
        <v>576</v>
      </c>
      <c r="I4" s="122" t="s">
        <v>577</v>
      </c>
      <c r="J4" s="183"/>
      <c r="K4" s="224"/>
    </row>
    <row r="5" spans="1:11" ht="22.5">
      <c r="A5" s="190" t="s">
        <v>542</v>
      </c>
      <c r="B5" s="191" t="s">
        <v>702</v>
      </c>
      <c r="C5" s="191"/>
      <c r="D5" s="201">
        <v>1</v>
      </c>
      <c r="E5" s="201" t="s">
        <v>578</v>
      </c>
      <c r="F5" s="197">
        <f>SUM(K5:K6)</f>
        <v>70000</v>
      </c>
      <c r="G5" s="201" t="s">
        <v>753</v>
      </c>
      <c r="H5" s="41" t="s">
        <v>56</v>
      </c>
      <c r="I5" s="40" t="s">
        <v>57</v>
      </c>
      <c r="J5" s="37" t="str">
        <f>+'1 PRY ADMVO'!D6</f>
        <v>Actualización de la Formación  Catastral del área urbana y rural</v>
      </c>
      <c r="K5" s="178">
        <f>+'1 PRY ADMVO'!K6</f>
        <v>50000</v>
      </c>
    </row>
    <row r="6" spans="1:11" ht="22.5">
      <c r="A6" s="190"/>
      <c r="B6" s="191"/>
      <c r="C6" s="191"/>
      <c r="D6" s="203"/>
      <c r="E6" s="203"/>
      <c r="F6" s="199"/>
      <c r="G6" s="203"/>
      <c r="H6" s="41" t="s">
        <v>58</v>
      </c>
      <c r="I6" s="40" t="s">
        <v>57</v>
      </c>
      <c r="J6" s="37" t="str">
        <f>+'1 PRY ADMVO'!D7</f>
        <v>Estratificación Socioeconómica</v>
      </c>
      <c r="K6" s="178">
        <f>+'1 PRY ADMVO'!K7</f>
        <v>20000</v>
      </c>
    </row>
    <row r="7" spans="1:11" ht="12.75">
      <c r="A7" s="190"/>
      <c r="B7" s="191" t="s">
        <v>60</v>
      </c>
      <c r="C7" s="191"/>
      <c r="D7" s="191">
        <v>2</v>
      </c>
      <c r="E7" s="191" t="s">
        <v>579</v>
      </c>
      <c r="F7" s="195">
        <f>SUM('1 PRY ADMVO'!K8:K9)</f>
        <v>81000</v>
      </c>
      <c r="G7" s="191" t="s">
        <v>61</v>
      </c>
      <c r="H7" s="196" t="s">
        <v>581</v>
      </c>
      <c r="I7" s="191" t="s">
        <v>62</v>
      </c>
      <c r="J7" s="37" t="str">
        <f>+'1 PRY ADMVO'!D8</f>
        <v>Legalización de Software Comercial</v>
      </c>
      <c r="K7" s="178">
        <f>+'1 PRY ADMVO'!K8</f>
        <v>61000</v>
      </c>
    </row>
    <row r="8" spans="1:11" ht="12.75">
      <c r="A8" s="190"/>
      <c r="B8" s="191"/>
      <c r="C8" s="191"/>
      <c r="D8" s="191"/>
      <c r="E8" s="191"/>
      <c r="F8" s="195"/>
      <c r="G8" s="191"/>
      <c r="H8" s="196"/>
      <c r="I8" s="191"/>
      <c r="J8" s="37" t="str">
        <f>+'1 PRY ADMVO'!D9</f>
        <v>Actualización de Software Administrativo</v>
      </c>
      <c r="K8" s="178">
        <f>+'1 PRY ADMVO'!K9</f>
        <v>20000</v>
      </c>
    </row>
    <row r="9" spans="1:11" ht="12.75">
      <c r="A9" s="190"/>
      <c r="B9" s="191" t="s">
        <v>81</v>
      </c>
      <c r="C9" s="191"/>
      <c r="D9" s="191">
        <v>3</v>
      </c>
      <c r="E9" s="191" t="s">
        <v>579</v>
      </c>
      <c r="F9" s="195">
        <f>SUM('1 PRY ADMVO'!K10:K11)</f>
        <v>130000</v>
      </c>
      <c r="G9" s="191" t="s">
        <v>61</v>
      </c>
      <c r="H9" s="196" t="s">
        <v>581</v>
      </c>
      <c r="I9" s="191" t="s">
        <v>57</v>
      </c>
      <c r="J9" s="37" t="str">
        <f>+'1 PRY ADMVO'!D10</f>
        <v>Adecuación de la Estructura Administrativa y la Planta de Personal</v>
      </c>
      <c r="K9" s="178">
        <f>+'1 PRY ADMVO'!K10</f>
        <v>125000</v>
      </c>
    </row>
    <row r="10" spans="1:11" ht="12.75">
      <c r="A10" s="190"/>
      <c r="B10" s="191"/>
      <c r="C10" s="191"/>
      <c r="D10" s="191"/>
      <c r="E10" s="191"/>
      <c r="F10" s="195"/>
      <c r="G10" s="191"/>
      <c r="H10" s="196"/>
      <c r="I10" s="191"/>
      <c r="J10" s="37" t="str">
        <f>+'1 PRY ADMVO'!D11</f>
        <v>Ajuste a los manuales de funciones y  procedimientos</v>
      </c>
      <c r="K10" s="178">
        <f>+'1 PRY ADMVO'!K11</f>
        <v>5000</v>
      </c>
    </row>
    <row r="11" spans="1:11" ht="22.5">
      <c r="A11" s="190"/>
      <c r="B11" s="191" t="s">
        <v>54</v>
      </c>
      <c r="C11" s="191"/>
      <c r="D11" s="191">
        <v>9</v>
      </c>
      <c r="E11" s="191" t="s">
        <v>579</v>
      </c>
      <c r="F11" s="195">
        <f>SUM(K11:K14)</f>
        <v>133000</v>
      </c>
      <c r="G11" s="191" t="s">
        <v>61</v>
      </c>
      <c r="H11" s="196" t="s">
        <v>63</v>
      </c>
      <c r="I11" s="191" t="s">
        <v>62</v>
      </c>
      <c r="J11" s="37" t="str">
        <f>+'1 PRY ADMVO'!D12</f>
        <v>Continuar el proceso de capacitación al personal en el mantenimiento de equipos de cómputo y otro tipo de bienes.</v>
      </c>
      <c r="K11" s="178">
        <f>+'1 PRY ADMVO'!K12</f>
        <v>5000</v>
      </c>
    </row>
    <row r="12" spans="1:11" ht="12.75">
      <c r="A12" s="190"/>
      <c r="B12" s="191"/>
      <c r="C12" s="191"/>
      <c r="D12" s="191"/>
      <c r="E12" s="191"/>
      <c r="F12" s="195"/>
      <c r="G12" s="191"/>
      <c r="H12" s="196"/>
      <c r="I12" s="191"/>
      <c r="J12" s="37" t="str">
        <f>+'1 PRY ADMVO'!D13</f>
        <v>Capacitación al Personal en la utilización del Software</v>
      </c>
      <c r="K12" s="178">
        <f>+'1 PRY ADMVO'!K13</f>
        <v>10000</v>
      </c>
    </row>
    <row r="13" spans="1:11" ht="12.75">
      <c r="A13" s="190"/>
      <c r="B13" s="191"/>
      <c r="C13" s="191"/>
      <c r="D13" s="191"/>
      <c r="E13" s="191"/>
      <c r="F13" s="195"/>
      <c r="G13" s="191"/>
      <c r="H13" s="196"/>
      <c r="I13" s="191"/>
      <c r="J13" s="37" t="str">
        <f>+'1 PRY ADMVO'!D14</f>
        <v>Implementación de Incentivos al Personal de acuerdo a Ley 443 de 1999</v>
      </c>
      <c r="K13" s="178">
        <f>+'1 PRY ADMVO'!K14</f>
        <v>100000</v>
      </c>
    </row>
    <row r="14" spans="1:11" ht="21" customHeight="1">
      <c r="A14" s="190"/>
      <c r="B14" s="191"/>
      <c r="C14" s="191"/>
      <c r="D14" s="191"/>
      <c r="E14" s="191"/>
      <c r="F14" s="195"/>
      <c r="G14" s="191"/>
      <c r="H14" s="196"/>
      <c r="I14" s="191"/>
      <c r="J14" s="37" t="str">
        <f>+'1 PRY ADMVO'!D15</f>
        <v>Instrucción al Personal en áreas de relaciones humanas, novedades normativas, etc</v>
      </c>
      <c r="K14" s="178">
        <f>+'1 PRY ADMVO'!K15</f>
        <v>18000</v>
      </c>
    </row>
    <row r="15" spans="1:11" ht="22.5">
      <c r="A15" s="190"/>
      <c r="B15" s="191" t="s">
        <v>594</v>
      </c>
      <c r="C15" s="191"/>
      <c r="D15" s="7">
        <v>9</v>
      </c>
      <c r="E15" s="7" t="s">
        <v>578</v>
      </c>
      <c r="F15" s="10">
        <f>SUM('1 PRY ADMVO'!K16)</f>
        <v>62000</v>
      </c>
      <c r="G15" s="7" t="s">
        <v>753</v>
      </c>
      <c r="H15" s="41" t="s">
        <v>595</v>
      </c>
      <c r="I15" s="7" t="s">
        <v>62</v>
      </c>
      <c r="J15" s="37" t="str">
        <f>+'1 PRY ADMVO'!D16</f>
        <v>Vincular al Municipio dentro de la Agenda de Conectividad</v>
      </c>
      <c r="K15" s="178">
        <f>+'1 PRY ADMVO'!K16</f>
        <v>62000</v>
      </c>
    </row>
    <row r="16" spans="1:11" ht="21" customHeight="1">
      <c r="A16" s="190"/>
      <c r="B16" s="182" t="s">
        <v>75</v>
      </c>
      <c r="C16" s="182"/>
      <c r="D16" s="191">
        <v>9</v>
      </c>
      <c r="E16" s="191" t="s">
        <v>578</v>
      </c>
      <c r="F16" s="195">
        <f>SUM('1 PRY ADMVO'!K17:K18)</f>
        <v>42000</v>
      </c>
      <c r="G16" s="191" t="s">
        <v>753</v>
      </c>
      <c r="H16" s="196" t="s">
        <v>1002</v>
      </c>
      <c r="I16" s="191" t="s">
        <v>57</v>
      </c>
      <c r="J16" s="37" t="str">
        <f>+'1 PRY ADMVO'!D17</f>
        <v>Delimitación Veredal</v>
      </c>
      <c r="K16" s="178">
        <f>+'1 PRY ADMVO'!K17</f>
        <v>0</v>
      </c>
    </row>
    <row r="17" spans="1:11" ht="12.75">
      <c r="A17" s="190"/>
      <c r="B17" s="182"/>
      <c r="C17" s="182"/>
      <c r="D17" s="191"/>
      <c r="E17" s="191"/>
      <c r="F17" s="195"/>
      <c r="G17" s="191"/>
      <c r="H17" s="196"/>
      <c r="I17" s="191"/>
      <c r="J17" s="133" t="str">
        <f>+'1 PRY ADMVO'!D18</f>
        <v>Delimitación Municipal</v>
      </c>
      <c r="K17" s="178">
        <f>+'1 PRY ADMVO'!K18</f>
        <v>42000</v>
      </c>
    </row>
    <row r="18" spans="1:11" ht="21.75" customHeight="1">
      <c r="A18" s="210" t="s">
        <v>1001</v>
      </c>
      <c r="B18" s="225" t="s">
        <v>76</v>
      </c>
      <c r="C18" s="216"/>
      <c r="D18" s="201">
        <v>6</v>
      </c>
      <c r="E18" s="201" t="s">
        <v>33</v>
      </c>
      <c r="F18" s="197">
        <f>SUM('1 PRY ADMVO'!K19:K20)</f>
        <v>110000</v>
      </c>
      <c r="G18" s="201" t="s">
        <v>644</v>
      </c>
      <c r="H18" s="201" t="s">
        <v>1032</v>
      </c>
      <c r="I18" s="7"/>
      <c r="J18" s="133" t="str">
        <f>+'1 PRY ADMVO'!D19</f>
        <v>Capacitación a la comunidad en alternativas organización y  desarrollo comunitario</v>
      </c>
      <c r="K18" s="178">
        <f>+'1 PRY ADMVO'!K19</f>
        <v>90000</v>
      </c>
    </row>
    <row r="19" spans="1:11" ht="35.25" customHeight="1">
      <c r="A19" s="211"/>
      <c r="B19" s="219"/>
      <c r="C19" s="220"/>
      <c r="D19" s="203"/>
      <c r="E19" s="203"/>
      <c r="F19" s="199"/>
      <c r="G19" s="203"/>
      <c r="H19" s="203"/>
      <c r="I19" s="7" t="s">
        <v>57</v>
      </c>
      <c r="J19" s="133" t="str">
        <f>+'1 PRY ADMVO'!D20</f>
        <v>Capacitación a la comunidad en veedurías</v>
      </c>
      <c r="K19" s="178">
        <f>+'1 PRY ADMVO'!K20</f>
        <v>20000</v>
      </c>
    </row>
    <row r="20" spans="1:11" ht="45">
      <c r="A20" s="215"/>
      <c r="B20" s="191" t="s">
        <v>1003</v>
      </c>
      <c r="C20" s="191"/>
      <c r="D20" s="7">
        <v>6</v>
      </c>
      <c r="E20" s="7" t="s">
        <v>33</v>
      </c>
      <c r="F20" s="10">
        <f>+'1 PRY ADMVO'!K21</f>
        <v>20000</v>
      </c>
      <c r="G20" s="41" t="s">
        <v>644</v>
      </c>
      <c r="H20" s="41" t="s">
        <v>645</v>
      </c>
      <c r="I20" s="41"/>
      <c r="J20" s="37" t="s">
        <v>412</v>
      </c>
      <c r="K20" s="178">
        <f>+'1 PRY ADMVO'!K21</f>
        <v>20000</v>
      </c>
    </row>
    <row r="21" spans="1:11" ht="12.75">
      <c r="A21" s="192" t="s">
        <v>90</v>
      </c>
      <c r="B21" s="191" t="s">
        <v>546</v>
      </c>
      <c r="C21" s="216"/>
      <c r="D21" s="191">
        <v>9</v>
      </c>
      <c r="E21" s="191" t="s">
        <v>153</v>
      </c>
      <c r="F21" s="195">
        <f>SUM(K21:K33)</f>
        <v>2401000</v>
      </c>
      <c r="G21" s="191" t="s">
        <v>807</v>
      </c>
      <c r="H21" s="196" t="s">
        <v>808</v>
      </c>
      <c r="I21" s="191" t="s">
        <v>24</v>
      </c>
      <c r="J21" s="40" t="str">
        <f>+'2 pry biofísico'!D6</f>
        <v>Protección  y compra de Zonas de recarga Hídrica</v>
      </c>
      <c r="K21" s="178">
        <f>+'2 pry biofísico'!Q6</f>
        <v>468000</v>
      </c>
    </row>
    <row r="22" spans="1:11" ht="12.75">
      <c r="A22" s="193"/>
      <c r="B22" s="217"/>
      <c r="C22" s="218"/>
      <c r="D22" s="191"/>
      <c r="E22" s="191"/>
      <c r="F22" s="195"/>
      <c r="G22" s="191"/>
      <c r="H22" s="196"/>
      <c r="I22" s="191"/>
      <c r="J22" s="40" t="str">
        <f>+'2 pry biofísico'!D7</f>
        <v>Diagnostico y recuperación de zonas degradadas</v>
      </c>
      <c r="K22" s="178">
        <f>+'2 pry biofísico'!Q7</f>
        <v>158000</v>
      </c>
    </row>
    <row r="23" spans="1:11" ht="22.5">
      <c r="A23" s="193"/>
      <c r="B23" s="217"/>
      <c r="C23" s="218"/>
      <c r="D23" s="191"/>
      <c r="E23" s="191"/>
      <c r="F23" s="195"/>
      <c r="G23" s="191"/>
      <c r="H23" s="196"/>
      <c r="I23" s="191"/>
      <c r="J23" s="40" t="str">
        <f>+'2 pry biofísico'!D8</f>
        <v>Manejo integrado de la Q. La Cristalina y aportantes  a los acueductos veredales </v>
      </c>
      <c r="K23" s="178">
        <f>+'2 pry biofísico'!Q8</f>
        <v>820000</v>
      </c>
    </row>
    <row r="24" spans="1:11" ht="12.75">
      <c r="A24" s="193"/>
      <c r="B24" s="217"/>
      <c r="C24" s="218"/>
      <c r="D24" s="191"/>
      <c r="E24" s="191"/>
      <c r="F24" s="195"/>
      <c r="G24" s="191"/>
      <c r="H24" s="196"/>
      <c r="I24" s="191"/>
      <c r="J24" s="40" t="str">
        <f>+'2 pry biofísico'!D9</f>
        <v>Adecuación de tierras por medio de distritos de riego </v>
      </c>
      <c r="K24" s="178">
        <f>+'2 pry biofísico'!Q9</f>
        <v>109000</v>
      </c>
    </row>
    <row r="25" spans="1:11" ht="12.75">
      <c r="A25" s="193"/>
      <c r="B25" s="217"/>
      <c r="C25" s="218"/>
      <c r="D25" s="191"/>
      <c r="E25" s="191"/>
      <c r="F25" s="195"/>
      <c r="G25" s="191"/>
      <c r="H25" s="196"/>
      <c r="I25" s="191"/>
      <c r="J25" s="40" t="str">
        <f>+'2 pry biofísico'!D10</f>
        <v>Reforestación de zonas productoras protectoras </v>
      </c>
      <c r="K25" s="178">
        <f>+'2 pry biofísico'!Q10</f>
        <v>59000</v>
      </c>
    </row>
    <row r="26" spans="1:11" ht="22.5">
      <c r="A26" s="193"/>
      <c r="B26" s="217"/>
      <c r="C26" s="218"/>
      <c r="D26" s="191"/>
      <c r="E26" s="191"/>
      <c r="F26" s="195"/>
      <c r="G26" s="191"/>
      <c r="H26" s="196"/>
      <c r="I26" s="191"/>
      <c r="J26" s="40" t="str">
        <f>+'2 pry biofísico'!D11</f>
        <v>Establecimiento de incentivos tributarios a quienes  protegen el medio ambiente</v>
      </c>
      <c r="K26" s="178">
        <f>+'2 pry biofísico'!Q11</f>
        <v>0</v>
      </c>
    </row>
    <row r="27" spans="1:11" ht="12.75">
      <c r="A27" s="193"/>
      <c r="B27" s="217"/>
      <c r="C27" s="218"/>
      <c r="D27" s="191"/>
      <c r="E27" s="191"/>
      <c r="F27" s="195"/>
      <c r="G27" s="191"/>
      <c r="H27" s="196"/>
      <c r="I27" s="191"/>
      <c r="J27" s="40" t="str">
        <f>+'2 pry biofísico'!D12</f>
        <v>Establecimiento y Protección de zonas de bosque protector</v>
      </c>
      <c r="K27" s="178">
        <f>+'2 pry biofísico'!Q12</f>
        <v>109000</v>
      </c>
    </row>
    <row r="28" spans="1:11" ht="33.75">
      <c r="A28" s="193"/>
      <c r="B28" s="217"/>
      <c r="C28" s="218"/>
      <c r="D28" s="191"/>
      <c r="E28" s="191"/>
      <c r="F28" s="195"/>
      <c r="G28" s="191"/>
      <c r="H28" s="196"/>
      <c r="I28" s="191"/>
      <c r="J28" s="40" t="str">
        <f>+'2 pry biofísico'!D13</f>
        <v>Establecimiento al interior de fincas de bosques productivos para la obtención de leña, cercas, construcción y a largo plazo aprovechamiento como maderables con fines económicos. </v>
      </c>
      <c r="K28" s="178">
        <f>+'2 pry biofísico'!Q13</f>
        <v>54000</v>
      </c>
    </row>
    <row r="29" spans="1:11" ht="22.5">
      <c r="A29" s="193"/>
      <c r="B29" s="217"/>
      <c r="C29" s="218"/>
      <c r="D29" s="191"/>
      <c r="E29" s="191"/>
      <c r="F29" s="195"/>
      <c r="G29" s="191"/>
      <c r="H29" s="196"/>
      <c r="I29" s="191"/>
      <c r="J29" s="40" t="str">
        <f>+'2 pry biofísico'!D14</f>
        <v>Reglamentación de los usos del suelo y establecimiento de zonas de protección</v>
      </c>
      <c r="K29" s="178">
        <f>+'2 pry biofísico'!Q14</f>
        <v>0</v>
      </c>
    </row>
    <row r="30" spans="1:11" ht="12.75">
      <c r="A30" s="193"/>
      <c r="B30" s="217"/>
      <c r="C30" s="218"/>
      <c r="D30" s="191"/>
      <c r="E30" s="191"/>
      <c r="F30" s="195"/>
      <c r="G30" s="191"/>
      <c r="H30" s="196"/>
      <c r="I30" s="191"/>
      <c r="J30" s="40" t="str">
        <f>+'2 pry biofísico'!D15</f>
        <v>Manejo integrado del río Bata</v>
      </c>
      <c r="K30" s="178">
        <f>+'2 pry biofísico'!Q15</f>
        <v>99000</v>
      </c>
    </row>
    <row r="31" spans="1:11" ht="56.25">
      <c r="A31" s="193"/>
      <c r="B31" s="217"/>
      <c r="C31" s="218"/>
      <c r="D31" s="191"/>
      <c r="E31" s="191"/>
      <c r="F31" s="195"/>
      <c r="G31" s="191"/>
      <c r="H31" s="196"/>
      <c r="I31" s="191"/>
      <c r="J31" s="40" t="str">
        <f>+'2 pry biofísico'!D16</f>
        <v>Creación Senderos Ecológicos: Cristalina, Honda, Almenara, Repetidora, Cerro Negro, Tesoro, Charco, Largo- Farallones-Nazareth; Nazareth-Portones-Agua, Caliente; Nazareth- Bocachico- Balcones- Agua Caliente; La Cristalina- Bocas rió Tunjita- Laguna  Planadas- Humedales - Puerto San Agustín y Cristalina- Q. Blanca</v>
      </c>
      <c r="K31" s="178">
        <f>+'2 pry biofísico'!Q16</f>
        <v>187000</v>
      </c>
    </row>
    <row r="32" spans="1:11" ht="28.5" customHeight="1">
      <c r="A32" s="193"/>
      <c r="B32" s="217"/>
      <c r="C32" s="218"/>
      <c r="D32" s="191"/>
      <c r="E32" s="191"/>
      <c r="F32" s="195"/>
      <c r="G32" s="191"/>
      <c r="H32" s="196"/>
      <c r="I32" s="191"/>
      <c r="J32" s="40" t="str">
        <f>+'2 pry biofísico'!D17</f>
        <v>Recuperación y protección de la cuenca la Quebrada la Perillana Vda. San Agustín del Cerro </v>
      </c>
      <c r="K32" s="178">
        <f>+'2 pry biofísico'!Q17</f>
        <v>315000</v>
      </c>
    </row>
    <row r="33" spans="1:11" ht="12.75">
      <c r="A33" s="193"/>
      <c r="B33" s="219"/>
      <c r="C33" s="220"/>
      <c r="D33" s="191"/>
      <c r="E33" s="191"/>
      <c r="F33" s="195"/>
      <c r="G33" s="191"/>
      <c r="H33" s="196"/>
      <c r="I33" s="191"/>
      <c r="J33" s="40" t="str">
        <f>+'2 pry biofísico'!D18</f>
        <v>Creación oficina de protección y recuperación ambiental</v>
      </c>
      <c r="K33" s="178">
        <f>+'2 pry biofísico'!Q18</f>
        <v>23000</v>
      </c>
    </row>
    <row r="34" spans="1:11" ht="12.75">
      <c r="A34" s="193"/>
      <c r="B34" s="191" t="s">
        <v>536</v>
      </c>
      <c r="C34" s="191"/>
      <c r="D34" s="191">
        <v>9</v>
      </c>
      <c r="E34" s="191" t="s">
        <v>153</v>
      </c>
      <c r="F34" s="195">
        <f>SUM('2 pry biofísico'!Q19:Q20)</f>
        <v>62000</v>
      </c>
      <c r="G34" s="191" t="s">
        <v>807</v>
      </c>
      <c r="H34" s="196" t="s">
        <v>808</v>
      </c>
      <c r="I34" s="191" t="s">
        <v>24</v>
      </c>
      <c r="J34" s="40" t="str">
        <f>+'2 pry biofísico'!D19</f>
        <v>Interconexión de corredores de Fauna</v>
      </c>
      <c r="K34" s="178">
        <f>+'2 pry biofísico'!Q19</f>
        <v>42000</v>
      </c>
    </row>
    <row r="35" spans="1:11" ht="31.5" customHeight="1">
      <c r="A35" s="193"/>
      <c r="B35" s="191"/>
      <c r="C35" s="191"/>
      <c r="D35" s="191"/>
      <c r="E35" s="191"/>
      <c r="F35" s="195"/>
      <c r="G35" s="191"/>
      <c r="H35" s="196"/>
      <c r="I35" s="191"/>
      <c r="J35" s="40" t="str">
        <f>+'2 pry biofísico'!D20</f>
        <v>Complementar el estudio sobre la fauna en todo el territorio municipal,  identificando las especies en vías de extinción</v>
      </c>
      <c r="K35" s="178">
        <f>+'2 pry biofísico'!Q20</f>
        <v>20000</v>
      </c>
    </row>
    <row r="36" spans="1:11" ht="22.5">
      <c r="A36" s="193"/>
      <c r="B36" s="191" t="s">
        <v>535</v>
      </c>
      <c r="C36" s="191"/>
      <c r="D36" s="191">
        <v>9</v>
      </c>
      <c r="E36" s="191" t="s">
        <v>153</v>
      </c>
      <c r="F36" s="195">
        <f>SUM(K36:K38)</f>
        <v>101000</v>
      </c>
      <c r="G36" s="191" t="s">
        <v>807</v>
      </c>
      <c r="H36" s="196" t="s">
        <v>808</v>
      </c>
      <c r="I36" s="191" t="s">
        <v>24</v>
      </c>
      <c r="J36" s="40" t="str">
        <f>+'2 pry biofísico'!D21</f>
        <v>Reconocimiento de suelos,   determinación y reglamentación de su  aptitud de uso</v>
      </c>
      <c r="K36" s="178">
        <f>+'2 pry biofísico'!Q21</f>
        <v>15000</v>
      </c>
    </row>
    <row r="37" spans="1:11" ht="12.75">
      <c r="A37" s="193"/>
      <c r="B37" s="191"/>
      <c r="C37" s="191"/>
      <c r="D37" s="191"/>
      <c r="E37" s="191"/>
      <c r="F37" s="195"/>
      <c r="G37" s="191"/>
      <c r="H37" s="196"/>
      <c r="I37" s="191"/>
      <c r="J37" s="40" t="str">
        <f>+'2 pry biofísico'!D22</f>
        <v>Manejo integral de los recursos geotérmicos</v>
      </c>
      <c r="K37" s="178">
        <f>+'2 pry biofísico'!Q22</f>
        <v>62000</v>
      </c>
    </row>
    <row r="38" spans="1:11" ht="18" customHeight="1">
      <c r="A38" s="193"/>
      <c r="B38" s="191"/>
      <c r="C38" s="191"/>
      <c r="D38" s="191"/>
      <c r="E38" s="191"/>
      <c r="F38" s="195"/>
      <c r="G38" s="191"/>
      <c r="H38" s="196"/>
      <c r="I38" s="191"/>
      <c r="J38" s="40" t="str">
        <f>+'2 pry biofísico'!D23</f>
        <v>Recuperación del suelo </v>
      </c>
      <c r="K38" s="178">
        <f>+'2 pry biofísico'!Q23</f>
        <v>24000</v>
      </c>
    </row>
    <row r="39" spans="1:11" ht="22.5">
      <c r="A39" s="193"/>
      <c r="B39" s="191" t="s">
        <v>533</v>
      </c>
      <c r="C39" s="191"/>
      <c r="D39" s="191">
        <v>9</v>
      </c>
      <c r="E39" s="191" t="s">
        <v>153</v>
      </c>
      <c r="F39" s="195">
        <f>SUM(K39:K42)</f>
        <v>407000</v>
      </c>
      <c r="G39" s="191" t="s">
        <v>807</v>
      </c>
      <c r="H39" s="196" t="s">
        <v>808</v>
      </c>
      <c r="I39" s="191" t="s">
        <v>24</v>
      </c>
      <c r="J39" s="40" t="str">
        <f>+'2 pry biofísico'!D24</f>
        <v>Recuperación de áreas degradadas afectadas por fenómenos de remoción en masa, inundaciones movimientos telúricos e incendios.</v>
      </c>
      <c r="K39" s="178">
        <f>+'2 pry biofísico'!Q24</f>
        <v>57000</v>
      </c>
    </row>
    <row r="40" spans="1:11" ht="22.5">
      <c r="A40" s="193"/>
      <c r="B40" s="191"/>
      <c r="C40" s="191"/>
      <c r="D40" s="191"/>
      <c r="E40" s="191"/>
      <c r="F40" s="195"/>
      <c r="G40" s="191"/>
      <c r="H40" s="196"/>
      <c r="I40" s="191"/>
      <c r="J40" s="40" t="str">
        <f>+'2 pry biofísico'!D25</f>
        <v>Reubicación de viviendas y escuelas ubicadas en zonas de alto riesgo en el área rural</v>
      </c>
      <c r="K40" s="178">
        <f>+'2 pry biofísico'!Q25</f>
        <v>300000</v>
      </c>
    </row>
    <row r="41" spans="1:11" ht="22.5">
      <c r="A41" s="193"/>
      <c r="B41" s="191"/>
      <c r="C41" s="191"/>
      <c r="D41" s="191"/>
      <c r="E41" s="191"/>
      <c r="F41" s="195"/>
      <c r="G41" s="191"/>
      <c r="H41" s="196"/>
      <c r="I41" s="191"/>
      <c r="J41" s="40" t="str">
        <f>+'2 pry biofísico'!D26</f>
        <v>Fondo para la protección y ayuda a las personas afectadas por riesgos naturales</v>
      </c>
      <c r="K41" s="178">
        <f>+'2 pry biofísico'!Q26</f>
        <v>20000</v>
      </c>
    </row>
    <row r="42" spans="1:11" ht="18" customHeight="1">
      <c r="A42" s="193"/>
      <c r="B42" s="191"/>
      <c r="C42" s="191"/>
      <c r="D42" s="191"/>
      <c r="E42" s="191"/>
      <c r="F42" s="195"/>
      <c r="G42" s="191"/>
      <c r="H42" s="196"/>
      <c r="I42" s="7"/>
      <c r="J42" s="40" t="str">
        <f>+'2 pry biofísico'!D27</f>
        <v>Fortalecimiento del CLOPAD</v>
      </c>
      <c r="K42" s="178">
        <f>+'2 pry biofísico'!Q27</f>
        <v>30000</v>
      </c>
    </row>
    <row r="43" spans="1:11" ht="21.75" customHeight="1">
      <c r="A43" s="193"/>
      <c r="B43" s="196" t="s">
        <v>534</v>
      </c>
      <c r="C43" s="196"/>
      <c r="D43" s="201">
        <v>9</v>
      </c>
      <c r="E43" s="204" t="s">
        <v>578</v>
      </c>
      <c r="F43" s="197">
        <f>SUM(K43:K51)</f>
        <v>260000</v>
      </c>
      <c r="G43" s="212" t="s">
        <v>807</v>
      </c>
      <c r="H43" s="196" t="s">
        <v>808</v>
      </c>
      <c r="I43" s="134"/>
      <c r="J43" s="40" t="str">
        <f>+'2 pry biofísico'!D28</f>
        <v>Educación para la preservación de fauna y flora</v>
      </c>
      <c r="K43" s="178">
        <f>+'2 pry biofísico'!Q28</f>
        <v>10000</v>
      </c>
    </row>
    <row r="44" spans="1:11" ht="18.75" customHeight="1">
      <c r="A44" s="193"/>
      <c r="B44" s="196"/>
      <c r="C44" s="196"/>
      <c r="D44" s="202"/>
      <c r="E44" s="204"/>
      <c r="F44" s="198"/>
      <c r="G44" s="213"/>
      <c r="H44" s="196"/>
      <c r="I44" s="134"/>
      <c r="J44" s="40" t="str">
        <f>+'2 pry biofísico'!D29</f>
        <v>Capacitación de funcionarios municipales para la implementación del E.O.T.</v>
      </c>
      <c r="K44" s="178">
        <f>+'2 pry biofísico'!Q29</f>
        <v>5000</v>
      </c>
    </row>
    <row r="45" spans="1:11" ht="17.25" customHeight="1">
      <c r="A45" s="193"/>
      <c r="B45" s="196"/>
      <c r="C45" s="196"/>
      <c r="D45" s="202"/>
      <c r="E45" s="204"/>
      <c r="F45" s="198"/>
      <c r="G45" s="213"/>
      <c r="H45" s="196"/>
      <c r="I45" s="134"/>
      <c r="J45" s="40" t="str">
        <f>+'2 pry biofísico'!D30</f>
        <v>Capacitación a la población municipal sobre E.O.T.</v>
      </c>
      <c r="K45" s="178">
        <f>+'2 pry biofísico'!Q30</f>
        <v>10000</v>
      </c>
    </row>
    <row r="46" spans="1:11" ht="18.75" customHeight="1">
      <c r="A46" s="193"/>
      <c r="B46" s="196"/>
      <c r="C46" s="196"/>
      <c r="D46" s="202"/>
      <c r="E46" s="204"/>
      <c r="F46" s="198"/>
      <c r="G46" s="213"/>
      <c r="H46" s="196"/>
      <c r="I46" s="134"/>
      <c r="J46" s="40" t="str">
        <f>+'2 pry biofísico'!D31</f>
        <v>Establecimiento de Jardín Botánico </v>
      </c>
      <c r="K46" s="178">
        <f>+'2 pry biofísico'!Q31</f>
        <v>30000</v>
      </c>
    </row>
    <row r="47" spans="1:11" ht="19.5" customHeight="1">
      <c r="A47" s="193"/>
      <c r="B47" s="196"/>
      <c r="C47" s="196"/>
      <c r="D47" s="202"/>
      <c r="E47" s="204"/>
      <c r="F47" s="198"/>
      <c r="G47" s="213"/>
      <c r="H47" s="196"/>
      <c r="I47" s="134"/>
      <c r="J47" s="40" t="str">
        <f>+'2 pry biofísico'!D32</f>
        <v>Protección del patrimonio cultural y arqueológico municipal</v>
      </c>
      <c r="K47" s="178">
        <f>+'2 pry biofísico'!Q32</f>
        <v>100000</v>
      </c>
    </row>
    <row r="48" spans="1:11" ht="21" customHeight="1">
      <c r="A48" s="193"/>
      <c r="B48" s="196"/>
      <c r="C48" s="196"/>
      <c r="D48" s="202"/>
      <c r="E48" s="204"/>
      <c r="F48" s="198"/>
      <c r="G48" s="213"/>
      <c r="H48" s="196"/>
      <c r="I48" s="134"/>
      <c r="J48" s="40" t="str">
        <f>+'2 pry biofísico'!D33</f>
        <v>Elaboración del Libro Ambiental de Santa María</v>
      </c>
      <c r="K48" s="178">
        <f>+'2 pry biofísico'!Q33</f>
        <v>25000</v>
      </c>
    </row>
    <row r="49" spans="1:11" ht="21.75" customHeight="1">
      <c r="A49" s="193"/>
      <c r="B49" s="196"/>
      <c r="C49" s="196"/>
      <c r="D49" s="202"/>
      <c r="E49" s="204"/>
      <c r="F49" s="198"/>
      <c r="G49" s="213"/>
      <c r="H49" s="196"/>
      <c r="I49" s="134"/>
      <c r="J49" s="40" t="str">
        <f>+'2 pry biofísico'!D34</f>
        <v>Capacitación en el manejo adecuado del agua</v>
      </c>
      <c r="K49" s="178">
        <f>+'2 pry biofísico'!Q34</f>
        <v>5000</v>
      </c>
    </row>
    <row r="50" spans="1:11" ht="20.25" customHeight="1">
      <c r="A50" s="193"/>
      <c r="B50" s="196"/>
      <c r="C50" s="196"/>
      <c r="D50" s="202"/>
      <c r="E50" s="204"/>
      <c r="F50" s="198"/>
      <c r="G50" s="213"/>
      <c r="H50" s="196"/>
      <c r="I50" s="134"/>
      <c r="J50" s="40" t="str">
        <f>+'2 pry biofísico'!D35</f>
        <v>Estación metereológica</v>
      </c>
      <c r="K50" s="178">
        <f>+'2 pry biofísico'!Q35</f>
        <v>25000</v>
      </c>
    </row>
    <row r="51" spans="1:11" ht="16.5" customHeight="1">
      <c r="A51" s="194"/>
      <c r="B51" s="196"/>
      <c r="C51" s="196"/>
      <c r="D51" s="203"/>
      <c r="E51" s="204"/>
      <c r="F51" s="199"/>
      <c r="G51" s="214"/>
      <c r="H51" s="196"/>
      <c r="I51" s="134"/>
      <c r="J51" s="40" t="str">
        <f>+'2 pry biofísico'!D36</f>
        <v>Observatorio ambiental</v>
      </c>
      <c r="K51" s="178">
        <f>+'2 pry biofísico'!Q36</f>
        <v>50000</v>
      </c>
    </row>
    <row r="52" spans="1:11" ht="33.75" customHeight="1">
      <c r="A52" s="190" t="s">
        <v>96</v>
      </c>
      <c r="B52" s="191" t="s">
        <v>1042</v>
      </c>
      <c r="C52" s="191"/>
      <c r="D52" s="7">
        <v>9</v>
      </c>
      <c r="E52" s="7" t="s">
        <v>578</v>
      </c>
      <c r="F52" s="10">
        <f>SUM('3 PRY ECONOMICO'!L6)</f>
        <v>0</v>
      </c>
      <c r="G52" s="7"/>
      <c r="H52" s="41" t="s">
        <v>1043</v>
      </c>
      <c r="I52" s="7" t="s">
        <v>57</v>
      </c>
      <c r="J52" s="37" t="str">
        <f>+'3 PRY ECONOMICO'!E6</f>
        <v>Reglamentación a la división de la propiedad </v>
      </c>
      <c r="K52" s="178">
        <f>+'3 PRY ECONOMICO'!L6</f>
        <v>0</v>
      </c>
    </row>
    <row r="53" spans="1:11" ht="27" customHeight="1">
      <c r="A53" s="190"/>
      <c r="B53" s="191" t="s">
        <v>263</v>
      </c>
      <c r="C53" s="191" t="s">
        <v>334</v>
      </c>
      <c r="D53" s="191">
        <v>9</v>
      </c>
      <c r="E53" s="191"/>
      <c r="F53" s="195">
        <f>SUM(K53:K57)</f>
        <v>760000</v>
      </c>
      <c r="G53" s="191"/>
      <c r="H53" s="196" t="s">
        <v>39</v>
      </c>
      <c r="I53" s="191"/>
      <c r="J53" s="37" t="str">
        <f>+'3 PRY ECONOMICO'!E7</f>
        <v>Mejoramiento de la producción agrícola</v>
      </c>
      <c r="K53" s="178">
        <f>+'3 PRY ECONOMICO'!L7</f>
        <v>45000</v>
      </c>
    </row>
    <row r="54" spans="1:11" ht="26.25" customHeight="1">
      <c r="A54" s="190"/>
      <c r="B54" s="191"/>
      <c r="C54" s="191"/>
      <c r="D54" s="191"/>
      <c r="E54" s="191"/>
      <c r="F54" s="195"/>
      <c r="G54" s="191"/>
      <c r="H54" s="196"/>
      <c r="I54" s="191"/>
      <c r="J54" s="37" t="str">
        <f>+'3 PRY ECONOMICO'!E8</f>
        <v>Implementación de cultivos innovadores como borojó, arazá y otros</v>
      </c>
      <c r="K54" s="178">
        <f>+'3 PRY ECONOMICO'!L8</f>
        <v>45000</v>
      </c>
    </row>
    <row r="55" spans="1:11" ht="27" customHeight="1">
      <c r="A55" s="190"/>
      <c r="B55" s="191"/>
      <c r="C55" s="191"/>
      <c r="D55" s="191"/>
      <c r="E55" s="191"/>
      <c r="F55" s="195"/>
      <c r="G55" s="191"/>
      <c r="H55" s="196"/>
      <c r="I55" s="191"/>
      <c r="J55" s="37" t="str">
        <f>+'3 PRY ECONOMICO'!E9</f>
        <v>Recuperación de Suelos</v>
      </c>
      <c r="K55" s="178">
        <f>+'3 PRY ECONOMICO'!L9</f>
        <v>80000</v>
      </c>
    </row>
    <row r="56" spans="1:11" ht="23.25" customHeight="1">
      <c r="A56" s="190"/>
      <c r="B56" s="191"/>
      <c r="C56" s="191"/>
      <c r="D56" s="191"/>
      <c r="E56" s="191"/>
      <c r="F56" s="195"/>
      <c r="G56" s="191"/>
      <c r="H56" s="196"/>
      <c r="I56" s="191"/>
      <c r="J56" s="37" t="str">
        <f>+'3 PRY ECONOMICO'!E10</f>
        <v>Asistencia directa a pequeños productores</v>
      </c>
      <c r="K56" s="178">
        <f>+'3 PRY ECONOMICO'!L10</f>
        <v>560000</v>
      </c>
    </row>
    <row r="57" spans="1:11" ht="25.5" customHeight="1">
      <c r="A57" s="190"/>
      <c r="B57" s="191"/>
      <c r="C57" s="191"/>
      <c r="D57" s="191"/>
      <c r="E57" s="191"/>
      <c r="F57" s="195"/>
      <c r="G57" s="191"/>
      <c r="H57" s="196"/>
      <c r="I57" s="191"/>
      <c r="J57" s="37" t="str">
        <f>+'3 PRY ECONOMICO'!E11</f>
        <v>Tratamiento de poscosecha y generación de valor agregado a productos</v>
      </c>
      <c r="K57" s="178">
        <f>+'3 PRY ECONOMICO'!L11</f>
        <v>30000</v>
      </c>
    </row>
    <row r="58" spans="1:11" ht="21.75" customHeight="1">
      <c r="A58" s="190"/>
      <c r="B58" s="191"/>
      <c r="C58" s="191" t="s">
        <v>261</v>
      </c>
      <c r="D58" s="191"/>
      <c r="E58" s="191"/>
      <c r="F58" s="195">
        <f>SUM(K58:K60)</f>
        <v>155000</v>
      </c>
      <c r="G58" s="191"/>
      <c r="H58" s="196" t="s">
        <v>39</v>
      </c>
      <c r="I58" s="191"/>
      <c r="J58" s="37" t="str">
        <f>+'3 PRY ECONOMICO'!E12</f>
        <v>Estabulación del Ganado y establecimiento de pastos de corte</v>
      </c>
      <c r="K58" s="178">
        <f>+'3 PRY ECONOMICO'!L12</f>
        <v>60000</v>
      </c>
    </row>
    <row r="59" spans="1:11" ht="22.5" customHeight="1">
      <c r="A59" s="190"/>
      <c r="B59" s="191"/>
      <c r="C59" s="191"/>
      <c r="D59" s="191"/>
      <c r="E59" s="191"/>
      <c r="F59" s="195"/>
      <c r="G59" s="191"/>
      <c r="H59" s="196"/>
      <c r="I59" s="191"/>
      <c r="J59" s="133" t="str">
        <f>+'3 PRY ECONOMICO'!E13</f>
        <v>Mejoramiento genético de especies comerciales</v>
      </c>
      <c r="K59" s="178">
        <f>+'3 PRY ECONOMICO'!L13</f>
        <v>45000</v>
      </c>
    </row>
    <row r="60" spans="1:11" ht="18" customHeight="1">
      <c r="A60" s="190"/>
      <c r="B60" s="191"/>
      <c r="C60" s="191"/>
      <c r="D60" s="191"/>
      <c r="E60" s="191"/>
      <c r="F60" s="195"/>
      <c r="G60" s="191"/>
      <c r="H60" s="196"/>
      <c r="I60" s="191"/>
      <c r="J60" s="133" t="str">
        <f>+'3 PRY ECONOMICO'!E14</f>
        <v>Utilización de alimentos alternativos </v>
      </c>
      <c r="K60" s="178">
        <f>+'3 PRY ECONOMICO'!L14</f>
        <v>50000</v>
      </c>
    </row>
    <row r="61" spans="1:11" ht="28.5" customHeight="1">
      <c r="A61" s="190"/>
      <c r="B61" s="191"/>
      <c r="C61" s="191" t="s">
        <v>529</v>
      </c>
      <c r="D61" s="191">
        <v>9</v>
      </c>
      <c r="E61" s="191"/>
      <c r="F61" s="195">
        <f>SUM(K61:K63)</f>
        <v>61000</v>
      </c>
      <c r="G61" s="191"/>
      <c r="H61" s="196" t="s">
        <v>39</v>
      </c>
      <c r="I61" s="191"/>
      <c r="J61" s="37" t="str">
        <f>+'3 PRY ECONOMICO'!E15</f>
        <v>Organizar el Funcionamiento de la plaza de mercado, y de ferias y exposiciones.</v>
      </c>
      <c r="K61" s="178">
        <f>+'3 PRY ECONOMICO'!L15</f>
        <v>2000</v>
      </c>
    </row>
    <row r="62" spans="1:11" ht="26.25" customHeight="1">
      <c r="A62" s="190"/>
      <c r="B62" s="191"/>
      <c r="C62" s="191"/>
      <c r="D62" s="191"/>
      <c r="E62" s="191"/>
      <c r="F62" s="195"/>
      <c r="G62" s="191"/>
      <c r="H62" s="196"/>
      <c r="I62" s="191"/>
      <c r="J62" s="37" t="str">
        <f>+'3 PRY ECONOMICO'!E16</f>
        <v>Organizar a los productores para mejorar canales de comercialización buscando venta directa a consumidores</v>
      </c>
      <c r="K62" s="178">
        <f>+'3 PRY ECONOMICO'!L16</f>
        <v>12000</v>
      </c>
    </row>
    <row r="63" spans="1:11" ht="25.5" customHeight="1">
      <c r="A63" s="190"/>
      <c r="B63" s="191"/>
      <c r="C63" s="191"/>
      <c r="D63" s="191"/>
      <c r="E63" s="191"/>
      <c r="F63" s="195"/>
      <c r="G63" s="191"/>
      <c r="H63" s="196"/>
      <c r="I63" s="191"/>
      <c r="J63" s="37" t="str">
        <f>+'3 PRY ECONOMICO'!E17</f>
        <v>Instalación de Tanque de Enfriamiento para Lácteos</v>
      </c>
      <c r="K63" s="178">
        <f>+'3 PRY ECONOMICO'!L17</f>
        <v>47000</v>
      </c>
    </row>
    <row r="64" spans="1:11" ht="33.75">
      <c r="A64" s="190"/>
      <c r="B64" s="191"/>
      <c r="C64" s="7" t="s">
        <v>259</v>
      </c>
      <c r="D64" s="7">
        <v>9</v>
      </c>
      <c r="E64" s="7"/>
      <c r="F64" s="10">
        <f>SUM('3 PRY ECONOMICO'!L18)</f>
        <v>180000</v>
      </c>
      <c r="G64" s="41"/>
      <c r="H64" s="41" t="s">
        <v>39</v>
      </c>
      <c r="I64" s="41"/>
      <c r="J64" s="37" t="str">
        <f>+'3 PRY ECONOMICO'!E18</f>
        <v>Establecimiento de bosques protector, protector-productor y productor.</v>
      </c>
      <c r="K64" s="178">
        <f>+'3 PRY ECONOMICO'!L18</f>
        <v>180000</v>
      </c>
    </row>
    <row r="65" spans="1:11" ht="50.25" customHeight="1">
      <c r="A65" s="190"/>
      <c r="B65" s="191" t="s">
        <v>260</v>
      </c>
      <c r="C65" s="191"/>
      <c r="D65" s="7">
        <v>9</v>
      </c>
      <c r="E65" s="7"/>
      <c r="F65" s="10">
        <f>+'3 PRY ECONOMICO'!L19</f>
        <v>15000</v>
      </c>
      <c r="G65" s="41"/>
      <c r="H65" s="41" t="s">
        <v>40</v>
      </c>
      <c r="I65" s="41"/>
      <c r="J65" s="37" t="str">
        <f>+'3 PRY ECONOMICO'!E19</f>
        <v>Mineria sostenible</v>
      </c>
      <c r="K65" s="178">
        <f>+'3 PRY ECONOMICO'!L19</f>
        <v>15000</v>
      </c>
    </row>
    <row r="66" spans="1:11" ht="34.5" customHeight="1">
      <c r="A66" s="190"/>
      <c r="B66" s="191" t="s">
        <v>262</v>
      </c>
      <c r="C66" s="191"/>
      <c r="D66" s="7">
        <v>9</v>
      </c>
      <c r="E66" s="7"/>
      <c r="F66" s="10">
        <f>+'3 PRY ECONOMICO'!L20</f>
        <v>25000</v>
      </c>
      <c r="G66" s="41"/>
      <c r="H66" s="41" t="s">
        <v>41</v>
      </c>
      <c r="I66" s="41"/>
      <c r="J66" s="37" t="str">
        <f>+'3 PRY ECONOMICO'!E20</f>
        <v>Capacitación en artes y oficios relacionados con las actividades que se desarrollan en el Municipio.</v>
      </c>
      <c r="K66" s="178">
        <f>+'3 PRY ECONOMICO'!L20</f>
        <v>25000</v>
      </c>
    </row>
    <row r="67" spans="1:11" ht="32.25" customHeight="1">
      <c r="A67" s="190"/>
      <c r="B67" s="191" t="s">
        <v>1038</v>
      </c>
      <c r="C67" s="191"/>
      <c r="D67" s="191">
        <v>9</v>
      </c>
      <c r="E67" s="191"/>
      <c r="F67" s="195">
        <f>SUM(K67:K69)</f>
        <v>27000</v>
      </c>
      <c r="G67" s="191"/>
      <c r="H67" s="41" t="s">
        <v>42</v>
      </c>
      <c r="I67" s="41"/>
      <c r="J67" s="37" t="str">
        <f>+'3 PRY ECONOMICO'!E21</f>
        <v>Capacitación en administración de negocios</v>
      </c>
      <c r="K67" s="178">
        <f>+'3 PRY ECONOMICO'!L21</f>
        <v>6000</v>
      </c>
    </row>
    <row r="68" spans="1:11" ht="30" customHeight="1">
      <c r="A68" s="190"/>
      <c r="B68" s="191"/>
      <c r="C68" s="191"/>
      <c r="D68" s="191"/>
      <c r="E68" s="191"/>
      <c r="F68" s="195"/>
      <c r="G68" s="191"/>
      <c r="H68" s="41" t="s">
        <v>43</v>
      </c>
      <c r="I68" s="41"/>
      <c r="J68" s="37" t="str">
        <f>+'3 PRY ECONOMICO'!E22</f>
        <v>Establecimiento de estímulos tributarios</v>
      </c>
      <c r="K68" s="178">
        <f>+'3 PRY ECONOMICO'!L22</f>
        <v>5000</v>
      </c>
    </row>
    <row r="69" spans="1:11" ht="37.5" customHeight="1">
      <c r="A69" s="190"/>
      <c r="B69" s="191"/>
      <c r="C69" s="191"/>
      <c r="D69" s="191"/>
      <c r="E69" s="191"/>
      <c r="F69" s="195"/>
      <c r="G69" s="191"/>
      <c r="H69" s="41" t="s">
        <v>44</v>
      </c>
      <c r="I69" s="41"/>
      <c r="J69" s="37" t="str">
        <f>+'3 PRY ECONOMICO'!E23</f>
        <v>Asesoría a la comunidad en presentación de proyectos y solicitud de créditos</v>
      </c>
      <c r="K69" s="178">
        <f>+'3 PRY ECONOMICO'!L23</f>
        <v>16000</v>
      </c>
    </row>
    <row r="70" spans="1:11" ht="41.25" customHeight="1">
      <c r="A70" s="190"/>
      <c r="B70" s="206" t="s">
        <v>274</v>
      </c>
      <c r="C70" s="191" t="s">
        <v>32</v>
      </c>
      <c r="D70" s="191">
        <v>6</v>
      </c>
      <c r="E70" s="191" t="s">
        <v>33</v>
      </c>
      <c r="F70" s="195">
        <f>SUM('3 PRY ECONOMICO'!L24:L25)</f>
        <v>55000</v>
      </c>
      <c r="G70" s="196" t="s">
        <v>19</v>
      </c>
      <c r="H70" s="196" t="s">
        <v>139</v>
      </c>
      <c r="I70" s="196" t="s">
        <v>34</v>
      </c>
      <c r="J70" s="37" t="str">
        <f>+'3 PRY ECONOMICO'!E24</f>
        <v>Creación de senderos ecológicos y utilización de Fuentes hídricas confines ecoturísticos, (parques lineales).</v>
      </c>
      <c r="K70" s="178">
        <f>+'3 PRY ECONOMICO'!L24</f>
        <v>40000</v>
      </c>
    </row>
    <row r="71" spans="1:11" ht="30" customHeight="1">
      <c r="A71" s="190"/>
      <c r="B71" s="206"/>
      <c r="C71" s="191"/>
      <c r="D71" s="191"/>
      <c r="E71" s="191"/>
      <c r="F71" s="195"/>
      <c r="G71" s="196"/>
      <c r="H71" s="196"/>
      <c r="I71" s="196"/>
      <c r="J71" s="37" t="str">
        <f>+'3 PRY ECONOMICO'!E25</f>
        <v>Capacitación  a comunidades y Organización de microempresas Ecoturisticas</v>
      </c>
      <c r="K71" s="178">
        <f>+'3 PRY ECONOMICO'!L25</f>
        <v>15000</v>
      </c>
    </row>
    <row r="72" spans="1:11" ht="28.5" customHeight="1">
      <c r="A72" s="190"/>
      <c r="B72" s="206"/>
      <c r="C72" s="191" t="s">
        <v>35</v>
      </c>
      <c r="D72" s="191">
        <v>6</v>
      </c>
      <c r="E72" s="191" t="s">
        <v>33</v>
      </c>
      <c r="F72" s="195">
        <f>SUM('3 PRY ECONOMICO'!L26:L27)</f>
        <v>50000</v>
      </c>
      <c r="G72" s="196" t="s">
        <v>19</v>
      </c>
      <c r="H72" s="196" t="s">
        <v>36</v>
      </c>
      <c r="I72" s="196" t="s">
        <v>34</v>
      </c>
      <c r="J72" s="37" t="str">
        <f>+'3 PRY ECONOMICO'!E26</f>
        <v>Organización de fincas demostrativas y Apoyo a proyectos agropecuarios</v>
      </c>
      <c r="K72" s="179">
        <f>+'3 PRY ECONOMICO'!L26</f>
        <v>30000</v>
      </c>
    </row>
    <row r="73" spans="1:11" ht="37.5" customHeight="1">
      <c r="A73" s="190"/>
      <c r="B73" s="206"/>
      <c r="C73" s="191"/>
      <c r="D73" s="191"/>
      <c r="E73" s="191"/>
      <c r="F73" s="195"/>
      <c r="G73" s="196"/>
      <c r="H73" s="196"/>
      <c r="I73" s="196"/>
      <c r="J73" s="37" t="str">
        <f>+'3 PRY ECONOMICO'!E27</f>
        <v>Capacitación  comunidades y Organización de microempresas Agroturísticas</v>
      </c>
      <c r="K73" s="179">
        <f>+'3 PRY ECONOMICO'!L27</f>
        <v>20000</v>
      </c>
    </row>
    <row r="74" spans="1:11" ht="36" customHeight="1">
      <c r="A74" s="190"/>
      <c r="B74" s="206"/>
      <c r="C74" s="191" t="s">
        <v>37</v>
      </c>
      <c r="D74" s="191">
        <v>6</v>
      </c>
      <c r="E74" s="191" t="s">
        <v>33</v>
      </c>
      <c r="F74" s="195">
        <f>SUM('3 PRY ECONOMICO'!L28:L30)</f>
        <v>110000</v>
      </c>
      <c r="G74" s="196" t="s">
        <v>38</v>
      </c>
      <c r="H74" s="196" t="s">
        <v>1004</v>
      </c>
      <c r="I74" s="196" t="s">
        <v>643</v>
      </c>
      <c r="J74" s="37" t="str">
        <f>+'3 PRY ECONOMICO'!E28</f>
        <v>Organizar lugares de actividad turística</v>
      </c>
      <c r="K74" s="179">
        <f>+'3 PRY ECONOMICO'!L28</f>
        <v>90000</v>
      </c>
    </row>
    <row r="75" spans="1:11" ht="38.25" customHeight="1">
      <c r="A75" s="190"/>
      <c r="B75" s="206"/>
      <c r="C75" s="191"/>
      <c r="D75" s="191"/>
      <c r="E75" s="191"/>
      <c r="F75" s="195"/>
      <c r="G75" s="196"/>
      <c r="H75" s="196"/>
      <c r="I75" s="196"/>
      <c r="J75" s="37" t="str">
        <f>+'3 PRY ECONOMICO'!E29</f>
        <v>Elaborar Cartilla de Plan turístico municipal</v>
      </c>
      <c r="K75" s="179">
        <f>+'3 PRY ECONOMICO'!L29</f>
        <v>20000</v>
      </c>
    </row>
    <row r="76" spans="1:11" ht="33.75" customHeight="1">
      <c r="A76" s="190"/>
      <c r="B76" s="206"/>
      <c r="C76" s="191"/>
      <c r="D76" s="191"/>
      <c r="E76" s="191"/>
      <c r="F76" s="195"/>
      <c r="G76" s="196"/>
      <c r="H76" s="196"/>
      <c r="I76" s="196"/>
      <c r="J76" s="37" t="str">
        <f>+'3 PRY ECONOMICO'!E30</f>
        <v>Capacitación de propietarios y empleados , Organización de microempresas  turísticas</v>
      </c>
      <c r="K76" s="179">
        <f>+'3 PRY ECONOMICO'!L30</f>
        <v>0</v>
      </c>
    </row>
    <row r="77" spans="1:11" ht="34.5" customHeight="1">
      <c r="A77" s="190"/>
      <c r="B77" s="206"/>
      <c r="C77" s="191" t="s">
        <v>1005</v>
      </c>
      <c r="D77" s="191">
        <v>6</v>
      </c>
      <c r="E77" s="191" t="s">
        <v>33</v>
      </c>
      <c r="F77" s="195">
        <f>SUM('3 PRY ECONOMICO'!K31:K33)</f>
        <v>205000</v>
      </c>
      <c r="G77" s="196" t="s">
        <v>38</v>
      </c>
      <c r="H77" s="196" t="s">
        <v>1039</v>
      </c>
      <c r="I77" s="196" t="s">
        <v>643</v>
      </c>
      <c r="J77" s="37" t="str">
        <f>+'3 PRY ECONOMICO'!E31</f>
        <v>Desarrollar acciones de Turismo al Interior de la Comunidad, paseos ecológicos, días de campo (esparcimiento), concursos campestres.</v>
      </c>
      <c r="K77" s="179">
        <f>+'3 PRY ECONOMICO'!L31</f>
        <v>15000</v>
      </c>
    </row>
    <row r="78" spans="1:11" ht="40.5" customHeight="1">
      <c r="A78" s="190"/>
      <c r="B78" s="206"/>
      <c r="C78" s="191"/>
      <c r="D78" s="191"/>
      <c r="E78" s="191"/>
      <c r="F78" s="195"/>
      <c r="G78" s="196"/>
      <c r="H78" s="196"/>
      <c r="I78" s="196"/>
      <c r="J78" s="37" t="str">
        <f>+'3 PRY ECONOMICO'!E32</f>
        <v>Fomento del Turismo desde el exterior del Municipio, mediante convenios con cajas de compensación, colegios, universidades, entidades y empresas.</v>
      </c>
      <c r="K78" s="179">
        <f>+'3 PRY ECONOMICO'!L32</f>
        <v>90000</v>
      </c>
    </row>
    <row r="79" spans="1:11" ht="24.75" customHeight="1">
      <c r="A79" s="190"/>
      <c r="B79" s="206"/>
      <c r="C79" s="191"/>
      <c r="D79" s="191"/>
      <c r="E79" s="191"/>
      <c r="F79" s="195"/>
      <c r="G79" s="196"/>
      <c r="H79" s="196"/>
      <c r="I79" s="196"/>
      <c r="J79" s="37" t="str">
        <f>+'3 PRY ECONOMICO'!E33</f>
        <v>Recuperación del patrimonio histórico y creación de un museo.</v>
      </c>
      <c r="K79" s="179">
        <f>+'3 PRY ECONOMICO'!L33</f>
        <v>100000</v>
      </c>
    </row>
    <row r="80" spans="1:11" ht="38.25" customHeight="1">
      <c r="A80" s="190" t="s">
        <v>752</v>
      </c>
      <c r="B80" s="191" t="s">
        <v>70</v>
      </c>
      <c r="C80" s="191"/>
      <c r="D80" s="191">
        <v>9</v>
      </c>
      <c r="E80" s="191" t="s">
        <v>578</v>
      </c>
      <c r="F80" s="195">
        <f>SUM('4 PRY SOCIAL'!K6:K7)</f>
        <v>20000</v>
      </c>
      <c r="G80" s="196" t="s">
        <v>19</v>
      </c>
      <c r="H80" s="196" t="s">
        <v>20</v>
      </c>
      <c r="I80" s="204"/>
      <c r="J80" s="37" t="str">
        <f>+'4 PRY SOCIAL'!D6</f>
        <v>Demografía actualizada</v>
      </c>
      <c r="K80" s="178">
        <f>+'4 PRY SOCIAL'!K6</f>
        <v>5000</v>
      </c>
    </row>
    <row r="81" spans="1:11" ht="37.5" customHeight="1">
      <c r="A81" s="190"/>
      <c r="B81" s="191"/>
      <c r="C81" s="191"/>
      <c r="D81" s="191"/>
      <c r="E81" s="191"/>
      <c r="F81" s="195"/>
      <c r="G81" s="196"/>
      <c r="H81" s="196"/>
      <c r="I81" s="204"/>
      <c r="J81" s="37" t="str">
        <f>+'4 PRY SOCIAL'!D7</f>
        <v>Actualización del SISBEN</v>
      </c>
      <c r="K81" s="178">
        <f>+'4 PRY SOCIAL'!K7</f>
        <v>15000</v>
      </c>
    </row>
    <row r="82" spans="1:11" ht="36.75" customHeight="1">
      <c r="A82" s="190"/>
      <c r="B82" s="191" t="s">
        <v>71</v>
      </c>
      <c r="C82" s="191"/>
      <c r="D82" s="7">
        <v>9</v>
      </c>
      <c r="E82" s="7" t="s">
        <v>578</v>
      </c>
      <c r="F82" s="10">
        <f>+'4 PRY SOCIAL'!K8</f>
        <v>39000</v>
      </c>
      <c r="G82" s="41" t="s">
        <v>19</v>
      </c>
      <c r="H82" s="41" t="s">
        <v>20</v>
      </c>
      <c r="I82" s="40"/>
      <c r="J82" s="37" t="str">
        <f>+'4 PRY SOCIAL'!D8</f>
        <v>Fomento  de la paternidad y maternidad responsable</v>
      </c>
      <c r="K82" s="178">
        <f>+'4 PRY SOCIAL'!K8</f>
        <v>39000</v>
      </c>
    </row>
    <row r="83" spans="1:11" ht="12.75">
      <c r="A83" s="210" t="s">
        <v>551</v>
      </c>
      <c r="B83" s="191" t="s">
        <v>820</v>
      </c>
      <c r="C83" s="191"/>
      <c r="D83" s="191">
        <v>9</v>
      </c>
      <c r="E83" s="191" t="s">
        <v>1033</v>
      </c>
      <c r="F83" s="195">
        <f>SUM(K83:K88)</f>
        <v>2530000</v>
      </c>
      <c r="G83" s="191" t="s">
        <v>19</v>
      </c>
      <c r="H83" s="196" t="s">
        <v>98</v>
      </c>
      <c r="I83" s="191"/>
      <c r="J83" s="37" t="str">
        <f>+'4 PRY SOCIAL'!D9</f>
        <v>Dotación de Establecimientos educativos</v>
      </c>
      <c r="K83" s="178">
        <f>+'4 PRY SOCIAL'!K9</f>
        <v>305000</v>
      </c>
    </row>
    <row r="84" spans="1:11" ht="12.75">
      <c r="A84" s="211"/>
      <c r="B84" s="191"/>
      <c r="C84" s="191"/>
      <c r="D84" s="191"/>
      <c r="E84" s="191"/>
      <c r="F84" s="195"/>
      <c r="G84" s="191"/>
      <c r="H84" s="196"/>
      <c r="I84" s="191"/>
      <c r="J84" s="37" t="str">
        <f>+'4 PRY SOCIAL'!D10</f>
        <v>Mantenimiento de equipos y mobiliario</v>
      </c>
      <c r="K84" s="178">
        <f>+'4 PRY SOCIAL'!K10</f>
        <v>60000</v>
      </c>
    </row>
    <row r="85" spans="1:11" ht="12.75">
      <c r="A85" s="211"/>
      <c r="B85" s="191"/>
      <c r="C85" s="191"/>
      <c r="D85" s="191"/>
      <c r="E85" s="191"/>
      <c r="F85" s="195"/>
      <c r="G85" s="191"/>
      <c r="H85" s="196"/>
      <c r="I85" s="191"/>
      <c r="J85" s="37" t="str">
        <f>+'4 PRY SOCIAL'!D11</f>
        <v>Provisión de los insumos para los resturantes escolares</v>
      </c>
      <c r="K85" s="178">
        <f>+'4 PRY SOCIAL'!K11</f>
        <v>1800000</v>
      </c>
    </row>
    <row r="86" spans="1:11" ht="12.75">
      <c r="A86" s="211"/>
      <c r="B86" s="191"/>
      <c r="C86" s="191"/>
      <c r="D86" s="191"/>
      <c r="E86" s="191"/>
      <c r="F86" s="195"/>
      <c r="G86" s="191"/>
      <c r="H86" s="196"/>
      <c r="I86" s="191"/>
      <c r="J86" s="37" t="str">
        <f>+'4 PRY SOCIAL'!D12</f>
        <v>Conexión de los centros educativos a Internet</v>
      </c>
      <c r="K86" s="178">
        <f>+'4 PRY SOCIAL'!K12</f>
        <v>155000</v>
      </c>
    </row>
    <row r="87" spans="1:11" ht="12.75">
      <c r="A87" s="211"/>
      <c r="B87" s="191"/>
      <c r="C87" s="191"/>
      <c r="D87" s="191"/>
      <c r="E87" s="191"/>
      <c r="F87" s="195"/>
      <c r="G87" s="191"/>
      <c r="H87" s="196"/>
      <c r="I87" s="191"/>
      <c r="J87" s="37" t="str">
        <f>+'4 PRY SOCIAL'!D13</f>
        <v>Fomento de Educación para adultos</v>
      </c>
      <c r="K87" s="178">
        <f>+'4 PRY SOCIAL'!K13</f>
        <v>100000</v>
      </c>
    </row>
    <row r="88" spans="1:11" ht="12.75">
      <c r="A88" s="211"/>
      <c r="B88" s="191"/>
      <c r="C88" s="191"/>
      <c r="D88" s="191"/>
      <c r="E88" s="191"/>
      <c r="F88" s="195"/>
      <c r="G88" s="191"/>
      <c r="H88" s="196"/>
      <c r="I88" s="191"/>
      <c r="J88" s="37" t="str">
        <f>+'4 PRY SOCIAL'!D14</f>
        <v>Adecuación  de la educación a las necesidades reales de la comunidad</v>
      </c>
      <c r="K88" s="178">
        <f>+'4 PRY SOCIAL'!K14</f>
        <v>110000</v>
      </c>
    </row>
    <row r="89" spans="1:11" ht="30.75" customHeight="1">
      <c r="A89" s="211"/>
      <c r="B89" s="191" t="s">
        <v>821</v>
      </c>
      <c r="C89" s="191"/>
      <c r="D89" s="191">
        <v>9</v>
      </c>
      <c r="E89" s="191" t="s">
        <v>1033</v>
      </c>
      <c r="F89" s="195">
        <f>SUM('4 PRY SOCIAL'!K15:K16)</f>
        <v>450000</v>
      </c>
      <c r="G89" s="191" t="s">
        <v>19</v>
      </c>
      <c r="H89" s="196" t="s">
        <v>138</v>
      </c>
      <c r="I89" s="191"/>
      <c r="J89" s="37" t="str">
        <f>+'4 PRY SOCIAL'!D15</f>
        <v>Continuación y ampliación del Transporte escolar</v>
      </c>
      <c r="K89" s="178">
        <f>+'4 PRY SOCIAL'!K15</f>
        <v>270000</v>
      </c>
    </row>
    <row r="90" spans="1:11" ht="28.5" customHeight="1">
      <c r="A90" s="211"/>
      <c r="B90" s="191"/>
      <c r="C90" s="191"/>
      <c r="D90" s="191"/>
      <c r="E90" s="191"/>
      <c r="F90" s="195"/>
      <c r="G90" s="191"/>
      <c r="H90" s="196"/>
      <c r="I90" s="191"/>
      <c r="J90" s="37" t="str">
        <f>+'4 PRY SOCIAL'!D16</f>
        <v>Ampliación de Internados Escolares y Programas de Postprimaria</v>
      </c>
      <c r="K90" s="178">
        <f>+'4 PRY SOCIAL'!K16</f>
        <v>180000</v>
      </c>
    </row>
    <row r="91" spans="1:11" ht="12.75">
      <c r="A91" s="211"/>
      <c r="B91" s="191" t="s">
        <v>819</v>
      </c>
      <c r="C91" s="191"/>
      <c r="D91" s="191">
        <v>9</v>
      </c>
      <c r="E91" s="191" t="s">
        <v>1033</v>
      </c>
      <c r="F91" s="195">
        <f>SUM(K91:K114)</f>
        <v>2194000</v>
      </c>
      <c r="G91" s="191" t="s">
        <v>19</v>
      </c>
      <c r="H91" s="196" t="s">
        <v>1034</v>
      </c>
      <c r="I91" s="191"/>
      <c r="J91" s="37" t="str">
        <f>+'5 PRY EDUC'!D6</f>
        <v>Colegio de Educación Básica y Media Técnica Jacinto Vega</v>
      </c>
      <c r="K91" s="178">
        <f>+'5 PRY EDUC'!Q6</f>
        <v>147000</v>
      </c>
    </row>
    <row r="92" spans="1:11" ht="12.75">
      <c r="A92" s="211"/>
      <c r="B92" s="191"/>
      <c r="C92" s="191"/>
      <c r="D92" s="191"/>
      <c r="E92" s="191"/>
      <c r="F92" s="195"/>
      <c r="G92" s="191"/>
      <c r="H92" s="196"/>
      <c r="I92" s="191"/>
      <c r="J92" s="37" t="str">
        <f>+'5 PRY EDUC'!D7</f>
        <v>Sección Primaria Centro</v>
      </c>
      <c r="K92" s="178">
        <f>+'5 PRY EDUC'!Q7</f>
        <v>171000</v>
      </c>
    </row>
    <row r="93" spans="1:11" ht="12.75">
      <c r="A93" s="211"/>
      <c r="B93" s="191"/>
      <c r="C93" s="191"/>
      <c r="D93" s="191"/>
      <c r="E93" s="191"/>
      <c r="F93" s="195"/>
      <c r="G93" s="191"/>
      <c r="H93" s="196"/>
      <c r="I93" s="191"/>
      <c r="J93" s="37" t="str">
        <f>+'5 PRY EDUC'!D8</f>
        <v>Sección Primaria La Libertad </v>
      </c>
      <c r="K93" s="178">
        <f>+'5 PRY EDUC'!Q8</f>
        <v>85000</v>
      </c>
    </row>
    <row r="94" spans="1:11" ht="12.75">
      <c r="A94" s="211"/>
      <c r="B94" s="191"/>
      <c r="C94" s="191"/>
      <c r="D94" s="191"/>
      <c r="E94" s="191"/>
      <c r="F94" s="195"/>
      <c r="G94" s="191"/>
      <c r="H94" s="196"/>
      <c r="I94" s="191"/>
      <c r="J94" s="37" t="str">
        <f>+'5 PRY EDUC'!D9</f>
        <v>Preescolar </v>
      </c>
      <c r="K94" s="178">
        <f>+'5 PRY EDUC'!Q9</f>
        <v>33000</v>
      </c>
    </row>
    <row r="95" spans="1:11" ht="12.75">
      <c r="A95" s="211"/>
      <c r="B95" s="191"/>
      <c r="C95" s="191"/>
      <c r="D95" s="191"/>
      <c r="E95" s="191"/>
      <c r="F95" s="195"/>
      <c r="G95" s="191"/>
      <c r="H95" s="196"/>
      <c r="I95" s="191"/>
      <c r="J95" s="37" t="str">
        <f>+'5 PRY EDUC'!D10</f>
        <v>Escuela Santa Cecilia</v>
      </c>
      <c r="K95" s="178">
        <f>+'5 PRY EDUC'!Q10</f>
        <v>73000</v>
      </c>
    </row>
    <row r="96" spans="1:11" ht="12.75">
      <c r="A96" s="211"/>
      <c r="B96" s="191"/>
      <c r="C96" s="191"/>
      <c r="D96" s="191"/>
      <c r="E96" s="191"/>
      <c r="F96" s="195"/>
      <c r="G96" s="191"/>
      <c r="H96" s="196"/>
      <c r="I96" s="191"/>
      <c r="J96" s="37" t="str">
        <f>+'5 PRY EDUC'!D11</f>
        <v>Escuela San Rafael</v>
      </c>
      <c r="K96" s="178">
        <f>+'5 PRY EDUC'!Q11</f>
        <v>19000</v>
      </c>
    </row>
    <row r="97" spans="1:11" ht="12.75">
      <c r="A97" s="211"/>
      <c r="B97" s="191"/>
      <c r="C97" s="191"/>
      <c r="D97" s="191"/>
      <c r="E97" s="191"/>
      <c r="F97" s="195"/>
      <c r="G97" s="191"/>
      <c r="H97" s="196"/>
      <c r="I97" s="191"/>
      <c r="J97" s="37" t="str">
        <f>+'5 PRY EDUC'!D12</f>
        <v>Escuela Planadas</v>
      </c>
      <c r="K97" s="178">
        <f>+'5 PRY EDUC'!Q12</f>
        <v>89000</v>
      </c>
    </row>
    <row r="98" spans="1:11" ht="22.5">
      <c r="A98" s="211"/>
      <c r="B98" s="191"/>
      <c r="C98" s="191"/>
      <c r="D98" s="191"/>
      <c r="E98" s="191"/>
      <c r="F98" s="195"/>
      <c r="G98" s="191"/>
      <c r="H98" s="196"/>
      <c r="I98" s="191"/>
      <c r="J98" s="37" t="str">
        <f>+'5 PRY EDUC'!D13</f>
        <v>Colegio de Educación Básica Marco Aurelio Vargas de San Agustín del Cerro</v>
      </c>
      <c r="K98" s="178">
        <f>+'5 PRY EDUC'!Q13</f>
        <v>215000</v>
      </c>
    </row>
    <row r="99" spans="1:11" ht="12.75">
      <c r="A99" s="211"/>
      <c r="B99" s="191"/>
      <c r="C99" s="191"/>
      <c r="D99" s="191"/>
      <c r="E99" s="191"/>
      <c r="F99" s="195"/>
      <c r="G99" s="191"/>
      <c r="H99" s="196"/>
      <c r="I99" s="191"/>
      <c r="J99" s="37" t="str">
        <f>+'5 PRY EDUC'!D14</f>
        <v>Escuela Piedra Campana de Calichana</v>
      </c>
      <c r="K99" s="178">
        <f>+'5 PRY EDUC'!Q14</f>
        <v>325000</v>
      </c>
    </row>
    <row r="100" spans="1:11" ht="12.75">
      <c r="A100" s="211"/>
      <c r="B100" s="191"/>
      <c r="C100" s="191"/>
      <c r="D100" s="191"/>
      <c r="E100" s="191"/>
      <c r="F100" s="195"/>
      <c r="G100" s="191"/>
      <c r="H100" s="196"/>
      <c r="I100" s="191"/>
      <c r="J100" s="37" t="str">
        <f>+'5 PRY EDUC'!D15</f>
        <v>Escuela Hoya Grande</v>
      </c>
      <c r="K100" s="178">
        <f>+'5 PRY EDUC'!Q15</f>
        <v>43000</v>
      </c>
    </row>
    <row r="101" spans="1:11" ht="12.75">
      <c r="A101" s="211"/>
      <c r="B101" s="191"/>
      <c r="C101" s="191"/>
      <c r="D101" s="191"/>
      <c r="E101" s="191"/>
      <c r="F101" s="195"/>
      <c r="G101" s="191"/>
      <c r="H101" s="196"/>
      <c r="I101" s="191"/>
      <c r="J101" s="37" t="str">
        <f>+'5 PRY EDUC'!D16</f>
        <v>Escuela Agua Caliente de Varasanta</v>
      </c>
      <c r="K101" s="178">
        <f>+'5 PRY EDUC'!Q16</f>
        <v>43000</v>
      </c>
    </row>
    <row r="102" spans="1:11" ht="12.75">
      <c r="A102" s="211"/>
      <c r="B102" s="191"/>
      <c r="C102" s="191"/>
      <c r="D102" s="191"/>
      <c r="E102" s="191"/>
      <c r="F102" s="195"/>
      <c r="G102" s="191"/>
      <c r="H102" s="196"/>
      <c r="I102" s="191"/>
      <c r="J102" s="37" t="str">
        <f>+'5 PRY EDUC'!D17</f>
        <v>Escuela La Gacenera de Ceiba Chiquita</v>
      </c>
      <c r="K102" s="178">
        <f>+'5 PRY EDUC'!Q17</f>
        <v>84000</v>
      </c>
    </row>
    <row r="103" spans="1:11" ht="12.75">
      <c r="A103" s="211"/>
      <c r="B103" s="191"/>
      <c r="C103" s="191"/>
      <c r="D103" s="191"/>
      <c r="E103" s="191"/>
      <c r="F103" s="195"/>
      <c r="G103" s="191"/>
      <c r="H103" s="196"/>
      <c r="I103" s="191"/>
      <c r="J103" s="37" t="str">
        <f>+'5 PRY EDUC'!D18</f>
        <v>Escuela Ceiba Grande </v>
      </c>
      <c r="K103" s="178">
        <f>+'5 PRY EDUC'!Q18</f>
        <v>67000</v>
      </c>
    </row>
    <row r="104" spans="1:11" ht="12.75">
      <c r="A104" s="211"/>
      <c r="B104" s="191"/>
      <c r="C104" s="191"/>
      <c r="D104" s="191"/>
      <c r="E104" s="191"/>
      <c r="F104" s="195"/>
      <c r="G104" s="191"/>
      <c r="H104" s="196"/>
      <c r="I104" s="191"/>
      <c r="J104" s="37" t="str">
        <f>+'5 PRY EDUC'!D19</f>
        <v>Escuela San José de Carbonera</v>
      </c>
      <c r="K104" s="178">
        <f>+'5 PRY EDUC'!Q19</f>
        <v>61000</v>
      </c>
    </row>
    <row r="105" spans="1:11" ht="12.75">
      <c r="A105" s="211"/>
      <c r="B105" s="191"/>
      <c r="C105" s="191"/>
      <c r="D105" s="191"/>
      <c r="E105" s="191"/>
      <c r="F105" s="195"/>
      <c r="G105" s="191"/>
      <c r="H105" s="196"/>
      <c r="I105" s="191"/>
      <c r="J105" s="37" t="str">
        <f>+'5 PRY EDUC'!D20</f>
        <v>Escuela El Retiro</v>
      </c>
      <c r="K105" s="178">
        <f>+'5 PRY EDUC'!Q20</f>
        <v>40000</v>
      </c>
    </row>
    <row r="106" spans="1:11" ht="12.75">
      <c r="A106" s="211"/>
      <c r="B106" s="191"/>
      <c r="C106" s="191"/>
      <c r="D106" s="191"/>
      <c r="E106" s="191"/>
      <c r="F106" s="195"/>
      <c r="G106" s="191"/>
      <c r="H106" s="196"/>
      <c r="I106" s="191"/>
      <c r="J106" s="37" t="str">
        <f>+'5 PRY EDUC'!D21</f>
        <v>Escuela Caño Negro</v>
      </c>
      <c r="K106" s="178">
        <f>+'5 PRY EDUC'!Q21</f>
        <v>100000</v>
      </c>
    </row>
    <row r="107" spans="1:11" ht="12.75">
      <c r="A107" s="211"/>
      <c r="B107" s="191"/>
      <c r="C107" s="191"/>
      <c r="D107" s="191"/>
      <c r="E107" s="191"/>
      <c r="F107" s="195"/>
      <c r="G107" s="191"/>
      <c r="H107" s="196"/>
      <c r="I107" s="191"/>
      <c r="J107" s="37" t="str">
        <f>+'5 PRY EDUC'!D22</f>
        <v>Escuela Guaduales</v>
      </c>
      <c r="K107" s="178">
        <f>+'5 PRY EDUC'!Q22</f>
        <v>169000</v>
      </c>
    </row>
    <row r="108" spans="1:11" ht="12.75">
      <c r="A108" s="211"/>
      <c r="B108" s="191"/>
      <c r="C108" s="191"/>
      <c r="D108" s="191"/>
      <c r="E108" s="191"/>
      <c r="F108" s="195"/>
      <c r="G108" s="191"/>
      <c r="H108" s="196"/>
      <c r="I108" s="191"/>
      <c r="J108" s="37" t="str">
        <f>+'5 PRY EDUC'!D23</f>
        <v>Escuela Hormigueros</v>
      </c>
      <c r="K108" s="178">
        <f>+'5 PRY EDUC'!Q23</f>
        <v>30000</v>
      </c>
    </row>
    <row r="109" spans="1:11" ht="15.75" customHeight="1">
      <c r="A109" s="211"/>
      <c r="B109" s="191"/>
      <c r="C109" s="191"/>
      <c r="D109" s="191"/>
      <c r="E109" s="191"/>
      <c r="F109" s="195"/>
      <c r="G109" s="191"/>
      <c r="H109" s="196"/>
      <c r="I109" s="191"/>
      <c r="J109" s="37" t="str">
        <f>+'5 PRY EDUC'!D24</f>
        <v>Escuela San Antonio de Culima</v>
      </c>
      <c r="K109" s="178">
        <f>+'5 PRY EDUC'!Q24</f>
        <v>67000</v>
      </c>
    </row>
    <row r="110" spans="1:11" ht="15.75" customHeight="1">
      <c r="A110" s="211"/>
      <c r="B110" s="191"/>
      <c r="C110" s="191"/>
      <c r="D110" s="191"/>
      <c r="E110" s="191"/>
      <c r="F110" s="195"/>
      <c r="G110" s="191"/>
      <c r="H110" s="196"/>
      <c r="I110" s="191"/>
      <c r="J110" s="37" t="str">
        <f>+'5 PRY EDUC'!D25</f>
        <v>Escuela Charco Largo</v>
      </c>
      <c r="K110" s="178">
        <f>+'5 PRY EDUC'!Q25</f>
        <v>9000</v>
      </c>
    </row>
    <row r="111" spans="1:11" ht="16.5" customHeight="1">
      <c r="A111" s="211"/>
      <c r="B111" s="191"/>
      <c r="C111" s="191"/>
      <c r="D111" s="191"/>
      <c r="E111" s="191"/>
      <c r="F111" s="195"/>
      <c r="G111" s="191"/>
      <c r="H111" s="196"/>
      <c r="I111" s="191"/>
      <c r="J111" s="37" t="str">
        <f>+'5 PRY EDUC'!D26</f>
        <v>Escuela Balcones</v>
      </c>
      <c r="K111" s="178">
        <f>+'5 PRY EDUC'!Q26</f>
        <v>47000</v>
      </c>
    </row>
    <row r="112" spans="1:11" ht="15.75" customHeight="1">
      <c r="A112" s="211"/>
      <c r="B112" s="191"/>
      <c r="C112" s="191"/>
      <c r="D112" s="191"/>
      <c r="E112" s="191"/>
      <c r="F112" s="195"/>
      <c r="G112" s="191"/>
      <c r="H112" s="196"/>
      <c r="I112" s="191"/>
      <c r="J112" s="37" t="str">
        <f>+'5 PRY EDUC'!D27</f>
        <v>Escuela Nazareth</v>
      </c>
      <c r="K112" s="178">
        <f>+'5 PRY EDUC'!Q27</f>
        <v>72000</v>
      </c>
    </row>
    <row r="113" spans="1:11" ht="15.75" customHeight="1">
      <c r="A113" s="211"/>
      <c r="B113" s="191"/>
      <c r="C113" s="191"/>
      <c r="D113" s="191"/>
      <c r="E113" s="191"/>
      <c r="F113" s="195"/>
      <c r="G113" s="191"/>
      <c r="H113" s="196"/>
      <c r="I113" s="191"/>
      <c r="J113" s="37" t="str">
        <f>+'5 PRY EDUC'!D28</f>
        <v>Escuela la Victoria </v>
      </c>
      <c r="K113" s="178">
        <f>+'5 PRY EDUC'!Q28</f>
        <v>128000</v>
      </c>
    </row>
    <row r="114" spans="1:11" ht="12.75">
      <c r="A114" s="211"/>
      <c r="B114" s="191"/>
      <c r="C114" s="191"/>
      <c r="D114" s="191"/>
      <c r="E114" s="191"/>
      <c r="F114" s="195"/>
      <c r="G114" s="191"/>
      <c r="H114" s="196"/>
      <c r="I114" s="191"/>
      <c r="J114" s="37" t="str">
        <f>+'5 PRY EDUC'!D29</f>
        <v>Escuela San Miguel</v>
      </c>
      <c r="K114" s="178">
        <f>+'5 PRY EDUC'!Q29</f>
        <v>77000</v>
      </c>
    </row>
    <row r="115" spans="1:11" ht="32.25" customHeight="1">
      <c r="A115" s="190" t="s">
        <v>547</v>
      </c>
      <c r="B115" s="191" t="s">
        <v>413</v>
      </c>
      <c r="C115" s="191"/>
      <c r="D115" s="191">
        <v>9</v>
      </c>
      <c r="E115" s="191" t="s">
        <v>1033</v>
      </c>
      <c r="F115" s="195">
        <f>SUM(K115:K117)</f>
        <v>3327182</v>
      </c>
      <c r="G115" s="191" t="s">
        <v>19</v>
      </c>
      <c r="H115" s="196" t="s">
        <v>1029</v>
      </c>
      <c r="I115" s="191"/>
      <c r="J115" s="37" t="str">
        <f>+'4 PRY SOCIAL'!D18</f>
        <v>Depuración de las bases del SISBEN</v>
      </c>
      <c r="K115" s="178">
        <f>+'4 PRY SOCIAL'!K18</f>
        <v>10000</v>
      </c>
    </row>
    <row r="116" spans="1:11" ht="21" customHeight="1">
      <c r="A116" s="190"/>
      <c r="B116" s="191"/>
      <c r="C116" s="191"/>
      <c r="D116" s="191"/>
      <c r="E116" s="191"/>
      <c r="F116" s="195"/>
      <c r="G116" s="191"/>
      <c r="H116" s="196"/>
      <c r="I116" s="191"/>
      <c r="J116" s="37" t="str">
        <f>+'4 PRY SOCIAL'!D19</f>
        <v>Incentivar a la población para la afiliación a los que tengan capacidad de pago para afiliarse al regimen contributivo</v>
      </c>
      <c r="K116" s="178">
        <f>+'4 PRY SOCIAL'!K19</f>
        <v>7000</v>
      </c>
    </row>
    <row r="117" spans="1:11" ht="25.5" customHeight="1">
      <c r="A117" s="190"/>
      <c r="B117" s="191"/>
      <c r="C117" s="191"/>
      <c r="D117" s="191"/>
      <c r="E117" s="191"/>
      <c r="F117" s="195"/>
      <c r="G117" s="191"/>
      <c r="H117" s="196"/>
      <c r="I117" s="191"/>
      <c r="J117" s="37" t="str">
        <f>+'4 PRY SOCIAL'!D20</f>
        <v>Continuación y ampliación de cobertura al régimen subsidiado</v>
      </c>
      <c r="K117" s="178">
        <f>+'4 PRY SOCIAL'!K20</f>
        <v>3310182</v>
      </c>
    </row>
    <row r="118" spans="1:11" ht="25.5" customHeight="1">
      <c r="A118" s="190"/>
      <c r="B118" s="191" t="s">
        <v>823</v>
      </c>
      <c r="C118" s="191"/>
      <c r="D118" s="191">
        <v>9</v>
      </c>
      <c r="E118" s="191"/>
      <c r="F118" s="195">
        <f>SUM(K118:K120)</f>
        <v>530000</v>
      </c>
      <c r="G118" s="191"/>
      <c r="H118" s="196" t="s">
        <v>1029</v>
      </c>
      <c r="I118" s="191"/>
      <c r="J118" s="37" t="str">
        <f>+'4 PRY SOCIAL'!D21</f>
        <v>Desarrollar el PAB, de conformidad con las condiciones sanitarias de la comunidad.</v>
      </c>
      <c r="K118" s="178">
        <f>+'4 PRY SOCIAL'!K21</f>
        <v>450000</v>
      </c>
    </row>
    <row r="119" spans="1:11" ht="25.5" customHeight="1">
      <c r="A119" s="190"/>
      <c r="B119" s="191"/>
      <c r="C119" s="191"/>
      <c r="D119" s="191"/>
      <c r="E119" s="191"/>
      <c r="F119" s="195"/>
      <c r="G119" s="191"/>
      <c r="H119" s="196"/>
      <c r="I119" s="191"/>
      <c r="J119" s="37" t="str">
        <f>+'4 PRY SOCIAL'!D22</f>
        <v>Instrucción a la comunidad sobre derechos y deberes como usuarios de servicios de salud</v>
      </c>
      <c r="K119" s="178">
        <f>+'4 PRY SOCIAL'!K22</f>
        <v>10000</v>
      </c>
    </row>
    <row r="120" spans="1:11" ht="25.5" customHeight="1">
      <c r="A120" s="190"/>
      <c r="B120" s="191"/>
      <c r="C120" s="191"/>
      <c r="D120" s="191"/>
      <c r="E120" s="191"/>
      <c r="F120" s="195"/>
      <c r="G120" s="191"/>
      <c r="H120" s="196"/>
      <c r="I120" s="191"/>
      <c r="J120" s="37" t="str">
        <f>+'4 PRY SOCIAL'!D23</f>
        <v>Realización de Interventoría a los contratos de régimen subsidiado</v>
      </c>
      <c r="K120" s="178">
        <f>+'4 PRY SOCIAL'!K23</f>
        <v>70000</v>
      </c>
    </row>
    <row r="121" spans="1:11" ht="21.75" customHeight="1">
      <c r="A121" s="190"/>
      <c r="B121" s="191" t="s">
        <v>822</v>
      </c>
      <c r="C121" s="191"/>
      <c r="D121" s="191">
        <v>9</v>
      </c>
      <c r="E121" s="191" t="s">
        <v>1033</v>
      </c>
      <c r="F121" s="195">
        <f>SUM(K121:K124)</f>
        <v>440000</v>
      </c>
      <c r="G121" s="191" t="s">
        <v>666</v>
      </c>
      <c r="H121" s="196" t="s">
        <v>1029</v>
      </c>
      <c r="I121" s="191"/>
      <c r="J121" s="37" t="str">
        <f>+'6 PRY SALUD'!B6</f>
        <v>Continuación construcción, adecuación y mantenimiento de Centro de Salud  Centro</v>
      </c>
      <c r="K121" s="178">
        <f>+'6 PRY SALUD'!O6</f>
        <v>370000</v>
      </c>
    </row>
    <row r="122" spans="1:11" ht="21.75" customHeight="1">
      <c r="A122" s="190"/>
      <c r="B122" s="191"/>
      <c r="C122" s="191"/>
      <c r="D122" s="191"/>
      <c r="E122" s="191"/>
      <c r="F122" s="195"/>
      <c r="G122" s="191"/>
      <c r="H122" s="196"/>
      <c r="I122" s="191"/>
      <c r="J122" s="37" t="str">
        <f>+'6 PRY SALUD'!B7</f>
        <v>Mantenimiento de Puesto de Salud de Nazareth</v>
      </c>
      <c r="K122" s="178">
        <f>+'6 PRY SALUD'!O7</f>
        <v>10000</v>
      </c>
    </row>
    <row r="123" spans="1:11" ht="21.75" customHeight="1">
      <c r="A123" s="190"/>
      <c r="B123" s="191"/>
      <c r="C123" s="191"/>
      <c r="D123" s="191"/>
      <c r="E123" s="191"/>
      <c r="F123" s="195"/>
      <c r="G123" s="191"/>
      <c r="H123" s="196"/>
      <c r="I123" s="191"/>
      <c r="J123" s="37" t="str">
        <f>+'6 PRY SALUD'!B8</f>
        <v>Adecuación y mantenimiento de Puesto de Salud de Ceiba Grande</v>
      </c>
      <c r="K123" s="178">
        <f>+'6 PRY SALUD'!O8</f>
        <v>40000</v>
      </c>
    </row>
    <row r="124" spans="1:11" ht="21.75" customHeight="1">
      <c r="A124" s="190"/>
      <c r="B124" s="191"/>
      <c r="C124" s="191"/>
      <c r="D124" s="191"/>
      <c r="E124" s="191"/>
      <c r="F124" s="195"/>
      <c r="G124" s="191"/>
      <c r="H124" s="196"/>
      <c r="I124" s="191"/>
      <c r="J124" s="37" t="str">
        <f>+'6 PRY SALUD'!B9</f>
        <v>Mantenimiento Puesto de Salud en San Agustín del Cerro</v>
      </c>
      <c r="K124" s="178">
        <f>+'6 PRY SALUD'!O9</f>
        <v>20000</v>
      </c>
    </row>
    <row r="125" spans="1:11" ht="21" customHeight="1">
      <c r="A125" s="190" t="s">
        <v>91</v>
      </c>
      <c r="B125" s="191" t="s">
        <v>827</v>
      </c>
      <c r="C125" s="191"/>
      <c r="D125" s="191"/>
      <c r="E125" s="191"/>
      <c r="F125" s="195">
        <f>SUM(K125:K128)</f>
        <v>440000</v>
      </c>
      <c r="G125" s="191"/>
      <c r="H125" s="196" t="s">
        <v>548</v>
      </c>
      <c r="I125" s="191"/>
      <c r="J125" s="37" t="str">
        <f>+'4 PRY SOCIAL'!D25</f>
        <v>Formación de lideres deportistas en el area rural y Escuelas de Formación Deportiva</v>
      </c>
      <c r="K125" s="178">
        <f>+'4 PRY SOCIAL'!K25</f>
        <v>120000</v>
      </c>
    </row>
    <row r="126" spans="1:11" ht="21" customHeight="1">
      <c r="A126" s="190"/>
      <c r="B126" s="191"/>
      <c r="C126" s="191"/>
      <c r="D126" s="191"/>
      <c r="E126" s="191"/>
      <c r="F126" s="195"/>
      <c r="G126" s="191"/>
      <c r="H126" s="196"/>
      <c r="I126" s="191"/>
      <c r="J126" s="37" t="str">
        <f>+'4 PRY SOCIAL'!D26</f>
        <v>Formación de lideres deportistas en el area urbana y Escuelas de Formación Deportiva</v>
      </c>
      <c r="K126" s="178">
        <f>+'4 PRY SOCIAL'!K26</f>
        <v>80000</v>
      </c>
    </row>
    <row r="127" spans="1:11" ht="18.75" customHeight="1">
      <c r="A127" s="190"/>
      <c r="B127" s="191"/>
      <c r="C127" s="191"/>
      <c r="D127" s="191"/>
      <c r="E127" s="191"/>
      <c r="F127" s="195"/>
      <c r="G127" s="191"/>
      <c r="H127" s="196"/>
      <c r="I127" s="191"/>
      <c r="J127" s="37" t="str">
        <f>+'4 PRY SOCIAL'!D27</f>
        <v>Fomento y Desarrollo de actividades deportivas</v>
      </c>
      <c r="K127" s="178">
        <f>+'4 PRY SOCIAL'!K27</f>
        <v>180000</v>
      </c>
    </row>
    <row r="128" spans="1:11" ht="21" customHeight="1">
      <c r="A128" s="190"/>
      <c r="B128" s="191"/>
      <c r="C128" s="191"/>
      <c r="D128" s="191"/>
      <c r="E128" s="191"/>
      <c r="F128" s="195"/>
      <c r="G128" s="191"/>
      <c r="H128" s="196"/>
      <c r="I128" s="191"/>
      <c r="J128" s="37" t="str">
        <f>+'4 PRY SOCIAL'!D28</f>
        <v>Capacitación a docentes en actividades deportivas</v>
      </c>
      <c r="K128" s="178">
        <f>+'4 PRY SOCIAL'!K28</f>
        <v>60000</v>
      </c>
    </row>
    <row r="129" spans="1:11" ht="12.75">
      <c r="A129" s="190"/>
      <c r="B129" s="191" t="s">
        <v>824</v>
      </c>
      <c r="C129" s="191"/>
      <c r="D129" s="191">
        <v>6</v>
      </c>
      <c r="E129" s="205"/>
      <c r="F129" s="195">
        <f>SUM(K129:K147)</f>
        <v>1228000</v>
      </c>
      <c r="G129" s="205"/>
      <c r="H129" s="196" t="s">
        <v>548</v>
      </c>
      <c r="I129" s="205"/>
      <c r="J129" s="37" t="str">
        <f>+'7 PRY DTE-CUL'!D6</f>
        <v>Terminación Polideportivo</v>
      </c>
      <c r="K129" s="178">
        <f>+'7 PRY DTE-CUL'!Q6</f>
        <v>275000</v>
      </c>
    </row>
    <row r="130" spans="1:11" ht="12.75">
      <c r="A130" s="190"/>
      <c r="B130" s="191"/>
      <c r="C130" s="191"/>
      <c r="D130" s="191"/>
      <c r="E130" s="205"/>
      <c r="F130" s="195"/>
      <c r="G130" s="205"/>
      <c r="H130" s="196"/>
      <c r="I130" s="205"/>
      <c r="J130" s="37" t="str">
        <f>+'7 PRY DTE-CUL'!D7</f>
        <v>Terminación Estadio Municipal</v>
      </c>
      <c r="K130" s="178">
        <f>+'7 PRY DTE-CUL'!Q7</f>
        <v>245000</v>
      </c>
    </row>
    <row r="131" spans="1:11" ht="21" customHeight="1">
      <c r="A131" s="190"/>
      <c r="B131" s="191"/>
      <c r="C131" s="191"/>
      <c r="D131" s="191"/>
      <c r="E131" s="205"/>
      <c r="F131" s="195"/>
      <c r="G131" s="205"/>
      <c r="H131" s="196"/>
      <c r="I131" s="205"/>
      <c r="J131" s="37" t="str">
        <f>+'7 PRY DTE-CUL'!D8</f>
        <v>Mejoramiento escenarios  Deportivos Colegio de Educación Básica y Media Técnica Jacinto Vega.</v>
      </c>
      <c r="K131" s="178">
        <f>+'7 PRY DTE-CUL'!Q8</f>
        <v>50000</v>
      </c>
    </row>
    <row r="132" spans="1:11" ht="12.75">
      <c r="A132" s="190"/>
      <c r="B132" s="191"/>
      <c r="C132" s="191"/>
      <c r="D132" s="191"/>
      <c r="E132" s="205"/>
      <c r="F132" s="195"/>
      <c r="G132" s="205"/>
      <c r="H132" s="196"/>
      <c r="I132" s="205"/>
      <c r="J132" s="37" t="str">
        <f>+'7 PRY DTE-CUL'!D9</f>
        <v>Mejoramiento Campo deportivo B. Progreso</v>
      </c>
      <c r="K132" s="178">
        <f>+'7 PRY DTE-CUL'!Q9</f>
        <v>130000</v>
      </c>
    </row>
    <row r="133" spans="1:11" ht="12.75">
      <c r="A133" s="190"/>
      <c r="B133" s="191"/>
      <c r="C133" s="191"/>
      <c r="D133" s="191"/>
      <c r="E133" s="205"/>
      <c r="F133" s="195"/>
      <c r="G133" s="205"/>
      <c r="H133" s="196"/>
      <c r="I133" s="205"/>
      <c r="J133" s="37" t="str">
        <f>+'7 PRY DTE-CUL'!D10</f>
        <v>Mejoramiento Campo deportivo B. Colombia</v>
      </c>
      <c r="K133" s="178">
        <f>+'7 PRY DTE-CUL'!Q10</f>
        <v>85000</v>
      </c>
    </row>
    <row r="134" spans="1:11" ht="12.75">
      <c r="A134" s="190"/>
      <c r="B134" s="191"/>
      <c r="C134" s="191"/>
      <c r="D134" s="191"/>
      <c r="E134" s="205"/>
      <c r="F134" s="195"/>
      <c r="G134" s="205"/>
      <c r="H134" s="196"/>
      <c r="I134" s="205"/>
      <c r="J134" s="37" t="str">
        <f>+'7 PRY DTE-CUL'!D11</f>
        <v>Mejoramiento Campo deportivo B. La Libertad</v>
      </c>
      <c r="K134" s="178">
        <f>+'7 PRY DTE-CUL'!Q11</f>
        <v>30000</v>
      </c>
    </row>
    <row r="135" spans="1:11" ht="12.75">
      <c r="A135" s="190"/>
      <c r="B135" s="191"/>
      <c r="C135" s="191"/>
      <c r="D135" s="191"/>
      <c r="E135" s="205"/>
      <c r="F135" s="195"/>
      <c r="G135" s="205"/>
      <c r="H135" s="196"/>
      <c r="I135" s="205"/>
      <c r="J135" s="37" t="str">
        <f>+'7 PRY DTE-CUL'!D12</f>
        <v>Construcción Cancha y Parque Recreacional Villas de Santa Maria</v>
      </c>
      <c r="K135" s="178">
        <f>+'7 PRY DTE-CUL'!Q12</f>
        <v>55000</v>
      </c>
    </row>
    <row r="136" spans="1:11" ht="12.75">
      <c r="A136" s="190"/>
      <c r="B136" s="191"/>
      <c r="C136" s="191"/>
      <c r="D136" s="191"/>
      <c r="E136" s="205"/>
      <c r="F136" s="195"/>
      <c r="G136" s="205"/>
      <c r="H136" s="196"/>
      <c r="I136" s="205"/>
      <c r="J136" s="37" t="str">
        <f>+'7 PRY DTE-CUL'!D13</f>
        <v>Construcción Unidad Deportiva Multiple. (detrás del polideportivo)</v>
      </c>
      <c r="K136" s="178">
        <f>+'7 PRY DTE-CUL'!Q13</f>
        <v>50000</v>
      </c>
    </row>
    <row r="137" spans="1:11" ht="12.75">
      <c r="A137" s="190"/>
      <c r="B137" s="191"/>
      <c r="C137" s="191"/>
      <c r="D137" s="191"/>
      <c r="E137" s="205"/>
      <c r="F137" s="195"/>
      <c r="G137" s="205"/>
      <c r="H137" s="196"/>
      <c r="I137" s="205"/>
      <c r="J137" s="37" t="str">
        <f>+'7 PRY DTE-CUL'!D14</f>
        <v>Construcción cancha fútbol 8  Piedra campana</v>
      </c>
      <c r="K137" s="178">
        <f>+'7 PRY DTE-CUL'!Q14</f>
        <v>30000</v>
      </c>
    </row>
    <row r="138" spans="1:11" ht="21.75" customHeight="1">
      <c r="A138" s="190"/>
      <c r="B138" s="191"/>
      <c r="C138" s="191"/>
      <c r="D138" s="191"/>
      <c r="E138" s="205"/>
      <c r="F138" s="195"/>
      <c r="G138" s="205"/>
      <c r="H138" s="196"/>
      <c r="I138" s="205"/>
      <c r="J138" s="37" t="str">
        <f>+'7 PRY DTE-CUL'!D15</f>
        <v>Construcción  Campo deportivo Colegio Educación Básica Marco Aurelio Vargas San Agustín del Cerro.</v>
      </c>
      <c r="K138" s="178">
        <f>+'7 PRY DTE-CUL'!Q15</f>
        <v>35000</v>
      </c>
    </row>
    <row r="139" spans="1:11" ht="12.75">
      <c r="A139" s="190"/>
      <c r="B139" s="191"/>
      <c r="C139" s="191"/>
      <c r="D139" s="191"/>
      <c r="E139" s="205"/>
      <c r="F139" s="195"/>
      <c r="G139" s="205"/>
      <c r="H139" s="196"/>
      <c r="I139" s="205"/>
      <c r="J139" s="37" t="str">
        <f>+'7 PRY DTE-CUL'!D16</f>
        <v>Adecuación campo deportivo Hoya Grande</v>
      </c>
      <c r="K139" s="178">
        <f>+'7 PRY DTE-CUL'!Q16</f>
        <v>20000</v>
      </c>
    </row>
    <row r="140" spans="1:11" ht="12.75">
      <c r="A140" s="190"/>
      <c r="B140" s="191"/>
      <c r="C140" s="191"/>
      <c r="D140" s="191"/>
      <c r="E140" s="205"/>
      <c r="F140" s="195"/>
      <c r="G140" s="205"/>
      <c r="H140" s="196"/>
      <c r="I140" s="205"/>
      <c r="J140" s="37" t="str">
        <f>+'7 PRY DTE-CUL'!D17</f>
        <v>Adecuación campo deportivo Hormigueros</v>
      </c>
      <c r="K140" s="178">
        <f>+'7 PRY DTE-CUL'!Q17</f>
        <v>20000</v>
      </c>
    </row>
    <row r="141" spans="1:11" ht="12.75">
      <c r="A141" s="190"/>
      <c r="B141" s="191"/>
      <c r="C141" s="191"/>
      <c r="D141" s="191"/>
      <c r="E141" s="205"/>
      <c r="F141" s="195"/>
      <c r="G141" s="205"/>
      <c r="H141" s="196"/>
      <c r="I141" s="205"/>
      <c r="J141" s="37" t="str">
        <f>+'7 PRY DTE-CUL'!D18</f>
        <v>Adecuación campo deportivo la Victoria. </v>
      </c>
      <c r="K141" s="178">
        <f>+'7 PRY DTE-CUL'!Q18</f>
        <v>28000</v>
      </c>
    </row>
    <row r="142" spans="1:11" ht="12.75">
      <c r="A142" s="190"/>
      <c r="B142" s="191"/>
      <c r="C142" s="191"/>
      <c r="D142" s="191"/>
      <c r="E142" s="205"/>
      <c r="F142" s="195"/>
      <c r="G142" s="205"/>
      <c r="H142" s="196"/>
      <c r="I142" s="205"/>
      <c r="J142" s="37" t="str">
        <f>+'7 PRY DTE-CUL'!D19</f>
        <v>Adecuación campo deportivo  Nazareth   </v>
      </c>
      <c r="K142" s="178">
        <f>+'7 PRY DTE-CUL'!Q19</f>
        <v>25000</v>
      </c>
    </row>
    <row r="143" spans="1:11" ht="12.75">
      <c r="A143" s="190"/>
      <c r="B143" s="191"/>
      <c r="C143" s="191"/>
      <c r="D143" s="191"/>
      <c r="E143" s="205"/>
      <c r="F143" s="195"/>
      <c r="G143" s="205"/>
      <c r="H143" s="196"/>
      <c r="I143" s="205"/>
      <c r="J143" s="37" t="str">
        <f>+'7 PRY DTE-CUL'!D20</f>
        <v>Ampliación campo deportivo San Miguel</v>
      </c>
      <c r="K143" s="178">
        <f>+'7 PRY DTE-CUL'!Q20</f>
        <v>25000</v>
      </c>
    </row>
    <row r="144" spans="1:11" ht="12.75">
      <c r="A144" s="190"/>
      <c r="B144" s="191"/>
      <c r="C144" s="191"/>
      <c r="D144" s="191"/>
      <c r="E144" s="205"/>
      <c r="F144" s="195"/>
      <c r="G144" s="205"/>
      <c r="H144" s="196"/>
      <c r="I144" s="205"/>
      <c r="J144" s="37" t="str">
        <f>+'7 PRY DTE-CUL'!D21</f>
        <v>Ampliación campo Deportivo Ceiba Grande</v>
      </c>
      <c r="K144" s="178">
        <f>+'7 PRY DTE-CUL'!Q21</f>
        <v>25000</v>
      </c>
    </row>
    <row r="145" spans="1:11" ht="12.75">
      <c r="A145" s="190"/>
      <c r="B145" s="191"/>
      <c r="C145" s="191"/>
      <c r="D145" s="191"/>
      <c r="E145" s="205"/>
      <c r="F145" s="195"/>
      <c r="G145" s="205"/>
      <c r="H145" s="196"/>
      <c r="I145" s="205"/>
      <c r="J145" s="37" t="str">
        <f>+'7 PRY DTE-CUL'!D22</f>
        <v>Ampliación Campo Deportivo Agua caliente</v>
      </c>
      <c r="K145" s="178">
        <f>+'7 PRY DTE-CUL'!Q22</f>
        <v>25000</v>
      </c>
    </row>
    <row r="146" spans="1:11" ht="12.75">
      <c r="A146" s="190"/>
      <c r="B146" s="191"/>
      <c r="C146" s="191"/>
      <c r="D146" s="191"/>
      <c r="E146" s="205"/>
      <c r="F146" s="195"/>
      <c r="G146" s="205"/>
      <c r="H146" s="196"/>
      <c r="I146" s="205"/>
      <c r="J146" s="37" t="str">
        <f>+'7 PRY DTE-CUL'!D23</f>
        <v>Construcción Campo Deportivo Guaduales</v>
      </c>
      <c r="K146" s="178">
        <f>+'7 PRY DTE-CUL'!Q23</f>
        <v>25000</v>
      </c>
    </row>
    <row r="147" spans="1:11" ht="33" customHeight="1">
      <c r="A147" s="190"/>
      <c r="B147" s="191"/>
      <c r="C147" s="191"/>
      <c r="D147" s="191"/>
      <c r="E147" s="205"/>
      <c r="F147" s="195"/>
      <c r="G147" s="205"/>
      <c r="H147" s="196"/>
      <c r="I147" s="205"/>
      <c r="J147" s="37" t="str">
        <f>+'7 PRY DTE-CUL'!D24</f>
        <v>Mejoramiento y mantenimiento  campos deportivos Santa Cecilia, Planadas, San Rafael, Carbonera, Ceiba Chiquita, Balcones, Charco Largo, Culima, Piedra Campana, Caño Negro.</v>
      </c>
      <c r="K147" s="178">
        <f>+'7 PRY DTE-CUL'!Q24</f>
        <v>50000</v>
      </c>
    </row>
    <row r="148" spans="1:11" ht="12.75">
      <c r="A148" s="190" t="s">
        <v>330</v>
      </c>
      <c r="B148" s="191" t="s">
        <v>826</v>
      </c>
      <c r="C148" s="191"/>
      <c r="D148" s="191">
        <v>9</v>
      </c>
      <c r="E148" s="191"/>
      <c r="F148" s="195">
        <f>SUM(K148:K150)</f>
        <v>210000</v>
      </c>
      <c r="G148" s="191"/>
      <c r="H148" s="196" t="s">
        <v>550</v>
      </c>
      <c r="I148" s="191"/>
      <c r="J148" s="37" t="str">
        <f>+'4 PRY SOCIAL'!D30</f>
        <v>Fomento y Desarrollo de actividades Culturales</v>
      </c>
      <c r="K148" s="178">
        <f>+'4 PRY SOCIAL'!K30</f>
        <v>70000</v>
      </c>
    </row>
    <row r="149" spans="1:11" ht="12.75">
      <c r="A149" s="190"/>
      <c r="B149" s="191"/>
      <c r="C149" s="191"/>
      <c r="D149" s="191"/>
      <c r="E149" s="191"/>
      <c r="F149" s="195"/>
      <c r="G149" s="191"/>
      <c r="H149" s="196"/>
      <c r="I149" s="191"/>
      <c r="J149" s="37" t="str">
        <f>+'4 PRY SOCIAL'!D31</f>
        <v>Capacitación a líderes en actividades culturales</v>
      </c>
      <c r="K149" s="178">
        <f>+'4 PRY SOCIAL'!K31</f>
        <v>60000</v>
      </c>
    </row>
    <row r="150" spans="1:11" ht="22.5">
      <c r="A150" s="190"/>
      <c r="B150" s="191"/>
      <c r="C150" s="191"/>
      <c r="D150" s="191"/>
      <c r="E150" s="191"/>
      <c r="F150" s="195"/>
      <c r="G150" s="191"/>
      <c r="H150" s="196"/>
      <c r="I150" s="191"/>
      <c r="J150" s="37" t="str">
        <f>+'4 PRY SOCIAL'!D32</f>
        <v>Desarrollar cursos en bellas artes  (música, pintura, escultura, teatro, danzas, etc)</v>
      </c>
      <c r="K150" s="178">
        <f>+'4 PRY SOCIAL'!K32</f>
        <v>80000</v>
      </c>
    </row>
    <row r="151" spans="1:11" ht="12.75">
      <c r="A151" s="190"/>
      <c r="B151" s="191" t="s">
        <v>825</v>
      </c>
      <c r="C151" s="191"/>
      <c r="D151" s="191">
        <v>6</v>
      </c>
      <c r="E151" s="191"/>
      <c r="F151" s="195">
        <f>SUM(K151:K153)</f>
        <v>203000</v>
      </c>
      <c r="G151" s="191"/>
      <c r="H151" s="196" t="s">
        <v>549</v>
      </c>
      <c r="I151" s="191"/>
      <c r="J151" s="37" t="str">
        <f>+'7 PRY DTE-CUL'!D25</f>
        <v>Casa de la Cultura y biblioteca- ludoteca</v>
      </c>
      <c r="K151" s="178">
        <f>+'7 PRY DTE-CUL'!Q25</f>
        <v>131000</v>
      </c>
    </row>
    <row r="152" spans="1:11" ht="12.75">
      <c r="A152" s="190"/>
      <c r="B152" s="191"/>
      <c r="C152" s="191"/>
      <c r="D152" s="191"/>
      <c r="E152" s="191"/>
      <c r="F152" s="195"/>
      <c r="G152" s="191"/>
      <c r="H152" s="196"/>
      <c r="I152" s="191"/>
      <c r="J152" s="37" t="str">
        <f>+'7 PRY DTE-CUL'!D26</f>
        <v>Adecuación Escenario Cultural, Vda Ceiba Grande </v>
      </c>
      <c r="K152" s="178">
        <f>+'7 PRY DTE-CUL'!Q26</f>
        <v>12000</v>
      </c>
    </row>
    <row r="153" spans="1:11" ht="12.75">
      <c r="A153" s="190"/>
      <c r="B153" s="191"/>
      <c r="C153" s="191"/>
      <c r="D153" s="191"/>
      <c r="E153" s="191"/>
      <c r="F153" s="195"/>
      <c r="G153" s="191"/>
      <c r="H153" s="196"/>
      <c r="I153" s="191"/>
      <c r="J153" s="37" t="str">
        <f>+'7 PRY DTE-CUL'!D27</f>
        <v>Adecuación auditorio La Libertad</v>
      </c>
      <c r="K153" s="178">
        <f>+'7 PRY DTE-CUL'!Q27</f>
        <v>60000</v>
      </c>
    </row>
    <row r="154" spans="1:11" ht="12.75">
      <c r="A154" s="190" t="s">
        <v>543</v>
      </c>
      <c r="B154" s="191" t="s">
        <v>828</v>
      </c>
      <c r="C154" s="191"/>
      <c r="D154" s="191">
        <v>9</v>
      </c>
      <c r="E154" s="191" t="s">
        <v>578</v>
      </c>
      <c r="F154" s="195">
        <f>SUM('9 PRY EQUIP '!Q6:Q8)</f>
        <v>270000</v>
      </c>
      <c r="G154" s="196" t="s">
        <v>666</v>
      </c>
      <c r="H154" s="196" t="s">
        <v>677</v>
      </c>
      <c r="I154" s="196" t="s">
        <v>496</v>
      </c>
      <c r="J154" s="37" t="str">
        <f>+'9 PRY EQUIP '!D6</f>
        <v>Reubicación Matadero</v>
      </c>
      <c r="K154" s="178">
        <f>+'9 PRY EQUIP '!Q6</f>
        <v>115000</v>
      </c>
    </row>
    <row r="155" spans="1:11" ht="12.75">
      <c r="A155" s="190"/>
      <c r="B155" s="191"/>
      <c r="C155" s="191"/>
      <c r="D155" s="191"/>
      <c r="E155" s="191"/>
      <c r="F155" s="195"/>
      <c r="G155" s="196"/>
      <c r="H155" s="196"/>
      <c r="I155" s="196"/>
      <c r="J155" s="37" t="str">
        <f>+'9 PRY EQUIP '!D7</f>
        <v>Optimización Plaza de Mercado</v>
      </c>
      <c r="K155" s="178">
        <f>+'9 PRY EQUIP '!Q7</f>
        <v>125000</v>
      </c>
    </row>
    <row r="156" spans="1:11" ht="12.75">
      <c r="A156" s="190"/>
      <c r="B156" s="191"/>
      <c r="C156" s="191"/>
      <c r="D156" s="191"/>
      <c r="E156" s="191"/>
      <c r="F156" s="195"/>
      <c r="G156" s="196"/>
      <c r="H156" s="196"/>
      <c r="I156" s="196"/>
      <c r="J156" s="37" t="str">
        <f>+'9 PRY EQUIP '!D8</f>
        <v>Remodelación embarcadero de Ganado</v>
      </c>
      <c r="K156" s="178">
        <f>+'9 PRY EQUIP '!Q8</f>
        <v>30000</v>
      </c>
    </row>
    <row r="157" spans="1:11" ht="18" customHeight="1">
      <c r="A157" s="190"/>
      <c r="B157" s="191" t="s">
        <v>829</v>
      </c>
      <c r="C157" s="191"/>
      <c r="D157" s="191">
        <v>3</v>
      </c>
      <c r="E157" s="191" t="s">
        <v>65</v>
      </c>
      <c r="F157" s="195">
        <f>SUM(K157:K159)</f>
        <v>527000</v>
      </c>
      <c r="G157" s="191" t="s">
        <v>19</v>
      </c>
      <c r="H157" s="196" t="s">
        <v>66</v>
      </c>
      <c r="I157" s="196" t="s">
        <v>64</v>
      </c>
      <c r="J157" s="37" t="str">
        <f>+'9 PRY EQUIP '!D9</f>
        <v>Hogar geriátrico </v>
      </c>
      <c r="K157" s="178">
        <f>+'9 PRY EQUIP '!Q9</f>
        <v>135000</v>
      </c>
    </row>
    <row r="158" spans="1:11" ht="18" customHeight="1">
      <c r="A158" s="190"/>
      <c r="B158" s="191"/>
      <c r="C158" s="191"/>
      <c r="D158" s="191"/>
      <c r="E158" s="191"/>
      <c r="F158" s="195"/>
      <c r="G158" s="191"/>
      <c r="H158" s="196"/>
      <c r="I158" s="196"/>
      <c r="J158" s="37" t="str">
        <f>+'9 PRY EQUIP '!D10</f>
        <v>Reubicación Cementerio</v>
      </c>
      <c r="K158" s="178">
        <f>+'9 PRY EQUIP '!Q10</f>
        <v>380000</v>
      </c>
    </row>
    <row r="159" spans="1:11" ht="21" customHeight="1">
      <c r="A159" s="190"/>
      <c r="B159" s="191"/>
      <c r="C159" s="191"/>
      <c r="D159" s="191"/>
      <c r="E159" s="191"/>
      <c r="F159" s="195"/>
      <c r="G159" s="191"/>
      <c r="H159" s="196"/>
      <c r="I159" s="196"/>
      <c r="J159" s="37" t="str">
        <f>+'9 PRY EQUIP '!D11</f>
        <v>Recuperación cementario Vda Nazareth</v>
      </c>
      <c r="K159" s="178">
        <f>+'9 PRY EQUIP '!Q11</f>
        <v>12000</v>
      </c>
    </row>
    <row r="160" spans="1:11" ht="22.5" customHeight="1">
      <c r="A160" s="190"/>
      <c r="B160" s="191" t="s">
        <v>830</v>
      </c>
      <c r="C160" s="191"/>
      <c r="D160" s="191">
        <v>3</v>
      </c>
      <c r="E160" s="191" t="s">
        <v>65</v>
      </c>
      <c r="F160" s="195">
        <f>SUM(K160:K163)</f>
        <v>322000</v>
      </c>
      <c r="G160" s="191" t="s">
        <v>19</v>
      </c>
      <c r="H160" s="196" t="s">
        <v>67</v>
      </c>
      <c r="I160" s="196" t="s">
        <v>131</v>
      </c>
      <c r="J160" s="37" t="str">
        <f>+'9 PRY EQUIP '!D12</f>
        <v>Reubicación y reestructuración  Oficina de turismo</v>
      </c>
      <c r="K160" s="178">
        <f>+'9 PRY EQUIP '!Q12</f>
        <v>45000</v>
      </c>
    </row>
    <row r="161" spans="1:11" ht="27.75" customHeight="1">
      <c r="A161" s="190"/>
      <c r="B161" s="191"/>
      <c r="C161" s="191"/>
      <c r="D161" s="191"/>
      <c r="E161" s="191"/>
      <c r="F161" s="195"/>
      <c r="G161" s="191"/>
      <c r="H161" s="196"/>
      <c r="I161" s="196"/>
      <c r="J161" s="37" t="str">
        <f>+'9 PRY EQUIP '!D13</f>
        <v>Mejoramiento y Remodelación antiguas Instalaciones de la Inspeccion de Nazareth</v>
      </c>
      <c r="K161" s="178">
        <f>+'9 PRY EQUIP '!Q13</f>
        <v>27000</v>
      </c>
    </row>
    <row r="162" spans="1:11" ht="18.75" customHeight="1">
      <c r="A162" s="190"/>
      <c r="B162" s="191"/>
      <c r="C162" s="191"/>
      <c r="D162" s="191"/>
      <c r="E162" s="191"/>
      <c r="F162" s="195"/>
      <c r="G162" s="191"/>
      <c r="H162" s="196"/>
      <c r="I162" s="196"/>
      <c r="J162" s="37" t="str">
        <f>+'9 PRY EQUIP '!D14</f>
        <v>Mejoramiento Parque Central Nazareth</v>
      </c>
      <c r="K162" s="178">
        <f>+'9 PRY EQUIP '!Q14</f>
        <v>60000</v>
      </c>
    </row>
    <row r="163" spans="1:11" ht="18" customHeight="1">
      <c r="A163" s="190"/>
      <c r="B163" s="191"/>
      <c r="C163" s="191"/>
      <c r="D163" s="191"/>
      <c r="E163" s="191"/>
      <c r="F163" s="195"/>
      <c r="G163" s="191"/>
      <c r="H163" s="196"/>
      <c r="I163" s="196"/>
      <c r="J163" s="37" t="str">
        <f>+'9 PRY EQUIP '!D15</f>
        <v>Ampliación Edificio  Municipal</v>
      </c>
      <c r="K163" s="178">
        <f>+'9 PRY EQUIP '!Q15</f>
        <v>190000</v>
      </c>
    </row>
    <row r="164" spans="1:11" ht="24.75" customHeight="1">
      <c r="A164" s="190" t="s">
        <v>656</v>
      </c>
      <c r="B164" s="191" t="s">
        <v>657</v>
      </c>
      <c r="C164" s="191"/>
      <c r="D164" s="191">
        <v>9</v>
      </c>
      <c r="E164" s="191" t="s">
        <v>578</v>
      </c>
      <c r="F164" s="195">
        <f>SUM(K164:K165)</f>
        <v>490000</v>
      </c>
      <c r="G164" s="196" t="s">
        <v>649</v>
      </c>
      <c r="H164" s="196" t="s">
        <v>658</v>
      </c>
      <c r="I164" s="196" t="s">
        <v>659</v>
      </c>
      <c r="J164" s="37" t="str">
        <f>+'9 PRY EQUIP '!D16</f>
        <v>Mejoramiento de estructuras</v>
      </c>
      <c r="K164" s="178">
        <f>+'9 PRY EQUIP '!Q16</f>
        <v>270000</v>
      </c>
    </row>
    <row r="165" spans="1:11" ht="19.5" customHeight="1">
      <c r="A165" s="190"/>
      <c r="B165" s="191"/>
      <c r="C165" s="191"/>
      <c r="D165" s="191"/>
      <c r="E165" s="191"/>
      <c r="F165" s="195"/>
      <c r="G165" s="196"/>
      <c r="H165" s="196"/>
      <c r="I165" s="196"/>
      <c r="J165" s="37" t="str">
        <f>+'9 PRY EQUIP '!D17</f>
        <v>Programas de mejoramiento habitacional</v>
      </c>
      <c r="K165" s="178">
        <f>+'9 PRY EQUIP '!Q17</f>
        <v>220000</v>
      </c>
    </row>
    <row r="166" spans="1:11" ht="21" customHeight="1">
      <c r="A166" s="190"/>
      <c r="B166" s="191" t="s">
        <v>661</v>
      </c>
      <c r="C166" s="191"/>
      <c r="D166" s="191">
        <v>9</v>
      </c>
      <c r="E166" s="191" t="s">
        <v>578</v>
      </c>
      <c r="F166" s="195">
        <f>SUM(K166:K168)</f>
        <v>1150000</v>
      </c>
      <c r="G166" s="196" t="s">
        <v>19</v>
      </c>
      <c r="H166" s="196" t="s">
        <v>662</v>
      </c>
      <c r="I166" s="196" t="s">
        <v>523</v>
      </c>
      <c r="J166" s="37" t="str">
        <f>+'9 PRY EQUIP '!D18</f>
        <v>Construcción de vivienda nueva urbana, directamente o mediante subsidios</v>
      </c>
      <c r="K166" s="178">
        <f>+'9 PRY EQUIP '!Q18</f>
        <v>515000</v>
      </c>
    </row>
    <row r="167" spans="1:11" ht="18.75" customHeight="1">
      <c r="A167" s="190"/>
      <c r="B167" s="191"/>
      <c r="C167" s="191"/>
      <c r="D167" s="191"/>
      <c r="E167" s="191"/>
      <c r="F167" s="195"/>
      <c r="G167" s="196"/>
      <c r="H167" s="196"/>
      <c r="I167" s="196"/>
      <c r="J167" s="37" t="str">
        <f>+'9 PRY EQUIP '!D19</f>
        <v>Legalización y titularización de  predios </v>
      </c>
      <c r="K167" s="178">
        <f>+'9 PRY EQUIP '!Q19</f>
        <v>20000</v>
      </c>
    </row>
    <row r="168" spans="1:11" ht="18.75" customHeight="1">
      <c r="A168" s="190"/>
      <c r="B168" s="191"/>
      <c r="C168" s="191"/>
      <c r="D168" s="191"/>
      <c r="E168" s="191"/>
      <c r="F168" s="195"/>
      <c r="G168" s="196"/>
      <c r="H168" s="196"/>
      <c r="I168" s="196"/>
      <c r="J168" s="37" t="str">
        <f>+'9 PRY EQUIP '!D20</f>
        <v>Construcción de vivienda nueva rural directamente o mediante subsidios</v>
      </c>
      <c r="K168" s="178">
        <f>+'9 PRY EQUIP '!Q20</f>
        <v>615000</v>
      </c>
    </row>
    <row r="169" spans="1:11" ht="19.5" customHeight="1">
      <c r="A169" s="210" t="s">
        <v>92</v>
      </c>
      <c r="B169" s="191" t="s">
        <v>552</v>
      </c>
      <c r="C169" s="191"/>
      <c r="D169" s="191">
        <v>6</v>
      </c>
      <c r="E169" s="191" t="s">
        <v>579</v>
      </c>
      <c r="F169" s="195">
        <f>SUM(K169:K170)</f>
        <v>340000</v>
      </c>
      <c r="G169" s="196" t="s">
        <v>580</v>
      </c>
      <c r="H169" s="196" t="s">
        <v>581</v>
      </c>
      <c r="I169" s="204" t="s">
        <v>24</v>
      </c>
      <c r="J169" s="37" t="str">
        <f>+'9 PRY EQUIP '!D21</f>
        <v>Construcción de parque longitudinal Río Batá y Q. La Argentina</v>
      </c>
      <c r="K169" s="178">
        <f>+'9 PRY EQUIP '!Q21</f>
        <v>215000</v>
      </c>
    </row>
    <row r="170" spans="1:11" ht="24" customHeight="1">
      <c r="A170" s="211"/>
      <c r="B170" s="191"/>
      <c r="C170" s="191"/>
      <c r="D170" s="191"/>
      <c r="E170" s="191"/>
      <c r="F170" s="195"/>
      <c r="G170" s="196"/>
      <c r="H170" s="196"/>
      <c r="I170" s="204"/>
      <c r="J170" s="37" t="str">
        <f>+'9 PRY EQUIP '!D22</f>
        <v>Recuperación de áreas verdes urbanas</v>
      </c>
      <c r="K170" s="178">
        <f>+'9 PRY EQUIP '!Q22</f>
        <v>125000</v>
      </c>
    </row>
    <row r="171" spans="1:11" ht="12.75">
      <c r="A171" s="211"/>
      <c r="B171" s="191" t="s">
        <v>582</v>
      </c>
      <c r="C171" s="191"/>
      <c r="D171" s="191">
        <v>6</v>
      </c>
      <c r="E171" s="191" t="s">
        <v>579</v>
      </c>
      <c r="F171" s="195">
        <v>0</v>
      </c>
      <c r="G171" s="196" t="s">
        <v>580</v>
      </c>
      <c r="H171" s="196" t="s">
        <v>581</v>
      </c>
      <c r="I171" s="196" t="s">
        <v>24</v>
      </c>
      <c r="J171" s="37" t="s">
        <v>25</v>
      </c>
      <c r="K171" s="178">
        <v>0</v>
      </c>
    </row>
    <row r="172" spans="1:11" ht="12.75">
      <c r="A172" s="211"/>
      <c r="B172" s="191"/>
      <c r="C172" s="191"/>
      <c r="D172" s="191"/>
      <c r="E172" s="191"/>
      <c r="F172" s="195"/>
      <c r="G172" s="196"/>
      <c r="H172" s="196"/>
      <c r="I172" s="196"/>
      <c r="J172" s="37" t="s">
        <v>26</v>
      </c>
      <c r="K172" s="178">
        <f>+'1 PRY ADMVO'!K168</f>
        <v>0</v>
      </c>
    </row>
    <row r="173" spans="1:11" ht="12.75">
      <c r="A173" s="211"/>
      <c r="B173" s="191"/>
      <c r="C173" s="191"/>
      <c r="D173" s="191"/>
      <c r="E173" s="191"/>
      <c r="F173" s="195"/>
      <c r="G173" s="196"/>
      <c r="H173" s="196"/>
      <c r="I173" s="196"/>
      <c r="J173" s="37" t="s">
        <v>27</v>
      </c>
      <c r="K173" s="178">
        <f>+'1 PRY ADMVO'!K169</f>
        <v>0</v>
      </c>
    </row>
    <row r="174" spans="1:11" ht="16.5" customHeight="1">
      <c r="A174" s="211"/>
      <c r="B174" s="191" t="s">
        <v>28</v>
      </c>
      <c r="C174" s="191"/>
      <c r="D174" s="191">
        <v>6</v>
      </c>
      <c r="E174" s="191" t="s">
        <v>579</v>
      </c>
      <c r="F174" s="195">
        <v>0</v>
      </c>
      <c r="G174" s="196" t="s">
        <v>580</v>
      </c>
      <c r="H174" s="196" t="s">
        <v>581</v>
      </c>
      <c r="I174" s="196" t="s">
        <v>24</v>
      </c>
      <c r="J174" s="37" t="s">
        <v>29</v>
      </c>
      <c r="K174" s="178">
        <f>+'1 PRY ADMVO'!K170</f>
        <v>0</v>
      </c>
    </row>
    <row r="175" spans="1:11" ht="19.5" customHeight="1">
      <c r="A175" s="211"/>
      <c r="B175" s="191"/>
      <c r="C175" s="191"/>
      <c r="D175" s="191"/>
      <c r="E175" s="191"/>
      <c r="F175" s="195"/>
      <c r="G175" s="196"/>
      <c r="H175" s="196"/>
      <c r="I175" s="196"/>
      <c r="J175" s="37" t="s">
        <v>553</v>
      </c>
      <c r="K175" s="178">
        <f>+'1 PRY ADMVO'!K171</f>
        <v>0</v>
      </c>
    </row>
    <row r="176" spans="1:11" ht="16.5" customHeight="1">
      <c r="A176" s="211"/>
      <c r="B176" s="191"/>
      <c r="C176" s="191"/>
      <c r="D176" s="191"/>
      <c r="E176" s="191"/>
      <c r="F176" s="195"/>
      <c r="G176" s="196"/>
      <c r="H176" s="196"/>
      <c r="I176" s="196"/>
      <c r="J176" s="37" t="s">
        <v>30</v>
      </c>
      <c r="K176" s="178">
        <f>+'1 PRY ADMVO'!K172</f>
        <v>0</v>
      </c>
    </row>
    <row r="177" spans="1:11" ht="18" customHeight="1">
      <c r="A177" s="215"/>
      <c r="B177" s="191"/>
      <c r="C177" s="191"/>
      <c r="D177" s="191"/>
      <c r="E177" s="191"/>
      <c r="F177" s="195"/>
      <c r="G177" s="196"/>
      <c r="H177" s="196"/>
      <c r="I177" s="196"/>
      <c r="J177" s="37" t="s">
        <v>31</v>
      </c>
      <c r="K177" s="178">
        <f>+'1 PRY ADMVO'!K173</f>
        <v>0</v>
      </c>
    </row>
    <row r="178" spans="1:11" ht="12.75">
      <c r="A178" s="192" t="s">
        <v>593</v>
      </c>
      <c r="B178" s="191" t="s">
        <v>0</v>
      </c>
      <c r="C178" s="191"/>
      <c r="D178" s="191">
        <v>6</v>
      </c>
      <c r="E178" s="191" t="s">
        <v>583</v>
      </c>
      <c r="F178" s="195">
        <f>SUM(K178:K183)</f>
        <v>1110000</v>
      </c>
      <c r="G178" s="191" t="s">
        <v>38</v>
      </c>
      <c r="H178" s="196" t="s">
        <v>141</v>
      </c>
      <c r="I178" s="191" t="s">
        <v>132</v>
      </c>
      <c r="J178" s="37" t="str">
        <f>+'8 PRY SSPP'!D6</f>
        <v>Redes de conducción</v>
      </c>
      <c r="K178" s="178">
        <f>+'8 PRY SSPP'!Q6</f>
        <v>180000</v>
      </c>
    </row>
    <row r="179" spans="1:11" ht="12.75">
      <c r="A179" s="193"/>
      <c r="B179" s="191"/>
      <c r="C179" s="191"/>
      <c r="D179" s="191"/>
      <c r="E179" s="191"/>
      <c r="F179" s="195"/>
      <c r="G179" s="191"/>
      <c r="H179" s="196"/>
      <c r="I179" s="191"/>
      <c r="J179" s="37" t="str">
        <f>+'8 PRY SSPP'!D7</f>
        <v>Redes de distribución</v>
      </c>
      <c r="K179" s="178">
        <f>+'8 PRY SSPP'!Q7</f>
        <v>380000</v>
      </c>
    </row>
    <row r="180" spans="1:11" ht="12.75">
      <c r="A180" s="193"/>
      <c r="B180" s="191"/>
      <c r="C180" s="191"/>
      <c r="D180" s="191"/>
      <c r="E180" s="191"/>
      <c r="F180" s="195"/>
      <c r="G180" s="191"/>
      <c r="H180" s="196"/>
      <c r="I180" s="191"/>
      <c r="J180" s="37" t="str">
        <f>+'8 PRY SSPP'!D8</f>
        <v>Planta tratamiento</v>
      </c>
      <c r="K180" s="178">
        <f>+'8 PRY SSPP'!Q8</f>
        <v>160000</v>
      </c>
    </row>
    <row r="181" spans="1:11" ht="12.75">
      <c r="A181" s="193"/>
      <c r="B181" s="191"/>
      <c r="C181" s="191"/>
      <c r="D181" s="191"/>
      <c r="E181" s="191"/>
      <c r="F181" s="195"/>
      <c r="G181" s="191"/>
      <c r="H181" s="196"/>
      <c r="I181" s="191"/>
      <c r="J181" s="37" t="str">
        <f>+'8 PRY SSPP'!D9</f>
        <v>"Cero desperdicio de agua"</v>
      </c>
      <c r="K181" s="178">
        <f>+'8 PRY SSPP'!Q9</f>
        <v>110000</v>
      </c>
    </row>
    <row r="182" spans="1:11" ht="12.75">
      <c r="A182" s="193"/>
      <c r="B182" s="191"/>
      <c r="C182" s="191"/>
      <c r="D182" s="191"/>
      <c r="E182" s="191"/>
      <c r="F182" s="195"/>
      <c r="G182" s="191"/>
      <c r="H182" s="196"/>
      <c r="I182" s="191"/>
      <c r="J182" s="37" t="str">
        <f>+'8 PRY SSPP'!D10</f>
        <v>Tarífas equitativas</v>
      </c>
      <c r="K182" s="178">
        <f>+'8 PRY SSPP'!Q10</f>
        <v>15000</v>
      </c>
    </row>
    <row r="183" spans="1:11" ht="12.75">
      <c r="A183" s="193"/>
      <c r="B183" s="191"/>
      <c r="C183" s="191"/>
      <c r="D183" s="191"/>
      <c r="E183" s="191"/>
      <c r="F183" s="195"/>
      <c r="G183" s="191"/>
      <c r="H183" s="196"/>
      <c r="I183" s="191"/>
      <c r="J183" s="37" t="str">
        <f>+'8 PRY SSPP'!D11</f>
        <v>Adquisición zonas interes acueducto urbano</v>
      </c>
      <c r="K183" s="178">
        <f>+'8 PRY SSPP'!Q11</f>
        <v>265000</v>
      </c>
    </row>
    <row r="184" spans="1:11" ht="12.75">
      <c r="A184" s="193"/>
      <c r="B184" s="191" t="s">
        <v>1</v>
      </c>
      <c r="C184" s="191"/>
      <c r="D184" s="191">
        <v>6</v>
      </c>
      <c r="E184" s="191" t="s">
        <v>583</v>
      </c>
      <c r="F184" s="195">
        <f>SUM(K184:K186)</f>
        <v>1365000</v>
      </c>
      <c r="G184" s="191" t="s">
        <v>38</v>
      </c>
      <c r="H184" s="196" t="s">
        <v>141</v>
      </c>
      <c r="I184" s="191" t="s">
        <v>132</v>
      </c>
      <c r="J184" s="37" t="str">
        <f>+'8 PRY SSPP'!D12</f>
        <v>Redes de recolección de aguas negras y lluvias</v>
      </c>
      <c r="K184" s="178">
        <f>+'8 PRY SSPP'!Q12</f>
        <v>695000</v>
      </c>
    </row>
    <row r="185" spans="1:11" ht="12.75">
      <c r="A185" s="193"/>
      <c r="B185" s="191"/>
      <c r="C185" s="191"/>
      <c r="D185" s="191"/>
      <c r="E185" s="191"/>
      <c r="F185" s="195"/>
      <c r="G185" s="191"/>
      <c r="H185" s="196"/>
      <c r="I185" s="191"/>
      <c r="J185" s="37" t="str">
        <f>+'8 PRY SSPP'!D13</f>
        <v>Planta de tratamiento aguas residuales  Centro</v>
      </c>
      <c r="K185" s="178">
        <f>+'8 PRY SSPP'!Q13</f>
        <v>350000</v>
      </c>
    </row>
    <row r="186" spans="1:11" ht="12.75">
      <c r="A186" s="194"/>
      <c r="B186" s="191"/>
      <c r="C186" s="191"/>
      <c r="D186" s="191"/>
      <c r="E186" s="191"/>
      <c r="F186" s="195"/>
      <c r="G186" s="191"/>
      <c r="H186" s="196"/>
      <c r="I186" s="191"/>
      <c r="J186" s="37" t="str">
        <f>+'8 PRY SSPP'!D14</f>
        <v>Planta de tratamiento aguas residuales  Barrio La Libertad</v>
      </c>
      <c r="K186" s="178">
        <f>+'8 PRY SSPP'!Q14</f>
        <v>320000</v>
      </c>
    </row>
    <row r="187" spans="1:11" ht="1.5" customHeight="1">
      <c r="A187" s="190" t="s">
        <v>97</v>
      </c>
      <c r="B187" s="37"/>
      <c r="C187" s="37"/>
      <c r="D187" s="37"/>
      <c r="E187" s="37"/>
      <c r="F187" s="10"/>
      <c r="G187" s="37"/>
      <c r="H187" s="41"/>
      <c r="I187" s="37"/>
      <c r="J187" s="37"/>
      <c r="K187" s="178"/>
    </row>
    <row r="188" spans="1:11" ht="12.75">
      <c r="A188" s="190"/>
      <c r="B188" s="191" t="s">
        <v>708</v>
      </c>
      <c r="C188" s="191"/>
      <c r="D188" s="191">
        <v>6</v>
      </c>
      <c r="E188" s="191" t="s">
        <v>665</v>
      </c>
      <c r="F188" s="195">
        <f>SUM(K188:K197)</f>
        <v>1928000</v>
      </c>
      <c r="G188" s="196" t="s">
        <v>142</v>
      </c>
      <c r="H188" s="196" t="s">
        <v>143</v>
      </c>
      <c r="I188" s="196" t="s">
        <v>144</v>
      </c>
      <c r="J188" s="37" t="str">
        <f>+'8 PRY SSPP'!D15</f>
        <v>Acueducto vereda Ceiba Grande</v>
      </c>
      <c r="K188" s="178">
        <f>+'8 PRY SSPP'!Q15</f>
        <v>76000</v>
      </c>
    </row>
    <row r="189" spans="1:11" ht="12.75">
      <c r="A189" s="190"/>
      <c r="B189" s="191"/>
      <c r="C189" s="191"/>
      <c r="D189" s="191"/>
      <c r="E189" s="191"/>
      <c r="F189" s="195"/>
      <c r="G189" s="196"/>
      <c r="H189" s="196"/>
      <c r="I189" s="196"/>
      <c r="J189" s="37" t="str">
        <f>+'8 PRY SSPP'!D16</f>
        <v>Acueducto vereda Charco Largo</v>
      </c>
      <c r="K189" s="178">
        <f>+'8 PRY SSPP'!Q16</f>
        <v>66000</v>
      </c>
    </row>
    <row r="190" spans="1:11" ht="12.75">
      <c r="A190" s="190"/>
      <c r="B190" s="191"/>
      <c r="C190" s="191"/>
      <c r="D190" s="191"/>
      <c r="E190" s="191"/>
      <c r="F190" s="195"/>
      <c r="G190" s="196"/>
      <c r="H190" s="196"/>
      <c r="I190" s="196"/>
      <c r="J190" s="37" t="str">
        <f>+'8 PRY SSPP'!D17</f>
        <v>Acueducto vereda Culima, Guaduales</v>
      </c>
      <c r="K190" s="178">
        <f>+'8 PRY SSPP'!Q17</f>
        <v>775000</v>
      </c>
    </row>
    <row r="191" spans="1:11" ht="12.75">
      <c r="A191" s="190"/>
      <c r="B191" s="191"/>
      <c r="C191" s="191"/>
      <c r="D191" s="191"/>
      <c r="E191" s="191"/>
      <c r="F191" s="195"/>
      <c r="G191" s="196"/>
      <c r="H191" s="196"/>
      <c r="I191" s="196"/>
      <c r="J191" s="37" t="str">
        <f>+'8 PRY SSPP'!D18</f>
        <v>Acueducto de Planadas</v>
      </c>
      <c r="K191" s="178">
        <f>+'8 PRY SSPP'!Q18</f>
        <v>75000</v>
      </c>
    </row>
    <row r="192" spans="1:11" ht="12.75">
      <c r="A192" s="190"/>
      <c r="B192" s="191"/>
      <c r="C192" s="191"/>
      <c r="D192" s="191"/>
      <c r="E192" s="191"/>
      <c r="F192" s="195"/>
      <c r="G192" s="196"/>
      <c r="H192" s="196"/>
      <c r="I192" s="196"/>
      <c r="J192" s="37" t="str">
        <f>+'8 PRY SSPP'!D19</f>
        <v>Acueducto San Miguel </v>
      </c>
      <c r="K192" s="178">
        <f>+'8 PRY SSPP'!Q19</f>
        <v>73000</v>
      </c>
    </row>
    <row r="193" spans="1:11" ht="12.75">
      <c r="A193" s="190"/>
      <c r="B193" s="191"/>
      <c r="C193" s="191"/>
      <c r="D193" s="191"/>
      <c r="E193" s="191"/>
      <c r="F193" s="195"/>
      <c r="G193" s="196"/>
      <c r="H193" s="196"/>
      <c r="I193" s="196"/>
      <c r="J193" s="37" t="str">
        <f>+'8 PRY SSPP'!D20</f>
        <v>Acueducto Hormigueros</v>
      </c>
      <c r="K193" s="178">
        <f>+'8 PRY SSPP'!Q20</f>
        <v>73000</v>
      </c>
    </row>
    <row r="194" spans="1:11" ht="12.75">
      <c r="A194" s="190"/>
      <c r="B194" s="191"/>
      <c r="C194" s="191"/>
      <c r="D194" s="191"/>
      <c r="E194" s="191"/>
      <c r="F194" s="195"/>
      <c r="G194" s="196"/>
      <c r="H194" s="196"/>
      <c r="I194" s="196"/>
      <c r="J194" s="37" t="str">
        <f>+'8 PRY SSPP'!D21</f>
        <v>Acueducto San Rafael</v>
      </c>
      <c r="K194" s="178">
        <f>+'8 PRY SSPP'!Q21</f>
        <v>71000</v>
      </c>
    </row>
    <row r="195" spans="1:11" ht="12.75">
      <c r="A195" s="190"/>
      <c r="B195" s="191"/>
      <c r="C195" s="191"/>
      <c r="D195" s="191"/>
      <c r="E195" s="191"/>
      <c r="F195" s="195"/>
      <c r="G195" s="196"/>
      <c r="H195" s="196"/>
      <c r="I195" s="196"/>
      <c r="J195" s="37" t="str">
        <f>+'8 PRY SSPP'!D22</f>
        <v>Acueducto San Agustín del Cerro II (Parte Baja)</v>
      </c>
      <c r="K195" s="178">
        <f>+'8 PRY SSPP'!Q22</f>
        <v>74000</v>
      </c>
    </row>
    <row r="196" spans="1:11" ht="12.75">
      <c r="A196" s="190"/>
      <c r="B196" s="191"/>
      <c r="C196" s="191"/>
      <c r="D196" s="191"/>
      <c r="E196" s="191"/>
      <c r="F196" s="195"/>
      <c r="G196" s="196"/>
      <c r="H196" s="196"/>
      <c r="I196" s="196"/>
      <c r="J196" s="37" t="str">
        <f>+'8 PRY SSPP'!D23</f>
        <v>Acueducto Balcones</v>
      </c>
      <c r="K196" s="178">
        <f>+'8 PRY SSPP'!Q23</f>
        <v>195000</v>
      </c>
    </row>
    <row r="197" spans="1:11" ht="12.75">
      <c r="A197" s="190"/>
      <c r="B197" s="191"/>
      <c r="C197" s="191"/>
      <c r="D197" s="191"/>
      <c r="E197" s="191"/>
      <c r="F197" s="195"/>
      <c r="G197" s="196"/>
      <c r="H197" s="196"/>
      <c r="I197" s="196"/>
      <c r="J197" s="37" t="str">
        <f>+'8 PRY SSPP'!D24</f>
        <v>Acueducto Caño Negro</v>
      </c>
      <c r="K197" s="178">
        <f>+'8 PRY SSPP'!Q24</f>
        <v>450000</v>
      </c>
    </row>
    <row r="198" spans="1:11" ht="12.75">
      <c r="A198" s="190"/>
      <c r="B198" s="191" t="s">
        <v>707</v>
      </c>
      <c r="C198" s="191"/>
      <c r="D198" s="191">
        <v>6</v>
      </c>
      <c r="E198" s="191" t="s">
        <v>665</v>
      </c>
      <c r="F198" s="195">
        <f>SUM(K198:K209)</f>
        <v>631000</v>
      </c>
      <c r="G198" s="196" t="s">
        <v>142</v>
      </c>
      <c r="H198" s="196" t="s">
        <v>143</v>
      </c>
      <c r="I198" s="196" t="s">
        <v>144</v>
      </c>
      <c r="J198" s="37" t="str">
        <f>+'8 PRY SSPP'!D25</f>
        <v>Acueducto vereda Calichana</v>
      </c>
      <c r="K198" s="178">
        <f>+'8 PRY SSPP'!Q25</f>
        <v>100000</v>
      </c>
    </row>
    <row r="199" spans="1:11" ht="12.75">
      <c r="A199" s="190"/>
      <c r="B199" s="191"/>
      <c r="C199" s="191"/>
      <c r="D199" s="191"/>
      <c r="E199" s="191"/>
      <c r="F199" s="195"/>
      <c r="G199" s="196"/>
      <c r="H199" s="196"/>
      <c r="I199" s="196"/>
      <c r="J199" s="37" t="str">
        <f>+'8 PRY SSPP'!D26</f>
        <v>Acueducto vereda Nazareth</v>
      </c>
      <c r="K199" s="178">
        <f>+'8 PRY SSPP'!Q26</f>
        <v>40000</v>
      </c>
    </row>
    <row r="200" spans="1:11" ht="12.75">
      <c r="A200" s="190"/>
      <c r="B200" s="191"/>
      <c r="C200" s="191"/>
      <c r="D200" s="191"/>
      <c r="E200" s="191"/>
      <c r="F200" s="195"/>
      <c r="G200" s="196"/>
      <c r="H200" s="196"/>
      <c r="I200" s="196"/>
      <c r="J200" s="37" t="str">
        <f>+'8 PRY SSPP'!D27</f>
        <v>Acueducto vereda San Agustín del Cerro</v>
      </c>
      <c r="K200" s="178">
        <f>+'8 PRY SSPP'!Q27</f>
        <v>30000</v>
      </c>
    </row>
    <row r="201" spans="1:11" ht="12.75">
      <c r="A201" s="190"/>
      <c r="B201" s="191"/>
      <c r="C201" s="191"/>
      <c r="D201" s="191"/>
      <c r="E201" s="191"/>
      <c r="F201" s="195"/>
      <c r="G201" s="196"/>
      <c r="H201" s="196"/>
      <c r="I201" s="196"/>
      <c r="J201" s="37" t="str">
        <f>+'8 PRY SSPP'!D28</f>
        <v>Acueducto vereda Hoya Grande</v>
      </c>
      <c r="K201" s="178">
        <f>+'8 PRY SSPP'!Q28</f>
        <v>71000</v>
      </c>
    </row>
    <row r="202" spans="1:11" ht="12.75">
      <c r="A202" s="190"/>
      <c r="B202" s="191"/>
      <c r="C202" s="191"/>
      <c r="D202" s="191"/>
      <c r="E202" s="191"/>
      <c r="F202" s="195"/>
      <c r="G202" s="196"/>
      <c r="H202" s="196"/>
      <c r="I202" s="196"/>
      <c r="J202" s="37" t="str">
        <f>+'8 PRY SSPP'!D29</f>
        <v>Acueducto vereda Carbonera</v>
      </c>
      <c r="K202" s="178">
        <f>+'8 PRY SSPP'!Q29</f>
        <v>50000</v>
      </c>
    </row>
    <row r="203" spans="1:11" ht="12.75">
      <c r="A203" s="190"/>
      <c r="B203" s="191"/>
      <c r="C203" s="191"/>
      <c r="D203" s="191"/>
      <c r="E203" s="191"/>
      <c r="F203" s="195"/>
      <c r="G203" s="196"/>
      <c r="H203" s="196"/>
      <c r="I203" s="196"/>
      <c r="J203" s="37" t="str">
        <f>+'8 PRY SSPP'!D30</f>
        <v>Acueducto vereda Ceiba Chiquita</v>
      </c>
      <c r="K203" s="178">
        <f>+'8 PRY SSPP'!Q30</f>
        <v>66000</v>
      </c>
    </row>
    <row r="204" spans="1:11" ht="12.75">
      <c r="A204" s="190"/>
      <c r="B204" s="191"/>
      <c r="C204" s="191"/>
      <c r="D204" s="191"/>
      <c r="E204" s="191"/>
      <c r="F204" s="195"/>
      <c r="G204" s="196"/>
      <c r="H204" s="196"/>
      <c r="I204" s="196"/>
      <c r="J204" s="37" t="str">
        <f>+'8 PRY SSPP'!D31</f>
        <v>Acueducto No. 2 Vda Ceiba Chiquita</v>
      </c>
      <c r="K204" s="178">
        <f>+'8 PRY SSPP'!Q31</f>
        <v>56000</v>
      </c>
    </row>
    <row r="205" spans="1:11" ht="12.75">
      <c r="A205" s="190"/>
      <c r="B205" s="191"/>
      <c r="C205" s="191"/>
      <c r="D205" s="191"/>
      <c r="E205" s="191"/>
      <c r="F205" s="195"/>
      <c r="G205" s="196"/>
      <c r="H205" s="196"/>
      <c r="I205" s="196"/>
      <c r="J205" s="37" t="str">
        <f>+'8 PRY SSPP'!D32</f>
        <v>Acueducto Piedra Campana</v>
      </c>
      <c r="K205" s="178">
        <f>+'8 PRY SSPP'!Q32</f>
        <v>50000</v>
      </c>
    </row>
    <row r="206" spans="1:11" ht="12.75">
      <c r="A206" s="190"/>
      <c r="B206" s="191"/>
      <c r="C206" s="191"/>
      <c r="D206" s="191"/>
      <c r="E206" s="191"/>
      <c r="F206" s="195"/>
      <c r="G206" s="196"/>
      <c r="H206" s="196"/>
      <c r="I206" s="196"/>
      <c r="J206" s="37" t="str">
        <f>+'8 PRY SSPP'!D33</f>
        <v>Acueducto la Victoria</v>
      </c>
      <c r="K206" s="178">
        <f>+'8 PRY SSPP'!Q33</f>
        <v>33000</v>
      </c>
    </row>
    <row r="207" spans="1:11" ht="12.75">
      <c r="A207" s="190"/>
      <c r="B207" s="191"/>
      <c r="C207" s="191"/>
      <c r="D207" s="191"/>
      <c r="E207" s="191"/>
      <c r="F207" s="195"/>
      <c r="G207" s="196"/>
      <c r="H207" s="196"/>
      <c r="I207" s="196"/>
      <c r="J207" s="37" t="str">
        <f>+'8 PRY SSPP'!D34</f>
        <v>Acueducto Santa Cecilia</v>
      </c>
      <c r="K207" s="178">
        <f>+'8 PRY SSPP'!Q34</f>
        <v>50000</v>
      </c>
    </row>
    <row r="208" spans="1:11" ht="12.75">
      <c r="A208" s="190"/>
      <c r="B208" s="191"/>
      <c r="C208" s="191"/>
      <c r="D208" s="191"/>
      <c r="E208" s="191"/>
      <c r="F208" s="195"/>
      <c r="G208" s="196"/>
      <c r="H208" s="196"/>
      <c r="I208" s="196"/>
      <c r="J208" s="37" t="str">
        <f>+'8 PRY SSPP'!D35</f>
        <v>Acueducto El Retiro</v>
      </c>
      <c r="K208" s="178">
        <f>+'8 PRY SSPP'!Q35</f>
        <v>69000</v>
      </c>
    </row>
    <row r="209" spans="1:11" ht="12.75">
      <c r="A209" s="190"/>
      <c r="B209" s="191"/>
      <c r="C209" s="191"/>
      <c r="D209" s="191"/>
      <c r="E209" s="191"/>
      <c r="F209" s="195"/>
      <c r="G209" s="196"/>
      <c r="H209" s="196"/>
      <c r="I209" s="196"/>
      <c r="J209" s="37" t="str">
        <f>+'8 PRY SSPP'!D36</f>
        <v>Acueducto Vara Santa</v>
      </c>
      <c r="K209" s="178">
        <f>+'8 PRY SSPP'!Q36</f>
        <v>16000</v>
      </c>
    </row>
    <row r="210" spans="1:11" ht="78.75">
      <c r="A210" s="190" t="s">
        <v>498</v>
      </c>
      <c r="B210" s="191" t="s">
        <v>499</v>
      </c>
      <c r="C210" s="191"/>
      <c r="D210" s="7">
        <v>6</v>
      </c>
      <c r="E210" s="7" t="s">
        <v>665</v>
      </c>
      <c r="F210" s="10">
        <f>+'8 PRY SSPP'!Q37</f>
        <v>20000</v>
      </c>
      <c r="G210" s="41" t="s">
        <v>142</v>
      </c>
      <c r="H210" s="41" t="s">
        <v>143</v>
      </c>
      <c r="I210" s="41"/>
      <c r="J210" s="37" t="str">
        <f>+'8 PRY SSPP'!D37</f>
        <v>Capacitación en la importancia de utilizar sistemas sépticos a nivel rural</v>
      </c>
      <c r="K210" s="178">
        <f>+'8 PRY SSPP'!Q37</f>
        <v>20000</v>
      </c>
    </row>
    <row r="211" spans="1:11" ht="12.75">
      <c r="A211" s="190"/>
      <c r="B211" s="191" t="s">
        <v>500</v>
      </c>
      <c r="C211" s="191"/>
      <c r="D211" s="191">
        <v>6</v>
      </c>
      <c r="E211" s="191" t="s">
        <v>665</v>
      </c>
      <c r="F211" s="195">
        <f>SUM(K211:K216)</f>
        <v>235000</v>
      </c>
      <c r="G211" s="196" t="s">
        <v>142</v>
      </c>
      <c r="H211" s="196" t="s">
        <v>143</v>
      </c>
      <c r="I211" s="196"/>
      <c r="J211" s="37" t="str">
        <f>+'8 PRY SSPP'!D38</f>
        <v>Tratamiento de Aguas Residuales, sector Piedra Campana</v>
      </c>
      <c r="K211" s="178">
        <f>+'8 PRY SSPP'!Q38</f>
        <v>15000</v>
      </c>
    </row>
    <row r="212" spans="1:11" ht="12.75">
      <c r="A212" s="190"/>
      <c r="B212" s="191"/>
      <c r="C212" s="191"/>
      <c r="D212" s="191"/>
      <c r="E212" s="191"/>
      <c r="F212" s="195"/>
      <c r="G212" s="196"/>
      <c r="H212" s="196"/>
      <c r="I212" s="196"/>
      <c r="J212" s="37" t="str">
        <f>+'8 PRY SSPP'!D39</f>
        <v>Tratamiento de Residuos Sólidos Sector Piedra Campana</v>
      </c>
      <c r="K212" s="178">
        <f>+'8 PRY SSPP'!Q39</f>
        <v>25000</v>
      </c>
    </row>
    <row r="213" spans="1:11" ht="12.75">
      <c r="A213" s="190"/>
      <c r="B213" s="191"/>
      <c r="C213" s="191"/>
      <c r="D213" s="191"/>
      <c r="E213" s="191"/>
      <c r="F213" s="195"/>
      <c r="G213" s="196"/>
      <c r="H213" s="196"/>
      <c r="I213" s="196"/>
      <c r="J213" s="37" t="str">
        <f>+'8 PRY SSPP'!D40</f>
        <v>Tratamiento de aguas residuales Sector Curva del Indio.</v>
      </c>
      <c r="K213" s="178">
        <f>+'8 PRY SSPP'!Q40</f>
        <v>40000</v>
      </c>
    </row>
    <row r="214" spans="1:11" ht="12.75">
      <c r="A214" s="190"/>
      <c r="B214" s="191"/>
      <c r="C214" s="191"/>
      <c r="D214" s="191"/>
      <c r="E214" s="191"/>
      <c r="F214" s="195"/>
      <c r="G214" s="196"/>
      <c r="H214" s="196"/>
      <c r="I214" s="196"/>
      <c r="J214" s="37" t="str">
        <f>+'8 PRY SSPP'!D41</f>
        <v>Tratamiento de aguas residuales Nazareth</v>
      </c>
      <c r="K214" s="178">
        <f>+'8 PRY SSPP'!Q41</f>
        <v>45000</v>
      </c>
    </row>
    <row r="215" spans="1:11" ht="12.75">
      <c r="A215" s="190"/>
      <c r="B215" s="191"/>
      <c r="C215" s="191"/>
      <c r="D215" s="191"/>
      <c r="E215" s="191"/>
      <c r="F215" s="195"/>
      <c r="G215" s="196"/>
      <c r="H215" s="196"/>
      <c r="I215" s="196"/>
      <c r="J215" s="37" t="str">
        <f>+'8 PRY SSPP'!D42</f>
        <v>Tratamiento de aguas residuales Ceiba Grande</v>
      </c>
      <c r="K215" s="178">
        <f>+'8 PRY SSPP'!Q42</f>
        <v>50000</v>
      </c>
    </row>
    <row r="216" spans="1:11" ht="12.75">
      <c r="A216" s="190"/>
      <c r="B216" s="191"/>
      <c r="C216" s="191"/>
      <c r="D216" s="191"/>
      <c r="E216" s="191"/>
      <c r="F216" s="195"/>
      <c r="G216" s="196"/>
      <c r="H216" s="196"/>
      <c r="I216" s="196"/>
      <c r="J216" s="37" t="str">
        <f>+'8 PRY SSPP'!D43</f>
        <v>Adecuación de los sistemas actuales</v>
      </c>
      <c r="K216" s="178">
        <f>+'8 PRY SSPP'!Q43</f>
        <v>60000</v>
      </c>
    </row>
    <row r="217" spans="1:11" ht="78.75">
      <c r="A217" s="190"/>
      <c r="B217" s="191" t="s">
        <v>501</v>
      </c>
      <c r="C217" s="191"/>
      <c r="D217" s="7">
        <v>6</v>
      </c>
      <c r="E217" s="7" t="s">
        <v>665</v>
      </c>
      <c r="F217" s="10">
        <f>+'8 PRY SSPP'!Q44</f>
        <v>260000</v>
      </c>
      <c r="G217" s="41" t="s">
        <v>142</v>
      </c>
      <c r="H217" s="41" t="s">
        <v>143</v>
      </c>
      <c r="I217" s="41"/>
      <c r="J217" s="37" t="str">
        <f>+'8 PRY SSPP'!D44</f>
        <v>Implementación de sistemas sépticos rurales</v>
      </c>
      <c r="K217" s="178">
        <f>+'8 PRY SSPP'!Q44</f>
        <v>260000</v>
      </c>
    </row>
    <row r="218" spans="1:11" ht="27.75" customHeight="1">
      <c r="A218" s="190" t="s">
        <v>544</v>
      </c>
      <c r="B218" s="191" t="s">
        <v>510</v>
      </c>
      <c r="C218" s="191"/>
      <c r="D218" s="191">
        <v>6</v>
      </c>
      <c r="E218" s="191" t="s">
        <v>665</v>
      </c>
      <c r="F218" s="195">
        <f>SUM(K218:K221)</f>
        <v>595000</v>
      </c>
      <c r="G218" s="196" t="s">
        <v>142</v>
      </c>
      <c r="H218" s="196" t="s">
        <v>143</v>
      </c>
      <c r="I218" s="196" t="s">
        <v>144</v>
      </c>
      <c r="J218" s="37" t="str">
        <f>+'8 PRY SSPP'!D45</f>
        <v>Adquisición de equipos</v>
      </c>
      <c r="K218" s="178">
        <f>+'8 PRY SSPP'!Q45</f>
        <v>140000</v>
      </c>
    </row>
    <row r="219" spans="1:11" ht="24" customHeight="1">
      <c r="A219" s="190"/>
      <c r="B219" s="191"/>
      <c r="C219" s="191"/>
      <c r="D219" s="191"/>
      <c r="E219" s="191"/>
      <c r="F219" s="195"/>
      <c r="G219" s="196"/>
      <c r="H219" s="196"/>
      <c r="I219" s="196"/>
      <c r="J219" s="37" t="str">
        <f>+'8 PRY SSPP'!D46</f>
        <v>Adecuación de Infraestructura</v>
      </c>
      <c r="K219" s="178">
        <f>+'8 PRY SSPP'!Q46</f>
        <v>115000</v>
      </c>
    </row>
    <row r="220" spans="1:11" ht="19.5" customHeight="1">
      <c r="A220" s="190"/>
      <c r="B220" s="191"/>
      <c r="C220" s="191"/>
      <c r="D220" s="191"/>
      <c r="E220" s="191"/>
      <c r="F220" s="195"/>
      <c r="G220" s="196"/>
      <c r="H220" s="196"/>
      <c r="I220" s="196"/>
      <c r="J220" s="37" t="str">
        <f>+'8 PRY SSPP'!D47</f>
        <v>Traslado de Planta de Tratamiento de residuos sólidos</v>
      </c>
      <c r="K220" s="178">
        <f>+'8 PRY SSPP'!Q47</f>
        <v>290000</v>
      </c>
    </row>
    <row r="221" spans="1:11" ht="19.5" customHeight="1">
      <c r="A221" s="190"/>
      <c r="B221" s="191"/>
      <c r="C221" s="191"/>
      <c r="D221" s="191"/>
      <c r="E221" s="191"/>
      <c r="F221" s="195"/>
      <c r="G221" s="196"/>
      <c r="H221" s="196"/>
      <c r="I221" s="196"/>
      <c r="J221" s="37" t="str">
        <f>+'8 PRY SSPP'!D48</f>
        <v>Educación Comunitaria</v>
      </c>
      <c r="K221" s="178">
        <f>+'8 PRY SSPP'!Q48</f>
        <v>50000</v>
      </c>
    </row>
    <row r="222" spans="1:11" ht="21.75" customHeight="1">
      <c r="A222" s="190"/>
      <c r="B222" s="191" t="s">
        <v>363</v>
      </c>
      <c r="C222" s="191"/>
      <c r="D222" s="191">
        <v>6</v>
      </c>
      <c r="E222" s="191" t="s">
        <v>665</v>
      </c>
      <c r="F222" s="195">
        <f>SUM(K222:K224)</f>
        <v>175000</v>
      </c>
      <c r="G222" s="196" t="s">
        <v>142</v>
      </c>
      <c r="H222" s="196" t="s">
        <v>143</v>
      </c>
      <c r="I222" s="196" t="s">
        <v>144</v>
      </c>
      <c r="J222" s="37" t="str">
        <f>+'8 PRY SSPP'!D49</f>
        <v>Educación Comunitaria</v>
      </c>
      <c r="K222" s="178">
        <f>+'8 PRY SSPP'!Q49</f>
        <v>50000</v>
      </c>
    </row>
    <row r="223" spans="1:11" ht="24.75" customHeight="1">
      <c r="A223" s="190"/>
      <c r="B223" s="191"/>
      <c r="C223" s="191"/>
      <c r="D223" s="191"/>
      <c r="E223" s="191"/>
      <c r="F223" s="195"/>
      <c r="G223" s="196"/>
      <c r="H223" s="196"/>
      <c r="I223" s="196"/>
      <c r="J223" s="37" t="str">
        <f>+'8 PRY SSPP'!D50</f>
        <v>Acopio de material reciclable  </v>
      </c>
      <c r="K223" s="178">
        <f>+'8 PRY SSPP'!Q50</f>
        <v>60000</v>
      </c>
    </row>
    <row r="224" spans="1:11" ht="33.75" customHeight="1">
      <c r="A224" s="190"/>
      <c r="B224" s="191"/>
      <c r="C224" s="191"/>
      <c r="D224" s="191"/>
      <c r="E224" s="191"/>
      <c r="F224" s="195"/>
      <c r="G224" s="196"/>
      <c r="H224" s="196"/>
      <c r="I224" s="196"/>
      <c r="J224" s="37" t="str">
        <f>+'8 PRY SSPP'!D51</f>
        <v>Proyectos piloto de compostaje y lombricultura</v>
      </c>
      <c r="K224" s="178">
        <f>+'8 PRY SSPP'!Q51</f>
        <v>65000</v>
      </c>
    </row>
    <row r="225" spans="1:11" ht="44.25" customHeight="1">
      <c r="A225" s="190" t="s">
        <v>545</v>
      </c>
      <c r="B225" s="191" t="s">
        <v>145</v>
      </c>
      <c r="C225" s="191"/>
      <c r="D225" s="7">
        <v>6</v>
      </c>
      <c r="E225" s="7" t="s">
        <v>578</v>
      </c>
      <c r="F225" s="10">
        <f>SUM('8 PRY SSPP'!Q52)</f>
        <v>155000</v>
      </c>
      <c r="G225" s="41" t="s">
        <v>146</v>
      </c>
      <c r="H225" s="41" t="s">
        <v>720</v>
      </c>
      <c r="I225" s="41" t="s">
        <v>721</v>
      </c>
      <c r="J225" s="37" t="str">
        <f>+'8 PRY SSPP'!D52</f>
        <v>Mejoramiento de la calidad del servicio</v>
      </c>
      <c r="K225" s="178">
        <f>+'8 PRY SSPP'!Q52</f>
        <v>155000</v>
      </c>
    </row>
    <row r="226" spans="1:11" ht="47.25" customHeight="1">
      <c r="A226" s="190"/>
      <c r="B226" s="191" t="s">
        <v>724</v>
      </c>
      <c r="C226" s="191"/>
      <c r="D226" s="7">
        <v>3</v>
      </c>
      <c r="E226" s="7" t="s">
        <v>133</v>
      </c>
      <c r="F226" s="10">
        <f>SUM('8 PRY SSPP'!Q53)</f>
        <v>53000</v>
      </c>
      <c r="G226" s="41" t="s">
        <v>142</v>
      </c>
      <c r="H226" s="41" t="s">
        <v>731</v>
      </c>
      <c r="I226" s="41" t="s">
        <v>732</v>
      </c>
      <c r="J226" s="37" t="str">
        <f>+'8 PRY SSPP'!D53</f>
        <v>Ampliar cobertura en el área rural</v>
      </c>
      <c r="K226" s="178">
        <f>+'8 PRY SSPP'!Q53</f>
        <v>53000</v>
      </c>
    </row>
    <row r="227" spans="1:11" ht="46.5" customHeight="1">
      <c r="A227" s="190"/>
      <c r="B227" s="191" t="s">
        <v>511</v>
      </c>
      <c r="C227" s="191"/>
      <c r="D227" s="7">
        <v>3</v>
      </c>
      <c r="E227" s="7" t="s">
        <v>578</v>
      </c>
      <c r="F227" s="10">
        <f>SUM('8 PRY SSPP'!Q54)</f>
        <v>265000</v>
      </c>
      <c r="G227" s="41" t="s">
        <v>146</v>
      </c>
      <c r="H227" s="41" t="s">
        <v>733</v>
      </c>
      <c r="I227" s="41" t="s">
        <v>734</v>
      </c>
      <c r="J227" s="37" t="str">
        <f>+'8 PRY SSPP'!D54</f>
        <v>Ampliar cobertura urbana y puntos estratégicos en la zona rural</v>
      </c>
      <c r="K227" s="178">
        <f>+'8 PRY SSPP'!Q54</f>
        <v>265000</v>
      </c>
    </row>
    <row r="228" spans="1:11" ht="51.75" customHeight="1">
      <c r="A228" s="190"/>
      <c r="B228" s="191" t="s">
        <v>530</v>
      </c>
      <c r="C228" s="191"/>
      <c r="D228" s="7">
        <v>3</v>
      </c>
      <c r="E228" s="7" t="s">
        <v>578</v>
      </c>
      <c r="F228" s="10">
        <f>SUM('8 PRY SSPP'!Q55)</f>
        <v>170000</v>
      </c>
      <c r="G228" s="41" t="s">
        <v>146</v>
      </c>
      <c r="H228" s="41" t="s">
        <v>733</v>
      </c>
      <c r="I228" s="41" t="s">
        <v>734</v>
      </c>
      <c r="J228" s="37" t="str">
        <f>+'8 PRY SSPP'!D55</f>
        <v>Mejorar los sistemas de recepción de la señal de televisión nacional. Y establecimiento del canal local</v>
      </c>
      <c r="K228" s="178">
        <f>+'8 PRY SSPP'!Q55</f>
        <v>170000</v>
      </c>
    </row>
    <row r="229" spans="1:11" ht="44.25" customHeight="1">
      <c r="A229" s="190"/>
      <c r="B229" s="191" t="s">
        <v>519</v>
      </c>
      <c r="C229" s="191"/>
      <c r="D229" s="7">
        <v>3</v>
      </c>
      <c r="E229" s="7" t="s">
        <v>578</v>
      </c>
      <c r="F229" s="10">
        <f>SUM('8 PRY SSPP'!Q56)</f>
        <v>145000</v>
      </c>
      <c r="G229" s="41" t="s">
        <v>146</v>
      </c>
      <c r="H229" s="41" t="s">
        <v>733</v>
      </c>
      <c r="I229" s="41" t="s">
        <v>734</v>
      </c>
      <c r="J229" s="37" t="str">
        <f>+'8 PRY SSPP'!D56</f>
        <v>Mejorar los sistemas de recepción de la señal  y establecimiento de la emisora local</v>
      </c>
      <c r="K229" s="178">
        <f>+'8 PRY SSPP'!Q56</f>
        <v>145000</v>
      </c>
    </row>
    <row r="230" spans="1:11" ht="35.25" customHeight="1">
      <c r="A230" s="190"/>
      <c r="B230" s="191" t="s">
        <v>736</v>
      </c>
      <c r="C230" s="191"/>
      <c r="D230" s="7">
        <v>6</v>
      </c>
      <c r="E230" s="7" t="s">
        <v>578</v>
      </c>
      <c r="F230" s="10">
        <f>SUM('8 PRY SSPP'!Q57)</f>
        <v>100000</v>
      </c>
      <c r="G230" s="41" t="s">
        <v>146</v>
      </c>
      <c r="H230" s="41" t="s">
        <v>737</v>
      </c>
      <c r="I230" s="41" t="s">
        <v>165</v>
      </c>
      <c r="J230" s="37" t="str">
        <f>+'8 PRY SSPP'!D57</f>
        <v>Cambio de hábitos en la utilización de materiales combustibles, reemplazar leña por gas propano,  y a largo plazo por gas natural y biogas.</v>
      </c>
      <c r="K230" s="178">
        <f>+'8 PRY SSPP'!Q57</f>
        <v>100000</v>
      </c>
    </row>
    <row r="231" spans="1:11" ht="12.75">
      <c r="A231" s="210" t="s">
        <v>217</v>
      </c>
      <c r="B231" s="225" t="s">
        <v>219</v>
      </c>
      <c r="C231" s="216"/>
      <c r="D231" s="201">
        <v>6</v>
      </c>
      <c r="E231" s="201" t="s">
        <v>578</v>
      </c>
      <c r="F231" s="226">
        <f>SUM(K231:K233)</f>
        <v>602000</v>
      </c>
      <c r="G231" s="201" t="s">
        <v>649</v>
      </c>
      <c r="H231" s="201" t="s">
        <v>220</v>
      </c>
      <c r="I231" s="41"/>
      <c r="J231" s="37" t="str">
        <f>+'8 PRY SSPP'!D58</f>
        <v>Ampliación y reconstruccion de la Canalización del Caño el cangrejo</v>
      </c>
      <c r="K231" s="178">
        <f>+'8 PRY SSPP'!Q58</f>
        <v>215000</v>
      </c>
    </row>
    <row r="232" spans="1:11" ht="35.25" customHeight="1">
      <c r="A232" s="211"/>
      <c r="B232" s="217"/>
      <c r="C232" s="218"/>
      <c r="D232" s="202"/>
      <c r="E232" s="202"/>
      <c r="F232" s="227"/>
      <c r="G232" s="202"/>
      <c r="H232" s="202"/>
      <c r="I232" s="41"/>
      <c r="J232" s="37" t="str">
        <f>+'8 PRY SSPP'!D59</f>
        <v>Canalización Aguas lluvias y algibes, sector parte Oriental Barrio El Progreso</v>
      </c>
      <c r="K232" s="178">
        <f>+'8 PRY SSPP'!Q59</f>
        <v>72000</v>
      </c>
    </row>
    <row r="233" spans="1:11" ht="12.75">
      <c r="A233" s="215"/>
      <c r="B233" s="219"/>
      <c r="C233" s="220"/>
      <c r="D233" s="203"/>
      <c r="E233" s="203"/>
      <c r="F233" s="228"/>
      <c r="G233" s="203"/>
      <c r="H233" s="203"/>
      <c r="I233" s="41"/>
      <c r="J233" s="37" t="str">
        <f>+'8 PRY SSPP'!D60</f>
        <v>Canalización Caño el Toro, Barrio la Libertad</v>
      </c>
      <c r="K233" s="178">
        <f>+'8 PRY SSPP'!Q60</f>
        <v>315000</v>
      </c>
    </row>
    <row r="234" spans="1:11" ht="12.75" customHeight="1">
      <c r="A234" s="190" t="s">
        <v>94</v>
      </c>
      <c r="B234" s="187" t="s">
        <v>93</v>
      </c>
      <c r="C234" s="188"/>
      <c r="D234" s="191">
        <v>6</v>
      </c>
      <c r="E234" s="191" t="s">
        <v>648</v>
      </c>
      <c r="F234" s="195">
        <f>SUM(K234:K260)</f>
        <v>2009000</v>
      </c>
      <c r="G234" s="191" t="s">
        <v>649</v>
      </c>
      <c r="H234" s="196" t="s">
        <v>663</v>
      </c>
      <c r="I234" s="191" t="s">
        <v>664</v>
      </c>
      <c r="J234" s="37" t="str">
        <f>+'10 PRY VIAL URB'!D6</f>
        <v>Carrera 2ª</v>
      </c>
      <c r="K234" s="178">
        <f>+'10 PRY VIAL URB'!Q6</f>
        <v>203000</v>
      </c>
    </row>
    <row r="235" spans="1:11" ht="12.75">
      <c r="A235" s="190"/>
      <c r="B235" s="189"/>
      <c r="C235" s="184"/>
      <c r="D235" s="191"/>
      <c r="E235" s="191"/>
      <c r="F235" s="195"/>
      <c r="G235" s="191"/>
      <c r="H235" s="196"/>
      <c r="I235" s="191"/>
      <c r="J235" s="37" t="str">
        <f>+'10 PRY VIAL URB'!D7</f>
        <v>Carrera 3ª</v>
      </c>
      <c r="K235" s="178">
        <f>+'10 PRY VIAL URB'!Q7</f>
        <v>46000</v>
      </c>
    </row>
    <row r="236" spans="1:11" ht="18" customHeight="1">
      <c r="A236" s="190"/>
      <c r="B236" s="189"/>
      <c r="C236" s="184"/>
      <c r="D236" s="191"/>
      <c r="E236" s="191"/>
      <c r="F236" s="195"/>
      <c r="G236" s="191"/>
      <c r="H236" s="196"/>
      <c r="I236" s="191"/>
      <c r="J236" s="37" t="str">
        <f>+'10 PRY VIAL URB'!D8</f>
        <v>Calle 4ª</v>
      </c>
      <c r="K236" s="178">
        <f>+'10 PRY VIAL URB'!Q8</f>
        <v>175000</v>
      </c>
    </row>
    <row r="237" spans="1:11" ht="15" customHeight="1">
      <c r="A237" s="190"/>
      <c r="B237" s="189"/>
      <c r="C237" s="184"/>
      <c r="D237" s="191"/>
      <c r="E237" s="191"/>
      <c r="F237" s="195"/>
      <c r="G237" s="191"/>
      <c r="H237" s="196"/>
      <c r="I237" s="191"/>
      <c r="J237" s="37" t="str">
        <f>+'10 PRY VIAL URB'!D9</f>
        <v>Calle 3ª</v>
      </c>
      <c r="K237" s="178">
        <f>+'10 PRY VIAL URB'!Q9</f>
        <v>115000</v>
      </c>
    </row>
    <row r="238" spans="1:11" ht="12.75">
      <c r="A238" s="190"/>
      <c r="B238" s="189"/>
      <c r="C238" s="184"/>
      <c r="D238" s="191"/>
      <c r="E238" s="191"/>
      <c r="F238" s="195"/>
      <c r="G238" s="191"/>
      <c r="H238" s="196"/>
      <c r="I238" s="191"/>
      <c r="J238" s="37" t="str">
        <f>+'10 PRY VIAL URB'!D10</f>
        <v>Calle 6ª</v>
      </c>
      <c r="K238" s="178">
        <f>+'10 PRY VIAL URB'!Q10</f>
        <v>61000</v>
      </c>
    </row>
    <row r="239" spans="1:11" ht="12.75">
      <c r="A239" s="190"/>
      <c r="B239" s="189"/>
      <c r="C239" s="184"/>
      <c r="D239" s="191"/>
      <c r="E239" s="191"/>
      <c r="F239" s="195"/>
      <c r="G239" s="191"/>
      <c r="H239" s="196"/>
      <c r="I239" s="191"/>
      <c r="J239" s="37" t="str">
        <f>+'10 PRY VIAL URB'!D11</f>
        <v>Circunvalar  del Río Batá</v>
      </c>
      <c r="K239" s="178">
        <f>+'10 PRY VIAL URB'!Q11</f>
        <v>80000</v>
      </c>
    </row>
    <row r="240" spans="1:11" ht="12.75">
      <c r="A240" s="190"/>
      <c r="B240" s="189"/>
      <c r="C240" s="184"/>
      <c r="D240" s="191"/>
      <c r="E240" s="191"/>
      <c r="F240" s="195"/>
      <c r="G240" s="191"/>
      <c r="H240" s="196"/>
      <c r="I240" s="191"/>
      <c r="J240" s="37" t="str">
        <f>+'10 PRY VIAL URB'!D12</f>
        <v>Principal  La Libertad</v>
      </c>
      <c r="K240" s="178">
        <f>+'10 PRY VIAL URB'!Q12</f>
        <v>220000</v>
      </c>
    </row>
    <row r="241" spans="1:11" ht="12.75">
      <c r="A241" s="190"/>
      <c r="B241" s="189"/>
      <c r="C241" s="184"/>
      <c r="D241" s="191"/>
      <c r="E241" s="191"/>
      <c r="F241" s="195"/>
      <c r="G241" s="191"/>
      <c r="H241" s="196"/>
      <c r="I241" s="191"/>
      <c r="J241" s="37" t="str">
        <f>+'10 PRY VIAL URB'!D13</f>
        <v>Perimetral B. Colombia</v>
      </c>
      <c r="K241" s="178">
        <f>+'10 PRY VIAL URB'!Q13</f>
        <v>50000</v>
      </c>
    </row>
    <row r="242" spans="1:11" ht="12.75">
      <c r="A242" s="190"/>
      <c r="B242" s="189"/>
      <c r="C242" s="184"/>
      <c r="D242" s="191"/>
      <c r="E242" s="191"/>
      <c r="F242" s="195"/>
      <c r="G242" s="191"/>
      <c r="H242" s="196"/>
      <c r="I242" s="191"/>
      <c r="J242" s="37" t="str">
        <f>+'10 PRY VIAL URB'!D14</f>
        <v>Carrera 1ª C </v>
      </c>
      <c r="K242" s="178">
        <f>+'10 PRY VIAL URB'!Q14</f>
        <v>87000</v>
      </c>
    </row>
    <row r="243" spans="1:11" ht="12.75">
      <c r="A243" s="190"/>
      <c r="B243" s="189"/>
      <c r="C243" s="184"/>
      <c r="D243" s="191"/>
      <c r="E243" s="191"/>
      <c r="F243" s="195"/>
      <c r="G243" s="191"/>
      <c r="H243" s="196"/>
      <c r="I243" s="191"/>
      <c r="J243" s="37" t="str">
        <f>+'10 PRY VIAL URB'!D15</f>
        <v>Carrera 1ª B</v>
      </c>
      <c r="K243" s="178">
        <f>+'10 PRY VIAL URB'!Q15</f>
        <v>27000</v>
      </c>
    </row>
    <row r="244" spans="1:11" ht="12.75">
      <c r="A244" s="190"/>
      <c r="B244" s="189"/>
      <c r="C244" s="184"/>
      <c r="D244" s="191"/>
      <c r="E244" s="191"/>
      <c r="F244" s="195"/>
      <c r="G244" s="191"/>
      <c r="H244" s="196"/>
      <c r="I244" s="191"/>
      <c r="J244" s="37" t="str">
        <f>+'10 PRY VIAL URB'!D16</f>
        <v>Carrera 1ª A</v>
      </c>
      <c r="K244" s="178">
        <f>+'10 PRY VIAL URB'!Q16</f>
        <v>55000</v>
      </c>
    </row>
    <row r="245" spans="1:11" ht="12.75">
      <c r="A245" s="190"/>
      <c r="B245" s="189"/>
      <c r="C245" s="184"/>
      <c r="D245" s="191"/>
      <c r="E245" s="191"/>
      <c r="F245" s="195"/>
      <c r="G245" s="191"/>
      <c r="H245" s="196"/>
      <c r="I245" s="191"/>
      <c r="J245" s="37" t="str">
        <f>+'10 PRY VIAL URB'!D17</f>
        <v>Otras vehiculares B. Colombia </v>
      </c>
      <c r="K245" s="178">
        <f>+'10 PRY VIAL URB'!Q17</f>
        <v>28000</v>
      </c>
    </row>
    <row r="246" spans="1:11" ht="12.75">
      <c r="A246" s="190"/>
      <c r="B246" s="189"/>
      <c r="C246" s="184"/>
      <c r="D246" s="191"/>
      <c r="E246" s="191"/>
      <c r="F246" s="195"/>
      <c r="G246" s="191"/>
      <c r="H246" s="196"/>
      <c r="I246" s="191"/>
      <c r="J246" s="37" t="str">
        <f>+'10 PRY VIAL URB'!D18</f>
        <v>Vehiculares campamento Chivor  S. A.</v>
      </c>
      <c r="K246" s="178">
        <f>+'10 PRY VIAL URB'!Q18</f>
        <v>45000</v>
      </c>
    </row>
    <row r="247" spans="1:11" ht="12.75">
      <c r="A247" s="190"/>
      <c r="B247" s="189"/>
      <c r="C247" s="184"/>
      <c r="D247" s="191"/>
      <c r="E247" s="191"/>
      <c r="F247" s="195"/>
      <c r="G247" s="191"/>
      <c r="H247" s="196"/>
      <c r="I247" s="191"/>
      <c r="J247" s="37" t="str">
        <f>+'10 PRY VIAL URB'!D19</f>
        <v>Apertura vía occidental campamento Chivor  S. A.</v>
      </c>
      <c r="K247" s="178">
        <f>+'10 PRY VIAL URB'!Q19</f>
        <v>65000</v>
      </c>
    </row>
    <row r="248" spans="1:11" ht="12.75">
      <c r="A248" s="190"/>
      <c r="B248" s="189"/>
      <c r="C248" s="184"/>
      <c r="D248" s="191"/>
      <c r="E248" s="191"/>
      <c r="F248" s="195"/>
      <c r="G248" s="191"/>
      <c r="H248" s="196"/>
      <c r="I248" s="191"/>
      <c r="J248" s="37" t="str">
        <f>+'10 PRY VIAL URB'!D20</f>
        <v>Perimetral externa campamento Chivor  S. A.</v>
      </c>
      <c r="K248" s="178">
        <f>+'10 PRY VIAL URB'!Q20</f>
        <v>92000</v>
      </c>
    </row>
    <row r="249" spans="1:11" ht="14.25" customHeight="1">
      <c r="A249" s="190"/>
      <c r="B249" s="189"/>
      <c r="C249" s="184"/>
      <c r="D249" s="191"/>
      <c r="E249" s="191"/>
      <c r="F249" s="195"/>
      <c r="G249" s="191"/>
      <c r="H249" s="196"/>
      <c r="I249" s="191"/>
      <c r="J249" s="37" t="str">
        <f>+'10 PRY VIAL URB'!D21</f>
        <v>Vehiculares Villas de Santa Maria</v>
      </c>
      <c r="K249" s="178">
        <f>+'10 PRY VIAL URB'!Q21</f>
        <v>108000</v>
      </c>
    </row>
    <row r="250" spans="1:11" ht="12.75">
      <c r="A250" s="190"/>
      <c r="B250" s="189"/>
      <c r="C250" s="184"/>
      <c r="D250" s="191"/>
      <c r="E250" s="191"/>
      <c r="F250" s="195"/>
      <c r="G250" s="191"/>
      <c r="H250" s="196"/>
      <c r="I250" s="191"/>
      <c r="J250" s="37" t="str">
        <f>+'10 PRY VIAL URB'!D22</f>
        <v>Calle 2ª</v>
      </c>
      <c r="K250" s="178">
        <f>+'10 PRY VIAL URB'!Q22</f>
        <v>7000</v>
      </c>
    </row>
    <row r="251" spans="1:11" ht="12.75">
      <c r="A251" s="190"/>
      <c r="B251" s="189"/>
      <c r="C251" s="184"/>
      <c r="D251" s="191"/>
      <c r="E251" s="191"/>
      <c r="F251" s="195"/>
      <c r="G251" s="191"/>
      <c r="H251" s="196"/>
      <c r="I251" s="191"/>
      <c r="J251" s="37" t="str">
        <f>+'10 PRY VIAL URB'!D23</f>
        <v>Calle 5ª</v>
      </c>
      <c r="K251" s="178">
        <f>+'10 PRY VIAL URB'!Q23</f>
        <v>6000</v>
      </c>
    </row>
    <row r="252" spans="1:11" ht="12.75">
      <c r="A252" s="190"/>
      <c r="B252" s="189"/>
      <c r="C252" s="184"/>
      <c r="D252" s="191"/>
      <c r="E252" s="191"/>
      <c r="F252" s="195"/>
      <c r="G252" s="191"/>
      <c r="H252" s="196"/>
      <c r="I252" s="191"/>
      <c r="J252" s="37" t="str">
        <f>+'10 PRY VIAL URB'!D24</f>
        <v>Otras vehiculares B. Cundinamarca</v>
      </c>
      <c r="K252" s="178">
        <f>+'10 PRY VIAL URB'!Q24</f>
        <v>42000</v>
      </c>
    </row>
    <row r="253" spans="1:11" ht="12.75">
      <c r="A253" s="190"/>
      <c r="B253" s="189"/>
      <c r="C253" s="184"/>
      <c r="D253" s="191"/>
      <c r="E253" s="191"/>
      <c r="F253" s="195"/>
      <c r="G253" s="191"/>
      <c r="H253" s="196"/>
      <c r="I253" s="191"/>
      <c r="J253" s="37" t="str">
        <f>+'10 PRY VIAL URB'!D25</f>
        <v>Otras vehiculares B. La Libertad</v>
      </c>
      <c r="K253" s="178">
        <f>+'10 PRY VIAL URB'!Q25</f>
        <v>100000</v>
      </c>
    </row>
    <row r="254" spans="1:11" ht="12.75">
      <c r="A254" s="190"/>
      <c r="B254" s="189"/>
      <c r="C254" s="184"/>
      <c r="D254" s="191"/>
      <c r="E254" s="191"/>
      <c r="F254" s="195"/>
      <c r="G254" s="191"/>
      <c r="H254" s="196"/>
      <c r="I254" s="191"/>
      <c r="J254" s="37" t="str">
        <f>+'10 PRY VIAL URB'!D26</f>
        <v>Puente Argentina B C/marca</v>
      </c>
      <c r="K254" s="178">
        <f>+'10 PRY VIAL URB'!Q26</f>
        <v>55000</v>
      </c>
    </row>
    <row r="255" spans="1:11" ht="12.75">
      <c r="A255" s="190"/>
      <c r="B255" s="189"/>
      <c r="C255" s="184"/>
      <c r="D255" s="191"/>
      <c r="E255" s="191"/>
      <c r="F255" s="195"/>
      <c r="G255" s="191"/>
      <c r="H255" s="196"/>
      <c r="I255" s="191"/>
      <c r="J255" s="37" t="str">
        <f>+'10 PRY VIAL URB'!D27</f>
        <v>Puente Peatonal parque  Q. La Argentina</v>
      </c>
      <c r="K255" s="178">
        <f>+'10 PRY VIAL URB'!Q27</f>
        <v>40000</v>
      </c>
    </row>
    <row r="256" spans="1:11" ht="12.75">
      <c r="A256" s="190"/>
      <c r="B256" s="189"/>
      <c r="C256" s="184"/>
      <c r="D256" s="191"/>
      <c r="E256" s="191"/>
      <c r="F256" s="195"/>
      <c r="G256" s="191"/>
      <c r="H256" s="196"/>
      <c r="I256" s="191"/>
      <c r="J256" s="37" t="str">
        <f>+'10 PRY VIAL URB'!D28</f>
        <v>Barrio Progreso</v>
      </c>
      <c r="K256" s="178">
        <f>+'10 PRY VIAL URB'!Q28</f>
        <v>37000</v>
      </c>
    </row>
    <row r="257" spans="1:11" ht="12.75">
      <c r="A257" s="190"/>
      <c r="B257" s="189"/>
      <c r="C257" s="184"/>
      <c r="D257" s="191"/>
      <c r="E257" s="191"/>
      <c r="F257" s="195"/>
      <c r="G257" s="191"/>
      <c r="H257" s="196"/>
      <c r="I257" s="191"/>
      <c r="J257" s="37" t="str">
        <f>+'10 PRY VIAL URB'!D29</f>
        <v>Barrio Centro</v>
      </c>
      <c r="K257" s="178">
        <f>+'10 PRY VIAL URB'!Q29</f>
        <v>65000</v>
      </c>
    </row>
    <row r="258" spans="1:11" ht="12.75">
      <c r="A258" s="190"/>
      <c r="B258" s="189"/>
      <c r="C258" s="184"/>
      <c r="D258" s="191"/>
      <c r="E258" s="191"/>
      <c r="F258" s="195"/>
      <c r="G258" s="191"/>
      <c r="H258" s="196"/>
      <c r="I258" s="191"/>
      <c r="J258" s="37" t="str">
        <f>+'10 PRY VIAL URB'!D30</f>
        <v>Barrio Colombia</v>
      </c>
      <c r="K258" s="178">
        <f>+'10 PRY VIAL URB'!Q30</f>
        <v>40000</v>
      </c>
    </row>
    <row r="259" spans="1:11" ht="12.75">
      <c r="A259" s="190"/>
      <c r="B259" s="189"/>
      <c r="C259" s="184"/>
      <c r="D259" s="191"/>
      <c r="E259" s="191"/>
      <c r="F259" s="195"/>
      <c r="G259" s="191"/>
      <c r="H259" s="196"/>
      <c r="I259" s="191"/>
      <c r="J259" s="37" t="str">
        <f>+'10 PRY VIAL URB'!D31</f>
        <v>Barrio La Libertad</v>
      </c>
      <c r="K259" s="178">
        <f>+'10 PRY VIAL URB'!Q31</f>
        <v>120000</v>
      </c>
    </row>
    <row r="260" spans="1:11" ht="12.75">
      <c r="A260" s="190"/>
      <c r="B260" s="185"/>
      <c r="C260" s="186"/>
      <c r="D260" s="191"/>
      <c r="E260" s="191"/>
      <c r="F260" s="195"/>
      <c r="G260" s="191"/>
      <c r="H260" s="196"/>
      <c r="I260" s="191"/>
      <c r="J260" s="37" t="str">
        <f>+'10 PRY VIAL URB'!D32</f>
        <v>Barrio Chico</v>
      </c>
      <c r="K260" s="178">
        <f>+'10 PRY VIAL URB'!Q32</f>
        <v>40000</v>
      </c>
    </row>
    <row r="261" spans="1:11" ht="33.75">
      <c r="A261" s="190"/>
      <c r="B261" s="191" t="s">
        <v>1019</v>
      </c>
      <c r="C261" s="191"/>
      <c r="D261" s="7">
        <v>3</v>
      </c>
      <c r="E261" s="7" t="s">
        <v>578</v>
      </c>
      <c r="F261" s="10">
        <f>+'10 PRY VIAL URB'!Q33</f>
        <v>25000</v>
      </c>
      <c r="G261" s="41" t="s">
        <v>666</v>
      </c>
      <c r="H261" s="41" t="s">
        <v>675</v>
      </c>
      <c r="I261" s="41"/>
      <c r="J261" s="37" t="str">
        <f>+'10 PRY VIAL URB'!D33</f>
        <v>Señalización vial urbana</v>
      </c>
      <c r="K261" s="178">
        <f>+'10 PRY VIAL URB'!Q33</f>
        <v>25000</v>
      </c>
    </row>
    <row r="262" spans="1:11" ht="33.75">
      <c r="A262" s="190"/>
      <c r="B262" s="191"/>
      <c r="C262" s="191"/>
      <c r="D262" s="7">
        <v>3</v>
      </c>
      <c r="E262" s="7" t="s">
        <v>578</v>
      </c>
      <c r="F262" s="10">
        <f>+'10 PRY VIAL URB'!Q34</f>
        <v>5000</v>
      </c>
      <c r="G262" s="41" t="s">
        <v>666</v>
      </c>
      <c r="H262" s="41" t="s">
        <v>328</v>
      </c>
      <c r="I262" s="41" t="s">
        <v>676</v>
      </c>
      <c r="J262" s="37" t="str">
        <f>+'10 PRY VIAL URB'!D34</f>
        <v>Organización, registro y control transportadores</v>
      </c>
      <c r="K262" s="178">
        <f>+'10 PRY VIAL URB'!Q34</f>
        <v>5000</v>
      </c>
    </row>
    <row r="263" spans="1:11" ht="12.75">
      <c r="A263" s="190"/>
      <c r="B263" s="191" t="s">
        <v>95</v>
      </c>
      <c r="C263" s="191"/>
      <c r="D263" s="191">
        <v>6</v>
      </c>
      <c r="E263" s="191" t="s">
        <v>665</v>
      </c>
      <c r="F263" s="195">
        <f>SUM(K263:K336)</f>
        <v>7034000</v>
      </c>
      <c r="G263" s="196" t="s">
        <v>649</v>
      </c>
      <c r="H263" s="196" t="s">
        <v>425</v>
      </c>
      <c r="I263" s="196" t="s">
        <v>664</v>
      </c>
      <c r="J263" s="37" t="str">
        <f>+'11 PRY VIAL RUR'!E6</f>
        <v>Vía Sisga - Guateque -Santa Maria - San Luis de Gaceno – Secreto</v>
      </c>
      <c r="K263" s="178">
        <f>+'11 PRY VIAL RUR'!S6</f>
        <v>0</v>
      </c>
    </row>
    <row r="264" spans="1:11" ht="12.75">
      <c r="A264" s="190"/>
      <c r="B264" s="191"/>
      <c r="C264" s="191"/>
      <c r="D264" s="191"/>
      <c r="E264" s="191"/>
      <c r="F264" s="195"/>
      <c r="G264" s="196"/>
      <c r="H264" s="196"/>
      <c r="I264" s="196"/>
      <c r="J264" s="37" t="str">
        <f>+'11 PRY VIAL RUR'!E7</f>
        <v>Vía Santa Maria - Mambita</v>
      </c>
      <c r="K264" s="178">
        <f>+'11 PRY VIAL RUR'!S7</f>
        <v>0</v>
      </c>
    </row>
    <row r="265" spans="1:11" ht="12.75">
      <c r="A265" s="190"/>
      <c r="B265" s="191"/>
      <c r="C265" s="191"/>
      <c r="D265" s="191"/>
      <c r="E265" s="191"/>
      <c r="F265" s="195"/>
      <c r="G265" s="196"/>
      <c r="H265" s="196"/>
      <c r="I265" s="196"/>
      <c r="J265" s="37" t="str">
        <f>+'11 PRY VIAL RUR'!E8</f>
        <v>Vía  San Rafael - Santa Cecilia</v>
      </c>
      <c r="K265" s="178">
        <f>+'11 PRY VIAL RUR'!S8</f>
        <v>90000</v>
      </c>
    </row>
    <row r="266" spans="1:11" ht="12.75">
      <c r="A266" s="190"/>
      <c r="B266" s="191"/>
      <c r="C266" s="191"/>
      <c r="D266" s="191"/>
      <c r="E266" s="191"/>
      <c r="F266" s="195"/>
      <c r="G266" s="196"/>
      <c r="H266" s="196"/>
      <c r="I266" s="196"/>
      <c r="J266" s="37" t="str">
        <f>+'11 PRY VIAL RUR'!E9</f>
        <v>Vía  Santa cecilia - Planadas</v>
      </c>
      <c r="K266" s="178">
        <f>+'11 PRY VIAL RUR'!S9</f>
        <v>37000</v>
      </c>
    </row>
    <row r="267" spans="1:11" ht="12.75">
      <c r="A267" s="190"/>
      <c r="B267" s="191"/>
      <c r="C267" s="191"/>
      <c r="D267" s="191"/>
      <c r="E267" s="191"/>
      <c r="F267" s="195"/>
      <c r="G267" s="196"/>
      <c r="H267" s="196"/>
      <c r="I267" s="196"/>
      <c r="J267" s="37" t="str">
        <f>+'11 PRY VIAL RUR'!E10</f>
        <v>Vía  Calichana – Hoya Grande - Vara Santa - Ceiba Chiquita - Balcones</v>
      </c>
      <c r="K267" s="178">
        <f>+'11 PRY VIAL RUR'!S10</f>
        <v>575000</v>
      </c>
    </row>
    <row r="268" spans="1:11" ht="12.75">
      <c r="A268" s="190"/>
      <c r="B268" s="191"/>
      <c r="C268" s="191"/>
      <c r="D268" s="191"/>
      <c r="E268" s="191"/>
      <c r="F268" s="195"/>
      <c r="G268" s="196"/>
      <c r="H268" s="196"/>
      <c r="I268" s="196"/>
      <c r="J268" s="37" t="str">
        <f>+'11 PRY VIAL RUR'!E11</f>
        <v>Vía  Calichana – la repetidora el Retiro</v>
      </c>
      <c r="K268" s="178">
        <f>+'11 PRY VIAL RUR'!S11</f>
        <v>48000</v>
      </c>
    </row>
    <row r="269" spans="1:11" ht="12.75">
      <c r="A269" s="190"/>
      <c r="B269" s="191"/>
      <c r="C269" s="191"/>
      <c r="D269" s="191"/>
      <c r="E269" s="191"/>
      <c r="F269" s="195"/>
      <c r="G269" s="196"/>
      <c r="H269" s="196"/>
      <c r="I269" s="196"/>
      <c r="J269" s="37" t="str">
        <f>+'11 PRY VIAL RUR'!E12</f>
        <v>Vía Quince letras - Finca señor Gelacio Alfonso</v>
      </c>
      <c r="K269" s="178">
        <f>+'11 PRY VIAL RUR'!S12</f>
        <v>10000</v>
      </c>
    </row>
    <row r="270" spans="1:11" ht="12.75">
      <c r="A270" s="190"/>
      <c r="B270" s="191"/>
      <c r="C270" s="191"/>
      <c r="D270" s="191"/>
      <c r="E270" s="191"/>
      <c r="F270" s="195"/>
      <c r="G270" s="196"/>
      <c r="H270" s="196"/>
      <c r="I270" s="196"/>
      <c r="J270" s="37" t="str">
        <f>+'11 PRY VIAL RUR'!E13</f>
        <v>Vía Puerto San Agustín - Puente Lengupá</v>
      </c>
      <c r="K270" s="178">
        <f>+'11 PRY VIAL RUR'!S13</f>
        <v>20000</v>
      </c>
    </row>
    <row r="271" spans="1:11" ht="12.75">
      <c r="A271" s="190"/>
      <c r="B271" s="191"/>
      <c r="C271" s="191"/>
      <c r="D271" s="191"/>
      <c r="E271" s="191"/>
      <c r="F271" s="195"/>
      <c r="G271" s="196"/>
      <c r="H271" s="196"/>
      <c r="I271" s="196"/>
      <c r="J271" s="37" t="str">
        <f>+'11 PRY VIAL RUR'!E14</f>
        <v>Vía  Calichana - Retiro </v>
      </c>
      <c r="K271" s="178">
        <f>+'11 PRY VIAL RUR'!S14</f>
        <v>15000</v>
      </c>
    </row>
    <row r="272" spans="1:11" ht="12.75">
      <c r="A272" s="190"/>
      <c r="B272" s="191"/>
      <c r="C272" s="191"/>
      <c r="D272" s="191"/>
      <c r="E272" s="191"/>
      <c r="F272" s="195"/>
      <c r="G272" s="196"/>
      <c r="H272" s="196"/>
      <c r="I272" s="196"/>
      <c r="J272" s="37" t="str">
        <f>+'11 PRY VIAL RUR'!E15</f>
        <v>Vía Ceiba Grande - Charco Largo - Nazareth</v>
      </c>
      <c r="K272" s="178">
        <f>+'11 PRY VIAL RUR'!S15</f>
        <v>495000</v>
      </c>
    </row>
    <row r="273" spans="1:11" ht="12.75">
      <c r="A273" s="190"/>
      <c r="B273" s="191"/>
      <c r="C273" s="191"/>
      <c r="D273" s="191"/>
      <c r="E273" s="191"/>
      <c r="F273" s="195"/>
      <c r="G273" s="196"/>
      <c r="H273" s="196"/>
      <c r="I273" s="196"/>
      <c r="J273" s="37" t="str">
        <f>+'11 PRY VIAL RUR'!E16</f>
        <v>Vía  Alto José Moreno - Escuela Ceiba Grande - Alto del Mono - Balcones</v>
      </c>
      <c r="K273" s="178">
        <f>+'11 PRY VIAL RUR'!S16</f>
        <v>270000</v>
      </c>
    </row>
    <row r="274" spans="1:11" ht="12.75">
      <c r="A274" s="190"/>
      <c r="B274" s="191"/>
      <c r="C274" s="191"/>
      <c r="D274" s="191"/>
      <c r="E274" s="191"/>
      <c r="F274" s="195"/>
      <c r="G274" s="196"/>
      <c r="H274" s="196"/>
      <c r="I274" s="196"/>
      <c r="J274" s="37" t="str">
        <f>+'11 PRY VIAL RUR'!E17</f>
        <v>Vía Culima - Guaduales</v>
      </c>
      <c r="K274" s="178">
        <f>+'11 PRY VIAL RUR'!S17</f>
        <v>183000</v>
      </c>
    </row>
    <row r="275" spans="1:11" ht="12.75">
      <c r="A275" s="190"/>
      <c r="B275" s="191"/>
      <c r="C275" s="191"/>
      <c r="D275" s="191"/>
      <c r="E275" s="191"/>
      <c r="F275" s="195"/>
      <c r="G275" s="196"/>
      <c r="H275" s="196"/>
      <c r="I275" s="196"/>
      <c r="J275" s="37" t="str">
        <f>+'11 PRY VIAL RUR'!E18</f>
        <v>Vía Caño Negro – Guaduales  </v>
      </c>
      <c r="K275" s="178">
        <f>+'11 PRY VIAL RUR'!S18</f>
        <v>365000</v>
      </c>
    </row>
    <row r="276" spans="1:11" ht="12.75">
      <c r="A276" s="190"/>
      <c r="B276" s="191"/>
      <c r="C276" s="191"/>
      <c r="D276" s="191"/>
      <c r="E276" s="191"/>
      <c r="F276" s="195"/>
      <c r="G276" s="196"/>
      <c r="H276" s="196"/>
      <c r="I276" s="196"/>
      <c r="J276" s="37" t="str">
        <f>+'11 PRY VIAL RUR'!E19</f>
        <v>Vía San Agustín - Planadas</v>
      </c>
      <c r="K276" s="178">
        <f>+'11 PRY VIAL RUR'!S19</f>
        <v>468000</v>
      </c>
    </row>
    <row r="277" spans="1:11" ht="12.75">
      <c r="A277" s="190"/>
      <c r="B277" s="191"/>
      <c r="C277" s="191"/>
      <c r="D277" s="191"/>
      <c r="E277" s="191"/>
      <c r="F277" s="195"/>
      <c r="G277" s="196"/>
      <c r="H277" s="196"/>
      <c r="I277" s="196"/>
      <c r="J277" s="37" t="str">
        <f>+'11 PRY VIAL RUR'!E20</f>
        <v>Vía Santa María - Escuela de Caño Negro</v>
      </c>
      <c r="K277" s="178">
        <f>+'11 PRY VIAL RUR'!S20</f>
        <v>80000</v>
      </c>
    </row>
    <row r="278" spans="1:11" ht="12.75">
      <c r="A278" s="190"/>
      <c r="B278" s="191"/>
      <c r="C278" s="191"/>
      <c r="D278" s="191"/>
      <c r="E278" s="191"/>
      <c r="F278" s="195"/>
      <c r="G278" s="196"/>
      <c r="H278" s="196"/>
      <c r="I278" s="196"/>
      <c r="J278" s="37" t="str">
        <f>+'11 PRY VIAL RUR'!E21</f>
        <v>Vía Carretera Central - Esc- El Retiro</v>
      </c>
      <c r="K278" s="178">
        <f>+'11 PRY VIAL RUR'!S21</f>
        <v>15000</v>
      </c>
    </row>
    <row r="279" spans="1:11" ht="12.75">
      <c r="A279" s="190"/>
      <c r="B279" s="191"/>
      <c r="C279" s="191"/>
      <c r="D279" s="191"/>
      <c r="E279" s="191"/>
      <c r="F279" s="195"/>
      <c r="G279" s="196"/>
      <c r="H279" s="196"/>
      <c r="I279" s="196"/>
      <c r="J279" s="37" t="str">
        <f>+'11 PRY VIAL RUR'!E22</f>
        <v>Vía Puerto Yopo- Esc. Carbonera - Empalme vía Ceiba Grande</v>
      </c>
      <c r="K279" s="178">
        <f>+'11 PRY VIAL RUR'!S22</f>
        <v>214000</v>
      </c>
    </row>
    <row r="280" spans="1:11" ht="22.5">
      <c r="A280" s="190"/>
      <c r="B280" s="191"/>
      <c r="C280" s="191"/>
      <c r="D280" s="191"/>
      <c r="E280" s="191"/>
      <c r="F280" s="195"/>
      <c r="G280" s="196"/>
      <c r="H280" s="196"/>
      <c r="I280" s="196"/>
      <c r="J280" s="37" t="str">
        <f>+'11 PRY VIAL RUR'!E23</f>
        <v>Vía Colegio Marco Aurelio Vargas, hacia la parte alta de la Vereda de San Agustín del cerro</v>
      </c>
      <c r="K280" s="178">
        <f>+'11 PRY VIAL RUR'!S23</f>
        <v>85000</v>
      </c>
    </row>
    <row r="281" spans="1:11" ht="12.75">
      <c r="A281" s="190"/>
      <c r="B281" s="191"/>
      <c r="C281" s="191"/>
      <c r="D281" s="191"/>
      <c r="E281" s="191"/>
      <c r="F281" s="195"/>
      <c r="G281" s="196"/>
      <c r="H281" s="196"/>
      <c r="I281" s="196"/>
      <c r="J281" s="37" t="str">
        <f>+'11 PRY VIAL RUR'!E24</f>
        <v>Vía  Calichana -La Almenara</v>
      </c>
      <c r="K281" s="178">
        <f>+'11 PRY VIAL RUR'!S24</f>
        <v>0</v>
      </c>
    </row>
    <row r="282" spans="1:11" ht="12.75">
      <c r="A282" s="190"/>
      <c r="B282" s="191"/>
      <c r="C282" s="191"/>
      <c r="D282" s="191"/>
      <c r="E282" s="191"/>
      <c r="F282" s="195"/>
      <c r="G282" s="196"/>
      <c r="H282" s="196"/>
      <c r="I282" s="196"/>
      <c r="J282" s="37" t="str">
        <f>+'11 PRY VIAL RUR'!E25</f>
        <v>Vía Pte. Guavio - Hormigueros- Pte Q. Montecillos</v>
      </c>
      <c r="K282" s="178">
        <f>+'11 PRY VIAL RUR'!S25</f>
        <v>200000</v>
      </c>
    </row>
    <row r="283" spans="1:11" ht="12.75">
      <c r="A283" s="190"/>
      <c r="B283" s="191"/>
      <c r="C283" s="191"/>
      <c r="D283" s="191"/>
      <c r="E283" s="191"/>
      <c r="F283" s="195"/>
      <c r="G283" s="196"/>
      <c r="H283" s="196"/>
      <c r="I283" s="196"/>
      <c r="J283" s="37" t="str">
        <f>+'11 PRY VIAL RUR'!E26</f>
        <v>Curva del indio - Casamaquinas</v>
      </c>
      <c r="K283" s="178">
        <f>+'11 PRY VIAL RUR'!S26</f>
        <v>0</v>
      </c>
    </row>
    <row r="284" spans="1:11" ht="12.75">
      <c r="A284" s="190"/>
      <c r="B284" s="191"/>
      <c r="C284" s="191"/>
      <c r="D284" s="191"/>
      <c r="E284" s="191"/>
      <c r="F284" s="195"/>
      <c r="G284" s="196"/>
      <c r="H284" s="196"/>
      <c r="I284" s="196"/>
      <c r="J284" s="37" t="str">
        <f>+'11 PRY VIAL RUR'!E27</f>
        <v>Caminos rurales peatonales</v>
      </c>
      <c r="K284" s="178">
        <f>+'11 PRY VIAL RUR'!S27</f>
        <v>330000</v>
      </c>
    </row>
    <row r="285" spans="1:11" ht="12.75">
      <c r="A285" s="190"/>
      <c r="B285" s="191"/>
      <c r="C285" s="191"/>
      <c r="D285" s="191"/>
      <c r="E285" s="191"/>
      <c r="F285" s="195"/>
      <c r="G285" s="196"/>
      <c r="H285" s="196"/>
      <c r="I285" s="196"/>
      <c r="J285" s="37" t="str">
        <f>+'11 PRY VIAL RUR'!E28</f>
        <v>Puente muros</v>
      </c>
      <c r="K285" s="178">
        <f>+'11 PRY VIAL RUR'!S28</f>
        <v>0</v>
      </c>
    </row>
    <row r="286" spans="1:11" ht="12.75">
      <c r="A286" s="190"/>
      <c r="B286" s="191"/>
      <c r="C286" s="191"/>
      <c r="D286" s="191"/>
      <c r="E286" s="191"/>
      <c r="F286" s="195"/>
      <c r="G286" s="196"/>
      <c r="H286" s="196"/>
      <c r="I286" s="196"/>
      <c r="J286" s="37" t="str">
        <f>+'11 PRY VIAL RUR'!E29</f>
        <v>Puente Cachipay</v>
      </c>
      <c r="K286" s="178">
        <f>+'11 PRY VIAL RUR'!S29</f>
        <v>0</v>
      </c>
    </row>
    <row r="287" spans="1:11" ht="12.75">
      <c r="A287" s="190"/>
      <c r="B287" s="191"/>
      <c r="C287" s="191"/>
      <c r="D287" s="191"/>
      <c r="E287" s="191"/>
      <c r="F287" s="195"/>
      <c r="G287" s="196"/>
      <c r="H287" s="196"/>
      <c r="I287" s="196"/>
      <c r="J287" s="37" t="str">
        <f>+'11 PRY VIAL RUR'!E30</f>
        <v>Reubicación por Invias de Alcantarilla cerca de predios Sr. Jorge Monroy</v>
      </c>
      <c r="K287" s="178">
        <f>+'11 PRY VIAL RUR'!S30</f>
        <v>0</v>
      </c>
    </row>
    <row r="288" spans="1:11" ht="12.75">
      <c r="A288" s="190"/>
      <c r="B288" s="191"/>
      <c r="C288" s="191"/>
      <c r="D288" s="191"/>
      <c r="E288" s="191"/>
      <c r="F288" s="195"/>
      <c r="G288" s="196"/>
      <c r="H288" s="196"/>
      <c r="I288" s="196"/>
      <c r="J288" s="37" t="str">
        <f>+'11 PRY VIAL RUR'!E31</f>
        <v>Puente Piedra Campana sobre el río Lengupá - Vía San Luis de Gaceno</v>
      </c>
      <c r="K288" s="178">
        <f>+'11 PRY VIAL RUR'!S31</f>
        <v>0</v>
      </c>
    </row>
    <row r="289" spans="1:11" ht="12.75">
      <c r="A289" s="190"/>
      <c r="B289" s="191"/>
      <c r="C289" s="191"/>
      <c r="D289" s="191"/>
      <c r="E289" s="191"/>
      <c r="F289" s="195"/>
      <c r="G289" s="196"/>
      <c r="H289" s="196"/>
      <c r="I289" s="196"/>
      <c r="J289" s="37" t="str">
        <f>+'11 PRY VIAL RUR'!E32</f>
        <v>Puente sobre Río Batá, Vía Santa María Rio Guavio</v>
      </c>
      <c r="K289" s="178">
        <f>+'11 PRY VIAL RUR'!S32</f>
        <v>0</v>
      </c>
    </row>
    <row r="290" spans="1:11" ht="12.75">
      <c r="A290" s="190"/>
      <c r="B290" s="191"/>
      <c r="C290" s="191"/>
      <c r="D290" s="191"/>
      <c r="E290" s="191"/>
      <c r="F290" s="195"/>
      <c r="G290" s="196"/>
      <c r="H290" s="196"/>
      <c r="I290" s="196"/>
      <c r="J290" s="37" t="str">
        <f>+'11 PRY VIAL RUR'!E33</f>
        <v>Puente La cristalina San Rafael</v>
      </c>
      <c r="K290" s="178">
        <f>+'11 PRY VIAL RUR'!S33</f>
        <v>80000</v>
      </c>
    </row>
    <row r="291" spans="1:11" ht="12.75">
      <c r="A291" s="190"/>
      <c r="B291" s="191"/>
      <c r="C291" s="191"/>
      <c r="D291" s="191"/>
      <c r="E291" s="191"/>
      <c r="F291" s="195"/>
      <c r="G291" s="196"/>
      <c r="H291" s="196"/>
      <c r="I291" s="196"/>
      <c r="J291" s="37" t="str">
        <f>+'11 PRY VIAL RUR'!E34</f>
        <v>Puente la Cristalina de Caño Negro</v>
      </c>
      <c r="K291" s="178">
        <f>+'11 PRY VIAL RUR'!S34</f>
        <v>70000</v>
      </c>
    </row>
    <row r="292" spans="1:11" ht="12.75">
      <c r="A292" s="190"/>
      <c r="B292" s="191"/>
      <c r="C292" s="191"/>
      <c r="D292" s="191"/>
      <c r="E292" s="191"/>
      <c r="F292" s="195"/>
      <c r="G292" s="196"/>
      <c r="H292" s="196"/>
      <c r="I292" s="196"/>
      <c r="J292" s="37" t="str">
        <f>+'11 PRY VIAL RUR'!E35</f>
        <v>Puente sobre el río Batá, vía Santa María Caño Negro</v>
      </c>
      <c r="K292" s="178">
        <f>+'11 PRY VIAL RUR'!S35</f>
        <v>340000</v>
      </c>
    </row>
    <row r="293" spans="1:11" ht="12.75">
      <c r="A293" s="190"/>
      <c r="B293" s="191"/>
      <c r="C293" s="191"/>
      <c r="D293" s="191"/>
      <c r="E293" s="191"/>
      <c r="F293" s="195"/>
      <c r="G293" s="196"/>
      <c r="H293" s="196"/>
      <c r="I293" s="196"/>
      <c r="J293" s="37" t="str">
        <f>+'11 PRY VIAL RUR'!E36</f>
        <v>Puente Los Teguas sobre Rio Tunjita, vía Sta María Campohermoso </v>
      </c>
      <c r="K293" s="178">
        <f>+'11 PRY VIAL RUR'!S36</f>
        <v>500000</v>
      </c>
    </row>
    <row r="294" spans="1:11" ht="12.75">
      <c r="A294" s="190"/>
      <c r="B294" s="191"/>
      <c r="C294" s="191"/>
      <c r="D294" s="191"/>
      <c r="E294" s="191"/>
      <c r="F294" s="195"/>
      <c r="G294" s="196"/>
      <c r="H294" s="196"/>
      <c r="I294" s="196"/>
      <c r="J294" s="37" t="str">
        <f>+'11 PRY VIAL RUR'!E37</f>
        <v>Puente la Yacoreña Vía Ceiba Grande</v>
      </c>
      <c r="K294" s="178">
        <f>+'11 PRY VIAL RUR'!S37</f>
        <v>65000</v>
      </c>
    </row>
    <row r="295" spans="1:11" ht="12.75">
      <c r="A295" s="190"/>
      <c r="B295" s="191"/>
      <c r="C295" s="191"/>
      <c r="D295" s="191"/>
      <c r="E295" s="191"/>
      <c r="F295" s="195"/>
      <c r="G295" s="196"/>
      <c r="H295" s="196"/>
      <c r="I295" s="196"/>
      <c r="J295" s="37" t="str">
        <f>+'11 PRY VIAL RUR'!E38</f>
        <v>Puente San Agustín</v>
      </c>
      <c r="K295" s="178">
        <f>+'11 PRY VIAL RUR'!S38</f>
        <v>192000</v>
      </c>
    </row>
    <row r="296" spans="1:11" ht="12.75">
      <c r="A296" s="190"/>
      <c r="B296" s="191"/>
      <c r="C296" s="191"/>
      <c r="D296" s="191"/>
      <c r="E296" s="191"/>
      <c r="F296" s="195"/>
      <c r="G296" s="196"/>
      <c r="H296" s="196"/>
      <c r="I296" s="196"/>
      <c r="J296" s="37" t="str">
        <f>+'11 PRY VIAL RUR'!E39</f>
        <v>Puente Q. Gacenera en Ceiba Chiquita</v>
      </c>
      <c r="K296" s="178">
        <f>+'11 PRY VIAL RUR'!S39</f>
        <v>215000</v>
      </c>
    </row>
    <row r="297" spans="1:11" ht="12.75">
      <c r="A297" s="190"/>
      <c r="B297" s="191"/>
      <c r="C297" s="191"/>
      <c r="D297" s="191"/>
      <c r="E297" s="191"/>
      <c r="F297" s="195"/>
      <c r="G297" s="196"/>
      <c r="H297" s="196"/>
      <c r="I297" s="196"/>
      <c r="J297" s="37" t="str">
        <f>+'11 PRY VIAL RUR'!E40</f>
        <v>Puente sobre Q. Caño Negro</v>
      </c>
      <c r="K297" s="178">
        <f>+'11 PRY VIAL RUR'!S40</f>
        <v>115000</v>
      </c>
    </row>
    <row r="298" spans="1:11" ht="12.75">
      <c r="A298" s="190"/>
      <c r="B298" s="191"/>
      <c r="C298" s="191"/>
      <c r="D298" s="191"/>
      <c r="E298" s="191"/>
      <c r="F298" s="195"/>
      <c r="G298" s="196"/>
      <c r="H298" s="196"/>
      <c r="I298" s="196"/>
      <c r="J298" s="37" t="str">
        <f>+'11 PRY VIAL RUR'!E41</f>
        <v>Puente Pto Charco Largo </v>
      </c>
      <c r="K298" s="178">
        <f>+'11 PRY VIAL RUR'!S41</f>
        <v>260000</v>
      </c>
    </row>
    <row r="299" spans="1:11" ht="12.75">
      <c r="A299" s="190"/>
      <c r="B299" s="191"/>
      <c r="C299" s="191"/>
      <c r="D299" s="191"/>
      <c r="E299" s="191"/>
      <c r="F299" s="195"/>
      <c r="G299" s="196"/>
      <c r="H299" s="196"/>
      <c r="I299" s="196"/>
      <c r="J299" s="37" t="str">
        <f>+'11 PRY VIAL RUR'!E42</f>
        <v>Batea Quebrada Blanca Vda Caño Negro</v>
      </c>
      <c r="K299" s="178">
        <f>+'11 PRY VIAL RUR'!S42</f>
        <v>17000</v>
      </c>
    </row>
    <row r="300" spans="1:11" ht="12.75">
      <c r="A300" s="190"/>
      <c r="B300" s="191"/>
      <c r="C300" s="191"/>
      <c r="D300" s="191"/>
      <c r="E300" s="191"/>
      <c r="F300" s="195"/>
      <c r="G300" s="196"/>
      <c r="H300" s="196"/>
      <c r="I300" s="196"/>
      <c r="J300" s="37" t="str">
        <f>+'11 PRY VIAL RUR'!E43</f>
        <v>Batea Chorro Hondo, Vda Caño Negro</v>
      </c>
      <c r="K300" s="178">
        <f>+'11 PRY VIAL RUR'!S43</f>
        <v>15000</v>
      </c>
    </row>
    <row r="301" spans="1:11" ht="12.75">
      <c r="A301" s="190"/>
      <c r="B301" s="191"/>
      <c r="C301" s="191"/>
      <c r="D301" s="191"/>
      <c r="E301" s="191"/>
      <c r="F301" s="195"/>
      <c r="G301" s="196"/>
      <c r="H301" s="196"/>
      <c r="I301" s="196"/>
      <c r="J301" s="37" t="str">
        <f>+'11 PRY VIAL RUR'!E44</f>
        <v>Puente Vehicular sobre la Quebrada la Chucua, Vda. Ceiba Chiquita</v>
      </c>
      <c r="K301" s="178">
        <f>+'11 PRY VIAL RUR'!S44</f>
        <v>85000</v>
      </c>
    </row>
    <row r="302" spans="1:11" ht="12.75">
      <c r="A302" s="190"/>
      <c r="B302" s="191"/>
      <c r="C302" s="191"/>
      <c r="D302" s="191"/>
      <c r="E302" s="191"/>
      <c r="F302" s="195"/>
      <c r="G302" s="196"/>
      <c r="H302" s="196"/>
      <c r="I302" s="196"/>
      <c r="J302" s="37" t="str">
        <f>+'11 PRY VIAL RUR'!E45</f>
        <v>Puente Vehicular sobre la Quebrada Vara Santa, Vda Vara Santa</v>
      </c>
      <c r="K302" s="178">
        <f>+'11 PRY VIAL RUR'!S45</f>
        <v>70000</v>
      </c>
    </row>
    <row r="303" spans="1:11" ht="12.75">
      <c r="A303" s="190"/>
      <c r="B303" s="191"/>
      <c r="C303" s="191"/>
      <c r="D303" s="191"/>
      <c r="E303" s="191"/>
      <c r="F303" s="195"/>
      <c r="G303" s="196"/>
      <c r="H303" s="196"/>
      <c r="I303" s="196"/>
      <c r="J303" s="37" t="str">
        <f>+'11 PRY VIAL RUR'!E46</f>
        <v>Puente Vehicular Quebrada Negra, Vda Caño Negro</v>
      </c>
      <c r="K303" s="178">
        <f>+'11 PRY VIAL RUR'!S46</f>
        <v>85000</v>
      </c>
    </row>
    <row r="304" spans="1:11" ht="12.75">
      <c r="A304" s="190"/>
      <c r="B304" s="191"/>
      <c r="C304" s="191"/>
      <c r="D304" s="191"/>
      <c r="E304" s="191"/>
      <c r="F304" s="195"/>
      <c r="G304" s="196"/>
      <c r="H304" s="196"/>
      <c r="I304" s="196"/>
      <c r="J304" s="37" t="str">
        <f>+'11 PRY VIAL RUR'!E47</f>
        <v>Puente las Cuevas sobre el Río Batá - Vda Caño Negro</v>
      </c>
      <c r="K304" s="178">
        <f>+'11 PRY VIAL RUR'!S47</f>
        <v>32000</v>
      </c>
    </row>
    <row r="305" spans="1:11" ht="12.75">
      <c r="A305" s="190"/>
      <c r="B305" s="191"/>
      <c r="C305" s="191"/>
      <c r="D305" s="191"/>
      <c r="E305" s="191"/>
      <c r="F305" s="195"/>
      <c r="G305" s="196"/>
      <c r="H305" s="196"/>
      <c r="I305" s="196"/>
      <c r="J305" s="37" t="str">
        <f>+'11 PRY VIAL RUR'!E48</f>
        <v>Puente La Clarita Vdas Carbonera y Caño Negro</v>
      </c>
      <c r="K305" s="178">
        <f>+'11 PRY VIAL RUR'!S48</f>
        <v>43000</v>
      </c>
    </row>
    <row r="306" spans="1:11" ht="12.75">
      <c r="A306" s="190"/>
      <c r="B306" s="191"/>
      <c r="C306" s="191"/>
      <c r="D306" s="191"/>
      <c r="E306" s="191"/>
      <c r="F306" s="195"/>
      <c r="G306" s="196"/>
      <c r="H306" s="196"/>
      <c r="I306" s="196"/>
      <c r="J306" s="37" t="str">
        <f>+'11 PRY VIAL RUR'!E49</f>
        <v>Puente Pto. Yopo Vdas Carbonera y Caño Negro</v>
      </c>
      <c r="K306" s="178">
        <f>+'11 PRY VIAL RUR'!S49</f>
        <v>48000</v>
      </c>
    </row>
    <row r="307" spans="1:11" ht="12.75">
      <c r="A307" s="190"/>
      <c r="B307" s="191"/>
      <c r="C307" s="191"/>
      <c r="D307" s="191"/>
      <c r="E307" s="191"/>
      <c r="F307" s="195"/>
      <c r="G307" s="196"/>
      <c r="H307" s="196"/>
      <c r="I307" s="196"/>
      <c r="J307" s="37" t="str">
        <f>+'11 PRY VIAL RUR'!E50</f>
        <v>Puente Pto. Gloria Vdas Charco Largo y Culima</v>
      </c>
      <c r="K307" s="178">
        <f>+'11 PRY VIAL RUR'!S50</f>
        <v>55000</v>
      </c>
    </row>
    <row r="308" spans="1:11" ht="12.75">
      <c r="A308" s="190"/>
      <c r="B308" s="191"/>
      <c r="C308" s="191"/>
      <c r="D308" s="191"/>
      <c r="E308" s="191"/>
      <c r="F308" s="195"/>
      <c r="G308" s="196"/>
      <c r="H308" s="196"/>
      <c r="I308" s="196"/>
      <c r="J308" s="37" t="str">
        <f>+'11 PRY VIAL RUR'!E51</f>
        <v>Puente Pto. Charco Largo</v>
      </c>
      <c r="K308" s="178">
        <f>+'11 PRY VIAL RUR'!S51</f>
        <v>45000</v>
      </c>
    </row>
    <row r="309" spans="1:11" ht="12.75">
      <c r="A309" s="190"/>
      <c r="B309" s="191"/>
      <c r="C309" s="191"/>
      <c r="D309" s="191"/>
      <c r="E309" s="191"/>
      <c r="F309" s="195"/>
      <c r="G309" s="196"/>
      <c r="H309" s="196"/>
      <c r="I309" s="196"/>
      <c r="J309" s="37" t="str">
        <f>+'11 PRY VIAL RUR'!E52</f>
        <v>Puente el Cajón Vda Culima</v>
      </c>
      <c r="K309" s="178">
        <f>+'11 PRY VIAL RUR'!S52</f>
        <v>65000</v>
      </c>
    </row>
    <row r="310" spans="1:11" ht="12.75">
      <c r="A310" s="190"/>
      <c r="B310" s="191"/>
      <c r="C310" s="191"/>
      <c r="D310" s="191"/>
      <c r="E310" s="191"/>
      <c r="F310" s="195"/>
      <c r="G310" s="196"/>
      <c r="H310" s="196"/>
      <c r="I310" s="196"/>
      <c r="J310" s="37" t="str">
        <f>+'11 PRY VIAL RUR'!E53</f>
        <v>Puente quebrada Montecillos  Vda Hormigueros </v>
      </c>
      <c r="K310" s="178">
        <f>+'11 PRY VIAL RUR'!S53</f>
        <v>30000</v>
      </c>
    </row>
    <row r="311" spans="1:11" ht="12.75">
      <c r="A311" s="190"/>
      <c r="B311" s="191"/>
      <c r="C311" s="191"/>
      <c r="D311" s="191"/>
      <c r="E311" s="191"/>
      <c r="F311" s="195"/>
      <c r="G311" s="196"/>
      <c r="H311" s="196"/>
      <c r="I311" s="196"/>
      <c r="J311" s="37" t="str">
        <f>+'11 PRY VIAL RUR'!E54</f>
        <v>Puente Guzmán Vda Nazareth</v>
      </c>
      <c r="K311" s="178">
        <f>+'11 PRY VIAL RUR'!S54</f>
        <v>12000</v>
      </c>
    </row>
    <row r="312" spans="1:11" ht="12.75">
      <c r="A312" s="190"/>
      <c r="B312" s="191"/>
      <c r="C312" s="191"/>
      <c r="D312" s="191"/>
      <c r="E312" s="191"/>
      <c r="F312" s="195"/>
      <c r="G312" s="196"/>
      <c r="H312" s="196"/>
      <c r="I312" s="196"/>
      <c r="J312" s="37" t="str">
        <f>+'11 PRY VIAL RUR'!E55</f>
        <v>Puente agua Caliente</v>
      </c>
      <c r="K312" s="178">
        <f>+'11 PRY VIAL RUR'!S55</f>
        <v>70000</v>
      </c>
    </row>
    <row r="313" spans="1:11" ht="12.75">
      <c r="A313" s="190"/>
      <c r="B313" s="191"/>
      <c r="C313" s="191"/>
      <c r="D313" s="191"/>
      <c r="E313" s="191"/>
      <c r="F313" s="195"/>
      <c r="G313" s="196"/>
      <c r="H313" s="196"/>
      <c r="I313" s="196"/>
      <c r="J313" s="37" t="str">
        <f>+'11 PRY VIAL RUR'!E56</f>
        <v>Puente La Cantonera vía San Agustín del Cerro - Planadas</v>
      </c>
      <c r="K313" s="178">
        <f>+'11 PRY VIAL RUR'!S56</f>
        <v>73000</v>
      </c>
    </row>
    <row r="314" spans="1:11" ht="12.75">
      <c r="A314" s="190"/>
      <c r="B314" s="191"/>
      <c r="C314" s="191"/>
      <c r="D314" s="191"/>
      <c r="E314" s="191"/>
      <c r="F314" s="195"/>
      <c r="G314" s="196"/>
      <c r="H314" s="196"/>
      <c r="I314" s="196"/>
      <c r="J314" s="37" t="str">
        <f>+'11 PRY VIAL RUR'!E57</f>
        <v>Puente Las Bocas río Lengupá Vdas Teguas y Planadas</v>
      </c>
      <c r="K314" s="178">
        <f>+'11 PRY VIAL RUR'!S57</f>
        <v>40000</v>
      </c>
    </row>
    <row r="315" spans="1:11" ht="12.75">
      <c r="A315" s="190"/>
      <c r="B315" s="191"/>
      <c r="C315" s="191"/>
      <c r="D315" s="191"/>
      <c r="E315" s="191"/>
      <c r="F315" s="195"/>
      <c r="G315" s="196"/>
      <c r="H315" s="196"/>
      <c r="I315" s="196"/>
      <c r="J315" s="37" t="str">
        <f>+'11 PRY VIAL RUR'!E58</f>
        <v>Puente las bocas del río Tunjita Vdas Santa Cecilia y Teguas</v>
      </c>
      <c r="K315" s="178">
        <f>+'11 PRY VIAL RUR'!S58</f>
        <v>25000</v>
      </c>
    </row>
    <row r="316" spans="1:11" ht="12.75">
      <c r="A316" s="190"/>
      <c r="B316" s="191"/>
      <c r="C316" s="191"/>
      <c r="D316" s="191"/>
      <c r="E316" s="191"/>
      <c r="F316" s="195"/>
      <c r="G316" s="196"/>
      <c r="H316" s="196"/>
      <c r="I316" s="196"/>
      <c r="J316" s="37" t="str">
        <f>+'11 PRY VIAL RUR'!E59</f>
        <v>Puente quebrada Honda Vda Caño Negro</v>
      </c>
      <c r="K316" s="178">
        <f>+'11 PRY VIAL RUR'!S59</f>
        <v>366000</v>
      </c>
    </row>
    <row r="317" spans="1:11" ht="12.75">
      <c r="A317" s="190"/>
      <c r="B317" s="191"/>
      <c r="C317" s="191"/>
      <c r="D317" s="191"/>
      <c r="E317" s="191"/>
      <c r="F317" s="195"/>
      <c r="G317" s="196"/>
      <c r="H317" s="196"/>
      <c r="I317" s="196"/>
      <c r="J317" s="37" t="str">
        <f>+'11 PRY VIAL RUR'!E60</f>
        <v>Puente Quebrada Blanca Vda Santa Cecilia</v>
      </c>
      <c r="K317" s="178">
        <f>+'11 PRY VIAL RUR'!S60</f>
        <v>85000</v>
      </c>
    </row>
    <row r="318" spans="1:11" ht="12.75">
      <c r="A318" s="190"/>
      <c r="B318" s="191"/>
      <c r="C318" s="191"/>
      <c r="D318" s="191"/>
      <c r="E318" s="191"/>
      <c r="F318" s="195"/>
      <c r="G318" s="196"/>
      <c r="H318" s="196"/>
      <c r="I318" s="196"/>
      <c r="J318" s="37" t="str">
        <f>+'11 PRY VIAL RUR'!E61</f>
        <v>Puente las Lajas en San Miguel</v>
      </c>
      <c r="K318" s="178">
        <f>+'11 PRY VIAL RUR'!S61</f>
        <v>25000</v>
      </c>
    </row>
    <row r="319" spans="1:11" ht="12.75">
      <c r="A319" s="190"/>
      <c r="B319" s="191"/>
      <c r="C319" s="191"/>
      <c r="D319" s="191"/>
      <c r="E319" s="191"/>
      <c r="F319" s="195"/>
      <c r="G319" s="196"/>
      <c r="H319" s="196"/>
      <c r="I319" s="196"/>
      <c r="J319" s="37" t="str">
        <f>+'11 PRY VIAL RUR'!E62</f>
        <v>Puente Bocachico en Nazareth</v>
      </c>
      <c r="K319" s="178">
        <f>+'11 PRY VIAL RUR'!S62</f>
        <v>30000</v>
      </c>
    </row>
    <row r="320" spans="1:11" ht="12.75">
      <c r="A320" s="190"/>
      <c r="B320" s="191"/>
      <c r="C320" s="191"/>
      <c r="D320" s="191"/>
      <c r="E320" s="191"/>
      <c r="F320" s="195"/>
      <c r="G320" s="196"/>
      <c r="H320" s="196"/>
      <c r="I320" s="196"/>
      <c r="J320" s="37" t="str">
        <f>+'11 PRY VIAL RUR'!E63</f>
        <v>Puente la Corneta en Nazareth</v>
      </c>
      <c r="K320" s="178">
        <f>+'11 PRY VIAL RUR'!S63</f>
        <v>15000</v>
      </c>
    </row>
    <row r="321" spans="1:11" ht="12.75">
      <c r="A321" s="190"/>
      <c r="B321" s="191"/>
      <c r="C321" s="191"/>
      <c r="D321" s="191"/>
      <c r="E321" s="191"/>
      <c r="F321" s="195"/>
      <c r="G321" s="196"/>
      <c r="H321" s="196"/>
      <c r="I321" s="196"/>
      <c r="J321" s="37" t="str">
        <f>+'11 PRY VIAL RUR'!E64</f>
        <v>Puente el Salitre río Tunjita Vda Santa Cecilia y Teguas</v>
      </c>
      <c r="K321" s="178">
        <f>+'11 PRY VIAL RUR'!S64</f>
        <v>75000</v>
      </c>
    </row>
    <row r="322" spans="1:11" ht="12.75">
      <c r="A322" s="190"/>
      <c r="B322" s="191"/>
      <c r="C322" s="191"/>
      <c r="D322" s="191"/>
      <c r="E322" s="191"/>
      <c r="F322" s="195"/>
      <c r="G322" s="196"/>
      <c r="H322" s="196"/>
      <c r="I322" s="196"/>
      <c r="J322" s="37" t="str">
        <f>+'11 PRY VIAL RUR'!E65</f>
        <v>Puente Peatonal Caño Frio, Vda La Victoria</v>
      </c>
      <c r="K322" s="178">
        <f>+'11 PRY VIAL RUR'!S65</f>
        <v>4000</v>
      </c>
    </row>
    <row r="323" spans="1:11" ht="12.75">
      <c r="A323" s="190"/>
      <c r="B323" s="191"/>
      <c r="C323" s="191"/>
      <c r="D323" s="191"/>
      <c r="E323" s="191"/>
      <c r="F323" s="195"/>
      <c r="G323" s="196"/>
      <c r="H323" s="196"/>
      <c r="I323" s="196"/>
      <c r="J323" s="37" t="str">
        <f>+'11 PRY VIAL RUR'!E66</f>
        <v>Puente Peatonal Caño Higuerón, Vda la Victoria</v>
      </c>
      <c r="K323" s="178">
        <f>+'11 PRY VIAL RUR'!S66</f>
        <v>15000</v>
      </c>
    </row>
    <row r="324" spans="1:11" ht="12.75">
      <c r="A324" s="190"/>
      <c r="B324" s="191"/>
      <c r="C324" s="191"/>
      <c r="D324" s="191"/>
      <c r="E324" s="191"/>
      <c r="F324" s="195"/>
      <c r="G324" s="196"/>
      <c r="H324" s="196"/>
      <c r="I324" s="196"/>
      <c r="J324" s="37" t="str">
        <f>+'11 PRY VIAL RUR'!E67</f>
        <v>Puente Peatonal Caño Bonito frente a la Escuela de la Vda la Victoria</v>
      </c>
      <c r="K324" s="178">
        <f>+'11 PRY VIAL RUR'!S67</f>
        <v>4000</v>
      </c>
    </row>
    <row r="325" spans="1:11" ht="12.75">
      <c r="A325" s="190"/>
      <c r="B325" s="191"/>
      <c r="C325" s="191"/>
      <c r="D325" s="191"/>
      <c r="E325" s="191"/>
      <c r="F325" s="195"/>
      <c r="G325" s="196"/>
      <c r="H325" s="196"/>
      <c r="I325" s="196"/>
      <c r="J325" s="37" t="str">
        <f>+'11 PRY VIAL RUR'!E68</f>
        <v>Puente Peatonal Caño Bonito frente a don Ignacio Mendez</v>
      </c>
      <c r="K325" s="178">
        <f>+'11 PRY VIAL RUR'!S68</f>
        <v>8000</v>
      </c>
    </row>
    <row r="326" spans="1:11" ht="12.75">
      <c r="A326" s="190"/>
      <c r="B326" s="191"/>
      <c r="C326" s="191"/>
      <c r="D326" s="191"/>
      <c r="E326" s="191"/>
      <c r="F326" s="195"/>
      <c r="G326" s="196"/>
      <c r="H326" s="196"/>
      <c r="I326" s="196"/>
      <c r="J326" s="37" t="str">
        <f>+'11 PRY VIAL RUR'!E69</f>
        <v>Puente Peatonal Quebrada las Lajas, Vda la Victoia</v>
      </c>
      <c r="K326" s="178">
        <f>+'11 PRY VIAL RUR'!S69</f>
        <v>15000</v>
      </c>
    </row>
    <row r="327" spans="1:11" ht="21" customHeight="1">
      <c r="A327" s="190"/>
      <c r="B327" s="191"/>
      <c r="C327" s="191"/>
      <c r="D327" s="191"/>
      <c r="E327" s="191"/>
      <c r="F327" s="195"/>
      <c r="G327" s="196"/>
      <c r="H327" s="196"/>
      <c r="I327" s="196"/>
      <c r="J327" s="37" t="str">
        <f>+'11 PRY VIAL RUR'!E70</f>
        <v>Puente Peatonal en las Bocas de las Quebradas las Lajas y el Caño Bonito, Vda San Miguel</v>
      </c>
      <c r="K327" s="178">
        <f>+'11 PRY VIAL RUR'!S70</f>
        <v>45000</v>
      </c>
    </row>
    <row r="328" spans="1:11" ht="21" customHeight="1">
      <c r="A328" s="190"/>
      <c r="B328" s="191"/>
      <c r="C328" s="191"/>
      <c r="D328" s="191"/>
      <c r="E328" s="191"/>
      <c r="F328" s="195"/>
      <c r="G328" s="196"/>
      <c r="H328" s="196"/>
      <c r="I328" s="196"/>
      <c r="J328" s="37" t="str">
        <f>+'11 PRY VIAL RUR'!E71</f>
        <v>Puente Peatonal sobre la Quebrada la Dorada, Vda San Miguel, límites con el Municipio de San Luis de Gaceno.</v>
      </c>
      <c r="K328" s="178">
        <f>+'11 PRY VIAL RUR'!S71</f>
        <v>45000</v>
      </c>
    </row>
    <row r="329" spans="1:11" ht="12.75">
      <c r="A329" s="190"/>
      <c r="B329" s="191"/>
      <c r="C329" s="191"/>
      <c r="D329" s="191"/>
      <c r="E329" s="191"/>
      <c r="F329" s="195"/>
      <c r="G329" s="196"/>
      <c r="H329" s="196"/>
      <c r="I329" s="196"/>
      <c r="J329" s="37" t="str">
        <f>+'11 PRY VIAL RUR'!E72</f>
        <v>Puente Peatonal sobre la Quebrada la Yacoreña, Vda, Nazareth</v>
      </c>
      <c r="K329" s="178">
        <f>+'11 PRY VIAL RUR'!S72</f>
        <v>15000</v>
      </c>
    </row>
    <row r="330" spans="1:11" ht="12.75">
      <c r="A330" s="190"/>
      <c r="B330" s="191"/>
      <c r="C330" s="191"/>
      <c r="D330" s="191"/>
      <c r="E330" s="191"/>
      <c r="F330" s="195"/>
      <c r="G330" s="196"/>
      <c r="H330" s="196"/>
      <c r="I330" s="196"/>
      <c r="J330" s="37" t="str">
        <f>+'11 PRY VIAL RUR'!E73</f>
        <v>Puente Peatonal sobre la Tesalia, Vda Nazareth</v>
      </c>
      <c r="K330" s="178">
        <f>+'11 PRY VIAL RUR'!S73</f>
        <v>15000</v>
      </c>
    </row>
    <row r="331" spans="1:11" ht="12.75">
      <c r="A331" s="190"/>
      <c r="B331" s="191"/>
      <c r="C331" s="191"/>
      <c r="D331" s="191"/>
      <c r="E331" s="191"/>
      <c r="F331" s="195"/>
      <c r="G331" s="196"/>
      <c r="H331" s="196"/>
      <c r="I331" s="196"/>
      <c r="J331" s="37" t="str">
        <f>+'11 PRY VIAL RUR'!E74</f>
        <v>Puente Peatonal sobre el Caño Viotá, Vda Nazareth</v>
      </c>
      <c r="K331" s="178">
        <f>+'11 PRY VIAL RUR'!S74</f>
        <v>10000</v>
      </c>
    </row>
    <row r="332" spans="1:11" ht="12.75">
      <c r="A332" s="190"/>
      <c r="B332" s="191"/>
      <c r="C332" s="191"/>
      <c r="D332" s="191"/>
      <c r="E332" s="191"/>
      <c r="F332" s="195"/>
      <c r="G332" s="196"/>
      <c r="H332" s="196"/>
      <c r="I332" s="196"/>
      <c r="J332" s="37" t="str">
        <f>+'11 PRY VIAL RUR'!E75</f>
        <v>Puente Peatonal las Moyas, Vda Vara Santa</v>
      </c>
      <c r="K332" s="178">
        <f>+'11 PRY VIAL RUR'!S75</f>
        <v>5000</v>
      </c>
    </row>
    <row r="333" spans="1:11" ht="18.75" customHeight="1">
      <c r="A333" s="190"/>
      <c r="B333" s="191"/>
      <c r="C333" s="191"/>
      <c r="D333" s="191"/>
      <c r="E333" s="191"/>
      <c r="F333" s="195"/>
      <c r="G333" s="196"/>
      <c r="H333" s="196"/>
      <c r="I333" s="196"/>
      <c r="J333" s="37" t="str">
        <f>+'11 PRY VIAL RUR'!E76</f>
        <v>Puente Colgante Peatonal sobre el río Guavio, sector el Balceadero, Vda Guaduales - Mpio Ubala</v>
      </c>
      <c r="K333" s="178">
        <f>+'11 PRY VIAL RUR'!S76</f>
        <v>65000</v>
      </c>
    </row>
    <row r="334" spans="1:11" ht="12.75">
      <c r="A334" s="190"/>
      <c r="B334" s="191"/>
      <c r="C334" s="191"/>
      <c r="D334" s="191"/>
      <c r="E334" s="191"/>
      <c r="F334" s="195"/>
      <c r="G334" s="196"/>
      <c r="H334" s="196"/>
      <c r="I334" s="196"/>
      <c r="J334" s="37" t="str">
        <f>+'11 PRY VIAL RUR'!E77</f>
        <v>Puentes Peatonales Quebrada Agua Fría, Vda Planadas </v>
      </c>
      <c r="K334" s="178">
        <f>+'11 PRY VIAL RUR'!S77</f>
        <v>15000</v>
      </c>
    </row>
    <row r="335" spans="1:11" ht="15.75" customHeight="1">
      <c r="A335" s="190"/>
      <c r="B335" s="191"/>
      <c r="C335" s="191"/>
      <c r="D335" s="191"/>
      <c r="E335" s="191"/>
      <c r="F335" s="195"/>
      <c r="G335" s="196"/>
      <c r="H335" s="196"/>
      <c r="I335" s="196"/>
      <c r="J335" s="37" t="str">
        <f>+'11 PRY VIAL RUR'!E78</f>
        <v>Puente Peatonal sobre la  Queb. La Volcanera, Vda. Planadas </v>
      </c>
      <c r="K335" s="178">
        <f>+'11 PRY VIAL RUR'!S78</f>
        <v>15000</v>
      </c>
    </row>
    <row r="336" spans="1:11" ht="21" customHeight="1">
      <c r="A336" s="190"/>
      <c r="B336" s="191"/>
      <c r="C336" s="191"/>
      <c r="D336" s="191"/>
      <c r="E336" s="191"/>
      <c r="F336" s="195"/>
      <c r="G336" s="196"/>
      <c r="H336" s="196"/>
      <c r="I336" s="196"/>
      <c r="J336" s="37" t="str">
        <f>+'11 PRY VIAL RUR'!E79</f>
        <v>Puente Peatonal sobre la Queb. Encenillos entre la Vda Planadas y Sabanetas (Campohermoso)</v>
      </c>
      <c r="K336" s="178">
        <f>+'11 PRY VIAL RUR'!S79</f>
        <v>15000</v>
      </c>
    </row>
    <row r="337" spans="1:11" ht="16.5" customHeight="1">
      <c r="A337" s="190" t="s">
        <v>646</v>
      </c>
      <c r="B337" s="191" t="s">
        <v>647</v>
      </c>
      <c r="C337" s="191"/>
      <c r="D337" s="191">
        <v>2</v>
      </c>
      <c r="E337" s="191" t="s">
        <v>648</v>
      </c>
      <c r="F337" s="195">
        <v>0</v>
      </c>
      <c r="G337" s="196" t="s">
        <v>649</v>
      </c>
      <c r="H337" s="196" t="s">
        <v>6</v>
      </c>
      <c r="I337" s="196" t="s">
        <v>650</v>
      </c>
      <c r="J337" s="37" t="s">
        <v>651</v>
      </c>
      <c r="K337" s="178">
        <f>+'1 PRY ADMVO'!K303</f>
        <v>0</v>
      </c>
    </row>
    <row r="338" spans="1:11" ht="15.75" customHeight="1">
      <c r="A338" s="190"/>
      <c r="B338" s="191"/>
      <c r="C338" s="191"/>
      <c r="D338" s="191"/>
      <c r="E338" s="191"/>
      <c r="F338" s="195"/>
      <c r="G338" s="196"/>
      <c r="H338" s="196"/>
      <c r="I338" s="196"/>
      <c r="J338" s="37" t="s">
        <v>652</v>
      </c>
      <c r="K338" s="178">
        <f>+'1 PRY ADMVO'!K304</f>
        <v>0</v>
      </c>
    </row>
    <row r="339" spans="1:11" ht="17.25" customHeight="1">
      <c r="A339" s="190"/>
      <c r="B339" s="191" t="s">
        <v>584</v>
      </c>
      <c r="C339" s="191"/>
      <c r="D339" s="191">
        <v>6</v>
      </c>
      <c r="E339" s="191" t="s">
        <v>648</v>
      </c>
      <c r="F339" s="195">
        <v>0</v>
      </c>
      <c r="G339" s="196" t="s">
        <v>649</v>
      </c>
      <c r="H339" s="196" t="s">
        <v>6</v>
      </c>
      <c r="I339" s="196" t="s">
        <v>653</v>
      </c>
      <c r="J339" s="37" t="s">
        <v>654</v>
      </c>
      <c r="K339" s="178">
        <f>+'1 PRY ADMVO'!K305</f>
        <v>0</v>
      </c>
    </row>
    <row r="340" spans="1:11" ht="15.75" customHeight="1">
      <c r="A340" s="190"/>
      <c r="B340" s="191"/>
      <c r="C340" s="191"/>
      <c r="D340" s="191"/>
      <c r="E340" s="191"/>
      <c r="F340" s="195"/>
      <c r="G340" s="196"/>
      <c r="H340" s="196"/>
      <c r="I340" s="196"/>
      <c r="J340" s="37" t="s">
        <v>655</v>
      </c>
      <c r="K340" s="178">
        <f>+'1 PRY ADMVO'!K306</f>
        <v>0</v>
      </c>
    </row>
    <row r="341" spans="1:11" ht="21" customHeight="1">
      <c r="A341" s="190" t="s">
        <v>166</v>
      </c>
      <c r="B341" s="206" t="s">
        <v>167</v>
      </c>
      <c r="C341" s="206"/>
      <c r="D341" s="191">
        <v>6</v>
      </c>
      <c r="E341" s="191" t="s">
        <v>168</v>
      </c>
      <c r="F341" s="195">
        <v>0</v>
      </c>
      <c r="G341" s="196" t="s">
        <v>169</v>
      </c>
      <c r="H341" s="196" t="s">
        <v>170</v>
      </c>
      <c r="I341" s="196" t="s">
        <v>171</v>
      </c>
      <c r="J341" s="37" t="s">
        <v>180</v>
      </c>
      <c r="K341" s="178">
        <f>+'1 PRY ADMVO'!K307</f>
        <v>0</v>
      </c>
    </row>
    <row r="342" spans="1:11" ht="24" customHeight="1">
      <c r="A342" s="190"/>
      <c r="B342" s="206"/>
      <c r="C342" s="206"/>
      <c r="D342" s="191"/>
      <c r="E342" s="191"/>
      <c r="F342" s="195"/>
      <c r="G342" s="196"/>
      <c r="H342" s="196"/>
      <c r="I342" s="196"/>
      <c r="J342" s="37" t="s">
        <v>172</v>
      </c>
      <c r="K342" s="178">
        <f>+'1 PRY ADMVO'!K308</f>
        <v>0</v>
      </c>
    </row>
    <row r="343" spans="1:11" ht="12.75">
      <c r="A343" s="190"/>
      <c r="B343" s="206"/>
      <c r="C343" s="206"/>
      <c r="D343" s="191"/>
      <c r="E343" s="191"/>
      <c r="F343" s="195"/>
      <c r="G343" s="196"/>
      <c r="H343" s="196"/>
      <c r="I343" s="196"/>
      <c r="J343" s="37" t="s">
        <v>173</v>
      </c>
      <c r="K343" s="178">
        <f>+'1 PRY ADMVO'!K309</f>
        <v>0</v>
      </c>
    </row>
    <row r="344" spans="1:11" ht="33.75" customHeight="1">
      <c r="A344" s="190"/>
      <c r="B344" s="206" t="s">
        <v>174</v>
      </c>
      <c r="C344" s="206"/>
      <c r="D344" s="191">
        <v>6</v>
      </c>
      <c r="E344" s="191" t="s">
        <v>175</v>
      </c>
      <c r="F344" s="195">
        <v>0</v>
      </c>
      <c r="G344" s="196" t="s">
        <v>176</v>
      </c>
      <c r="H344" s="196" t="s">
        <v>6</v>
      </c>
      <c r="I344" s="196" t="s">
        <v>177</v>
      </c>
      <c r="J344" s="37" t="s">
        <v>178</v>
      </c>
      <c r="K344" s="178">
        <f>+'1 PRY ADMVO'!K310</f>
        <v>0</v>
      </c>
    </row>
    <row r="345" spans="1:11" ht="12.75">
      <c r="A345" s="190"/>
      <c r="B345" s="206"/>
      <c r="C345" s="206"/>
      <c r="D345" s="191"/>
      <c r="E345" s="191"/>
      <c r="F345" s="195"/>
      <c r="G345" s="196"/>
      <c r="H345" s="196"/>
      <c r="I345" s="196"/>
      <c r="J345" s="37" t="s">
        <v>179</v>
      </c>
      <c r="K345" s="178">
        <f>+'1 PRY ADMVO'!K311</f>
        <v>0</v>
      </c>
    </row>
    <row r="346" spans="1:11" ht="12.75">
      <c r="A346" s="200" t="s">
        <v>537</v>
      </c>
      <c r="B346" s="200"/>
      <c r="C346" s="200"/>
      <c r="D346" s="200"/>
      <c r="E346" s="200"/>
      <c r="F346" s="135">
        <f>SUM(F5:F345)</f>
        <v>37114182</v>
      </c>
      <c r="G346" s="134"/>
      <c r="H346" s="136"/>
      <c r="I346" s="134"/>
      <c r="J346" s="134"/>
      <c r="K346" s="10">
        <f>SUM(K5:K345)</f>
        <v>37114182</v>
      </c>
    </row>
    <row r="347" ht="12.75">
      <c r="H347" s="14"/>
    </row>
    <row r="348" spans="6:8" ht="12.75">
      <c r="F348" s="121"/>
      <c r="H348" s="14"/>
    </row>
    <row r="349" spans="6:8" ht="12.75">
      <c r="F349" s="121"/>
      <c r="H349" s="14"/>
    </row>
    <row r="350" spans="6:8" ht="12.75">
      <c r="F350" s="121"/>
      <c r="H350" s="14"/>
    </row>
    <row r="351" spans="6:8" ht="12.75">
      <c r="F351" s="121"/>
      <c r="H351" s="14"/>
    </row>
    <row r="352" spans="6:8" ht="12.75">
      <c r="F352" s="121"/>
      <c r="H352" s="14"/>
    </row>
    <row r="353" spans="6:8" ht="12.75">
      <c r="F353" s="121"/>
      <c r="H353" s="14"/>
    </row>
    <row r="354" spans="6:8" ht="12.75">
      <c r="F354" s="121"/>
      <c r="H354" s="14"/>
    </row>
    <row r="355" spans="6:8" ht="12.75">
      <c r="F355" s="121"/>
      <c r="H355" s="14"/>
    </row>
    <row r="356" spans="6:8" ht="12.75">
      <c r="F356" s="121"/>
      <c r="H356" s="14"/>
    </row>
    <row r="357" spans="6:8" ht="12.75">
      <c r="F357" s="121"/>
      <c r="H357" s="14"/>
    </row>
    <row r="358" spans="6:8" ht="12.75">
      <c r="F358" s="121"/>
      <c r="H358" s="14"/>
    </row>
    <row r="359" spans="6:8" ht="12.75">
      <c r="F359" s="121"/>
      <c r="H359" s="14"/>
    </row>
    <row r="360" spans="6:8" ht="12.75">
      <c r="F360" s="121"/>
      <c r="H360" s="14"/>
    </row>
    <row r="361" spans="6:8" ht="12.75">
      <c r="F361" s="121"/>
      <c r="H361" s="14"/>
    </row>
    <row r="362" spans="6:8" ht="12.75">
      <c r="F362" s="121"/>
      <c r="H362" s="14"/>
    </row>
    <row r="363" spans="6:8" ht="12.75">
      <c r="F363" s="121"/>
      <c r="H363" s="14"/>
    </row>
    <row r="364" ht="12.75">
      <c r="F364" s="121"/>
    </row>
    <row r="365" ht="12.75">
      <c r="F365" s="121"/>
    </row>
    <row r="366" ht="12.75">
      <c r="F366" s="121"/>
    </row>
    <row r="367" ht="12.75">
      <c r="F367" s="121"/>
    </row>
    <row r="368" ht="12.75">
      <c r="F368" s="121"/>
    </row>
    <row r="369" ht="12.75">
      <c r="F369" s="121"/>
    </row>
    <row r="370" ht="12.75">
      <c r="F370" s="121"/>
    </row>
    <row r="371" ht="12.75">
      <c r="F371" s="121"/>
    </row>
    <row r="372" ht="12.75">
      <c r="F372" s="121"/>
    </row>
    <row r="373" ht="12.75">
      <c r="F373" s="121"/>
    </row>
    <row r="374" ht="12.75">
      <c r="F374" s="121"/>
    </row>
    <row r="375" ht="12.75">
      <c r="F375" s="121"/>
    </row>
    <row r="376" ht="12.75">
      <c r="F376" s="121"/>
    </row>
    <row r="377" ht="12.75">
      <c r="F377" s="121"/>
    </row>
    <row r="378" ht="12.75">
      <c r="F378" s="121"/>
    </row>
    <row r="379" ht="12.75">
      <c r="F379" s="121"/>
    </row>
    <row r="380" ht="12.75">
      <c r="F380" s="121"/>
    </row>
    <row r="381" ht="12.75">
      <c r="F381" s="121"/>
    </row>
    <row r="382" ht="12.75">
      <c r="F382" s="121"/>
    </row>
    <row r="383" ht="12.75">
      <c r="F383" s="121"/>
    </row>
    <row r="384" ht="12.75">
      <c r="F384" s="121"/>
    </row>
    <row r="385" ht="12.75">
      <c r="F385" s="121"/>
    </row>
    <row r="386" ht="12.75">
      <c r="F386" s="121"/>
    </row>
    <row r="387" ht="12.75">
      <c r="F387" s="121"/>
    </row>
    <row r="388" ht="12.75">
      <c r="F388" s="121"/>
    </row>
    <row r="389" ht="12.75">
      <c r="F389" s="121"/>
    </row>
    <row r="390" ht="12.75">
      <c r="F390" s="121"/>
    </row>
    <row r="391" ht="12.75">
      <c r="F391" s="121"/>
    </row>
    <row r="392" ht="12.75">
      <c r="F392" s="121"/>
    </row>
    <row r="393" ht="12.75">
      <c r="F393" s="121"/>
    </row>
    <row r="394" ht="12.75">
      <c r="F394" s="121"/>
    </row>
    <row r="395" ht="12.75">
      <c r="F395" s="121"/>
    </row>
    <row r="396" ht="12.75">
      <c r="F396" s="121"/>
    </row>
    <row r="397" ht="12.75">
      <c r="F397" s="121"/>
    </row>
    <row r="398" ht="12.75">
      <c r="F398" s="121"/>
    </row>
    <row r="399" ht="12.75">
      <c r="F399" s="121"/>
    </row>
    <row r="400" ht="12.75">
      <c r="F400" s="121"/>
    </row>
    <row r="401" ht="12.75">
      <c r="F401" s="121"/>
    </row>
    <row r="402" ht="12.75">
      <c r="F402" s="121"/>
    </row>
  </sheetData>
  <mergeCells count="404">
    <mergeCell ref="H231:H233"/>
    <mergeCell ref="E231:E233"/>
    <mergeCell ref="F231:F233"/>
    <mergeCell ref="G231:G233"/>
    <mergeCell ref="A231:A233"/>
    <mergeCell ref="B231:C233"/>
    <mergeCell ref="D231:D233"/>
    <mergeCell ref="D18:D19"/>
    <mergeCell ref="D166:D168"/>
    <mergeCell ref="D125:D128"/>
    <mergeCell ref="D151:D153"/>
    <mergeCell ref="D160:D163"/>
    <mergeCell ref="D154:D156"/>
    <mergeCell ref="D218:D221"/>
    <mergeCell ref="E169:E170"/>
    <mergeCell ref="F169:F170"/>
    <mergeCell ref="F83:F88"/>
    <mergeCell ref="F72:F73"/>
    <mergeCell ref="E80:E81"/>
    <mergeCell ref="E166:E168"/>
    <mergeCell ref="F166:F168"/>
    <mergeCell ref="E164:E165"/>
    <mergeCell ref="F91:F114"/>
    <mergeCell ref="E72:E73"/>
    <mergeCell ref="A1:K1"/>
    <mergeCell ref="A2:K2"/>
    <mergeCell ref="K3:K4"/>
    <mergeCell ref="F18:F19"/>
    <mergeCell ref="G18:G19"/>
    <mergeCell ref="H18:H19"/>
    <mergeCell ref="A18:A20"/>
    <mergeCell ref="B7:C8"/>
    <mergeCell ref="B18:C19"/>
    <mergeCell ref="B20:C20"/>
    <mergeCell ref="I160:I163"/>
    <mergeCell ref="F157:F159"/>
    <mergeCell ref="H148:H150"/>
    <mergeCell ref="I148:I150"/>
    <mergeCell ref="F151:F153"/>
    <mergeCell ref="F148:F150"/>
    <mergeCell ref="F160:F163"/>
    <mergeCell ref="G160:G163"/>
    <mergeCell ref="G157:G159"/>
    <mergeCell ref="I154:I156"/>
    <mergeCell ref="I151:I153"/>
    <mergeCell ref="E148:E150"/>
    <mergeCell ref="G125:G128"/>
    <mergeCell ref="G148:G150"/>
    <mergeCell ref="F129:F147"/>
    <mergeCell ref="H151:H153"/>
    <mergeCell ref="G151:G153"/>
    <mergeCell ref="F125:F128"/>
    <mergeCell ref="H83:H88"/>
    <mergeCell ref="F89:F90"/>
    <mergeCell ref="H89:H90"/>
    <mergeCell ref="H118:H120"/>
    <mergeCell ref="H115:H117"/>
    <mergeCell ref="G115:G117"/>
    <mergeCell ref="G89:G90"/>
    <mergeCell ref="H91:H114"/>
    <mergeCell ref="G91:G114"/>
    <mergeCell ref="E222:E224"/>
    <mergeCell ref="F211:F216"/>
    <mergeCell ref="F218:F221"/>
    <mergeCell ref="D211:D216"/>
    <mergeCell ref="E211:E216"/>
    <mergeCell ref="D222:D224"/>
    <mergeCell ref="E218:E221"/>
    <mergeCell ref="A148:A153"/>
    <mergeCell ref="E160:E163"/>
    <mergeCell ref="E154:E156"/>
    <mergeCell ref="A154:A163"/>
    <mergeCell ref="D148:D150"/>
    <mergeCell ref="E157:E159"/>
    <mergeCell ref="D157:D159"/>
    <mergeCell ref="E151:E153"/>
    <mergeCell ref="B157:C159"/>
    <mergeCell ref="B154:C156"/>
    <mergeCell ref="A187:A209"/>
    <mergeCell ref="A218:A224"/>
    <mergeCell ref="B228:C228"/>
    <mergeCell ref="B229:C229"/>
    <mergeCell ref="A210:A217"/>
    <mergeCell ref="B210:C210"/>
    <mergeCell ref="B198:C209"/>
    <mergeCell ref="B222:C224"/>
    <mergeCell ref="B226:C226"/>
    <mergeCell ref="B218:C221"/>
    <mergeCell ref="B21:C33"/>
    <mergeCell ref="B67:C69"/>
    <mergeCell ref="B66:C66"/>
    <mergeCell ref="C72:C73"/>
    <mergeCell ref="B65:C65"/>
    <mergeCell ref="B52:C52"/>
    <mergeCell ref="B34:C35"/>
    <mergeCell ref="B43:C51"/>
    <mergeCell ref="B39:C42"/>
    <mergeCell ref="B36:C38"/>
    <mergeCell ref="A234:A336"/>
    <mergeCell ref="A169:A177"/>
    <mergeCell ref="C58:C60"/>
    <mergeCell ref="C61:C63"/>
    <mergeCell ref="A52:A79"/>
    <mergeCell ref="B53:B64"/>
    <mergeCell ref="C53:C57"/>
    <mergeCell ref="C70:C71"/>
    <mergeCell ref="C77:C79"/>
    <mergeCell ref="A225:A230"/>
    <mergeCell ref="G43:G51"/>
    <mergeCell ref="F58:F60"/>
    <mergeCell ref="H16:H17"/>
    <mergeCell ref="E18:E19"/>
    <mergeCell ref="H39:H42"/>
    <mergeCell ref="F39:F42"/>
    <mergeCell ref="F16:F17"/>
    <mergeCell ref="E16:E17"/>
    <mergeCell ref="G16:G17"/>
    <mergeCell ref="E58:E60"/>
    <mergeCell ref="F7:F8"/>
    <mergeCell ref="A125:A147"/>
    <mergeCell ref="A115:A124"/>
    <mergeCell ref="C74:C76"/>
    <mergeCell ref="B80:C81"/>
    <mergeCell ref="B70:B79"/>
    <mergeCell ref="A80:A82"/>
    <mergeCell ref="A83:A114"/>
    <mergeCell ref="B82:C82"/>
    <mergeCell ref="B118:C120"/>
    <mergeCell ref="E11:E14"/>
    <mergeCell ref="F11:F14"/>
    <mergeCell ref="E9:E10"/>
    <mergeCell ref="F9:F10"/>
    <mergeCell ref="J3:J4"/>
    <mergeCell ref="C3:C4"/>
    <mergeCell ref="G11:G14"/>
    <mergeCell ref="H11:H14"/>
    <mergeCell ref="H9:H10"/>
    <mergeCell ref="D3:I3"/>
    <mergeCell ref="F5:F6"/>
    <mergeCell ref="G5:G6"/>
    <mergeCell ref="D5:D6"/>
    <mergeCell ref="E5:E6"/>
    <mergeCell ref="D16:D17"/>
    <mergeCell ref="I16:I17"/>
    <mergeCell ref="I7:I8"/>
    <mergeCell ref="G9:G10"/>
    <mergeCell ref="I11:I14"/>
    <mergeCell ref="I9:I10"/>
    <mergeCell ref="H7:H8"/>
    <mergeCell ref="G7:G8"/>
    <mergeCell ref="D11:D14"/>
    <mergeCell ref="D9:D10"/>
    <mergeCell ref="H77:H79"/>
    <mergeCell ref="D77:D79"/>
    <mergeCell ref="D74:D76"/>
    <mergeCell ref="F77:F79"/>
    <mergeCell ref="E77:E79"/>
    <mergeCell ref="G77:G79"/>
    <mergeCell ref="G74:G76"/>
    <mergeCell ref="H74:H76"/>
    <mergeCell ref="E74:E76"/>
    <mergeCell ref="A3:A4"/>
    <mergeCell ref="B5:C6"/>
    <mergeCell ref="A5:A17"/>
    <mergeCell ref="B16:C17"/>
    <mergeCell ref="B9:C10"/>
    <mergeCell ref="B11:C14"/>
    <mergeCell ref="B15:C15"/>
    <mergeCell ref="B3:B4"/>
    <mergeCell ref="I341:I343"/>
    <mergeCell ref="D344:D345"/>
    <mergeCell ref="E344:E345"/>
    <mergeCell ref="F344:F345"/>
    <mergeCell ref="G344:G345"/>
    <mergeCell ref="I344:I345"/>
    <mergeCell ref="E341:E343"/>
    <mergeCell ref="F341:F343"/>
    <mergeCell ref="G341:G343"/>
    <mergeCell ref="H341:H343"/>
    <mergeCell ref="D341:D343"/>
    <mergeCell ref="F339:F340"/>
    <mergeCell ref="G339:G340"/>
    <mergeCell ref="H339:H340"/>
    <mergeCell ref="D339:D340"/>
    <mergeCell ref="E339:E340"/>
    <mergeCell ref="I339:I340"/>
    <mergeCell ref="I263:I336"/>
    <mergeCell ref="G198:G209"/>
    <mergeCell ref="I198:I209"/>
    <mergeCell ref="G337:G338"/>
    <mergeCell ref="G222:G224"/>
    <mergeCell ref="H263:H336"/>
    <mergeCell ref="G234:G260"/>
    <mergeCell ref="H234:H260"/>
    <mergeCell ref="I234:I260"/>
    <mergeCell ref="H337:H338"/>
    <mergeCell ref="H178:H183"/>
    <mergeCell ref="I178:I183"/>
    <mergeCell ref="I188:I197"/>
    <mergeCell ref="H188:H197"/>
    <mergeCell ref="I337:I338"/>
    <mergeCell ref="H222:H224"/>
    <mergeCell ref="I222:I224"/>
    <mergeCell ref="I184:I186"/>
    <mergeCell ref="H184:H186"/>
    <mergeCell ref="I218:I221"/>
    <mergeCell ref="H218:H221"/>
    <mergeCell ref="H198:H209"/>
    <mergeCell ref="H211:H216"/>
    <mergeCell ref="I211:I216"/>
    <mergeCell ref="H164:H165"/>
    <mergeCell ref="I164:I165"/>
    <mergeCell ref="G166:G168"/>
    <mergeCell ref="F164:F165"/>
    <mergeCell ref="G164:G165"/>
    <mergeCell ref="I166:I168"/>
    <mergeCell ref="H166:H168"/>
    <mergeCell ref="I174:I177"/>
    <mergeCell ref="I171:I173"/>
    <mergeCell ref="I169:I170"/>
    <mergeCell ref="H169:H170"/>
    <mergeCell ref="H171:H173"/>
    <mergeCell ref="H174:H177"/>
    <mergeCell ref="H160:H163"/>
    <mergeCell ref="G169:G170"/>
    <mergeCell ref="G174:G177"/>
    <mergeCell ref="D174:D177"/>
    <mergeCell ref="F174:F177"/>
    <mergeCell ref="E174:E177"/>
    <mergeCell ref="F171:F173"/>
    <mergeCell ref="D171:D173"/>
    <mergeCell ref="E171:E173"/>
    <mergeCell ref="D164:D165"/>
    <mergeCell ref="E263:E336"/>
    <mergeCell ref="E234:E260"/>
    <mergeCell ref="D263:D336"/>
    <mergeCell ref="F234:F260"/>
    <mergeCell ref="F178:F183"/>
    <mergeCell ref="D169:D170"/>
    <mergeCell ref="G171:G173"/>
    <mergeCell ref="F263:F336"/>
    <mergeCell ref="E188:E197"/>
    <mergeCell ref="F188:F197"/>
    <mergeCell ref="G263:G336"/>
    <mergeCell ref="G218:G221"/>
    <mergeCell ref="E178:E183"/>
    <mergeCell ref="E184:E186"/>
    <mergeCell ref="G178:G183"/>
    <mergeCell ref="E115:E117"/>
    <mergeCell ref="I157:I159"/>
    <mergeCell ref="H157:H159"/>
    <mergeCell ref="G154:G156"/>
    <mergeCell ref="H154:H156"/>
    <mergeCell ref="E118:E120"/>
    <mergeCell ref="F118:F120"/>
    <mergeCell ref="G118:G120"/>
    <mergeCell ref="F154:F156"/>
    <mergeCell ref="A164:A168"/>
    <mergeCell ref="B160:C163"/>
    <mergeCell ref="B171:C173"/>
    <mergeCell ref="B174:C177"/>
    <mergeCell ref="B166:C168"/>
    <mergeCell ref="B164:C165"/>
    <mergeCell ref="B178:C183"/>
    <mergeCell ref="B211:C216"/>
    <mergeCell ref="B263:C336"/>
    <mergeCell ref="B184:C186"/>
    <mergeCell ref="B234:C260"/>
    <mergeCell ref="G188:G197"/>
    <mergeCell ref="D198:D209"/>
    <mergeCell ref="E198:E209"/>
    <mergeCell ref="G184:G186"/>
    <mergeCell ref="D184:D186"/>
    <mergeCell ref="F184:F186"/>
    <mergeCell ref="G211:G216"/>
    <mergeCell ref="F222:F224"/>
    <mergeCell ref="F198:F209"/>
    <mergeCell ref="A341:A345"/>
    <mergeCell ref="B227:C227"/>
    <mergeCell ref="B225:C225"/>
    <mergeCell ref="D337:D338"/>
    <mergeCell ref="E337:E338"/>
    <mergeCell ref="F337:F338"/>
    <mergeCell ref="D234:D260"/>
    <mergeCell ref="A178:A186"/>
    <mergeCell ref="B169:C170"/>
    <mergeCell ref="B344:C345"/>
    <mergeCell ref="A337:A340"/>
    <mergeCell ref="B339:C340"/>
    <mergeCell ref="B337:C338"/>
    <mergeCell ref="B230:C230"/>
    <mergeCell ref="B217:C217"/>
    <mergeCell ref="B261:C262"/>
    <mergeCell ref="B341:C343"/>
    <mergeCell ref="E129:E147"/>
    <mergeCell ref="E125:E128"/>
    <mergeCell ref="I121:I124"/>
    <mergeCell ref="H121:H124"/>
    <mergeCell ref="G121:G124"/>
    <mergeCell ref="G129:G147"/>
    <mergeCell ref="H129:H147"/>
    <mergeCell ref="I129:I147"/>
    <mergeCell ref="H125:H128"/>
    <mergeCell ref="I125:I128"/>
    <mergeCell ref="I72:I73"/>
    <mergeCell ref="I118:I120"/>
    <mergeCell ref="I83:I88"/>
    <mergeCell ref="I91:I114"/>
    <mergeCell ref="I74:I76"/>
    <mergeCell ref="I77:I79"/>
    <mergeCell ref="I80:I81"/>
    <mergeCell ref="I89:I90"/>
    <mergeCell ref="I115:I117"/>
    <mergeCell ref="E91:E114"/>
    <mergeCell ref="E83:E88"/>
    <mergeCell ref="G83:G88"/>
    <mergeCell ref="I53:I57"/>
    <mergeCell ref="I70:I71"/>
    <mergeCell ref="G72:G73"/>
    <mergeCell ref="H72:H73"/>
    <mergeCell ref="H58:H60"/>
    <mergeCell ref="H53:H57"/>
    <mergeCell ref="I58:I60"/>
    <mergeCell ref="B151:C153"/>
    <mergeCell ref="B148:C150"/>
    <mergeCell ref="B91:C114"/>
    <mergeCell ref="D118:D120"/>
    <mergeCell ref="D115:D117"/>
    <mergeCell ref="D91:D114"/>
    <mergeCell ref="B115:C117"/>
    <mergeCell ref="H21:H33"/>
    <mergeCell ref="F80:F81"/>
    <mergeCell ref="F115:F117"/>
    <mergeCell ref="H344:H345"/>
    <mergeCell ref="F121:F124"/>
    <mergeCell ref="G80:G81"/>
    <mergeCell ref="F74:F76"/>
    <mergeCell ref="H70:H71"/>
    <mergeCell ref="G70:G71"/>
    <mergeCell ref="H80:H81"/>
    <mergeCell ref="D21:D33"/>
    <mergeCell ref="E21:E33"/>
    <mergeCell ref="F21:F33"/>
    <mergeCell ref="G21:G33"/>
    <mergeCell ref="G61:G63"/>
    <mergeCell ref="H61:H63"/>
    <mergeCell ref="I61:I63"/>
    <mergeCell ref="D67:D69"/>
    <mergeCell ref="E67:E69"/>
    <mergeCell ref="F67:F69"/>
    <mergeCell ref="G67:G69"/>
    <mergeCell ref="D61:D63"/>
    <mergeCell ref="E61:E63"/>
    <mergeCell ref="F61:F63"/>
    <mergeCell ref="F70:F71"/>
    <mergeCell ref="D70:D71"/>
    <mergeCell ref="H43:H51"/>
    <mergeCell ref="G39:G42"/>
    <mergeCell ref="D53:D57"/>
    <mergeCell ref="G58:G60"/>
    <mergeCell ref="E53:E57"/>
    <mergeCell ref="F53:F57"/>
    <mergeCell ref="G53:G57"/>
    <mergeCell ref="D58:D60"/>
    <mergeCell ref="E70:E71"/>
    <mergeCell ref="D72:D73"/>
    <mergeCell ref="D121:D124"/>
    <mergeCell ref="D43:D51"/>
    <mergeCell ref="E43:E51"/>
    <mergeCell ref="E89:E90"/>
    <mergeCell ref="E121:E124"/>
    <mergeCell ref="D89:D90"/>
    <mergeCell ref="D80:D81"/>
    <mergeCell ref="D83:D88"/>
    <mergeCell ref="B83:C88"/>
    <mergeCell ref="B89:C90"/>
    <mergeCell ref="B121:C124"/>
    <mergeCell ref="A346:E346"/>
    <mergeCell ref="D178:D183"/>
    <mergeCell ref="B129:C147"/>
    <mergeCell ref="D129:D147"/>
    <mergeCell ref="B125:C128"/>
    <mergeCell ref="B188:C197"/>
    <mergeCell ref="D188:D197"/>
    <mergeCell ref="A21:A51"/>
    <mergeCell ref="F36:F38"/>
    <mergeCell ref="G36:G38"/>
    <mergeCell ref="H36:H38"/>
    <mergeCell ref="F43:F51"/>
    <mergeCell ref="D39:D42"/>
    <mergeCell ref="E39:E42"/>
    <mergeCell ref="D34:D35"/>
    <mergeCell ref="D36:D38"/>
    <mergeCell ref="E36:E38"/>
    <mergeCell ref="E34:E35"/>
    <mergeCell ref="D7:D8"/>
    <mergeCell ref="E7:E8"/>
    <mergeCell ref="I39:I41"/>
    <mergeCell ref="I36:I38"/>
    <mergeCell ref="H34:H35"/>
    <mergeCell ref="I34:I35"/>
    <mergeCell ref="F34:F35"/>
    <mergeCell ref="G34:G35"/>
    <mergeCell ref="I21:I33"/>
  </mergeCells>
  <printOptions/>
  <pageMargins left="0.53" right="0.75" top="1.19" bottom="0.89" header="0.93" footer="0.63"/>
  <pageSetup horizontalDpi="300" verticalDpi="300" orientation="landscape" scale="80" r:id="rId1"/>
  <headerFooter alignWithMargins="0">
    <oddHeader>&amp;C&amp;"Arial,Negrita"ESQUEMA DE ORDENAMIENTO TERRITORIAL&amp;R&amp;P</oddHeader>
    <oddFooter>&amp;C&amp;"Arial,Negrita"MUNICIPIO DE SANTA MARIA</oddFooter>
  </headerFooter>
</worksheet>
</file>

<file path=xl/worksheets/sheet10.xml><?xml version="1.0" encoding="utf-8"?>
<worksheet xmlns="http://schemas.openxmlformats.org/spreadsheetml/2006/main" xmlns:r="http://schemas.openxmlformats.org/officeDocument/2006/relationships">
  <dimension ref="A1:R25"/>
  <sheetViews>
    <sheetView workbookViewId="0" topLeftCell="A1">
      <selection activeCell="A1" sqref="A1:Q1"/>
    </sheetView>
  </sheetViews>
  <sheetFormatPr defaultColWidth="11.421875" defaultRowHeight="12.75"/>
  <cols>
    <col min="1" max="1" width="5.421875" style="0" customWidth="1"/>
    <col min="2" max="2" width="5.00390625" style="2" customWidth="1"/>
    <col min="3" max="3" width="2.421875" style="0" customWidth="1"/>
    <col min="4" max="4" width="12.421875" style="2" customWidth="1"/>
    <col min="5" max="5" width="14.28125" style="14" customWidth="1"/>
    <col min="6" max="6" width="2.00390625" style="14" customWidth="1"/>
    <col min="7" max="7" width="8.00390625" style="87" customWidth="1"/>
    <col min="8" max="8" width="17.7109375" style="88" customWidth="1"/>
    <col min="9" max="9" width="2.00390625" style="88" customWidth="1"/>
    <col min="10" max="10" width="9.421875" style="87" customWidth="1"/>
    <col min="11" max="11" width="18.57421875" style="88" customWidth="1"/>
    <col min="12" max="12" width="2.140625" style="88" customWidth="1"/>
    <col min="13" max="13" width="8.57421875" style="86" customWidth="1"/>
    <col min="14" max="14" width="21.00390625" style="14" customWidth="1"/>
    <col min="15" max="15" width="2.140625" style="14" customWidth="1"/>
    <col min="16" max="16" width="8.140625" style="96" customWidth="1"/>
    <col min="17" max="17" width="10.421875" style="96" customWidth="1"/>
    <col min="18" max="18" width="2.421875" style="0" customWidth="1"/>
  </cols>
  <sheetData>
    <row r="1" spans="1:17" ht="12.75">
      <c r="A1" s="266" t="s">
        <v>1012</v>
      </c>
      <c r="B1" s="266"/>
      <c r="C1" s="266"/>
      <c r="D1" s="266"/>
      <c r="E1" s="266"/>
      <c r="F1" s="266"/>
      <c r="G1" s="266"/>
      <c r="H1" s="266"/>
      <c r="I1" s="266"/>
      <c r="J1" s="266"/>
      <c r="K1" s="266"/>
      <c r="L1" s="266"/>
      <c r="M1" s="266"/>
      <c r="N1" s="266"/>
      <c r="O1" s="266"/>
      <c r="P1" s="266"/>
      <c r="Q1" s="266"/>
    </row>
    <row r="2" spans="1:17" ht="15" customHeight="1">
      <c r="A2" s="229" t="s">
        <v>805</v>
      </c>
      <c r="B2" s="229"/>
      <c r="C2" s="229"/>
      <c r="D2" s="229"/>
      <c r="E2" s="229"/>
      <c r="F2" s="229"/>
      <c r="G2" s="229"/>
      <c r="H2" s="229"/>
      <c r="I2" s="229"/>
      <c r="J2" s="229"/>
      <c r="K2" s="229"/>
      <c r="L2" s="229"/>
      <c r="M2" s="229"/>
      <c r="N2" s="229"/>
      <c r="O2" s="229"/>
      <c r="P2" s="229"/>
      <c r="Q2" s="229"/>
    </row>
    <row r="3" spans="1:18" ht="14.25" customHeight="1">
      <c r="A3" s="245" t="s">
        <v>596</v>
      </c>
      <c r="B3" s="245"/>
      <c r="C3" s="245"/>
      <c r="D3" s="245"/>
      <c r="E3" s="254" t="s">
        <v>324</v>
      </c>
      <c r="F3" s="254"/>
      <c r="G3" s="254"/>
      <c r="H3" s="254"/>
      <c r="I3" s="254"/>
      <c r="J3" s="254"/>
      <c r="K3" s="254"/>
      <c r="L3" s="254"/>
      <c r="M3" s="254"/>
      <c r="N3" s="254"/>
      <c r="O3" s="254"/>
      <c r="P3" s="254"/>
      <c r="Q3" s="254"/>
      <c r="R3" s="254"/>
    </row>
    <row r="4" spans="1:18" ht="14.25" customHeight="1">
      <c r="A4" s="277" t="s">
        <v>331</v>
      </c>
      <c r="B4" s="251" t="s">
        <v>17</v>
      </c>
      <c r="C4" s="232" t="s">
        <v>344</v>
      </c>
      <c r="D4" s="232"/>
      <c r="E4" s="232" t="s">
        <v>347</v>
      </c>
      <c r="F4" s="232"/>
      <c r="G4" s="232"/>
      <c r="H4" s="232" t="s">
        <v>321</v>
      </c>
      <c r="I4" s="232"/>
      <c r="J4" s="232"/>
      <c r="K4" s="232" t="s">
        <v>322</v>
      </c>
      <c r="L4" s="232"/>
      <c r="M4" s="232"/>
      <c r="N4" s="232" t="s">
        <v>323</v>
      </c>
      <c r="O4" s="232"/>
      <c r="P4" s="232"/>
      <c r="Q4" s="276" t="s">
        <v>326</v>
      </c>
      <c r="R4" s="278" t="s">
        <v>572</v>
      </c>
    </row>
    <row r="5" spans="1:18" ht="42.75" customHeight="1">
      <c r="A5" s="277"/>
      <c r="B5" s="251"/>
      <c r="C5" s="232"/>
      <c r="D5" s="232"/>
      <c r="E5" s="5" t="s">
        <v>320</v>
      </c>
      <c r="F5" s="36" t="s">
        <v>566</v>
      </c>
      <c r="G5" s="90" t="s">
        <v>325</v>
      </c>
      <c r="H5" s="5" t="s">
        <v>320</v>
      </c>
      <c r="I5" s="36" t="s">
        <v>566</v>
      </c>
      <c r="J5" s="90" t="s">
        <v>325</v>
      </c>
      <c r="K5" s="5" t="s">
        <v>320</v>
      </c>
      <c r="L5" s="36" t="s">
        <v>566</v>
      </c>
      <c r="M5" s="90" t="s">
        <v>325</v>
      </c>
      <c r="N5" s="5" t="s">
        <v>320</v>
      </c>
      <c r="O5" s="36" t="s">
        <v>566</v>
      </c>
      <c r="P5" s="90" t="s">
        <v>325</v>
      </c>
      <c r="Q5" s="276"/>
      <c r="R5" s="278"/>
    </row>
    <row r="6" spans="1:18" s="2" customFormat="1" ht="33.75">
      <c r="A6" s="264"/>
      <c r="B6" s="279" t="str">
        <f>+PROGRAMAS!B154</f>
        <v>Infraestructura para el Mercadeo</v>
      </c>
      <c r="C6" s="7">
        <v>1</v>
      </c>
      <c r="D6" s="7" t="s">
        <v>831</v>
      </c>
      <c r="E6" s="7"/>
      <c r="F6" s="7"/>
      <c r="G6" s="91"/>
      <c r="H6" s="7" t="s">
        <v>564</v>
      </c>
      <c r="I6" s="7" t="s">
        <v>567</v>
      </c>
      <c r="J6" s="91">
        <v>35000</v>
      </c>
      <c r="K6" s="7" t="s">
        <v>838</v>
      </c>
      <c r="L6" s="7" t="s">
        <v>567</v>
      </c>
      <c r="M6" s="91">
        <v>60000</v>
      </c>
      <c r="N6" s="7" t="s">
        <v>565</v>
      </c>
      <c r="O6" s="7" t="s">
        <v>570</v>
      </c>
      <c r="P6" s="91">
        <v>20000</v>
      </c>
      <c r="Q6" s="92">
        <f>+P6+M6+J6+G6</f>
        <v>115000</v>
      </c>
      <c r="R6" s="137">
        <v>1</v>
      </c>
    </row>
    <row r="7" spans="1:18" s="2" customFormat="1" ht="56.25">
      <c r="A7" s="264"/>
      <c r="B7" s="279"/>
      <c r="C7" s="7">
        <f>+C6+1</f>
        <v>2</v>
      </c>
      <c r="D7" s="7" t="s">
        <v>832</v>
      </c>
      <c r="E7" s="7" t="s">
        <v>392</v>
      </c>
      <c r="F7" s="7" t="s">
        <v>567</v>
      </c>
      <c r="G7" s="91">
        <v>5000</v>
      </c>
      <c r="H7" s="7"/>
      <c r="I7" s="7"/>
      <c r="J7" s="91"/>
      <c r="K7" s="7" t="s">
        <v>232</v>
      </c>
      <c r="L7" s="7" t="s">
        <v>567</v>
      </c>
      <c r="M7" s="91">
        <v>100000</v>
      </c>
      <c r="N7" s="7" t="s">
        <v>684</v>
      </c>
      <c r="O7" s="7" t="s">
        <v>570</v>
      </c>
      <c r="P7" s="91">
        <v>20000</v>
      </c>
      <c r="Q7" s="92">
        <f aca="true" t="shared" si="0" ref="Q7:Q22">+P7+M7+J7+G7</f>
        <v>125000</v>
      </c>
      <c r="R7" s="137">
        <v>1</v>
      </c>
    </row>
    <row r="8" spans="1:18" s="2" customFormat="1" ht="42" customHeight="1">
      <c r="A8" s="264"/>
      <c r="B8" s="279"/>
      <c r="C8" s="7">
        <f>+C7+1</f>
        <v>3</v>
      </c>
      <c r="D8" s="7" t="s">
        <v>833</v>
      </c>
      <c r="E8" s="7"/>
      <c r="F8" s="7"/>
      <c r="G8" s="91"/>
      <c r="H8" s="7"/>
      <c r="I8" s="7"/>
      <c r="J8" s="91"/>
      <c r="K8" s="7" t="s">
        <v>292</v>
      </c>
      <c r="L8" s="7" t="s">
        <v>567</v>
      </c>
      <c r="M8" s="91">
        <v>20000</v>
      </c>
      <c r="N8" s="7" t="s">
        <v>562</v>
      </c>
      <c r="O8" s="7" t="s">
        <v>570</v>
      </c>
      <c r="P8" s="91">
        <v>10000</v>
      </c>
      <c r="Q8" s="92">
        <f t="shared" si="0"/>
        <v>30000</v>
      </c>
      <c r="R8" s="137">
        <v>2</v>
      </c>
    </row>
    <row r="9" spans="1:18" s="2" customFormat="1" ht="50.25" customHeight="1">
      <c r="A9" s="264"/>
      <c r="B9" s="283" t="str">
        <f>+PROGRAMAS!B157</f>
        <v>Infraestructura de los Servicios Sociales</v>
      </c>
      <c r="C9" s="7">
        <f>+C8+1</f>
        <v>4</v>
      </c>
      <c r="D9" s="7" t="s">
        <v>302</v>
      </c>
      <c r="E9" s="7" t="s">
        <v>839</v>
      </c>
      <c r="F9" s="7" t="s">
        <v>567</v>
      </c>
      <c r="G9" s="91">
        <v>15000</v>
      </c>
      <c r="H9" s="7" t="s">
        <v>303</v>
      </c>
      <c r="I9" s="7" t="s">
        <v>567</v>
      </c>
      <c r="J9" s="91">
        <v>10000</v>
      </c>
      <c r="K9" s="7" t="s">
        <v>393</v>
      </c>
      <c r="L9" s="7" t="s">
        <v>567</v>
      </c>
      <c r="M9" s="91">
        <v>80000</v>
      </c>
      <c r="N9" s="7" t="s">
        <v>562</v>
      </c>
      <c r="O9" s="7" t="s">
        <v>570</v>
      </c>
      <c r="P9" s="91">
        <v>30000</v>
      </c>
      <c r="Q9" s="92">
        <f t="shared" si="0"/>
        <v>135000</v>
      </c>
      <c r="R9" s="137">
        <v>1</v>
      </c>
    </row>
    <row r="10" spans="1:18" s="2" customFormat="1" ht="68.25" customHeight="1">
      <c r="A10" s="264"/>
      <c r="B10" s="284"/>
      <c r="C10" s="7">
        <f>+C9+1</f>
        <v>5</v>
      </c>
      <c r="D10" s="7" t="s">
        <v>834</v>
      </c>
      <c r="E10" s="7" t="s">
        <v>100</v>
      </c>
      <c r="F10" s="7" t="s">
        <v>568</v>
      </c>
      <c r="G10" s="91">
        <v>20000</v>
      </c>
      <c r="H10" s="7" t="s">
        <v>99</v>
      </c>
      <c r="I10" s="7" t="s">
        <v>568</v>
      </c>
      <c r="J10" s="91">
        <v>300000</v>
      </c>
      <c r="K10" s="7" t="s">
        <v>366</v>
      </c>
      <c r="L10" s="7" t="s">
        <v>568</v>
      </c>
      <c r="M10" s="91">
        <v>30000</v>
      </c>
      <c r="N10" s="7" t="s">
        <v>365</v>
      </c>
      <c r="O10" s="7" t="s">
        <v>570</v>
      </c>
      <c r="P10" s="91">
        <v>30000</v>
      </c>
      <c r="Q10" s="92">
        <f t="shared" si="0"/>
        <v>380000</v>
      </c>
      <c r="R10" s="137">
        <v>2</v>
      </c>
    </row>
    <row r="11" spans="1:18" s="2" customFormat="1" ht="68.25" customHeight="1">
      <c r="A11" s="264"/>
      <c r="B11" s="285"/>
      <c r="C11" s="7">
        <f aca="true" t="shared" si="1" ref="C11:C22">+C10+1</f>
        <v>6</v>
      </c>
      <c r="D11" s="7" t="s">
        <v>766</v>
      </c>
      <c r="E11" s="7"/>
      <c r="F11" s="7"/>
      <c r="G11" s="91"/>
      <c r="H11" s="7" t="s">
        <v>767</v>
      </c>
      <c r="I11" s="7" t="s">
        <v>567</v>
      </c>
      <c r="J11" s="91">
        <v>12000</v>
      </c>
      <c r="K11" s="7"/>
      <c r="L11" s="7"/>
      <c r="M11" s="91"/>
      <c r="N11" s="7"/>
      <c r="O11" s="7"/>
      <c r="P11" s="91"/>
      <c r="Q11" s="92">
        <f t="shared" si="0"/>
        <v>12000</v>
      </c>
      <c r="R11" s="137"/>
    </row>
    <row r="12" spans="1:18" s="2" customFormat="1" ht="50.25" customHeight="1">
      <c r="A12" s="264"/>
      <c r="B12" s="279" t="str">
        <f>+PROGRAMAS!B160</f>
        <v>Infraestructura Institucional</v>
      </c>
      <c r="C12" s="7">
        <f t="shared" si="1"/>
        <v>7</v>
      </c>
      <c r="D12" s="7" t="s">
        <v>394</v>
      </c>
      <c r="E12" s="7" t="s">
        <v>293</v>
      </c>
      <c r="F12" s="7" t="s">
        <v>567</v>
      </c>
      <c r="G12" s="91">
        <v>5000</v>
      </c>
      <c r="H12" s="7" t="s">
        <v>304</v>
      </c>
      <c r="I12" s="7" t="s">
        <v>567</v>
      </c>
      <c r="J12" s="91">
        <v>35000</v>
      </c>
      <c r="K12" s="7"/>
      <c r="L12" s="7"/>
      <c r="M12" s="91"/>
      <c r="N12" s="7" t="s">
        <v>562</v>
      </c>
      <c r="O12" s="7" t="s">
        <v>570</v>
      </c>
      <c r="P12" s="91">
        <v>5000</v>
      </c>
      <c r="Q12" s="92">
        <f t="shared" si="0"/>
        <v>45000</v>
      </c>
      <c r="R12" s="137">
        <v>2</v>
      </c>
    </row>
    <row r="13" spans="1:18" s="2" customFormat="1" ht="78" customHeight="1">
      <c r="A13" s="264"/>
      <c r="B13" s="279"/>
      <c r="C13" s="7">
        <f t="shared" si="1"/>
        <v>8</v>
      </c>
      <c r="D13" s="7" t="s">
        <v>763</v>
      </c>
      <c r="E13" s="7" t="s">
        <v>764</v>
      </c>
      <c r="F13" s="7" t="s">
        <v>567</v>
      </c>
      <c r="G13" s="91">
        <v>2000</v>
      </c>
      <c r="H13" s="7"/>
      <c r="I13" s="7"/>
      <c r="J13" s="91"/>
      <c r="K13" s="7" t="s">
        <v>765</v>
      </c>
      <c r="L13" s="7"/>
      <c r="M13" s="91">
        <v>25000</v>
      </c>
      <c r="N13" s="7"/>
      <c r="O13" s="7"/>
      <c r="P13" s="91"/>
      <c r="Q13" s="92">
        <f t="shared" si="0"/>
        <v>27000</v>
      </c>
      <c r="R13" s="137"/>
    </row>
    <row r="14" spans="1:18" s="2" customFormat="1" ht="59.25" customHeight="1">
      <c r="A14" s="264"/>
      <c r="B14" s="279"/>
      <c r="C14" s="7">
        <f t="shared" si="1"/>
        <v>9</v>
      </c>
      <c r="D14" s="7" t="s">
        <v>768</v>
      </c>
      <c r="E14" s="7" t="s">
        <v>860</v>
      </c>
      <c r="F14" s="7" t="s">
        <v>567</v>
      </c>
      <c r="G14" s="91">
        <v>10000</v>
      </c>
      <c r="H14" s="7" t="s">
        <v>769</v>
      </c>
      <c r="I14" s="7"/>
      <c r="J14" s="91">
        <v>50000</v>
      </c>
      <c r="K14" s="7"/>
      <c r="L14" s="7"/>
      <c r="M14" s="91"/>
      <c r="N14" s="7"/>
      <c r="O14" s="7"/>
      <c r="P14" s="91"/>
      <c r="Q14" s="92">
        <f t="shared" si="0"/>
        <v>60000</v>
      </c>
      <c r="R14" s="137"/>
    </row>
    <row r="15" spans="1:18" s="2" customFormat="1" ht="39.75" customHeight="1">
      <c r="A15" s="264"/>
      <c r="B15" s="279"/>
      <c r="C15" s="7">
        <f t="shared" si="1"/>
        <v>10</v>
      </c>
      <c r="D15" s="7" t="s">
        <v>835</v>
      </c>
      <c r="E15" s="7" t="s">
        <v>305</v>
      </c>
      <c r="F15" s="7" t="s">
        <v>569</v>
      </c>
      <c r="G15" s="91">
        <v>10000</v>
      </c>
      <c r="H15" s="7" t="s">
        <v>395</v>
      </c>
      <c r="I15" s="7" t="s">
        <v>567</v>
      </c>
      <c r="J15" s="91">
        <v>120000</v>
      </c>
      <c r="K15" s="7" t="s">
        <v>396</v>
      </c>
      <c r="L15" s="7" t="s">
        <v>567</v>
      </c>
      <c r="M15" s="91">
        <v>30000</v>
      </c>
      <c r="N15" s="7" t="s">
        <v>562</v>
      </c>
      <c r="O15" s="7" t="s">
        <v>570</v>
      </c>
      <c r="P15" s="91">
        <v>30000</v>
      </c>
      <c r="Q15" s="92">
        <f t="shared" si="0"/>
        <v>190000</v>
      </c>
      <c r="R15" s="137">
        <v>2</v>
      </c>
    </row>
    <row r="16" spans="1:18" ht="45">
      <c r="A16" s="264" t="str">
        <f>+PROGRAMAS!A164</f>
        <v>Vivienda urbana y rural</v>
      </c>
      <c r="B16" s="206" t="str">
        <f>+PROGRAMAS!B164</f>
        <v>Mejoramiento de vivienda</v>
      </c>
      <c r="C16" s="7">
        <f t="shared" si="1"/>
        <v>11</v>
      </c>
      <c r="D16" s="37" t="s">
        <v>522</v>
      </c>
      <c r="E16" s="7" t="s">
        <v>839</v>
      </c>
      <c r="F16" s="7" t="s">
        <v>525</v>
      </c>
      <c r="G16" s="91">
        <v>20000</v>
      </c>
      <c r="H16" s="7"/>
      <c r="I16" s="7"/>
      <c r="J16" s="91"/>
      <c r="K16" s="7" t="s">
        <v>526</v>
      </c>
      <c r="L16" s="7" t="s">
        <v>840</v>
      </c>
      <c r="M16" s="91">
        <v>250000</v>
      </c>
      <c r="N16" s="7"/>
      <c r="O16" s="7"/>
      <c r="P16" s="91"/>
      <c r="Q16" s="92">
        <f t="shared" si="0"/>
        <v>270000</v>
      </c>
      <c r="R16" s="137">
        <v>2</v>
      </c>
    </row>
    <row r="17" spans="1:18" ht="33.75">
      <c r="A17" s="264"/>
      <c r="B17" s="206"/>
      <c r="C17" s="7">
        <f t="shared" si="1"/>
        <v>12</v>
      </c>
      <c r="D17" s="37" t="s">
        <v>660</v>
      </c>
      <c r="E17" s="7" t="s">
        <v>524</v>
      </c>
      <c r="F17" s="7" t="s">
        <v>525</v>
      </c>
      <c r="G17" s="91">
        <v>20000</v>
      </c>
      <c r="H17" s="7"/>
      <c r="I17" s="7"/>
      <c r="J17" s="91"/>
      <c r="K17" s="7" t="s">
        <v>527</v>
      </c>
      <c r="L17" s="7" t="s">
        <v>840</v>
      </c>
      <c r="M17" s="91">
        <v>200000</v>
      </c>
      <c r="N17" s="7"/>
      <c r="O17" s="7"/>
      <c r="P17" s="91"/>
      <c r="Q17" s="92">
        <f t="shared" si="0"/>
        <v>220000</v>
      </c>
      <c r="R17" s="137">
        <v>2</v>
      </c>
    </row>
    <row r="18" spans="1:18" ht="67.5">
      <c r="A18" s="264"/>
      <c r="B18" s="206" t="str">
        <f>+PROGRAMAS!B166</f>
        <v>Vivienda nueva</v>
      </c>
      <c r="C18" s="7">
        <f t="shared" si="1"/>
        <v>13</v>
      </c>
      <c r="D18" s="37" t="s">
        <v>784</v>
      </c>
      <c r="E18" s="7" t="s">
        <v>524</v>
      </c>
      <c r="F18" s="7" t="s">
        <v>525</v>
      </c>
      <c r="G18" s="91">
        <v>15000</v>
      </c>
      <c r="H18" s="7" t="s">
        <v>528</v>
      </c>
      <c r="I18" s="7" t="s">
        <v>840</v>
      </c>
      <c r="J18" s="91">
        <v>500000</v>
      </c>
      <c r="K18" s="7"/>
      <c r="L18" s="7"/>
      <c r="M18" s="91"/>
      <c r="N18" s="7"/>
      <c r="O18" s="7"/>
      <c r="P18" s="91"/>
      <c r="Q18" s="92">
        <f t="shared" si="0"/>
        <v>515000</v>
      </c>
      <c r="R18" s="137">
        <v>2</v>
      </c>
    </row>
    <row r="19" spans="1:18" ht="33.75">
      <c r="A19" s="264"/>
      <c r="B19" s="206"/>
      <c r="C19" s="7">
        <f t="shared" si="1"/>
        <v>14</v>
      </c>
      <c r="D19" s="37" t="s">
        <v>897</v>
      </c>
      <c r="E19" s="7" t="s">
        <v>898</v>
      </c>
      <c r="F19" s="7" t="s">
        <v>567</v>
      </c>
      <c r="G19" s="91">
        <v>20000</v>
      </c>
      <c r="H19" s="7"/>
      <c r="I19" s="7"/>
      <c r="J19" s="91"/>
      <c r="K19" s="7"/>
      <c r="L19" s="7"/>
      <c r="M19" s="91"/>
      <c r="N19" s="7"/>
      <c r="O19" s="7"/>
      <c r="P19" s="91"/>
      <c r="Q19" s="92">
        <f t="shared" si="0"/>
        <v>20000</v>
      </c>
      <c r="R19" s="137">
        <v>2</v>
      </c>
    </row>
    <row r="20" spans="1:18" ht="78.75">
      <c r="A20" s="264"/>
      <c r="B20" s="206"/>
      <c r="C20" s="7">
        <f t="shared" si="1"/>
        <v>15</v>
      </c>
      <c r="D20" s="37" t="s">
        <v>783</v>
      </c>
      <c r="E20" s="7" t="s">
        <v>785</v>
      </c>
      <c r="F20" s="7" t="s">
        <v>525</v>
      </c>
      <c r="G20" s="91">
        <v>15000</v>
      </c>
      <c r="H20" s="7" t="s">
        <v>786</v>
      </c>
      <c r="I20" s="7" t="s">
        <v>840</v>
      </c>
      <c r="J20" s="91">
        <v>600000</v>
      </c>
      <c r="K20" s="7"/>
      <c r="L20" s="7"/>
      <c r="M20" s="91"/>
      <c r="N20" s="7"/>
      <c r="O20" s="7"/>
      <c r="P20" s="91"/>
      <c r="Q20" s="92">
        <f t="shared" si="0"/>
        <v>615000</v>
      </c>
      <c r="R20" s="137">
        <v>2</v>
      </c>
    </row>
    <row r="21" spans="1:18" ht="66" customHeight="1">
      <c r="A21" s="264" t="str">
        <f>+PROGRAMAS!A169</f>
        <v>Plan    del  Espacio Público</v>
      </c>
      <c r="B21" s="279" t="str">
        <f>+PROGRAMAS!B169</f>
        <v>Recuperación y adecuación de zonas verdes y públicas o del disfrute público</v>
      </c>
      <c r="C21" s="7">
        <f t="shared" si="1"/>
        <v>16</v>
      </c>
      <c r="D21" s="41" t="s">
        <v>554</v>
      </c>
      <c r="E21" s="7" t="s">
        <v>860</v>
      </c>
      <c r="F21" s="7" t="s">
        <v>525</v>
      </c>
      <c r="G21" s="91">
        <v>15000</v>
      </c>
      <c r="H21" s="7" t="s">
        <v>556</v>
      </c>
      <c r="I21" s="7" t="s">
        <v>840</v>
      </c>
      <c r="J21" s="91">
        <v>200000</v>
      </c>
      <c r="K21" s="7"/>
      <c r="L21" s="7"/>
      <c r="M21" s="91"/>
      <c r="N21" s="7"/>
      <c r="O21" s="7"/>
      <c r="P21" s="91"/>
      <c r="Q21" s="92">
        <f t="shared" si="0"/>
        <v>215000</v>
      </c>
      <c r="R21" s="137">
        <v>2</v>
      </c>
    </row>
    <row r="22" spans="1:18" ht="48.75" customHeight="1">
      <c r="A22" s="264"/>
      <c r="B22" s="279"/>
      <c r="C22" s="7">
        <f t="shared" si="1"/>
        <v>17</v>
      </c>
      <c r="D22" s="7" t="s">
        <v>555</v>
      </c>
      <c r="E22" s="7" t="s">
        <v>524</v>
      </c>
      <c r="F22" s="7" t="s">
        <v>525</v>
      </c>
      <c r="G22" s="91">
        <v>15000</v>
      </c>
      <c r="H22" s="7"/>
      <c r="I22" s="7"/>
      <c r="J22" s="91"/>
      <c r="K22" s="7" t="s">
        <v>557</v>
      </c>
      <c r="L22" s="7" t="s">
        <v>840</v>
      </c>
      <c r="M22" s="91">
        <v>90000</v>
      </c>
      <c r="N22" s="7" t="s">
        <v>558</v>
      </c>
      <c r="O22" s="7" t="s">
        <v>559</v>
      </c>
      <c r="P22" s="91">
        <v>20000</v>
      </c>
      <c r="Q22" s="92">
        <f t="shared" si="0"/>
        <v>125000</v>
      </c>
      <c r="R22" s="137">
        <v>2</v>
      </c>
    </row>
    <row r="23" spans="1:18" ht="12.75">
      <c r="A23" s="166"/>
      <c r="B23" s="231" t="s">
        <v>326</v>
      </c>
      <c r="C23" s="231"/>
      <c r="D23" s="231"/>
      <c r="E23" s="231"/>
      <c r="F23" s="38"/>
      <c r="G23" s="93">
        <f>SUM(G6:G22)</f>
        <v>187000</v>
      </c>
      <c r="H23" s="94"/>
      <c r="I23" s="95"/>
      <c r="J23" s="93">
        <f>SUM(J6:J22)</f>
        <v>1862000</v>
      </c>
      <c r="K23" s="94"/>
      <c r="L23" s="95"/>
      <c r="M23" s="93">
        <f>SUM(M6:M22)</f>
        <v>885000</v>
      </c>
      <c r="N23" s="94"/>
      <c r="O23" s="95"/>
      <c r="P23" s="93">
        <f>SUM(P6:P22)</f>
        <v>165000</v>
      </c>
      <c r="Q23" s="92">
        <f>SUM(Q6:Q22)</f>
        <v>3099000</v>
      </c>
      <c r="R23" s="97"/>
    </row>
    <row r="24" spans="1:18" ht="12.75">
      <c r="A24" s="167"/>
      <c r="C24" s="167"/>
      <c r="E24" s="168"/>
      <c r="F24" s="168"/>
      <c r="H24" s="169"/>
      <c r="I24" s="169"/>
      <c r="K24" s="169"/>
      <c r="L24" s="169"/>
      <c r="M24" s="170"/>
      <c r="N24" s="168"/>
      <c r="O24" s="168"/>
      <c r="P24" s="171"/>
      <c r="Q24" s="155"/>
      <c r="R24" s="167"/>
    </row>
    <row r="25" spans="1:18" ht="12.75">
      <c r="A25" s="167"/>
      <c r="C25" s="167"/>
      <c r="E25" s="168"/>
      <c r="F25" s="168"/>
      <c r="H25" s="169"/>
      <c r="I25" s="169"/>
      <c r="K25" s="169"/>
      <c r="L25" s="169"/>
      <c r="M25" s="170"/>
      <c r="N25" s="168"/>
      <c r="O25" s="168"/>
      <c r="P25" s="171"/>
      <c r="Q25" s="172"/>
      <c r="R25" s="167"/>
    </row>
  </sheetData>
  <mergeCells count="23">
    <mergeCell ref="Q4:Q5"/>
    <mergeCell ref="C4:D5"/>
    <mergeCell ref="E3:R3"/>
    <mergeCell ref="R4:R5"/>
    <mergeCell ref="E4:G4"/>
    <mergeCell ref="B23:E23"/>
    <mergeCell ref="A1:Q1"/>
    <mergeCell ref="A2:Q2"/>
    <mergeCell ref="A3:D3"/>
    <mergeCell ref="N4:P4"/>
    <mergeCell ref="K4:M4"/>
    <mergeCell ref="H4:J4"/>
    <mergeCell ref="B6:B8"/>
    <mergeCell ref="A6:A15"/>
    <mergeCell ref="B12:B15"/>
    <mergeCell ref="A21:A22"/>
    <mergeCell ref="B21:B22"/>
    <mergeCell ref="A4:A5"/>
    <mergeCell ref="B4:B5"/>
    <mergeCell ref="B9:B11"/>
    <mergeCell ref="A16:A20"/>
    <mergeCell ref="B16:B17"/>
    <mergeCell ref="B18:B20"/>
  </mergeCells>
  <printOptions/>
  <pageMargins left="0.46" right="0.75" top="0.95" bottom="0.8" header="0.75" footer="0.59"/>
  <pageSetup horizontalDpi="300" verticalDpi="300" orientation="landscape" scale="75" r:id="rId1"/>
  <headerFooter alignWithMargins="0">
    <oddHeader>&amp;C&amp;"Arial,Negrita"ESQUEMA DE ORDENAMIENTO TERRITORIAL</oddHeader>
    <oddFooter>&amp;C&amp;"Arial,Negrita"MUNICIPIO DE SANTA MARIA</oddFooter>
  </headerFooter>
</worksheet>
</file>

<file path=xl/worksheets/sheet11.xml><?xml version="1.0" encoding="utf-8"?>
<worksheet xmlns="http://schemas.openxmlformats.org/spreadsheetml/2006/main" xmlns:r="http://schemas.openxmlformats.org/officeDocument/2006/relationships">
  <dimension ref="A1:R37"/>
  <sheetViews>
    <sheetView workbookViewId="0" topLeftCell="A1">
      <selection activeCell="A1" sqref="A1:R1"/>
    </sheetView>
  </sheetViews>
  <sheetFormatPr defaultColWidth="11.421875" defaultRowHeight="12.75"/>
  <cols>
    <col min="1" max="1" width="5.7109375" style="0" customWidth="1"/>
    <col min="2" max="2" width="4.57421875" style="0" customWidth="1"/>
    <col min="3" max="3" width="10.7109375" style="2" customWidth="1"/>
    <col min="4" max="4" width="12.421875" style="2" customWidth="1"/>
    <col min="5" max="5" width="10.421875" style="0" customWidth="1"/>
    <col min="6" max="6" width="2.28125" style="0" customWidth="1"/>
    <col min="7" max="7" width="7.140625" style="1" customWidth="1"/>
    <col min="8" max="8" width="19.00390625" style="0" customWidth="1"/>
    <col min="9" max="9" width="2.00390625" style="0" customWidth="1"/>
    <col min="10" max="10" width="8.140625" style="1" customWidth="1"/>
    <col min="11" max="11" width="16.421875" style="0" customWidth="1"/>
    <col min="12" max="12" width="2.140625" style="0" customWidth="1"/>
    <col min="13" max="13" width="8.140625" style="1" customWidth="1"/>
    <col min="14" max="14" width="14.8515625" style="0" customWidth="1"/>
    <col min="15" max="15" width="2.00390625" style="0" customWidth="1"/>
    <col min="16" max="16" width="7.57421875" style="1" customWidth="1"/>
    <col min="17" max="17" width="8.140625" style="1" customWidth="1"/>
    <col min="18" max="18" width="3.28125" style="1" customWidth="1"/>
  </cols>
  <sheetData>
    <row r="1" spans="1:18" ht="15" customHeight="1">
      <c r="A1" s="229" t="s">
        <v>1012</v>
      </c>
      <c r="B1" s="229"/>
      <c r="C1" s="229"/>
      <c r="D1" s="229"/>
      <c r="E1" s="229"/>
      <c r="F1" s="229"/>
      <c r="G1" s="229"/>
      <c r="H1" s="229"/>
      <c r="I1" s="229"/>
      <c r="J1" s="229"/>
      <c r="K1" s="229"/>
      <c r="L1" s="229"/>
      <c r="M1" s="229"/>
      <c r="N1" s="229"/>
      <c r="O1" s="229"/>
      <c r="P1" s="229"/>
      <c r="Q1" s="229"/>
      <c r="R1" s="229"/>
    </row>
    <row r="2" spans="1:18" ht="15" customHeight="1" thickBot="1">
      <c r="A2" s="229" t="s">
        <v>1013</v>
      </c>
      <c r="B2" s="229"/>
      <c r="C2" s="229"/>
      <c r="D2" s="229"/>
      <c r="E2" s="229"/>
      <c r="F2" s="229"/>
      <c r="G2" s="229"/>
      <c r="H2" s="229"/>
      <c r="I2" s="229"/>
      <c r="J2" s="229"/>
      <c r="K2" s="229"/>
      <c r="L2" s="229"/>
      <c r="M2" s="229"/>
      <c r="N2" s="229"/>
      <c r="O2" s="229"/>
      <c r="P2" s="229"/>
      <c r="Q2" s="229"/>
      <c r="R2" s="229"/>
    </row>
    <row r="3" spans="1:18" ht="14.25" customHeight="1">
      <c r="A3" s="299" t="s">
        <v>596</v>
      </c>
      <c r="B3" s="300"/>
      <c r="C3" s="300"/>
      <c r="D3" s="300"/>
      <c r="E3" s="295" t="s">
        <v>324</v>
      </c>
      <c r="F3" s="295"/>
      <c r="G3" s="295"/>
      <c r="H3" s="295"/>
      <c r="I3" s="295"/>
      <c r="J3" s="295"/>
      <c r="K3" s="295"/>
      <c r="L3" s="295"/>
      <c r="M3" s="295"/>
      <c r="N3" s="295"/>
      <c r="O3" s="295"/>
      <c r="P3" s="295"/>
      <c r="Q3" s="295"/>
      <c r="R3" s="296"/>
    </row>
    <row r="4" spans="1:18" ht="14.25" customHeight="1">
      <c r="A4" s="290" t="s">
        <v>571</v>
      </c>
      <c r="B4" s="293" t="s">
        <v>1026</v>
      </c>
      <c r="C4" s="232" t="s">
        <v>21</v>
      </c>
      <c r="D4" s="286" t="s">
        <v>1025</v>
      </c>
      <c r="E4" s="232" t="s">
        <v>347</v>
      </c>
      <c r="F4" s="232"/>
      <c r="G4" s="232"/>
      <c r="H4" s="232" t="s">
        <v>321</v>
      </c>
      <c r="I4" s="232"/>
      <c r="J4" s="232"/>
      <c r="K4" s="232" t="s">
        <v>322</v>
      </c>
      <c r="L4" s="232"/>
      <c r="M4" s="232"/>
      <c r="N4" s="232" t="s">
        <v>323</v>
      </c>
      <c r="O4" s="232"/>
      <c r="P4" s="232"/>
      <c r="Q4" s="233" t="s">
        <v>326</v>
      </c>
      <c r="R4" s="297" t="s">
        <v>572</v>
      </c>
    </row>
    <row r="5" spans="1:18" ht="45" customHeight="1" thickBot="1">
      <c r="A5" s="291"/>
      <c r="B5" s="294"/>
      <c r="C5" s="294"/>
      <c r="D5" s="287"/>
      <c r="E5" s="51" t="s">
        <v>320</v>
      </c>
      <c r="F5" s="52" t="s">
        <v>566</v>
      </c>
      <c r="G5" s="53" t="s">
        <v>325</v>
      </c>
      <c r="H5" s="51" t="s">
        <v>320</v>
      </c>
      <c r="I5" s="52" t="s">
        <v>566</v>
      </c>
      <c r="J5" s="53" t="s">
        <v>325</v>
      </c>
      <c r="K5" s="51" t="s">
        <v>320</v>
      </c>
      <c r="L5" s="52" t="s">
        <v>566</v>
      </c>
      <c r="M5" s="53" t="s">
        <v>325</v>
      </c>
      <c r="N5" s="51" t="s">
        <v>320</v>
      </c>
      <c r="O5" s="52" t="s">
        <v>566</v>
      </c>
      <c r="P5" s="53" t="s">
        <v>325</v>
      </c>
      <c r="Q5" s="302"/>
      <c r="R5" s="298"/>
    </row>
    <row r="6" spans="1:18" s="2" customFormat="1" ht="45">
      <c r="A6" s="301" t="str">
        <f>+PROGRAMAS!A234</f>
        <v>                            Plan de transportes y vias                                                                                                                                                                                                                Plan de transportes y vias                                                                                                                 Plan de transportes y vias </v>
      </c>
      <c r="B6" s="236" t="str">
        <f>+PROGRAMAS!B234</f>
        <v>Programa de Infraestructura Vial Urbana                                                                                                                                                           Programa de Infraestructura Vial Urbana</v>
      </c>
      <c r="C6" s="202" t="s">
        <v>22</v>
      </c>
      <c r="D6" s="42" t="s">
        <v>597</v>
      </c>
      <c r="E6" s="49" t="s">
        <v>860</v>
      </c>
      <c r="F6" s="49" t="s">
        <v>567</v>
      </c>
      <c r="G6" s="44">
        <v>5000</v>
      </c>
      <c r="H6" s="50" t="s">
        <v>899</v>
      </c>
      <c r="I6" s="50" t="s">
        <v>569</v>
      </c>
      <c r="J6" s="44">
        <v>99000</v>
      </c>
      <c r="K6" s="50" t="s">
        <v>327</v>
      </c>
      <c r="L6" s="50" t="s">
        <v>567</v>
      </c>
      <c r="M6" s="44">
        <v>51000</v>
      </c>
      <c r="N6" s="50" t="s">
        <v>914</v>
      </c>
      <c r="O6" s="50" t="s">
        <v>567</v>
      </c>
      <c r="P6" s="44">
        <v>48000</v>
      </c>
      <c r="Q6" s="67">
        <f aca="true" t="shared" si="0" ref="Q6:Q34">+P6+M6+J6+G6</f>
        <v>203000</v>
      </c>
      <c r="R6" s="68">
        <v>1</v>
      </c>
    </row>
    <row r="7" spans="1:18" s="2" customFormat="1" ht="33.75" customHeight="1">
      <c r="A7" s="288"/>
      <c r="B7" s="236"/>
      <c r="C7" s="202"/>
      <c r="D7" s="7" t="s">
        <v>599</v>
      </c>
      <c r="E7" s="4" t="s">
        <v>11</v>
      </c>
      <c r="F7" s="4" t="s">
        <v>567</v>
      </c>
      <c r="G7" s="26">
        <v>4000</v>
      </c>
      <c r="H7" s="32"/>
      <c r="I7" s="32"/>
      <c r="J7" s="26"/>
      <c r="K7" s="32" t="s">
        <v>182</v>
      </c>
      <c r="L7" s="32" t="s">
        <v>567</v>
      </c>
      <c r="M7" s="26">
        <v>42000</v>
      </c>
      <c r="N7" s="32"/>
      <c r="O7" s="32"/>
      <c r="P7" s="26"/>
      <c r="Q7" s="69">
        <f t="shared" si="0"/>
        <v>46000</v>
      </c>
      <c r="R7" s="70">
        <v>1</v>
      </c>
    </row>
    <row r="8" spans="1:18" s="2" customFormat="1" ht="45">
      <c r="A8" s="288"/>
      <c r="B8" s="236"/>
      <c r="C8" s="202"/>
      <c r="D8" s="7" t="s">
        <v>600</v>
      </c>
      <c r="E8" s="4" t="s">
        <v>11</v>
      </c>
      <c r="F8" s="4" t="s">
        <v>567</v>
      </c>
      <c r="G8" s="26">
        <v>8000</v>
      </c>
      <c r="H8" s="32" t="s">
        <v>915</v>
      </c>
      <c r="I8" s="32" t="s">
        <v>569</v>
      </c>
      <c r="J8" s="26">
        <v>60000</v>
      </c>
      <c r="K8" s="32" t="s">
        <v>182</v>
      </c>
      <c r="L8" s="32" t="s">
        <v>569</v>
      </c>
      <c r="M8" s="26">
        <v>78000</v>
      </c>
      <c r="N8" s="32" t="s">
        <v>332</v>
      </c>
      <c r="O8" s="32" t="s">
        <v>569</v>
      </c>
      <c r="P8" s="26">
        <v>29000</v>
      </c>
      <c r="Q8" s="69">
        <f t="shared" si="0"/>
        <v>175000</v>
      </c>
      <c r="R8" s="70">
        <v>2</v>
      </c>
    </row>
    <row r="9" spans="1:18" s="2" customFormat="1" ht="33.75">
      <c r="A9" s="288"/>
      <c r="B9" s="236"/>
      <c r="C9" s="203"/>
      <c r="D9" s="7" t="s">
        <v>601</v>
      </c>
      <c r="E9" s="4" t="s">
        <v>11</v>
      </c>
      <c r="F9" s="4" t="s">
        <v>567</v>
      </c>
      <c r="G9" s="26">
        <v>5000</v>
      </c>
      <c r="H9" s="32" t="s">
        <v>916</v>
      </c>
      <c r="I9" s="32" t="s">
        <v>569</v>
      </c>
      <c r="J9" s="26">
        <v>36000</v>
      </c>
      <c r="K9" s="32" t="s">
        <v>15</v>
      </c>
      <c r="L9" s="32" t="s">
        <v>569</v>
      </c>
      <c r="M9" s="26">
        <v>24000</v>
      </c>
      <c r="N9" s="32" t="s">
        <v>999</v>
      </c>
      <c r="O9" s="32" t="s">
        <v>567</v>
      </c>
      <c r="P9" s="26">
        <v>50000</v>
      </c>
      <c r="Q9" s="69">
        <f t="shared" si="0"/>
        <v>115000</v>
      </c>
      <c r="R9" s="70">
        <v>2</v>
      </c>
    </row>
    <row r="10" spans="1:18" s="2" customFormat="1" ht="23.25" customHeight="1">
      <c r="A10" s="288"/>
      <c r="B10" s="236"/>
      <c r="C10" s="201" t="s">
        <v>1018</v>
      </c>
      <c r="D10" s="7" t="s">
        <v>602</v>
      </c>
      <c r="E10" s="4" t="s">
        <v>11</v>
      </c>
      <c r="F10" s="4" t="s">
        <v>567</v>
      </c>
      <c r="G10" s="26"/>
      <c r="H10" s="32" t="s">
        <v>16</v>
      </c>
      <c r="I10" s="32"/>
      <c r="J10" s="26">
        <v>25000</v>
      </c>
      <c r="K10" s="32" t="s">
        <v>182</v>
      </c>
      <c r="L10" s="32"/>
      <c r="M10" s="26">
        <v>18000</v>
      </c>
      <c r="N10" s="32" t="s">
        <v>181</v>
      </c>
      <c r="O10" s="32" t="s">
        <v>570</v>
      </c>
      <c r="P10" s="26">
        <v>18000</v>
      </c>
      <c r="Q10" s="69">
        <f t="shared" si="0"/>
        <v>61000</v>
      </c>
      <c r="R10" s="70">
        <v>2</v>
      </c>
    </row>
    <row r="11" spans="1:18" s="2" customFormat="1" ht="33.75">
      <c r="A11" s="288"/>
      <c r="B11" s="236"/>
      <c r="C11" s="202"/>
      <c r="D11" s="7" t="s">
        <v>604</v>
      </c>
      <c r="E11" s="4" t="s">
        <v>11</v>
      </c>
      <c r="F11" s="4" t="s">
        <v>567</v>
      </c>
      <c r="G11" s="26">
        <v>15000</v>
      </c>
      <c r="H11" s="32" t="s">
        <v>917</v>
      </c>
      <c r="I11" s="32" t="s">
        <v>567</v>
      </c>
      <c r="J11" s="26">
        <v>25000</v>
      </c>
      <c r="K11" s="32" t="s">
        <v>605</v>
      </c>
      <c r="L11" s="32" t="s">
        <v>569</v>
      </c>
      <c r="M11" s="26">
        <v>25000</v>
      </c>
      <c r="N11" s="32" t="s">
        <v>181</v>
      </c>
      <c r="O11" s="32" t="s">
        <v>570</v>
      </c>
      <c r="P11" s="26">
        <v>15000</v>
      </c>
      <c r="Q11" s="69">
        <f>+P11+M11+J11+G11</f>
        <v>80000</v>
      </c>
      <c r="R11" s="70">
        <v>2</v>
      </c>
    </row>
    <row r="12" spans="1:18" s="2" customFormat="1" ht="33.75">
      <c r="A12" s="288"/>
      <c r="B12" s="236"/>
      <c r="C12" s="202"/>
      <c r="D12" s="7" t="s">
        <v>606</v>
      </c>
      <c r="E12" s="4" t="s">
        <v>11</v>
      </c>
      <c r="F12" s="4" t="s">
        <v>567</v>
      </c>
      <c r="G12" s="26">
        <v>15000</v>
      </c>
      <c r="H12" s="32" t="s">
        <v>333</v>
      </c>
      <c r="I12" s="32" t="s">
        <v>569</v>
      </c>
      <c r="J12" s="26">
        <v>160000</v>
      </c>
      <c r="K12" s="32" t="s">
        <v>605</v>
      </c>
      <c r="L12" s="32" t="s">
        <v>567</v>
      </c>
      <c r="M12" s="26">
        <v>30000</v>
      </c>
      <c r="N12" s="32" t="s">
        <v>181</v>
      </c>
      <c r="O12" s="32" t="s">
        <v>570</v>
      </c>
      <c r="P12" s="26">
        <v>15000</v>
      </c>
      <c r="Q12" s="69">
        <f t="shared" si="0"/>
        <v>220000</v>
      </c>
      <c r="R12" s="70">
        <v>1</v>
      </c>
    </row>
    <row r="13" spans="1:18" s="2" customFormat="1" ht="35.25" customHeight="1">
      <c r="A13" s="288"/>
      <c r="B13" s="236"/>
      <c r="C13" s="202"/>
      <c r="D13" s="7" t="s">
        <v>607</v>
      </c>
      <c r="E13" s="4" t="s">
        <v>11</v>
      </c>
      <c r="F13" s="4" t="s">
        <v>567</v>
      </c>
      <c r="G13" s="26">
        <v>5000</v>
      </c>
      <c r="H13" s="32" t="s">
        <v>695</v>
      </c>
      <c r="I13" s="32" t="s">
        <v>569</v>
      </c>
      <c r="J13" s="26">
        <v>20000</v>
      </c>
      <c r="K13" s="32" t="s">
        <v>612</v>
      </c>
      <c r="L13" s="32" t="s">
        <v>567</v>
      </c>
      <c r="M13" s="26">
        <v>20000</v>
      </c>
      <c r="N13" s="32" t="s">
        <v>603</v>
      </c>
      <c r="O13" s="32" t="s">
        <v>570</v>
      </c>
      <c r="P13" s="26">
        <v>5000</v>
      </c>
      <c r="Q13" s="69">
        <f t="shared" si="0"/>
        <v>50000</v>
      </c>
      <c r="R13" s="70">
        <v>3</v>
      </c>
    </row>
    <row r="14" spans="1:18" s="2" customFormat="1" ht="33.75" customHeight="1">
      <c r="A14" s="288"/>
      <c r="B14" s="236"/>
      <c r="C14" s="202"/>
      <c r="D14" s="7" t="s">
        <v>918</v>
      </c>
      <c r="E14" s="4" t="s">
        <v>11</v>
      </c>
      <c r="F14" s="4" t="s">
        <v>567</v>
      </c>
      <c r="G14" s="26">
        <v>10000</v>
      </c>
      <c r="H14" s="32"/>
      <c r="I14" s="32"/>
      <c r="J14" s="26"/>
      <c r="K14" s="32" t="s">
        <v>612</v>
      </c>
      <c r="L14" s="32" t="s">
        <v>567</v>
      </c>
      <c r="M14" s="26">
        <v>38000</v>
      </c>
      <c r="N14" s="32" t="s">
        <v>608</v>
      </c>
      <c r="O14" s="32" t="s">
        <v>567</v>
      </c>
      <c r="P14" s="26">
        <v>39000</v>
      </c>
      <c r="Q14" s="69">
        <f>+P14+M14+J14+G14</f>
        <v>87000</v>
      </c>
      <c r="R14" s="70">
        <v>3</v>
      </c>
    </row>
    <row r="15" spans="1:18" s="2" customFormat="1" ht="34.5" customHeight="1">
      <c r="A15" s="288"/>
      <c r="B15" s="236"/>
      <c r="C15" s="202"/>
      <c r="D15" s="7" t="s">
        <v>609</v>
      </c>
      <c r="E15" s="4" t="s">
        <v>11</v>
      </c>
      <c r="F15" s="4" t="s">
        <v>567</v>
      </c>
      <c r="G15" s="26">
        <v>2000</v>
      </c>
      <c r="H15" s="32"/>
      <c r="I15" s="32"/>
      <c r="J15" s="26"/>
      <c r="K15" s="32" t="s">
        <v>598</v>
      </c>
      <c r="L15" s="32" t="s">
        <v>567</v>
      </c>
      <c r="M15" s="26">
        <v>5000</v>
      </c>
      <c r="N15" s="32" t="s">
        <v>610</v>
      </c>
      <c r="O15" s="32" t="s">
        <v>567</v>
      </c>
      <c r="P15" s="26">
        <v>20000</v>
      </c>
      <c r="Q15" s="69">
        <f t="shared" si="0"/>
        <v>27000</v>
      </c>
      <c r="R15" s="70">
        <v>2</v>
      </c>
    </row>
    <row r="16" spans="1:18" s="2" customFormat="1" ht="33" customHeight="1">
      <c r="A16" s="288"/>
      <c r="B16" s="236"/>
      <c r="C16" s="203"/>
      <c r="D16" s="7" t="s">
        <v>611</v>
      </c>
      <c r="E16" s="4" t="s">
        <v>11</v>
      </c>
      <c r="F16" s="4" t="s">
        <v>567</v>
      </c>
      <c r="G16" s="26">
        <v>5000</v>
      </c>
      <c r="H16" s="32" t="s">
        <v>919</v>
      </c>
      <c r="I16" s="32" t="s">
        <v>569</v>
      </c>
      <c r="J16" s="26">
        <v>25000</v>
      </c>
      <c r="K16" s="32" t="s">
        <v>612</v>
      </c>
      <c r="L16" s="32"/>
      <c r="M16" s="26">
        <v>20000</v>
      </c>
      <c r="N16" s="32" t="s">
        <v>920</v>
      </c>
      <c r="O16" s="32" t="s">
        <v>570</v>
      </c>
      <c r="P16" s="26">
        <v>5000</v>
      </c>
      <c r="Q16" s="69">
        <f t="shared" si="0"/>
        <v>55000</v>
      </c>
      <c r="R16" s="70">
        <v>3</v>
      </c>
    </row>
    <row r="17" spans="1:18" s="2" customFormat="1" ht="33.75">
      <c r="A17" s="288"/>
      <c r="B17" s="236"/>
      <c r="C17" s="201" t="s">
        <v>614</v>
      </c>
      <c r="D17" s="7" t="s">
        <v>613</v>
      </c>
      <c r="E17" s="4" t="s">
        <v>11</v>
      </c>
      <c r="F17" s="4" t="s">
        <v>567</v>
      </c>
      <c r="G17" s="26">
        <v>5000</v>
      </c>
      <c r="H17" s="32" t="s">
        <v>615</v>
      </c>
      <c r="I17" s="32" t="s">
        <v>567</v>
      </c>
      <c r="J17" s="26">
        <v>8000</v>
      </c>
      <c r="K17" s="32" t="s">
        <v>616</v>
      </c>
      <c r="L17" s="32" t="s">
        <v>567</v>
      </c>
      <c r="M17" s="26">
        <v>15000</v>
      </c>
      <c r="N17" s="32"/>
      <c r="O17" s="32"/>
      <c r="P17" s="26"/>
      <c r="Q17" s="69">
        <f t="shared" si="0"/>
        <v>28000</v>
      </c>
      <c r="R17" s="70">
        <v>3</v>
      </c>
    </row>
    <row r="18" spans="1:18" s="2" customFormat="1" ht="33.75">
      <c r="A18" s="288" t="str">
        <f>+PROGRAMAS!A234</f>
        <v>                            Plan de transportes y vias                                                                                                                                                                                                                Plan de transportes y vias                                                                                                                 Plan de transportes y vias </v>
      </c>
      <c r="B18" s="236"/>
      <c r="C18" s="202"/>
      <c r="D18" s="7" t="s">
        <v>1010</v>
      </c>
      <c r="E18" s="4" t="s">
        <v>11</v>
      </c>
      <c r="F18" s="4" t="s">
        <v>567</v>
      </c>
      <c r="G18" s="26">
        <v>5000</v>
      </c>
      <c r="H18" s="32" t="s">
        <v>921</v>
      </c>
      <c r="I18" s="32" t="s">
        <v>567</v>
      </c>
      <c r="J18" s="26">
        <v>25000</v>
      </c>
      <c r="K18" s="32" t="s">
        <v>617</v>
      </c>
      <c r="L18" s="32" t="s">
        <v>567</v>
      </c>
      <c r="M18" s="26">
        <v>15000</v>
      </c>
      <c r="N18" s="32"/>
      <c r="O18" s="32"/>
      <c r="P18" s="26"/>
      <c r="Q18" s="69">
        <f t="shared" si="0"/>
        <v>45000</v>
      </c>
      <c r="R18" s="70">
        <v>3</v>
      </c>
    </row>
    <row r="19" spans="1:18" s="2" customFormat="1" ht="45">
      <c r="A19" s="288"/>
      <c r="B19" s="236"/>
      <c r="C19" s="202"/>
      <c r="D19" s="7" t="s">
        <v>922</v>
      </c>
      <c r="E19" s="4" t="s">
        <v>11</v>
      </c>
      <c r="F19" s="4" t="s">
        <v>567</v>
      </c>
      <c r="G19" s="26">
        <v>5000</v>
      </c>
      <c r="H19" s="32" t="s">
        <v>923</v>
      </c>
      <c r="I19" s="32" t="s">
        <v>567</v>
      </c>
      <c r="J19" s="26">
        <v>60000</v>
      </c>
      <c r="K19" s="32"/>
      <c r="L19" s="32"/>
      <c r="M19" s="26"/>
      <c r="N19" s="32"/>
      <c r="O19" s="32"/>
      <c r="P19" s="26"/>
      <c r="Q19" s="69">
        <f>+P19+M19+J19+G19</f>
        <v>65000</v>
      </c>
      <c r="R19" s="70">
        <v>3</v>
      </c>
    </row>
    <row r="20" spans="1:18" s="2" customFormat="1" ht="45">
      <c r="A20" s="288"/>
      <c r="B20" s="236"/>
      <c r="C20" s="202"/>
      <c r="D20" s="7" t="s">
        <v>336</v>
      </c>
      <c r="E20" s="4" t="s">
        <v>11</v>
      </c>
      <c r="F20" s="4" t="s">
        <v>567</v>
      </c>
      <c r="G20" s="26">
        <v>15000</v>
      </c>
      <c r="H20" s="32" t="s">
        <v>924</v>
      </c>
      <c r="I20" s="32" t="s">
        <v>569</v>
      </c>
      <c r="J20" s="26">
        <v>45000</v>
      </c>
      <c r="K20" s="32" t="s">
        <v>618</v>
      </c>
      <c r="L20" s="32" t="s">
        <v>567</v>
      </c>
      <c r="M20" s="26">
        <v>20000</v>
      </c>
      <c r="N20" s="32" t="s">
        <v>603</v>
      </c>
      <c r="O20" s="32" t="s">
        <v>570</v>
      </c>
      <c r="P20" s="26">
        <v>12000</v>
      </c>
      <c r="Q20" s="69">
        <f t="shared" si="0"/>
        <v>92000</v>
      </c>
      <c r="R20" s="70">
        <v>1</v>
      </c>
    </row>
    <row r="21" spans="1:18" s="2" customFormat="1" ht="33.75">
      <c r="A21" s="288"/>
      <c r="B21" s="236"/>
      <c r="C21" s="202"/>
      <c r="D21" s="7" t="s">
        <v>619</v>
      </c>
      <c r="E21" s="4" t="s">
        <v>11</v>
      </c>
      <c r="F21" s="4" t="s">
        <v>567</v>
      </c>
      <c r="G21" s="26">
        <v>5000</v>
      </c>
      <c r="H21" s="32" t="s">
        <v>925</v>
      </c>
      <c r="I21" s="32" t="s">
        <v>567</v>
      </c>
      <c r="J21" s="26">
        <v>80000</v>
      </c>
      <c r="K21" s="32" t="s">
        <v>617</v>
      </c>
      <c r="L21" s="32" t="s">
        <v>567</v>
      </c>
      <c r="M21" s="26">
        <v>23000</v>
      </c>
      <c r="N21" s="32"/>
      <c r="O21" s="32"/>
      <c r="P21" s="26"/>
      <c r="Q21" s="69">
        <f t="shared" si="0"/>
        <v>108000</v>
      </c>
      <c r="R21" s="70">
        <v>2</v>
      </c>
    </row>
    <row r="22" spans="1:18" s="2" customFormat="1" ht="14.25" customHeight="1">
      <c r="A22" s="288"/>
      <c r="B22" s="236"/>
      <c r="C22" s="202"/>
      <c r="D22" s="7" t="s">
        <v>620</v>
      </c>
      <c r="E22" s="4"/>
      <c r="F22" s="4"/>
      <c r="G22" s="26"/>
      <c r="H22" s="32"/>
      <c r="I22" s="32"/>
      <c r="J22" s="26"/>
      <c r="K22" s="32" t="s">
        <v>616</v>
      </c>
      <c r="L22" s="32"/>
      <c r="M22" s="26">
        <v>7000</v>
      </c>
      <c r="N22" s="32"/>
      <c r="O22" s="32"/>
      <c r="P22" s="26"/>
      <c r="Q22" s="69">
        <f t="shared" si="0"/>
        <v>7000</v>
      </c>
      <c r="R22" s="70">
        <v>3</v>
      </c>
    </row>
    <row r="23" spans="1:18" s="2" customFormat="1" ht="14.25" customHeight="1">
      <c r="A23" s="288"/>
      <c r="B23" s="236"/>
      <c r="C23" s="202"/>
      <c r="D23" s="7" t="s">
        <v>621</v>
      </c>
      <c r="E23" s="4"/>
      <c r="F23" s="4"/>
      <c r="G23" s="26"/>
      <c r="H23" s="32"/>
      <c r="I23" s="32"/>
      <c r="J23" s="26"/>
      <c r="K23" s="32" t="s">
        <v>616</v>
      </c>
      <c r="L23" s="32"/>
      <c r="M23" s="26">
        <v>6000</v>
      </c>
      <c r="N23" s="32"/>
      <c r="O23" s="32"/>
      <c r="P23" s="26"/>
      <c r="Q23" s="69">
        <f t="shared" si="0"/>
        <v>6000</v>
      </c>
      <c r="R23" s="70">
        <v>3</v>
      </c>
    </row>
    <row r="24" spans="1:18" s="2" customFormat="1" ht="36.75" customHeight="1">
      <c r="A24" s="288"/>
      <c r="B24" s="236"/>
      <c r="C24" s="202"/>
      <c r="D24" s="7" t="s">
        <v>622</v>
      </c>
      <c r="E24" s="4"/>
      <c r="F24" s="4"/>
      <c r="G24" s="26"/>
      <c r="H24" s="32" t="s">
        <v>623</v>
      </c>
      <c r="I24" s="32" t="s">
        <v>569</v>
      </c>
      <c r="J24" s="26">
        <v>21000</v>
      </c>
      <c r="K24" s="32" t="s">
        <v>616</v>
      </c>
      <c r="L24" s="32" t="s">
        <v>569</v>
      </c>
      <c r="M24" s="26">
        <v>21000</v>
      </c>
      <c r="N24" s="32"/>
      <c r="O24" s="32"/>
      <c r="P24" s="26"/>
      <c r="Q24" s="69">
        <f t="shared" si="0"/>
        <v>42000</v>
      </c>
      <c r="R24" s="70">
        <v>2</v>
      </c>
    </row>
    <row r="25" spans="1:18" s="2" customFormat="1" ht="36.75" customHeight="1">
      <c r="A25" s="288"/>
      <c r="B25" s="236"/>
      <c r="C25" s="203"/>
      <c r="D25" s="7" t="s">
        <v>624</v>
      </c>
      <c r="E25" s="4" t="s">
        <v>11</v>
      </c>
      <c r="F25" s="4" t="s">
        <v>567</v>
      </c>
      <c r="G25" s="26">
        <v>10000</v>
      </c>
      <c r="H25" s="32" t="s">
        <v>926</v>
      </c>
      <c r="I25" s="32" t="s">
        <v>569</v>
      </c>
      <c r="J25" s="26">
        <v>40000</v>
      </c>
      <c r="K25" s="32" t="s">
        <v>616</v>
      </c>
      <c r="L25" s="32" t="s">
        <v>569</v>
      </c>
      <c r="M25" s="26">
        <v>24000</v>
      </c>
      <c r="N25" s="32" t="s">
        <v>927</v>
      </c>
      <c r="O25" s="32" t="s">
        <v>570</v>
      </c>
      <c r="P25" s="26">
        <v>26000</v>
      </c>
      <c r="Q25" s="69">
        <f t="shared" si="0"/>
        <v>100000</v>
      </c>
      <c r="R25" s="70">
        <v>2</v>
      </c>
    </row>
    <row r="26" spans="1:18" s="2" customFormat="1" ht="34.5" customHeight="1">
      <c r="A26" s="288"/>
      <c r="B26" s="236"/>
      <c r="C26" s="201" t="s">
        <v>12</v>
      </c>
      <c r="D26" s="7" t="s">
        <v>928</v>
      </c>
      <c r="E26" s="4" t="s">
        <v>11</v>
      </c>
      <c r="F26" s="4" t="s">
        <v>567</v>
      </c>
      <c r="G26" s="26">
        <v>5000</v>
      </c>
      <c r="H26" s="32" t="s">
        <v>929</v>
      </c>
      <c r="I26" s="32" t="s">
        <v>569</v>
      </c>
      <c r="J26" s="26">
        <v>30000</v>
      </c>
      <c r="K26" s="32" t="s">
        <v>636</v>
      </c>
      <c r="L26" s="32" t="s">
        <v>567</v>
      </c>
      <c r="M26" s="26">
        <v>10000</v>
      </c>
      <c r="N26" s="32" t="s">
        <v>279</v>
      </c>
      <c r="O26" s="32" t="s">
        <v>570</v>
      </c>
      <c r="P26" s="26">
        <v>10000</v>
      </c>
      <c r="Q26" s="69">
        <f t="shared" si="0"/>
        <v>55000</v>
      </c>
      <c r="R26" s="70">
        <v>2</v>
      </c>
    </row>
    <row r="27" spans="1:18" s="2" customFormat="1" ht="34.5" customHeight="1">
      <c r="A27" s="288"/>
      <c r="B27" s="236"/>
      <c r="C27" s="203"/>
      <c r="D27" s="7" t="s">
        <v>930</v>
      </c>
      <c r="E27" s="4" t="s">
        <v>11</v>
      </c>
      <c r="F27" s="4" t="s">
        <v>567</v>
      </c>
      <c r="G27" s="26">
        <v>10000</v>
      </c>
      <c r="H27" s="32" t="s">
        <v>931</v>
      </c>
      <c r="I27" s="32" t="s">
        <v>567</v>
      </c>
      <c r="J27" s="26">
        <v>25000</v>
      </c>
      <c r="K27" s="32"/>
      <c r="L27" s="32"/>
      <c r="M27" s="26"/>
      <c r="N27" s="32" t="s">
        <v>932</v>
      </c>
      <c r="O27" s="32" t="s">
        <v>570</v>
      </c>
      <c r="P27" s="26">
        <v>5000</v>
      </c>
      <c r="Q27" s="69">
        <f t="shared" si="0"/>
        <v>40000</v>
      </c>
      <c r="R27" s="70">
        <v>3</v>
      </c>
    </row>
    <row r="28" spans="1:18" s="2" customFormat="1" ht="33.75">
      <c r="A28" s="288"/>
      <c r="B28" s="236"/>
      <c r="C28" s="201" t="s">
        <v>626</v>
      </c>
      <c r="D28" s="7" t="s">
        <v>625</v>
      </c>
      <c r="E28" s="4" t="s">
        <v>11</v>
      </c>
      <c r="F28" s="4" t="s">
        <v>567</v>
      </c>
      <c r="G28" s="26">
        <v>5000</v>
      </c>
      <c r="H28" s="32" t="s">
        <v>627</v>
      </c>
      <c r="I28" s="32" t="s">
        <v>567</v>
      </c>
      <c r="J28" s="26">
        <v>18000</v>
      </c>
      <c r="K28" s="32" t="s">
        <v>628</v>
      </c>
      <c r="L28" s="32" t="s">
        <v>567</v>
      </c>
      <c r="M28" s="26">
        <v>9000</v>
      </c>
      <c r="N28" s="32" t="s">
        <v>932</v>
      </c>
      <c r="O28" s="32" t="s">
        <v>570</v>
      </c>
      <c r="P28" s="26">
        <v>5000</v>
      </c>
      <c r="Q28" s="69">
        <f t="shared" si="0"/>
        <v>37000</v>
      </c>
      <c r="R28" s="70">
        <v>3</v>
      </c>
    </row>
    <row r="29" spans="1:18" s="2" customFormat="1" ht="33.75" customHeight="1">
      <c r="A29" s="288"/>
      <c r="B29" s="236"/>
      <c r="C29" s="202"/>
      <c r="D29" s="7" t="s">
        <v>629</v>
      </c>
      <c r="E29" s="4" t="s">
        <v>11</v>
      </c>
      <c r="F29" s="4" t="s">
        <v>567</v>
      </c>
      <c r="G29" s="26">
        <v>5000</v>
      </c>
      <c r="H29" s="32" t="s">
        <v>933</v>
      </c>
      <c r="I29" s="32" t="s">
        <v>567</v>
      </c>
      <c r="J29" s="26">
        <v>47000</v>
      </c>
      <c r="K29" s="32" t="s">
        <v>628</v>
      </c>
      <c r="L29" s="32" t="s">
        <v>567</v>
      </c>
      <c r="M29" s="26">
        <v>8000</v>
      </c>
      <c r="N29" s="32" t="s">
        <v>932</v>
      </c>
      <c r="O29" s="32" t="s">
        <v>570</v>
      </c>
      <c r="P29" s="26">
        <v>5000</v>
      </c>
      <c r="Q29" s="69">
        <f t="shared" si="0"/>
        <v>65000</v>
      </c>
      <c r="R29" s="70">
        <v>3</v>
      </c>
    </row>
    <row r="30" spans="1:18" s="2" customFormat="1" ht="101.25">
      <c r="A30" s="288"/>
      <c r="B30" s="236"/>
      <c r="C30" s="202"/>
      <c r="D30" s="7" t="s">
        <v>630</v>
      </c>
      <c r="E30" s="4" t="s">
        <v>781</v>
      </c>
      <c r="F30" s="4" t="s">
        <v>567</v>
      </c>
      <c r="G30" s="26">
        <v>5000</v>
      </c>
      <c r="H30" s="32" t="s">
        <v>337</v>
      </c>
      <c r="I30" s="32" t="s">
        <v>567</v>
      </c>
      <c r="J30" s="26">
        <v>20000</v>
      </c>
      <c r="K30" s="32" t="s">
        <v>628</v>
      </c>
      <c r="L30" s="32" t="s">
        <v>567</v>
      </c>
      <c r="M30" s="26">
        <v>10000</v>
      </c>
      <c r="N30" s="32" t="s">
        <v>932</v>
      </c>
      <c r="O30" s="32" t="s">
        <v>570</v>
      </c>
      <c r="P30" s="26">
        <v>5000</v>
      </c>
      <c r="Q30" s="69">
        <f t="shared" si="0"/>
        <v>40000</v>
      </c>
      <c r="R30" s="70">
        <v>3</v>
      </c>
    </row>
    <row r="31" spans="1:18" s="2" customFormat="1" ht="22.5">
      <c r="A31" s="288"/>
      <c r="B31" s="236"/>
      <c r="C31" s="202"/>
      <c r="D31" s="7" t="s">
        <v>631</v>
      </c>
      <c r="E31" s="4" t="s">
        <v>1011</v>
      </c>
      <c r="F31" s="4" t="s">
        <v>567</v>
      </c>
      <c r="G31" s="26">
        <v>10000</v>
      </c>
      <c r="H31" s="32" t="s">
        <v>632</v>
      </c>
      <c r="I31" s="32" t="s">
        <v>569</v>
      </c>
      <c r="J31" s="26">
        <v>70000</v>
      </c>
      <c r="K31" s="32" t="s">
        <v>628</v>
      </c>
      <c r="L31" s="32" t="s">
        <v>569</v>
      </c>
      <c r="M31" s="26">
        <v>30000</v>
      </c>
      <c r="N31" s="32" t="s">
        <v>932</v>
      </c>
      <c r="O31" s="32" t="s">
        <v>570</v>
      </c>
      <c r="P31" s="26">
        <v>10000</v>
      </c>
      <c r="Q31" s="69">
        <f t="shared" si="0"/>
        <v>120000</v>
      </c>
      <c r="R31" s="70">
        <v>3</v>
      </c>
    </row>
    <row r="32" spans="1:18" s="2" customFormat="1" ht="22.5">
      <c r="A32" s="288"/>
      <c r="B32" s="236"/>
      <c r="C32" s="202"/>
      <c r="D32" s="7" t="s">
        <v>633</v>
      </c>
      <c r="E32" s="4" t="s">
        <v>1011</v>
      </c>
      <c r="F32" s="4" t="s">
        <v>567</v>
      </c>
      <c r="G32" s="26">
        <v>5000</v>
      </c>
      <c r="H32" s="32" t="s">
        <v>634</v>
      </c>
      <c r="I32" s="32" t="s">
        <v>569</v>
      </c>
      <c r="J32" s="26">
        <v>20000</v>
      </c>
      <c r="K32" s="32" t="s">
        <v>628</v>
      </c>
      <c r="L32" s="32" t="s">
        <v>569</v>
      </c>
      <c r="M32" s="26">
        <v>10000</v>
      </c>
      <c r="N32" s="32" t="s">
        <v>932</v>
      </c>
      <c r="O32" s="32" t="s">
        <v>570</v>
      </c>
      <c r="P32" s="26">
        <v>5000</v>
      </c>
      <c r="Q32" s="69">
        <f t="shared" si="0"/>
        <v>40000</v>
      </c>
      <c r="R32" s="70">
        <v>2</v>
      </c>
    </row>
    <row r="33" spans="1:18" s="2" customFormat="1" ht="22.5">
      <c r="A33" s="288"/>
      <c r="B33" s="225" t="str">
        <f>+PROGRAMAS!B261</f>
        <v>Organización del Sistema de  Transporte</v>
      </c>
      <c r="C33" s="216"/>
      <c r="D33" s="7" t="s">
        <v>1027</v>
      </c>
      <c r="E33" s="45" t="s">
        <v>13</v>
      </c>
      <c r="F33" s="4" t="s">
        <v>567</v>
      </c>
      <c r="G33" s="31">
        <v>5000</v>
      </c>
      <c r="H33" s="31" t="s">
        <v>14</v>
      </c>
      <c r="I33" s="31" t="s">
        <v>567</v>
      </c>
      <c r="J33" s="31">
        <v>15000</v>
      </c>
      <c r="K33" s="31"/>
      <c r="L33" s="31"/>
      <c r="M33" s="31"/>
      <c r="N33" s="32" t="s">
        <v>934</v>
      </c>
      <c r="O33" s="32" t="s">
        <v>570</v>
      </c>
      <c r="P33" s="26">
        <v>5000</v>
      </c>
      <c r="Q33" s="69">
        <f t="shared" si="0"/>
        <v>25000</v>
      </c>
      <c r="R33" s="70">
        <v>2</v>
      </c>
    </row>
    <row r="34" spans="1:18" s="2" customFormat="1" ht="37.5" customHeight="1">
      <c r="A34" s="288"/>
      <c r="B34" s="219"/>
      <c r="C34" s="220"/>
      <c r="D34" s="7" t="s">
        <v>1028</v>
      </c>
      <c r="E34" s="7" t="s">
        <v>13</v>
      </c>
      <c r="F34" s="7" t="s">
        <v>567</v>
      </c>
      <c r="G34" s="31">
        <v>5000</v>
      </c>
      <c r="H34" s="46"/>
      <c r="I34" s="46"/>
      <c r="J34" s="46"/>
      <c r="K34" s="46"/>
      <c r="L34" s="46"/>
      <c r="M34" s="46"/>
      <c r="N34" s="46"/>
      <c r="O34" s="46"/>
      <c r="P34" s="46"/>
      <c r="Q34" s="69">
        <f t="shared" si="0"/>
        <v>5000</v>
      </c>
      <c r="R34" s="70">
        <v>2</v>
      </c>
    </row>
    <row r="35" spans="1:18" ht="13.5" thickBot="1">
      <c r="A35" s="289"/>
      <c r="B35" s="292" t="s">
        <v>326</v>
      </c>
      <c r="C35" s="292"/>
      <c r="D35" s="292"/>
      <c r="E35" s="292"/>
      <c r="F35" s="292"/>
      <c r="G35" s="54">
        <f>SUM(G6:G34)</f>
        <v>174000</v>
      </c>
      <c r="H35" s="54"/>
      <c r="I35" s="54"/>
      <c r="J35" s="54">
        <f>SUM(J6:J34)</f>
        <v>974000</v>
      </c>
      <c r="K35" s="54"/>
      <c r="L35" s="54"/>
      <c r="M35" s="54">
        <f>SUM(M6:M34)</f>
        <v>559000</v>
      </c>
      <c r="N35" s="54"/>
      <c r="O35" s="54"/>
      <c r="P35" s="54">
        <f>SUM(P6:P34)</f>
        <v>332000</v>
      </c>
      <c r="Q35" s="66">
        <f>SUM(Q6:Q34)</f>
        <v>2039000</v>
      </c>
      <c r="R35" s="71"/>
    </row>
    <row r="36" ht="12.75">
      <c r="Q36" s="155"/>
    </row>
    <row r="37" ht="12.75">
      <c r="Q37" s="8"/>
    </row>
  </sheetData>
  <mergeCells count="24">
    <mergeCell ref="N4:P4"/>
    <mergeCell ref="C4:C5"/>
    <mergeCell ref="C10:C16"/>
    <mergeCell ref="A1:R1"/>
    <mergeCell ref="A3:D3"/>
    <mergeCell ref="A6:A17"/>
    <mergeCell ref="Q4:Q5"/>
    <mergeCell ref="A18:A35"/>
    <mergeCell ref="A4:A5"/>
    <mergeCell ref="A2:R2"/>
    <mergeCell ref="B35:F35"/>
    <mergeCell ref="B4:B5"/>
    <mergeCell ref="B6:B32"/>
    <mergeCell ref="E3:R3"/>
    <mergeCell ref="B33:C34"/>
    <mergeCell ref="C17:C25"/>
    <mergeCell ref="R4:R5"/>
    <mergeCell ref="C28:C32"/>
    <mergeCell ref="C6:C9"/>
    <mergeCell ref="H4:J4"/>
    <mergeCell ref="K4:M4"/>
    <mergeCell ref="D4:D5"/>
    <mergeCell ref="E4:G4"/>
    <mergeCell ref="C26:C27"/>
  </mergeCells>
  <printOptions/>
  <pageMargins left="0.39" right="0.75" top="1.1023622047244095" bottom="0.77" header="0.87" footer="0.5905511811023623"/>
  <pageSetup horizontalDpi="300" verticalDpi="300" orientation="landscape" scale="88" r:id="rId1"/>
  <headerFooter alignWithMargins="0">
    <oddHeader>&amp;C&amp;"Arial,Negrita"ESQUEMA DE ORDENAMIENTO TERRITORIAL</oddHeader>
    <oddFooter>&amp;C&amp;"Arial,Negrita"MUNICIPIO DE SANTA MARIA</oddFooter>
  </headerFooter>
</worksheet>
</file>

<file path=xl/worksheets/sheet12.xml><?xml version="1.0" encoding="utf-8"?>
<worksheet xmlns="http://schemas.openxmlformats.org/spreadsheetml/2006/main" xmlns:r="http://schemas.openxmlformats.org/officeDocument/2006/relationships">
  <dimension ref="A1:U81"/>
  <sheetViews>
    <sheetView tabSelected="1" workbookViewId="0" topLeftCell="A1">
      <selection activeCell="A1" sqref="A1:T1"/>
    </sheetView>
  </sheetViews>
  <sheetFormatPr defaultColWidth="11.421875" defaultRowHeight="12.75"/>
  <cols>
    <col min="1" max="1" width="2.421875" style="0" customWidth="1"/>
    <col min="2" max="2" width="2.7109375" style="0" customWidth="1"/>
    <col min="3" max="3" width="2.28125" style="0" customWidth="1"/>
    <col min="4" max="4" width="2.7109375" style="0" customWidth="1"/>
    <col min="5" max="5" width="14.7109375" style="0" customWidth="1"/>
    <col min="6" max="6" width="6.421875" style="2" customWidth="1"/>
    <col min="7" max="7" width="13.00390625" style="14" customWidth="1"/>
    <col min="8" max="8" width="2.140625" style="14" customWidth="1"/>
    <col min="9" max="9" width="8.00390625" style="9" customWidth="1"/>
    <col min="10" max="10" width="12.00390625" style="15" customWidth="1"/>
    <col min="11" max="11" width="2.140625" style="15" customWidth="1"/>
    <col min="12" max="12" width="10.140625" style="175" customWidth="1"/>
    <col min="13" max="13" width="12.57421875" style="15" customWidth="1"/>
    <col min="14" max="14" width="2.28125" style="15" customWidth="1"/>
    <col min="15" max="15" width="8.57421875" style="8" customWidth="1"/>
    <col min="16" max="16" width="14.8515625" style="14" customWidth="1"/>
    <col min="17" max="17" width="2.140625" style="14" customWidth="1"/>
    <col min="18" max="18" width="8.7109375" style="8" customWidth="1"/>
    <col min="19" max="19" width="9.421875" style="8" customWidth="1"/>
    <col min="20" max="20" width="3.00390625" style="8" customWidth="1"/>
  </cols>
  <sheetData>
    <row r="1" spans="1:20" ht="12.75">
      <c r="A1" s="221" t="s">
        <v>1012</v>
      </c>
      <c r="B1" s="221"/>
      <c r="C1" s="221"/>
      <c r="D1" s="221"/>
      <c r="E1" s="221"/>
      <c r="F1" s="221"/>
      <c r="G1" s="221"/>
      <c r="H1" s="221"/>
      <c r="I1" s="221"/>
      <c r="J1" s="221"/>
      <c r="K1" s="221"/>
      <c r="L1" s="221"/>
      <c r="M1" s="221"/>
      <c r="N1" s="221"/>
      <c r="O1" s="221"/>
      <c r="P1" s="221"/>
      <c r="Q1" s="221"/>
      <c r="R1" s="221"/>
      <c r="S1" s="221"/>
      <c r="T1" s="221"/>
    </row>
    <row r="2" spans="1:20" ht="15" customHeight="1" thickBot="1">
      <c r="A2" s="229" t="s">
        <v>1014</v>
      </c>
      <c r="B2" s="229"/>
      <c r="C2" s="229"/>
      <c r="D2" s="229"/>
      <c r="E2" s="229"/>
      <c r="F2" s="229"/>
      <c r="G2" s="229"/>
      <c r="H2" s="229"/>
      <c r="I2" s="229"/>
      <c r="J2" s="229"/>
      <c r="K2" s="229"/>
      <c r="L2" s="229"/>
      <c r="M2" s="229"/>
      <c r="N2" s="229"/>
      <c r="O2" s="229"/>
      <c r="P2" s="229"/>
      <c r="Q2" s="229"/>
      <c r="R2" s="229"/>
      <c r="S2" s="229"/>
      <c r="T2" s="229"/>
    </row>
    <row r="3" spans="1:20" ht="14.25" customHeight="1">
      <c r="A3" s="299" t="s">
        <v>596</v>
      </c>
      <c r="B3" s="300"/>
      <c r="C3" s="300"/>
      <c r="D3" s="300"/>
      <c r="E3" s="300"/>
      <c r="F3" s="300"/>
      <c r="G3" s="295" t="s">
        <v>324</v>
      </c>
      <c r="H3" s="295"/>
      <c r="I3" s="295"/>
      <c r="J3" s="295"/>
      <c r="K3" s="295"/>
      <c r="L3" s="295"/>
      <c r="M3" s="295"/>
      <c r="N3" s="295"/>
      <c r="O3" s="295"/>
      <c r="P3" s="295"/>
      <c r="Q3" s="295"/>
      <c r="R3" s="295"/>
      <c r="S3" s="295"/>
      <c r="T3" s="296"/>
    </row>
    <row r="4" spans="1:20" ht="22.5" customHeight="1">
      <c r="A4" s="290" t="s">
        <v>571</v>
      </c>
      <c r="B4" s="293" t="s">
        <v>17</v>
      </c>
      <c r="C4" s="183" t="s">
        <v>1023</v>
      </c>
      <c r="D4" s="309" t="s">
        <v>411</v>
      </c>
      <c r="E4" s="310"/>
      <c r="F4" s="232" t="s">
        <v>21</v>
      </c>
      <c r="G4" s="232" t="s">
        <v>347</v>
      </c>
      <c r="H4" s="232"/>
      <c r="I4" s="232"/>
      <c r="J4" s="232" t="s">
        <v>321</v>
      </c>
      <c r="K4" s="232"/>
      <c r="L4" s="232"/>
      <c r="M4" s="232" t="s">
        <v>322</v>
      </c>
      <c r="N4" s="232"/>
      <c r="O4" s="232"/>
      <c r="P4" s="232" t="s">
        <v>323</v>
      </c>
      <c r="Q4" s="232"/>
      <c r="R4" s="232"/>
      <c r="S4" s="233" t="s">
        <v>326</v>
      </c>
      <c r="T4" s="297" t="s">
        <v>572</v>
      </c>
    </row>
    <row r="5" spans="1:20" ht="57" customHeight="1" thickBot="1">
      <c r="A5" s="291"/>
      <c r="B5" s="294"/>
      <c r="C5" s="316"/>
      <c r="D5" s="311"/>
      <c r="E5" s="312"/>
      <c r="F5" s="294"/>
      <c r="G5" s="51" t="s">
        <v>320</v>
      </c>
      <c r="H5" s="52" t="s">
        <v>566</v>
      </c>
      <c r="I5" s="53" t="s">
        <v>325</v>
      </c>
      <c r="J5" s="51" t="s">
        <v>320</v>
      </c>
      <c r="K5" s="52" t="s">
        <v>566</v>
      </c>
      <c r="L5" s="53" t="s">
        <v>325</v>
      </c>
      <c r="M5" s="51" t="s">
        <v>320</v>
      </c>
      <c r="N5" s="52" t="s">
        <v>566</v>
      </c>
      <c r="O5" s="53" t="s">
        <v>325</v>
      </c>
      <c r="P5" s="51" t="s">
        <v>320</v>
      </c>
      <c r="Q5" s="52" t="s">
        <v>566</v>
      </c>
      <c r="R5" s="53" t="s">
        <v>325</v>
      </c>
      <c r="S5" s="302"/>
      <c r="T5" s="298"/>
    </row>
    <row r="6" spans="1:21" s="2" customFormat="1" ht="144.75">
      <c r="A6" s="313" t="str">
        <f>+PROGRAMAS!A234</f>
        <v>                            Plan de transportes y vias                                                                                                                                                                                                                Plan de transportes y vias                                                                                                                 Plan de transportes y vias </v>
      </c>
      <c r="B6" s="308">
        <f>+PROGRAMAS!C263</f>
        <v>0</v>
      </c>
      <c r="C6" s="307" t="s">
        <v>1020</v>
      </c>
      <c r="D6" s="173">
        <v>1</v>
      </c>
      <c r="E6" s="76" t="s">
        <v>637</v>
      </c>
      <c r="F6" s="65" t="s">
        <v>1000</v>
      </c>
      <c r="G6" s="77"/>
      <c r="H6" s="77"/>
      <c r="I6" s="78"/>
      <c r="J6" s="79" t="s">
        <v>7</v>
      </c>
      <c r="K6" s="79" t="s">
        <v>567</v>
      </c>
      <c r="L6" s="78"/>
      <c r="M6" s="79" t="s">
        <v>618</v>
      </c>
      <c r="N6" s="79" t="s">
        <v>567</v>
      </c>
      <c r="O6" s="78"/>
      <c r="P6" s="79" t="s">
        <v>338</v>
      </c>
      <c r="Q6" s="79" t="s">
        <v>567</v>
      </c>
      <c r="R6" s="78"/>
      <c r="S6" s="78">
        <f aca="true" t="shared" si="0" ref="S6:S74">+R6+O6+L6+I6</f>
        <v>0</v>
      </c>
      <c r="T6" s="68">
        <v>1</v>
      </c>
      <c r="U6" s="17"/>
    </row>
    <row r="7" spans="1:21" s="2" customFormat="1" ht="45" customHeight="1">
      <c r="A7" s="314"/>
      <c r="B7" s="306"/>
      <c r="C7" s="265"/>
      <c r="D7" s="48">
        <f>+D6+1</f>
        <v>2</v>
      </c>
      <c r="E7" s="3" t="s">
        <v>111</v>
      </c>
      <c r="F7" s="11" t="s">
        <v>112</v>
      </c>
      <c r="G7" s="13"/>
      <c r="H7" s="13"/>
      <c r="I7" s="10"/>
      <c r="J7" s="16" t="s">
        <v>8</v>
      </c>
      <c r="K7" s="16" t="s">
        <v>567</v>
      </c>
      <c r="L7" s="10"/>
      <c r="M7" s="16" t="s">
        <v>102</v>
      </c>
      <c r="N7" s="16" t="s">
        <v>568</v>
      </c>
      <c r="O7" s="10"/>
      <c r="P7" s="16" t="s">
        <v>113</v>
      </c>
      <c r="Q7" s="16" t="s">
        <v>570</v>
      </c>
      <c r="R7" s="10"/>
      <c r="S7" s="10">
        <f t="shared" si="0"/>
        <v>0</v>
      </c>
      <c r="T7" s="70">
        <v>1</v>
      </c>
      <c r="U7" s="17"/>
    </row>
    <row r="8" spans="1:21" s="2" customFormat="1" ht="47.25" customHeight="1">
      <c r="A8" s="314"/>
      <c r="B8" s="306"/>
      <c r="C8" s="265"/>
      <c r="D8" s="48">
        <f aca="true" t="shared" si="1" ref="D8:D73">+D7+1</f>
        <v>3</v>
      </c>
      <c r="E8" s="3" t="s">
        <v>638</v>
      </c>
      <c r="F8" s="11" t="s">
        <v>101</v>
      </c>
      <c r="G8" s="13"/>
      <c r="H8" s="13"/>
      <c r="I8" s="10"/>
      <c r="J8" s="16"/>
      <c r="K8" s="16"/>
      <c r="L8" s="10"/>
      <c r="M8" s="16" t="s">
        <v>102</v>
      </c>
      <c r="N8" s="16" t="s">
        <v>569</v>
      </c>
      <c r="O8" s="10">
        <v>75000</v>
      </c>
      <c r="P8" s="16" t="s">
        <v>338</v>
      </c>
      <c r="Q8" s="16" t="s">
        <v>570</v>
      </c>
      <c r="R8" s="10">
        <v>15000</v>
      </c>
      <c r="S8" s="10">
        <f t="shared" si="0"/>
        <v>90000</v>
      </c>
      <c r="T8" s="70">
        <v>2</v>
      </c>
      <c r="U8" s="17"/>
    </row>
    <row r="9" spans="1:21" s="2" customFormat="1" ht="26.25" customHeight="1">
      <c r="A9" s="314"/>
      <c r="B9" s="306"/>
      <c r="C9" s="265"/>
      <c r="D9" s="48">
        <f t="shared" si="1"/>
        <v>4</v>
      </c>
      <c r="E9" s="3" t="s">
        <v>103</v>
      </c>
      <c r="F9" s="265" t="s">
        <v>104</v>
      </c>
      <c r="G9" s="13"/>
      <c r="H9" s="13"/>
      <c r="I9" s="10"/>
      <c r="J9" s="16"/>
      <c r="K9" s="16"/>
      <c r="L9" s="10"/>
      <c r="M9" s="16" t="s">
        <v>102</v>
      </c>
      <c r="N9" s="16" t="s">
        <v>569</v>
      </c>
      <c r="O9" s="10">
        <v>25000</v>
      </c>
      <c r="P9" s="16" t="s">
        <v>105</v>
      </c>
      <c r="Q9" s="16" t="s">
        <v>570</v>
      </c>
      <c r="R9" s="10">
        <v>12000</v>
      </c>
      <c r="S9" s="10">
        <f t="shared" si="0"/>
        <v>37000</v>
      </c>
      <c r="T9" s="70">
        <v>2</v>
      </c>
      <c r="U9" s="17"/>
    </row>
    <row r="10" spans="1:21" s="2" customFormat="1" ht="65.25" customHeight="1">
      <c r="A10" s="314"/>
      <c r="B10" s="306"/>
      <c r="C10" s="265"/>
      <c r="D10" s="48">
        <f t="shared" si="1"/>
        <v>5</v>
      </c>
      <c r="E10" s="3" t="s">
        <v>415</v>
      </c>
      <c r="F10" s="265"/>
      <c r="G10" s="13" t="s">
        <v>416</v>
      </c>
      <c r="H10" s="13" t="s">
        <v>567</v>
      </c>
      <c r="I10" s="10">
        <v>30000</v>
      </c>
      <c r="J10" s="16" t="s">
        <v>238</v>
      </c>
      <c r="K10" s="16" t="s">
        <v>568</v>
      </c>
      <c r="L10" s="10">
        <v>500000</v>
      </c>
      <c r="M10" s="16" t="s">
        <v>102</v>
      </c>
      <c r="N10" s="16" t="s">
        <v>569</v>
      </c>
      <c r="O10" s="10">
        <v>15000</v>
      </c>
      <c r="P10" s="16" t="s">
        <v>107</v>
      </c>
      <c r="Q10" s="16" t="s">
        <v>570</v>
      </c>
      <c r="R10" s="10">
        <v>30000</v>
      </c>
      <c r="S10" s="10">
        <f t="shared" si="0"/>
        <v>575000</v>
      </c>
      <c r="T10" s="70">
        <v>2</v>
      </c>
      <c r="U10" s="17"/>
    </row>
    <row r="11" spans="1:21" s="2" customFormat="1" ht="26.25" customHeight="1">
      <c r="A11" s="314"/>
      <c r="B11" s="306"/>
      <c r="C11" s="265"/>
      <c r="D11" s="48">
        <f t="shared" si="1"/>
        <v>6</v>
      </c>
      <c r="E11" s="3" t="s">
        <v>108</v>
      </c>
      <c r="F11" s="265"/>
      <c r="G11" s="13"/>
      <c r="H11" s="13"/>
      <c r="I11" s="10"/>
      <c r="J11" s="16" t="s">
        <v>102</v>
      </c>
      <c r="K11" s="16" t="s">
        <v>568</v>
      </c>
      <c r="L11" s="10">
        <v>43000</v>
      </c>
      <c r="M11" s="16"/>
      <c r="N11" s="16"/>
      <c r="O11" s="10"/>
      <c r="P11" s="16" t="s">
        <v>109</v>
      </c>
      <c r="Q11" s="16" t="s">
        <v>570</v>
      </c>
      <c r="R11" s="10">
        <v>5000</v>
      </c>
      <c r="S11" s="10">
        <f t="shared" si="0"/>
        <v>48000</v>
      </c>
      <c r="T11" s="70">
        <v>3</v>
      </c>
      <c r="U11" s="17"/>
    </row>
    <row r="12" spans="1:21" s="2" customFormat="1" ht="33" customHeight="1">
      <c r="A12" s="314"/>
      <c r="B12" s="306"/>
      <c r="C12" s="265"/>
      <c r="D12" s="48">
        <f t="shared" si="1"/>
        <v>7</v>
      </c>
      <c r="E12" s="3" t="s">
        <v>199</v>
      </c>
      <c r="F12" s="265"/>
      <c r="G12" s="13"/>
      <c r="H12" s="13"/>
      <c r="I12" s="10"/>
      <c r="J12" s="16" t="s">
        <v>102</v>
      </c>
      <c r="K12" s="16"/>
      <c r="L12" s="10">
        <v>5000</v>
      </c>
      <c r="M12" s="16"/>
      <c r="N12" s="16"/>
      <c r="O12" s="157"/>
      <c r="P12" s="16" t="s">
        <v>339</v>
      </c>
      <c r="Q12" s="16" t="s">
        <v>570</v>
      </c>
      <c r="R12" s="10">
        <v>5000</v>
      </c>
      <c r="S12" s="10">
        <f t="shared" si="0"/>
        <v>10000</v>
      </c>
      <c r="T12" s="70"/>
      <c r="U12" s="17"/>
    </row>
    <row r="13" spans="1:21" s="2" customFormat="1" ht="33" customHeight="1">
      <c r="A13" s="314"/>
      <c r="B13" s="306"/>
      <c r="C13" s="265"/>
      <c r="D13" s="48">
        <f t="shared" si="1"/>
        <v>8</v>
      </c>
      <c r="E13" s="3" t="s">
        <v>200</v>
      </c>
      <c r="F13" s="265"/>
      <c r="G13" s="13"/>
      <c r="H13" s="13"/>
      <c r="I13" s="10"/>
      <c r="J13" s="16" t="s">
        <v>102</v>
      </c>
      <c r="K13" s="16"/>
      <c r="L13" s="10">
        <v>15000</v>
      </c>
      <c r="M13" s="16"/>
      <c r="N13" s="16"/>
      <c r="O13" s="157"/>
      <c r="P13" s="16" t="s">
        <v>201</v>
      </c>
      <c r="Q13" s="16"/>
      <c r="R13" s="10">
        <v>5000</v>
      </c>
      <c r="S13" s="10">
        <f t="shared" si="0"/>
        <v>20000</v>
      </c>
      <c r="T13" s="70"/>
      <c r="U13" s="17"/>
    </row>
    <row r="14" spans="1:21" s="2" customFormat="1" ht="21.75" customHeight="1">
      <c r="A14" s="314"/>
      <c r="B14" s="306"/>
      <c r="C14" s="265"/>
      <c r="D14" s="48">
        <f t="shared" si="1"/>
        <v>9</v>
      </c>
      <c r="E14" s="3" t="s">
        <v>110</v>
      </c>
      <c r="F14" s="265"/>
      <c r="G14" s="13"/>
      <c r="H14" s="13"/>
      <c r="I14" s="10"/>
      <c r="J14" s="16" t="s">
        <v>102</v>
      </c>
      <c r="K14" s="16" t="s">
        <v>569</v>
      </c>
      <c r="L14" s="10">
        <v>10000</v>
      </c>
      <c r="M14" s="111"/>
      <c r="N14" s="111"/>
      <c r="P14" s="16" t="s">
        <v>339</v>
      </c>
      <c r="Q14" s="16" t="s">
        <v>570</v>
      </c>
      <c r="R14" s="10">
        <v>5000</v>
      </c>
      <c r="S14" s="10">
        <f t="shared" si="0"/>
        <v>15000</v>
      </c>
      <c r="T14" s="70">
        <v>3</v>
      </c>
      <c r="U14" s="17"/>
    </row>
    <row r="15" spans="1:21" s="2" customFormat="1" ht="35.25" customHeight="1">
      <c r="A15" s="314"/>
      <c r="B15" s="306"/>
      <c r="C15" s="265"/>
      <c r="D15" s="48">
        <f t="shared" si="1"/>
        <v>10</v>
      </c>
      <c r="E15" s="3" t="s">
        <v>114</v>
      </c>
      <c r="F15" s="265"/>
      <c r="G15" s="13" t="s">
        <v>341</v>
      </c>
      <c r="H15" s="13" t="s">
        <v>567</v>
      </c>
      <c r="I15" s="10">
        <v>15000</v>
      </c>
      <c r="J15" s="16" t="s">
        <v>341</v>
      </c>
      <c r="K15" s="16" t="s">
        <v>568</v>
      </c>
      <c r="L15" s="10">
        <v>360000</v>
      </c>
      <c r="M15" s="16"/>
      <c r="N15" s="16"/>
      <c r="O15" s="10"/>
      <c r="P15" s="16" t="s">
        <v>339</v>
      </c>
      <c r="Q15" s="16" t="s">
        <v>570</v>
      </c>
      <c r="R15" s="10">
        <v>120000</v>
      </c>
      <c r="S15" s="10">
        <f t="shared" si="0"/>
        <v>495000</v>
      </c>
      <c r="T15" s="70">
        <v>2</v>
      </c>
      <c r="U15" s="17"/>
    </row>
    <row r="16" spans="1:21" ht="56.25" customHeight="1">
      <c r="A16" s="314"/>
      <c r="B16" s="306"/>
      <c r="C16" s="265"/>
      <c r="D16" s="48">
        <f t="shared" si="1"/>
        <v>11</v>
      </c>
      <c r="E16" s="3" t="s">
        <v>935</v>
      </c>
      <c r="F16" s="265"/>
      <c r="G16" s="13" t="s">
        <v>417</v>
      </c>
      <c r="H16" s="13" t="s">
        <v>567</v>
      </c>
      <c r="I16" s="12">
        <v>10000</v>
      </c>
      <c r="J16" s="16" t="s">
        <v>418</v>
      </c>
      <c r="K16" s="16" t="s">
        <v>569</v>
      </c>
      <c r="L16" s="12">
        <v>180000</v>
      </c>
      <c r="M16" s="16" t="s">
        <v>102</v>
      </c>
      <c r="N16" s="16" t="s">
        <v>569</v>
      </c>
      <c r="O16" s="12">
        <v>10000</v>
      </c>
      <c r="P16" s="16" t="s">
        <v>339</v>
      </c>
      <c r="Q16" s="16" t="s">
        <v>570</v>
      </c>
      <c r="R16" s="12">
        <v>70000</v>
      </c>
      <c r="S16" s="10">
        <f t="shared" si="0"/>
        <v>270000</v>
      </c>
      <c r="T16" s="80">
        <v>2</v>
      </c>
      <c r="U16" s="18"/>
    </row>
    <row r="17" spans="1:21" ht="21.75" customHeight="1">
      <c r="A17" s="314"/>
      <c r="B17" s="306"/>
      <c r="C17" s="265"/>
      <c r="D17" s="48">
        <f t="shared" si="1"/>
        <v>12</v>
      </c>
      <c r="E17" s="3" t="s">
        <v>115</v>
      </c>
      <c r="F17" s="265"/>
      <c r="G17" s="13"/>
      <c r="H17" s="13"/>
      <c r="I17" s="12"/>
      <c r="J17" s="16" t="s">
        <v>102</v>
      </c>
      <c r="K17" s="16" t="s">
        <v>569</v>
      </c>
      <c r="L17" s="12">
        <v>64000</v>
      </c>
      <c r="M17" s="16" t="s">
        <v>102</v>
      </c>
      <c r="N17" s="16" t="s">
        <v>569</v>
      </c>
      <c r="O17" s="12">
        <v>74000</v>
      </c>
      <c r="P17" s="16" t="s">
        <v>339</v>
      </c>
      <c r="Q17" s="16" t="s">
        <v>570</v>
      </c>
      <c r="R17" s="12">
        <v>45000</v>
      </c>
      <c r="S17" s="10">
        <f t="shared" si="0"/>
        <v>183000</v>
      </c>
      <c r="T17" s="80">
        <v>2</v>
      </c>
      <c r="U17" s="18"/>
    </row>
    <row r="18" spans="1:21" ht="24" customHeight="1">
      <c r="A18" s="314"/>
      <c r="B18" s="306"/>
      <c r="C18" s="265"/>
      <c r="D18" s="48">
        <f t="shared" si="1"/>
        <v>13</v>
      </c>
      <c r="E18" s="3" t="s">
        <v>116</v>
      </c>
      <c r="F18" s="265"/>
      <c r="G18" s="13" t="s">
        <v>117</v>
      </c>
      <c r="H18" s="13" t="s">
        <v>568</v>
      </c>
      <c r="I18" s="12">
        <v>15000</v>
      </c>
      <c r="J18" s="16" t="s">
        <v>117</v>
      </c>
      <c r="K18" s="16" t="s">
        <v>568</v>
      </c>
      <c r="L18" s="12">
        <v>150000</v>
      </c>
      <c r="M18" s="16"/>
      <c r="N18" s="16"/>
      <c r="O18" s="12"/>
      <c r="P18" s="16" t="s">
        <v>204</v>
      </c>
      <c r="Q18" s="16" t="s">
        <v>570</v>
      </c>
      <c r="R18" s="12">
        <v>200000</v>
      </c>
      <c r="S18" s="10">
        <f t="shared" si="0"/>
        <v>365000</v>
      </c>
      <c r="T18" s="80">
        <v>3</v>
      </c>
      <c r="U18" s="18"/>
    </row>
    <row r="19" spans="1:21" ht="23.25" customHeight="1">
      <c r="A19" s="314"/>
      <c r="B19" s="306"/>
      <c r="C19" s="265"/>
      <c r="D19" s="48">
        <f t="shared" si="1"/>
        <v>14</v>
      </c>
      <c r="E19" s="3" t="s">
        <v>118</v>
      </c>
      <c r="F19" s="265"/>
      <c r="G19" s="13" t="s">
        <v>860</v>
      </c>
      <c r="H19" s="13" t="s">
        <v>567</v>
      </c>
      <c r="I19" s="12">
        <v>18000</v>
      </c>
      <c r="J19" s="16" t="s">
        <v>119</v>
      </c>
      <c r="K19" s="16" t="s">
        <v>569</v>
      </c>
      <c r="L19" s="12">
        <v>320000</v>
      </c>
      <c r="M19" s="16" t="s">
        <v>727</v>
      </c>
      <c r="N19" s="16" t="s">
        <v>568</v>
      </c>
      <c r="O19" s="12">
        <v>50000</v>
      </c>
      <c r="P19" s="16" t="s">
        <v>339</v>
      </c>
      <c r="Q19" s="16" t="s">
        <v>570</v>
      </c>
      <c r="R19" s="12">
        <v>80000</v>
      </c>
      <c r="S19" s="10">
        <f t="shared" si="0"/>
        <v>468000</v>
      </c>
      <c r="T19" s="80">
        <v>2</v>
      </c>
      <c r="U19" s="18"/>
    </row>
    <row r="20" spans="1:21" ht="33" customHeight="1">
      <c r="A20" s="314"/>
      <c r="B20" s="306"/>
      <c r="C20" s="265"/>
      <c r="D20" s="48">
        <f t="shared" si="1"/>
        <v>15</v>
      </c>
      <c r="E20" s="3" t="s">
        <v>694</v>
      </c>
      <c r="F20" s="265"/>
      <c r="G20" s="13"/>
      <c r="H20" s="13"/>
      <c r="I20" s="12"/>
      <c r="J20" s="16"/>
      <c r="K20" s="16"/>
      <c r="L20" s="12"/>
      <c r="M20" s="16" t="s">
        <v>102</v>
      </c>
      <c r="N20" s="16" t="s">
        <v>569</v>
      </c>
      <c r="O20" s="12">
        <v>30000</v>
      </c>
      <c r="P20" s="16" t="s">
        <v>339</v>
      </c>
      <c r="Q20" s="16"/>
      <c r="R20" s="12">
        <v>50000</v>
      </c>
      <c r="S20" s="10">
        <f t="shared" si="0"/>
        <v>80000</v>
      </c>
      <c r="T20" s="80"/>
      <c r="U20" s="18"/>
    </row>
    <row r="21" spans="1:21" ht="33" customHeight="1">
      <c r="A21" s="314"/>
      <c r="B21" s="306"/>
      <c r="C21" s="265"/>
      <c r="D21" s="48">
        <f t="shared" si="1"/>
        <v>16</v>
      </c>
      <c r="E21" s="3" t="s">
        <v>761</v>
      </c>
      <c r="F21" s="265"/>
      <c r="G21" s="13"/>
      <c r="H21" s="13"/>
      <c r="I21" s="12"/>
      <c r="J21" s="16"/>
      <c r="K21" s="16"/>
      <c r="L21" s="12"/>
      <c r="M21" s="16"/>
      <c r="N21" s="16"/>
      <c r="O21" s="12"/>
      <c r="P21" s="16" t="s">
        <v>762</v>
      </c>
      <c r="Q21" s="16" t="s">
        <v>569</v>
      </c>
      <c r="R21" s="12">
        <v>15000</v>
      </c>
      <c r="S21" s="10">
        <f t="shared" si="0"/>
        <v>15000</v>
      </c>
      <c r="T21" s="80"/>
      <c r="U21" s="18"/>
    </row>
    <row r="22" spans="1:21" ht="47.25" customHeight="1">
      <c r="A22" s="314"/>
      <c r="B22" s="306"/>
      <c r="C22" s="265"/>
      <c r="D22" s="48">
        <f t="shared" si="1"/>
        <v>17</v>
      </c>
      <c r="E22" s="3" t="s">
        <v>759</v>
      </c>
      <c r="F22" s="265"/>
      <c r="G22" s="13" t="s">
        <v>937</v>
      </c>
      <c r="H22" s="13" t="s">
        <v>567</v>
      </c>
      <c r="I22" s="12">
        <v>14000</v>
      </c>
      <c r="J22" s="16" t="s">
        <v>119</v>
      </c>
      <c r="K22" s="16" t="s">
        <v>569</v>
      </c>
      <c r="L22" s="12">
        <v>150000</v>
      </c>
      <c r="M22" s="16"/>
      <c r="N22" s="16"/>
      <c r="O22" s="12"/>
      <c r="P22" s="16" t="s">
        <v>339</v>
      </c>
      <c r="Q22" s="16" t="s">
        <v>570</v>
      </c>
      <c r="R22" s="12">
        <v>50000</v>
      </c>
      <c r="S22" s="10">
        <f t="shared" si="0"/>
        <v>214000</v>
      </c>
      <c r="T22" s="80">
        <v>3</v>
      </c>
      <c r="U22" s="18"/>
    </row>
    <row r="23" spans="1:21" ht="67.5">
      <c r="A23" s="314"/>
      <c r="B23" s="306"/>
      <c r="C23" s="265"/>
      <c r="D23" s="48">
        <f t="shared" si="1"/>
        <v>18</v>
      </c>
      <c r="E23" s="3" t="s">
        <v>244</v>
      </c>
      <c r="F23" s="11"/>
      <c r="G23" s="13" t="s">
        <v>508</v>
      </c>
      <c r="H23" s="13"/>
      <c r="I23" s="12">
        <v>15000</v>
      </c>
      <c r="J23" s="16" t="s">
        <v>245</v>
      </c>
      <c r="K23" s="16"/>
      <c r="L23" s="12">
        <v>60000</v>
      </c>
      <c r="M23" s="16"/>
      <c r="N23" s="16"/>
      <c r="O23" s="12"/>
      <c r="P23" s="16" t="s">
        <v>339</v>
      </c>
      <c r="Q23" s="16" t="s">
        <v>570</v>
      </c>
      <c r="R23" s="12">
        <v>10000</v>
      </c>
      <c r="S23" s="10">
        <f t="shared" si="0"/>
        <v>85000</v>
      </c>
      <c r="T23" s="80"/>
      <c r="U23" s="18"/>
    </row>
    <row r="24" spans="1:21" ht="24" customHeight="1">
      <c r="A24" s="314"/>
      <c r="B24" s="306"/>
      <c r="C24" s="265"/>
      <c r="D24" s="48">
        <f t="shared" si="1"/>
        <v>19</v>
      </c>
      <c r="E24" s="3" t="s">
        <v>936</v>
      </c>
      <c r="F24" s="265" t="s">
        <v>106</v>
      </c>
      <c r="G24" s="13"/>
      <c r="H24" s="13"/>
      <c r="I24" s="10"/>
      <c r="J24" s="16"/>
      <c r="K24" s="16"/>
      <c r="L24" s="10"/>
      <c r="M24" s="16" t="s">
        <v>102</v>
      </c>
      <c r="N24" s="16"/>
      <c r="O24" s="10"/>
      <c r="P24" s="16" t="s">
        <v>339</v>
      </c>
      <c r="Q24" s="16" t="s">
        <v>570</v>
      </c>
      <c r="R24" s="10"/>
      <c r="S24" s="10">
        <f t="shared" si="0"/>
        <v>0</v>
      </c>
      <c r="T24" s="80">
        <v>2</v>
      </c>
      <c r="U24" s="18"/>
    </row>
    <row r="25" spans="1:21" ht="45" customHeight="1">
      <c r="A25" s="314"/>
      <c r="B25" s="306"/>
      <c r="C25" s="265"/>
      <c r="D25" s="48">
        <f t="shared" si="1"/>
        <v>20</v>
      </c>
      <c r="E25" s="3" t="s">
        <v>938</v>
      </c>
      <c r="F25" s="265"/>
      <c r="G25" s="13" t="s">
        <v>937</v>
      </c>
      <c r="H25" s="13" t="s">
        <v>567</v>
      </c>
      <c r="I25" s="12">
        <v>15000</v>
      </c>
      <c r="J25" s="16" t="s">
        <v>119</v>
      </c>
      <c r="K25" s="16" t="s">
        <v>568</v>
      </c>
      <c r="L25" s="10">
        <v>165000</v>
      </c>
      <c r="M25" s="16"/>
      <c r="N25" s="16"/>
      <c r="O25" s="10"/>
      <c r="P25" s="16" t="s">
        <v>339</v>
      </c>
      <c r="Q25" s="16" t="s">
        <v>570</v>
      </c>
      <c r="R25" s="10">
        <v>20000</v>
      </c>
      <c r="S25" s="10">
        <f t="shared" si="0"/>
        <v>200000</v>
      </c>
      <c r="T25" s="80">
        <v>2</v>
      </c>
      <c r="U25" s="18"/>
    </row>
    <row r="26" spans="1:21" ht="24.75" customHeight="1">
      <c r="A26" s="314"/>
      <c r="B26" s="306"/>
      <c r="C26" s="265"/>
      <c r="D26" s="48">
        <f t="shared" si="1"/>
        <v>21</v>
      </c>
      <c r="E26" s="3" t="s">
        <v>340</v>
      </c>
      <c r="F26" s="265"/>
      <c r="G26" s="13"/>
      <c r="H26" s="13"/>
      <c r="I26" s="12"/>
      <c r="J26" s="16"/>
      <c r="K26" s="16"/>
      <c r="L26" s="12"/>
      <c r="M26" s="16"/>
      <c r="N26" s="16"/>
      <c r="O26" s="12"/>
      <c r="P26" s="16" t="s">
        <v>339</v>
      </c>
      <c r="Q26" s="16" t="s">
        <v>570</v>
      </c>
      <c r="R26" s="12"/>
      <c r="S26" s="10">
        <f t="shared" si="0"/>
        <v>0</v>
      </c>
      <c r="T26" s="80">
        <v>2</v>
      </c>
      <c r="U26" s="18"/>
    </row>
    <row r="27" spans="1:21" ht="48" customHeight="1">
      <c r="A27" s="314"/>
      <c r="B27" s="306"/>
      <c r="C27" s="11" t="s">
        <v>1021</v>
      </c>
      <c r="D27" s="48">
        <f t="shared" si="1"/>
        <v>22</v>
      </c>
      <c r="E27" s="3" t="s">
        <v>939</v>
      </c>
      <c r="F27" s="138" t="str">
        <f>+F24</f>
        <v>Red municipal (privada)</v>
      </c>
      <c r="G27" s="13" t="s">
        <v>860</v>
      </c>
      <c r="H27" s="13" t="s">
        <v>567</v>
      </c>
      <c r="I27" s="12">
        <v>30000</v>
      </c>
      <c r="J27" s="34"/>
      <c r="K27" s="34"/>
      <c r="L27" s="34"/>
      <c r="M27" s="19" t="s">
        <v>367</v>
      </c>
      <c r="N27" s="19" t="s">
        <v>570</v>
      </c>
      <c r="O27" s="12">
        <v>200000</v>
      </c>
      <c r="P27" s="16" t="s">
        <v>603</v>
      </c>
      <c r="Q27" s="16" t="s">
        <v>570</v>
      </c>
      <c r="R27" s="22">
        <v>100000</v>
      </c>
      <c r="S27" s="10">
        <f t="shared" si="0"/>
        <v>330000</v>
      </c>
      <c r="T27" s="80">
        <v>2</v>
      </c>
      <c r="U27" s="18"/>
    </row>
    <row r="28" spans="1:21" ht="22.5">
      <c r="A28" s="314"/>
      <c r="B28" s="306"/>
      <c r="C28" s="265" t="s">
        <v>1024</v>
      </c>
      <c r="D28" s="48">
        <f t="shared" si="1"/>
        <v>23</v>
      </c>
      <c r="E28" s="3" t="s">
        <v>120</v>
      </c>
      <c r="F28" s="265" t="s">
        <v>342</v>
      </c>
      <c r="G28" s="13"/>
      <c r="H28" s="13"/>
      <c r="I28" s="12"/>
      <c r="J28" s="16"/>
      <c r="K28" s="16"/>
      <c r="L28" s="12"/>
      <c r="M28" s="16"/>
      <c r="N28" s="16"/>
      <c r="O28" s="12"/>
      <c r="P28" s="19" t="s">
        <v>121</v>
      </c>
      <c r="Q28" s="16" t="s">
        <v>570</v>
      </c>
      <c r="R28" s="20"/>
      <c r="S28" s="10">
        <f t="shared" si="0"/>
        <v>0</v>
      </c>
      <c r="T28" s="80">
        <v>1</v>
      </c>
      <c r="U28" s="18"/>
    </row>
    <row r="29" spans="1:21" ht="22.5">
      <c r="A29" s="314"/>
      <c r="B29" s="306"/>
      <c r="C29" s="265"/>
      <c r="D29" s="48">
        <f t="shared" si="1"/>
        <v>24</v>
      </c>
      <c r="E29" s="3" t="s">
        <v>122</v>
      </c>
      <c r="F29" s="265"/>
      <c r="G29" s="13"/>
      <c r="H29" s="13"/>
      <c r="I29" s="12"/>
      <c r="J29" s="16" t="s">
        <v>128</v>
      </c>
      <c r="K29" s="16"/>
      <c r="L29" s="12"/>
      <c r="M29" s="16"/>
      <c r="N29" s="16"/>
      <c r="O29" s="12"/>
      <c r="P29" s="19" t="s">
        <v>121</v>
      </c>
      <c r="Q29" s="16" t="s">
        <v>570</v>
      </c>
      <c r="R29" s="20"/>
      <c r="S29" s="10">
        <f t="shared" si="0"/>
        <v>0</v>
      </c>
      <c r="T29" s="80">
        <v>1</v>
      </c>
      <c r="U29" s="18"/>
    </row>
    <row r="30" spans="1:21" ht="56.25">
      <c r="A30" s="314"/>
      <c r="B30" s="306"/>
      <c r="C30" s="265"/>
      <c r="D30" s="48">
        <f t="shared" si="1"/>
        <v>25</v>
      </c>
      <c r="E30" s="3" t="s">
        <v>788</v>
      </c>
      <c r="F30" s="265"/>
      <c r="G30" s="13"/>
      <c r="H30" s="13"/>
      <c r="I30" s="12"/>
      <c r="J30" s="16"/>
      <c r="K30" s="16"/>
      <c r="L30" s="12"/>
      <c r="M30" s="16"/>
      <c r="N30" s="16"/>
      <c r="O30" s="12"/>
      <c r="P30" s="19" t="s">
        <v>121</v>
      </c>
      <c r="Q30" s="16" t="s">
        <v>570</v>
      </c>
      <c r="R30" s="20"/>
      <c r="S30" s="10">
        <f t="shared" si="0"/>
        <v>0</v>
      </c>
      <c r="T30" s="80">
        <v>2</v>
      </c>
      <c r="U30" s="18"/>
    </row>
    <row r="31" spans="1:21" ht="56.25">
      <c r="A31" s="314"/>
      <c r="B31" s="306"/>
      <c r="C31" s="265"/>
      <c r="D31" s="48">
        <f t="shared" si="1"/>
        <v>26</v>
      </c>
      <c r="E31" s="3" t="s">
        <v>941</v>
      </c>
      <c r="F31" s="265"/>
      <c r="G31" s="13"/>
      <c r="H31" s="13"/>
      <c r="I31" s="12"/>
      <c r="J31" s="16"/>
      <c r="K31" s="16"/>
      <c r="L31" s="12"/>
      <c r="M31" s="16"/>
      <c r="N31" s="16"/>
      <c r="O31" s="12"/>
      <c r="P31" s="16" t="s">
        <v>121</v>
      </c>
      <c r="Q31" s="16" t="s">
        <v>570</v>
      </c>
      <c r="R31" s="12"/>
      <c r="S31" s="10">
        <f t="shared" si="0"/>
        <v>0</v>
      </c>
      <c r="T31" s="80">
        <v>1</v>
      </c>
      <c r="U31" s="18"/>
    </row>
    <row r="32" spans="1:21" ht="37.5">
      <c r="A32" s="314"/>
      <c r="B32" s="306"/>
      <c r="C32" s="265"/>
      <c r="D32" s="48">
        <f t="shared" si="1"/>
        <v>27</v>
      </c>
      <c r="E32" s="3" t="s">
        <v>940</v>
      </c>
      <c r="F32" s="11" t="s">
        <v>23</v>
      </c>
      <c r="G32" s="13"/>
      <c r="H32" s="13"/>
      <c r="I32" s="12"/>
      <c r="J32" s="19"/>
      <c r="K32" s="19"/>
      <c r="L32" s="22"/>
      <c r="M32" s="19"/>
      <c r="N32" s="19"/>
      <c r="O32" s="21"/>
      <c r="P32" s="19" t="s">
        <v>121</v>
      </c>
      <c r="Q32" s="16" t="s">
        <v>570</v>
      </c>
      <c r="R32" s="20"/>
      <c r="S32" s="10">
        <f t="shared" si="0"/>
        <v>0</v>
      </c>
      <c r="T32" s="80">
        <v>1</v>
      </c>
      <c r="U32" s="18"/>
    </row>
    <row r="33" spans="1:21" ht="85.5">
      <c r="A33" s="314"/>
      <c r="B33" s="306"/>
      <c r="C33" s="265"/>
      <c r="D33" s="48">
        <f t="shared" si="1"/>
        <v>28</v>
      </c>
      <c r="E33" s="3" t="s">
        <v>129</v>
      </c>
      <c r="F33" s="11" t="s">
        <v>343</v>
      </c>
      <c r="G33" s="13"/>
      <c r="H33" s="13"/>
      <c r="I33" s="12"/>
      <c r="J33" s="16" t="s">
        <v>130</v>
      </c>
      <c r="K33" s="16" t="s">
        <v>567</v>
      </c>
      <c r="L33" s="22">
        <v>65000</v>
      </c>
      <c r="M33" s="16" t="s">
        <v>678</v>
      </c>
      <c r="N33" s="16" t="s">
        <v>567</v>
      </c>
      <c r="O33" s="12">
        <v>5000</v>
      </c>
      <c r="P33" s="16" t="s">
        <v>121</v>
      </c>
      <c r="Q33" s="16" t="s">
        <v>570</v>
      </c>
      <c r="R33" s="22">
        <v>10000</v>
      </c>
      <c r="S33" s="10">
        <f t="shared" si="0"/>
        <v>80000</v>
      </c>
      <c r="T33" s="80">
        <v>2</v>
      </c>
      <c r="U33" s="18"/>
    </row>
    <row r="34" spans="1:21" ht="22.5">
      <c r="A34" s="314"/>
      <c r="B34" s="306"/>
      <c r="C34" s="265"/>
      <c r="D34" s="48">
        <f t="shared" si="1"/>
        <v>29</v>
      </c>
      <c r="E34" s="3" t="s">
        <v>679</v>
      </c>
      <c r="F34" s="265" t="s">
        <v>680</v>
      </c>
      <c r="G34" s="13" t="s">
        <v>10</v>
      </c>
      <c r="H34" s="13" t="s">
        <v>567</v>
      </c>
      <c r="I34" s="12">
        <v>5000</v>
      </c>
      <c r="J34" s="19" t="s">
        <v>248</v>
      </c>
      <c r="K34" s="19"/>
      <c r="L34" s="22">
        <v>55000</v>
      </c>
      <c r="M34" s="19"/>
      <c r="N34" s="19"/>
      <c r="O34" s="21"/>
      <c r="P34" s="19"/>
      <c r="Q34" s="16" t="s">
        <v>570</v>
      </c>
      <c r="R34" s="20">
        <v>10000</v>
      </c>
      <c r="S34" s="10">
        <f t="shared" si="0"/>
        <v>70000</v>
      </c>
      <c r="T34" s="80">
        <v>1</v>
      </c>
      <c r="U34" s="18"/>
    </row>
    <row r="35" spans="1:21" ht="45">
      <c r="A35" s="314"/>
      <c r="B35" s="306"/>
      <c r="C35" s="265"/>
      <c r="D35" s="48">
        <f t="shared" si="1"/>
        <v>30</v>
      </c>
      <c r="E35" s="3" t="s">
        <v>942</v>
      </c>
      <c r="F35" s="265"/>
      <c r="G35" s="13" t="s">
        <v>682</v>
      </c>
      <c r="H35" s="13" t="s">
        <v>567</v>
      </c>
      <c r="I35" s="12">
        <v>25000</v>
      </c>
      <c r="J35" s="19" t="s">
        <v>681</v>
      </c>
      <c r="K35" s="19" t="s">
        <v>569</v>
      </c>
      <c r="L35" s="22">
        <v>300000</v>
      </c>
      <c r="M35" s="19"/>
      <c r="N35" s="19"/>
      <c r="O35" s="21"/>
      <c r="P35" s="19" t="s">
        <v>121</v>
      </c>
      <c r="Q35" s="16" t="s">
        <v>570</v>
      </c>
      <c r="R35" s="20">
        <v>15000</v>
      </c>
      <c r="S35" s="10">
        <f t="shared" si="0"/>
        <v>340000</v>
      </c>
      <c r="T35" s="80">
        <v>2</v>
      </c>
      <c r="U35" s="18"/>
    </row>
    <row r="36" spans="1:21" ht="45">
      <c r="A36" s="314"/>
      <c r="B36" s="306"/>
      <c r="C36" s="265"/>
      <c r="D36" s="48">
        <f t="shared" si="1"/>
        <v>31</v>
      </c>
      <c r="E36" s="3" t="s">
        <v>943</v>
      </c>
      <c r="F36" s="265"/>
      <c r="G36" s="13"/>
      <c r="H36" s="13"/>
      <c r="I36" s="12"/>
      <c r="J36" s="19" t="s">
        <v>944</v>
      </c>
      <c r="K36" s="19" t="s">
        <v>569</v>
      </c>
      <c r="L36" s="22">
        <v>500000</v>
      </c>
      <c r="M36" s="19"/>
      <c r="N36" s="19"/>
      <c r="O36" s="21"/>
      <c r="P36" s="19"/>
      <c r="Q36" s="16"/>
      <c r="R36" s="20"/>
      <c r="S36" s="10">
        <f t="shared" si="0"/>
        <v>500000</v>
      </c>
      <c r="T36" s="80">
        <v>3</v>
      </c>
      <c r="U36" s="18"/>
    </row>
    <row r="37" spans="1:21" ht="22.5">
      <c r="A37" s="314"/>
      <c r="B37" s="306"/>
      <c r="C37" s="265"/>
      <c r="D37" s="48">
        <f t="shared" si="1"/>
        <v>32</v>
      </c>
      <c r="E37" s="3" t="s">
        <v>945</v>
      </c>
      <c r="F37" s="265"/>
      <c r="G37" s="13" t="s">
        <v>508</v>
      </c>
      <c r="H37" s="13" t="s">
        <v>567</v>
      </c>
      <c r="I37" s="12">
        <v>5000</v>
      </c>
      <c r="J37" s="19" t="s">
        <v>944</v>
      </c>
      <c r="K37" s="19" t="s">
        <v>569</v>
      </c>
      <c r="L37" s="22">
        <v>60000</v>
      </c>
      <c r="M37" s="19"/>
      <c r="N37" s="19"/>
      <c r="O37" s="21"/>
      <c r="P37" s="19"/>
      <c r="Q37" s="16"/>
      <c r="R37" s="20"/>
      <c r="S37" s="10">
        <f t="shared" si="0"/>
        <v>65000</v>
      </c>
      <c r="T37" s="80">
        <v>2</v>
      </c>
      <c r="U37" s="18"/>
    </row>
    <row r="38" spans="1:21" ht="33.75">
      <c r="A38" s="314"/>
      <c r="B38" s="306"/>
      <c r="C38" s="265"/>
      <c r="D38" s="48">
        <f t="shared" si="1"/>
        <v>33</v>
      </c>
      <c r="E38" s="3" t="s">
        <v>126</v>
      </c>
      <c r="F38" s="265"/>
      <c r="G38" s="13"/>
      <c r="H38" s="13"/>
      <c r="I38" s="12"/>
      <c r="J38" s="19" t="s">
        <v>947</v>
      </c>
      <c r="K38" s="19" t="s">
        <v>569</v>
      </c>
      <c r="L38" s="22">
        <v>150000</v>
      </c>
      <c r="M38" s="19" t="s">
        <v>948</v>
      </c>
      <c r="N38" s="19" t="s">
        <v>567</v>
      </c>
      <c r="O38" s="21">
        <v>30000</v>
      </c>
      <c r="P38" s="19" t="s">
        <v>121</v>
      </c>
      <c r="Q38" s="16" t="s">
        <v>570</v>
      </c>
      <c r="R38" s="20">
        <v>12000</v>
      </c>
      <c r="S38" s="10">
        <f t="shared" si="0"/>
        <v>192000</v>
      </c>
      <c r="T38" s="80">
        <v>2</v>
      </c>
      <c r="U38" s="18"/>
    </row>
    <row r="39" spans="1:21" ht="33.75">
      <c r="A39" s="314"/>
      <c r="B39" s="306"/>
      <c r="C39" s="265"/>
      <c r="D39" s="48">
        <f t="shared" si="1"/>
        <v>34</v>
      </c>
      <c r="E39" s="3" t="s">
        <v>900</v>
      </c>
      <c r="F39" s="265"/>
      <c r="G39" s="13" t="s">
        <v>508</v>
      </c>
      <c r="H39" s="13" t="s">
        <v>567</v>
      </c>
      <c r="I39" s="12">
        <v>15000</v>
      </c>
      <c r="J39" s="19" t="s">
        <v>944</v>
      </c>
      <c r="K39" s="19" t="s">
        <v>569</v>
      </c>
      <c r="L39" s="22">
        <v>200000</v>
      </c>
      <c r="M39" s="19"/>
      <c r="N39" s="19"/>
      <c r="O39" s="21"/>
      <c r="P39" s="19"/>
      <c r="Q39" s="16"/>
      <c r="R39" s="20"/>
      <c r="S39" s="10">
        <f t="shared" si="0"/>
        <v>215000</v>
      </c>
      <c r="T39" s="80">
        <v>2</v>
      </c>
      <c r="U39" s="18"/>
    </row>
    <row r="40" spans="1:21" ht="22.5">
      <c r="A40" s="314"/>
      <c r="B40" s="306"/>
      <c r="C40" s="265"/>
      <c r="D40" s="48">
        <f t="shared" si="1"/>
        <v>35</v>
      </c>
      <c r="E40" s="3" t="s">
        <v>949</v>
      </c>
      <c r="F40" s="265"/>
      <c r="G40" s="13" t="s">
        <v>508</v>
      </c>
      <c r="H40" s="13" t="s">
        <v>567</v>
      </c>
      <c r="I40" s="12">
        <v>5000</v>
      </c>
      <c r="J40" s="19" t="s">
        <v>944</v>
      </c>
      <c r="K40" s="19" t="s">
        <v>569</v>
      </c>
      <c r="L40" s="22">
        <v>80000</v>
      </c>
      <c r="M40" s="19"/>
      <c r="N40" s="19"/>
      <c r="O40" s="21"/>
      <c r="P40" s="19"/>
      <c r="Q40" s="16"/>
      <c r="R40" s="20">
        <v>30000</v>
      </c>
      <c r="S40" s="10">
        <f t="shared" si="0"/>
        <v>115000</v>
      </c>
      <c r="T40" s="80">
        <v>2</v>
      </c>
      <c r="U40" s="18"/>
    </row>
    <row r="41" spans="1:21" ht="22.5">
      <c r="A41" s="314"/>
      <c r="B41" s="306"/>
      <c r="C41" s="265"/>
      <c r="D41" s="48">
        <f t="shared" si="1"/>
        <v>36</v>
      </c>
      <c r="E41" s="13" t="s">
        <v>946</v>
      </c>
      <c r="F41" s="265"/>
      <c r="G41" s="13" t="s">
        <v>508</v>
      </c>
      <c r="H41" s="13" t="s">
        <v>567</v>
      </c>
      <c r="I41" s="12">
        <v>10000</v>
      </c>
      <c r="J41" s="19" t="s">
        <v>944</v>
      </c>
      <c r="K41" s="19" t="s">
        <v>569</v>
      </c>
      <c r="L41" s="22">
        <v>250000</v>
      </c>
      <c r="M41" s="19"/>
      <c r="N41" s="19"/>
      <c r="O41" s="21"/>
      <c r="P41" s="19"/>
      <c r="Q41" s="16"/>
      <c r="R41" s="20"/>
      <c r="S41" s="10">
        <f aca="true" t="shared" si="2" ref="S41:S46">+R41+O41+L41+I41</f>
        <v>260000</v>
      </c>
      <c r="T41" s="80">
        <v>2</v>
      </c>
      <c r="U41" s="18"/>
    </row>
    <row r="42" spans="1:21" ht="33.75">
      <c r="A42" s="314"/>
      <c r="B42" s="306"/>
      <c r="C42" s="265"/>
      <c r="D42" s="48">
        <f t="shared" si="1"/>
        <v>37</v>
      </c>
      <c r="E42" s="158" t="s">
        <v>693</v>
      </c>
      <c r="F42" s="265"/>
      <c r="G42" s="149" t="s">
        <v>692</v>
      </c>
      <c r="H42" s="149" t="s">
        <v>567</v>
      </c>
      <c r="I42" s="150">
        <v>2000</v>
      </c>
      <c r="J42" s="151" t="s">
        <v>248</v>
      </c>
      <c r="K42" s="151" t="s">
        <v>569</v>
      </c>
      <c r="L42" s="174">
        <v>15000</v>
      </c>
      <c r="M42" s="151"/>
      <c r="N42" s="151"/>
      <c r="O42" s="153"/>
      <c r="P42" s="151"/>
      <c r="Q42" s="151"/>
      <c r="R42" s="152"/>
      <c r="S42" s="10">
        <f t="shared" si="2"/>
        <v>17000</v>
      </c>
      <c r="T42" s="80"/>
      <c r="U42" s="18"/>
    </row>
    <row r="43" spans="1:21" ht="33.75">
      <c r="A43" s="314"/>
      <c r="B43" s="306"/>
      <c r="C43" s="265"/>
      <c r="D43" s="48">
        <f t="shared" si="1"/>
        <v>38</v>
      </c>
      <c r="E43" s="158" t="s">
        <v>222</v>
      </c>
      <c r="F43" s="265"/>
      <c r="G43" s="149" t="s">
        <v>860</v>
      </c>
      <c r="H43" s="149" t="s">
        <v>567</v>
      </c>
      <c r="I43" s="150"/>
      <c r="J43" s="151" t="s">
        <v>248</v>
      </c>
      <c r="K43" s="151" t="s">
        <v>569</v>
      </c>
      <c r="L43" s="174">
        <v>8000</v>
      </c>
      <c r="M43" s="151"/>
      <c r="N43" s="151"/>
      <c r="O43" s="153"/>
      <c r="P43" s="151"/>
      <c r="Q43" s="151"/>
      <c r="R43" s="152">
        <v>7000</v>
      </c>
      <c r="S43" s="10">
        <f t="shared" si="2"/>
        <v>15000</v>
      </c>
      <c r="T43" s="80"/>
      <c r="U43" s="18"/>
    </row>
    <row r="44" spans="1:21" ht="45">
      <c r="A44" s="314"/>
      <c r="B44" s="306"/>
      <c r="C44" s="265"/>
      <c r="D44" s="48">
        <f t="shared" si="1"/>
        <v>39</v>
      </c>
      <c r="E44" s="158" t="s">
        <v>730</v>
      </c>
      <c r="F44" s="265"/>
      <c r="G44" s="149" t="s">
        <v>860</v>
      </c>
      <c r="H44" s="149" t="s">
        <v>567</v>
      </c>
      <c r="I44" s="150">
        <v>5000</v>
      </c>
      <c r="J44" s="151" t="s">
        <v>248</v>
      </c>
      <c r="K44" s="151"/>
      <c r="L44" s="174">
        <v>80000</v>
      </c>
      <c r="M44" s="151"/>
      <c r="N44" s="151"/>
      <c r="O44" s="153"/>
      <c r="P44" s="151"/>
      <c r="Q44" s="151"/>
      <c r="R44" s="152"/>
      <c r="S44" s="10">
        <f t="shared" si="2"/>
        <v>85000</v>
      </c>
      <c r="T44" s="80"/>
      <c r="U44" s="18"/>
    </row>
    <row r="45" spans="1:21" ht="45">
      <c r="A45" s="314"/>
      <c r="B45" s="306"/>
      <c r="C45" s="265"/>
      <c r="D45" s="48">
        <f t="shared" si="1"/>
        <v>40</v>
      </c>
      <c r="E45" s="158" t="s">
        <v>729</v>
      </c>
      <c r="F45" s="265"/>
      <c r="G45" s="149" t="s">
        <v>860</v>
      </c>
      <c r="H45" s="149" t="s">
        <v>567</v>
      </c>
      <c r="I45" s="150">
        <v>10000</v>
      </c>
      <c r="J45" s="151" t="s">
        <v>248</v>
      </c>
      <c r="K45" s="151" t="s">
        <v>569</v>
      </c>
      <c r="L45" s="174">
        <v>60000</v>
      </c>
      <c r="M45" s="151"/>
      <c r="N45" s="151"/>
      <c r="O45" s="153"/>
      <c r="P45" s="151"/>
      <c r="Q45" s="151"/>
      <c r="R45" s="152"/>
      <c r="S45" s="10">
        <f t="shared" si="2"/>
        <v>70000</v>
      </c>
      <c r="T45" s="80"/>
      <c r="U45" s="18"/>
    </row>
    <row r="46" spans="1:21" ht="33.75">
      <c r="A46" s="314"/>
      <c r="B46" s="306"/>
      <c r="C46" s="265"/>
      <c r="D46" s="48">
        <f t="shared" si="1"/>
        <v>41</v>
      </c>
      <c r="E46" s="158" t="s">
        <v>224</v>
      </c>
      <c r="F46" s="265"/>
      <c r="G46" s="149" t="s">
        <v>692</v>
      </c>
      <c r="H46" s="149"/>
      <c r="I46" s="150">
        <v>5000</v>
      </c>
      <c r="J46" s="151" t="s">
        <v>248</v>
      </c>
      <c r="K46" s="151"/>
      <c r="L46" s="174">
        <v>80000</v>
      </c>
      <c r="M46" s="151"/>
      <c r="N46" s="151"/>
      <c r="O46" s="153"/>
      <c r="P46" s="151"/>
      <c r="Q46" s="151"/>
      <c r="R46" s="152"/>
      <c r="S46" s="10">
        <f t="shared" si="2"/>
        <v>85000</v>
      </c>
      <c r="T46" s="80"/>
      <c r="U46" s="18"/>
    </row>
    <row r="47" spans="1:21" ht="36.75" customHeight="1">
      <c r="A47" s="314"/>
      <c r="B47" s="306"/>
      <c r="C47" s="305" t="s">
        <v>1022</v>
      </c>
      <c r="D47" s="48">
        <f t="shared" si="1"/>
        <v>42</v>
      </c>
      <c r="E47" s="3" t="s">
        <v>901</v>
      </c>
      <c r="F47" s="305" t="s">
        <v>123</v>
      </c>
      <c r="G47" s="13" t="s">
        <v>127</v>
      </c>
      <c r="H47" s="13" t="s">
        <v>567</v>
      </c>
      <c r="I47" s="12">
        <v>5000</v>
      </c>
      <c r="J47" s="19"/>
      <c r="K47" s="19"/>
      <c r="L47" s="22"/>
      <c r="M47" s="19" t="s">
        <v>950</v>
      </c>
      <c r="N47" s="19" t="s">
        <v>567</v>
      </c>
      <c r="O47" s="12">
        <v>15000</v>
      </c>
      <c r="P47" s="19" t="s">
        <v>951</v>
      </c>
      <c r="Q47" s="19" t="s">
        <v>570</v>
      </c>
      <c r="R47" s="22">
        <v>12000</v>
      </c>
      <c r="S47" s="10">
        <f t="shared" si="0"/>
        <v>32000</v>
      </c>
      <c r="T47" s="80">
        <v>2</v>
      </c>
      <c r="U47" s="18"/>
    </row>
    <row r="48" spans="1:21" ht="34.5" customHeight="1">
      <c r="A48" s="314"/>
      <c r="B48" s="306"/>
      <c r="C48" s="306"/>
      <c r="D48" s="48">
        <f t="shared" si="1"/>
        <v>43</v>
      </c>
      <c r="E48" s="3" t="s">
        <v>902</v>
      </c>
      <c r="F48" s="306"/>
      <c r="G48" s="13"/>
      <c r="H48" s="13"/>
      <c r="I48" s="12"/>
      <c r="J48" s="19" t="s">
        <v>952</v>
      </c>
      <c r="K48" s="19" t="s">
        <v>569</v>
      </c>
      <c r="L48" s="12">
        <v>10000</v>
      </c>
      <c r="M48" s="19" t="s">
        <v>9</v>
      </c>
      <c r="N48" s="19" t="s">
        <v>568</v>
      </c>
      <c r="O48" s="22">
        <v>25000</v>
      </c>
      <c r="P48" s="19" t="s">
        <v>121</v>
      </c>
      <c r="Q48" s="19" t="s">
        <v>570</v>
      </c>
      <c r="R48" s="22">
        <v>8000</v>
      </c>
      <c r="S48" s="10">
        <f t="shared" si="0"/>
        <v>43000</v>
      </c>
      <c r="T48" s="80">
        <v>2</v>
      </c>
      <c r="U48" s="18"/>
    </row>
    <row r="49" spans="1:21" ht="57.75" customHeight="1">
      <c r="A49" s="314"/>
      <c r="B49" s="306"/>
      <c r="C49" s="306"/>
      <c r="D49" s="48">
        <f t="shared" si="1"/>
        <v>44</v>
      </c>
      <c r="E49" s="3" t="s">
        <v>903</v>
      </c>
      <c r="F49" s="306"/>
      <c r="G49" s="13"/>
      <c r="H49" s="13"/>
      <c r="I49" s="12"/>
      <c r="J49" s="19"/>
      <c r="K49" s="19"/>
      <c r="L49" s="22"/>
      <c r="M49" s="19" t="s">
        <v>953</v>
      </c>
      <c r="N49" s="19" t="s">
        <v>569</v>
      </c>
      <c r="O49" s="22">
        <v>40000</v>
      </c>
      <c r="P49" s="19" t="s">
        <v>121</v>
      </c>
      <c r="Q49" s="19" t="s">
        <v>570</v>
      </c>
      <c r="R49" s="22">
        <v>8000</v>
      </c>
      <c r="S49" s="10">
        <f t="shared" si="0"/>
        <v>48000</v>
      </c>
      <c r="T49" s="80">
        <v>2</v>
      </c>
      <c r="U49" s="18"/>
    </row>
    <row r="50" spans="1:21" ht="56.25">
      <c r="A50" s="314"/>
      <c r="B50" s="306"/>
      <c r="C50" s="306"/>
      <c r="D50" s="48">
        <f t="shared" si="1"/>
        <v>45</v>
      </c>
      <c r="E50" s="3" t="s">
        <v>904</v>
      </c>
      <c r="F50" s="306"/>
      <c r="G50" s="13"/>
      <c r="H50" s="13"/>
      <c r="I50" s="12"/>
      <c r="J50" s="19"/>
      <c r="K50" s="19"/>
      <c r="L50" s="22"/>
      <c r="M50" s="19" t="s">
        <v>953</v>
      </c>
      <c r="N50" s="19" t="s">
        <v>569</v>
      </c>
      <c r="O50" s="22">
        <v>50000</v>
      </c>
      <c r="P50" s="19" t="s">
        <v>121</v>
      </c>
      <c r="Q50" s="19" t="s">
        <v>570</v>
      </c>
      <c r="R50" s="22">
        <v>5000</v>
      </c>
      <c r="S50" s="10">
        <f t="shared" si="0"/>
        <v>55000</v>
      </c>
      <c r="T50" s="80">
        <v>2</v>
      </c>
      <c r="U50" s="18"/>
    </row>
    <row r="51" spans="1:21" ht="56.25">
      <c r="A51" s="314"/>
      <c r="B51" s="306"/>
      <c r="C51" s="306"/>
      <c r="D51" s="48">
        <f t="shared" si="1"/>
        <v>46</v>
      </c>
      <c r="E51" s="3" t="s">
        <v>124</v>
      </c>
      <c r="F51" s="306"/>
      <c r="G51" s="13"/>
      <c r="H51" s="13"/>
      <c r="I51" s="12"/>
      <c r="J51" s="19"/>
      <c r="K51" s="19"/>
      <c r="L51" s="22"/>
      <c r="M51" s="19" t="s">
        <v>953</v>
      </c>
      <c r="N51" s="19" t="s">
        <v>569</v>
      </c>
      <c r="O51" s="12">
        <v>40000</v>
      </c>
      <c r="P51" s="19" t="s">
        <v>121</v>
      </c>
      <c r="Q51" s="19" t="s">
        <v>570</v>
      </c>
      <c r="R51" s="22">
        <v>5000</v>
      </c>
      <c r="S51" s="10">
        <f t="shared" si="0"/>
        <v>45000</v>
      </c>
      <c r="T51" s="80">
        <v>2</v>
      </c>
      <c r="U51" s="18"/>
    </row>
    <row r="52" spans="1:21" ht="56.25">
      <c r="A52" s="314"/>
      <c r="B52" s="306"/>
      <c r="C52" s="306"/>
      <c r="D52" s="48">
        <f t="shared" si="1"/>
        <v>47</v>
      </c>
      <c r="E52" s="3" t="s">
        <v>905</v>
      </c>
      <c r="F52" s="306"/>
      <c r="G52" s="13"/>
      <c r="H52" s="13"/>
      <c r="I52" s="12"/>
      <c r="J52" s="19"/>
      <c r="K52" s="19"/>
      <c r="L52" s="22"/>
      <c r="M52" s="19" t="s">
        <v>953</v>
      </c>
      <c r="N52" s="19" t="s">
        <v>569</v>
      </c>
      <c r="O52" s="12">
        <v>60000</v>
      </c>
      <c r="P52" s="19" t="s">
        <v>121</v>
      </c>
      <c r="Q52" s="19" t="s">
        <v>570</v>
      </c>
      <c r="R52" s="22">
        <v>5000</v>
      </c>
      <c r="S52" s="10">
        <f t="shared" si="0"/>
        <v>65000</v>
      </c>
      <c r="T52" s="80">
        <v>2</v>
      </c>
      <c r="U52" s="18"/>
    </row>
    <row r="53" spans="1:21" ht="36.75" customHeight="1">
      <c r="A53" s="314"/>
      <c r="B53" s="306"/>
      <c r="C53" s="306"/>
      <c r="D53" s="48">
        <f t="shared" si="1"/>
        <v>48</v>
      </c>
      <c r="E53" s="3" t="s">
        <v>906</v>
      </c>
      <c r="F53" s="306"/>
      <c r="G53" s="13"/>
      <c r="H53" s="13"/>
      <c r="I53" s="12"/>
      <c r="J53" s="19"/>
      <c r="K53" s="19"/>
      <c r="L53" s="22"/>
      <c r="M53" s="19"/>
      <c r="N53" s="19"/>
      <c r="O53" s="12"/>
      <c r="P53" s="19" t="s">
        <v>121</v>
      </c>
      <c r="Q53" s="19" t="s">
        <v>570</v>
      </c>
      <c r="R53" s="22">
        <v>30000</v>
      </c>
      <c r="S53" s="10">
        <f t="shared" si="0"/>
        <v>30000</v>
      </c>
      <c r="T53" s="80">
        <v>1</v>
      </c>
      <c r="U53" s="18"/>
    </row>
    <row r="54" spans="1:21" ht="22.5" customHeight="1">
      <c r="A54" s="314"/>
      <c r="B54" s="306"/>
      <c r="C54" s="306"/>
      <c r="D54" s="48">
        <f t="shared" si="1"/>
        <v>49</v>
      </c>
      <c r="E54" s="3" t="s">
        <v>907</v>
      </c>
      <c r="F54" s="306"/>
      <c r="G54" s="13"/>
      <c r="H54" s="13"/>
      <c r="I54" s="12"/>
      <c r="J54" s="19"/>
      <c r="K54" s="19"/>
      <c r="L54" s="22"/>
      <c r="M54" s="19"/>
      <c r="N54" s="19"/>
      <c r="O54" s="12"/>
      <c r="P54" s="19" t="s">
        <v>121</v>
      </c>
      <c r="Q54" s="19" t="s">
        <v>570</v>
      </c>
      <c r="R54" s="22">
        <v>12000</v>
      </c>
      <c r="S54" s="10">
        <f t="shared" si="0"/>
        <v>12000</v>
      </c>
      <c r="T54" s="80">
        <v>3</v>
      </c>
      <c r="U54" s="18"/>
    </row>
    <row r="55" spans="1:21" ht="56.25">
      <c r="A55" s="314"/>
      <c r="B55" s="306"/>
      <c r="C55" s="306"/>
      <c r="D55" s="48">
        <f t="shared" si="1"/>
        <v>50</v>
      </c>
      <c r="E55" s="3" t="s">
        <v>125</v>
      </c>
      <c r="F55" s="306"/>
      <c r="G55" s="13"/>
      <c r="H55" s="13"/>
      <c r="I55" s="12"/>
      <c r="J55" s="19"/>
      <c r="K55" s="19"/>
      <c r="L55" s="22"/>
      <c r="M55" s="19" t="s">
        <v>953</v>
      </c>
      <c r="N55" s="19" t="s">
        <v>569</v>
      </c>
      <c r="O55" s="12">
        <v>60000</v>
      </c>
      <c r="P55" s="19" t="s">
        <v>121</v>
      </c>
      <c r="Q55" s="19" t="s">
        <v>570</v>
      </c>
      <c r="R55" s="22">
        <v>10000</v>
      </c>
      <c r="S55" s="10">
        <f t="shared" si="0"/>
        <v>70000</v>
      </c>
      <c r="T55" s="80">
        <v>2</v>
      </c>
      <c r="U55" s="18"/>
    </row>
    <row r="56" spans="1:21" ht="56.25">
      <c r="A56" s="314"/>
      <c r="B56" s="306"/>
      <c r="C56" s="306"/>
      <c r="D56" s="48">
        <f t="shared" si="1"/>
        <v>51</v>
      </c>
      <c r="E56" s="3" t="s">
        <v>908</v>
      </c>
      <c r="F56" s="306"/>
      <c r="G56" s="13" t="s">
        <v>127</v>
      </c>
      <c r="H56" s="13" t="s">
        <v>567</v>
      </c>
      <c r="I56" s="12">
        <v>5000</v>
      </c>
      <c r="J56" s="19" t="s">
        <v>128</v>
      </c>
      <c r="K56" s="19" t="s">
        <v>567</v>
      </c>
      <c r="L56" s="22">
        <v>40000</v>
      </c>
      <c r="M56" s="19" t="s">
        <v>953</v>
      </c>
      <c r="N56" s="19" t="s">
        <v>569</v>
      </c>
      <c r="O56" s="12">
        <v>20000</v>
      </c>
      <c r="P56" s="19" t="s">
        <v>205</v>
      </c>
      <c r="Q56" s="19" t="s">
        <v>728</v>
      </c>
      <c r="R56" s="22">
        <v>8000</v>
      </c>
      <c r="S56" s="10">
        <f t="shared" si="0"/>
        <v>73000</v>
      </c>
      <c r="T56" s="80">
        <v>1</v>
      </c>
      <c r="U56" s="18"/>
    </row>
    <row r="57" spans="1:21" ht="56.25">
      <c r="A57" s="314"/>
      <c r="B57" s="306"/>
      <c r="C57" s="306"/>
      <c r="D57" s="48">
        <f t="shared" si="1"/>
        <v>52</v>
      </c>
      <c r="E57" s="3" t="s">
        <v>909</v>
      </c>
      <c r="F57" s="306"/>
      <c r="G57" s="13"/>
      <c r="H57" s="13"/>
      <c r="I57" s="12"/>
      <c r="J57" s="19"/>
      <c r="K57" s="19"/>
      <c r="L57" s="22"/>
      <c r="M57" s="19" t="s">
        <v>953</v>
      </c>
      <c r="N57" s="19" t="s">
        <v>569</v>
      </c>
      <c r="O57" s="12">
        <v>30000</v>
      </c>
      <c r="P57" s="19" t="s">
        <v>121</v>
      </c>
      <c r="Q57" s="19" t="s">
        <v>570</v>
      </c>
      <c r="R57" s="22">
        <v>10000</v>
      </c>
      <c r="S57" s="10">
        <f t="shared" si="0"/>
        <v>40000</v>
      </c>
      <c r="T57" s="80">
        <v>2</v>
      </c>
      <c r="U57" s="18"/>
    </row>
    <row r="58" spans="1:21" ht="56.25">
      <c r="A58" s="314"/>
      <c r="B58" s="306"/>
      <c r="C58" s="306"/>
      <c r="D58" s="48">
        <f t="shared" si="1"/>
        <v>53</v>
      </c>
      <c r="E58" s="3" t="s">
        <v>910</v>
      </c>
      <c r="F58" s="306"/>
      <c r="G58" s="13"/>
      <c r="H58" s="13"/>
      <c r="I58" s="12"/>
      <c r="J58" s="19"/>
      <c r="K58" s="19"/>
      <c r="L58" s="22"/>
      <c r="M58" s="19" t="s">
        <v>953</v>
      </c>
      <c r="N58" s="19" t="s">
        <v>569</v>
      </c>
      <c r="O58" s="12">
        <v>15000</v>
      </c>
      <c r="P58" s="19" t="s">
        <v>121</v>
      </c>
      <c r="Q58" s="19" t="s">
        <v>570</v>
      </c>
      <c r="R58" s="22">
        <v>10000</v>
      </c>
      <c r="S58" s="10">
        <f t="shared" si="0"/>
        <v>25000</v>
      </c>
      <c r="T58" s="80">
        <v>2</v>
      </c>
      <c r="U58" s="18"/>
    </row>
    <row r="59" spans="1:21" ht="33.75" customHeight="1">
      <c r="A59" s="314"/>
      <c r="B59" s="306"/>
      <c r="C59" s="306"/>
      <c r="D59" s="48">
        <f t="shared" si="1"/>
        <v>54</v>
      </c>
      <c r="E59" s="3" t="s">
        <v>911</v>
      </c>
      <c r="F59" s="306"/>
      <c r="G59" s="13" t="s">
        <v>954</v>
      </c>
      <c r="H59" s="13" t="s">
        <v>567</v>
      </c>
      <c r="I59" s="12">
        <v>10000</v>
      </c>
      <c r="J59" s="19" t="s">
        <v>681</v>
      </c>
      <c r="K59" s="19" t="s">
        <v>568</v>
      </c>
      <c r="L59" s="22">
        <v>350000</v>
      </c>
      <c r="M59" s="19"/>
      <c r="N59" s="19"/>
      <c r="O59" s="12"/>
      <c r="P59" s="19"/>
      <c r="Q59" s="19"/>
      <c r="R59" s="22">
        <v>6000</v>
      </c>
      <c r="S59" s="10">
        <f t="shared" si="0"/>
        <v>366000</v>
      </c>
      <c r="T59" s="80">
        <v>2</v>
      </c>
      <c r="U59" s="18"/>
    </row>
    <row r="60" spans="1:21" ht="34.5" customHeight="1">
      <c r="A60" s="314"/>
      <c r="B60" s="306"/>
      <c r="C60" s="306"/>
      <c r="D60" s="48">
        <f t="shared" si="1"/>
        <v>55</v>
      </c>
      <c r="E60" s="3" t="s">
        <v>912</v>
      </c>
      <c r="F60" s="306"/>
      <c r="G60" s="13" t="s">
        <v>635</v>
      </c>
      <c r="H60" s="13" t="s">
        <v>567</v>
      </c>
      <c r="I60" s="12">
        <v>5000</v>
      </c>
      <c r="J60" s="19" t="s">
        <v>955</v>
      </c>
      <c r="K60" s="19" t="s">
        <v>569</v>
      </c>
      <c r="L60" s="22">
        <v>80000</v>
      </c>
      <c r="M60" s="19"/>
      <c r="N60" s="19"/>
      <c r="O60" s="12"/>
      <c r="P60" s="19"/>
      <c r="Q60" s="19"/>
      <c r="R60" s="22"/>
      <c r="S60" s="10">
        <f t="shared" si="0"/>
        <v>85000</v>
      </c>
      <c r="T60" s="80">
        <v>1</v>
      </c>
      <c r="U60" s="18"/>
    </row>
    <row r="61" spans="1:21" ht="63.75" customHeight="1">
      <c r="A61" s="314"/>
      <c r="B61" s="306"/>
      <c r="C61" s="306"/>
      <c r="D61" s="48">
        <f t="shared" si="1"/>
        <v>56</v>
      </c>
      <c r="E61" s="3" t="s">
        <v>957</v>
      </c>
      <c r="F61" s="306"/>
      <c r="G61" s="13"/>
      <c r="H61" s="13"/>
      <c r="I61" s="12"/>
      <c r="J61" s="19"/>
      <c r="K61" s="19"/>
      <c r="L61" s="22"/>
      <c r="M61" s="19" t="s">
        <v>953</v>
      </c>
      <c r="N61" s="19" t="s">
        <v>567</v>
      </c>
      <c r="O61" s="12">
        <v>20000</v>
      </c>
      <c r="P61" s="19" t="s">
        <v>958</v>
      </c>
      <c r="Q61" s="19" t="s">
        <v>570</v>
      </c>
      <c r="R61" s="22">
        <v>5000</v>
      </c>
      <c r="S61" s="10">
        <f t="shared" si="0"/>
        <v>25000</v>
      </c>
      <c r="T61" s="80">
        <v>2</v>
      </c>
      <c r="U61" s="18"/>
    </row>
    <row r="62" spans="1:21" ht="23.25" customHeight="1">
      <c r="A62" s="314"/>
      <c r="B62" s="306"/>
      <c r="C62" s="306"/>
      <c r="D62" s="48">
        <f t="shared" si="1"/>
        <v>57</v>
      </c>
      <c r="E62" s="3" t="s">
        <v>959</v>
      </c>
      <c r="F62" s="306"/>
      <c r="G62" s="13"/>
      <c r="H62" s="13"/>
      <c r="I62" s="12"/>
      <c r="J62" s="19" t="s">
        <v>960</v>
      </c>
      <c r="K62" s="19" t="s">
        <v>567</v>
      </c>
      <c r="L62" s="22">
        <v>25000</v>
      </c>
      <c r="M62" s="19"/>
      <c r="N62" s="19"/>
      <c r="O62" s="12"/>
      <c r="P62" s="19" t="s">
        <v>932</v>
      </c>
      <c r="Q62" s="19" t="s">
        <v>570</v>
      </c>
      <c r="R62" s="22">
        <v>5000</v>
      </c>
      <c r="S62" s="10">
        <f t="shared" si="0"/>
        <v>30000</v>
      </c>
      <c r="T62" s="80">
        <v>2</v>
      </c>
      <c r="U62" s="18"/>
    </row>
    <row r="63" spans="1:21" ht="23.25" customHeight="1">
      <c r="A63" s="314"/>
      <c r="B63" s="306"/>
      <c r="C63" s="306"/>
      <c r="D63" s="48">
        <f t="shared" si="1"/>
        <v>58</v>
      </c>
      <c r="E63" s="3" t="s">
        <v>961</v>
      </c>
      <c r="F63" s="306"/>
      <c r="G63" s="13"/>
      <c r="H63" s="13"/>
      <c r="I63" s="12"/>
      <c r="J63" s="19"/>
      <c r="K63" s="19"/>
      <c r="L63" s="22"/>
      <c r="M63" s="19" t="s">
        <v>865</v>
      </c>
      <c r="N63" s="19" t="s">
        <v>569</v>
      </c>
      <c r="O63" s="12">
        <v>10000</v>
      </c>
      <c r="P63" s="19" t="s">
        <v>932</v>
      </c>
      <c r="Q63" s="19" t="s">
        <v>570</v>
      </c>
      <c r="R63" s="22">
        <v>5000</v>
      </c>
      <c r="S63" s="10">
        <f t="shared" si="0"/>
        <v>15000</v>
      </c>
      <c r="T63" s="80">
        <v>2</v>
      </c>
      <c r="U63" s="18"/>
    </row>
    <row r="64" spans="1:21" ht="45">
      <c r="A64" s="314"/>
      <c r="B64" s="306"/>
      <c r="C64" s="306"/>
      <c r="D64" s="48">
        <f t="shared" si="1"/>
        <v>59</v>
      </c>
      <c r="E64" s="3" t="s">
        <v>913</v>
      </c>
      <c r="F64" s="306"/>
      <c r="G64" s="13" t="s">
        <v>127</v>
      </c>
      <c r="H64" s="13" t="s">
        <v>567</v>
      </c>
      <c r="I64" s="12">
        <v>5000</v>
      </c>
      <c r="J64" s="19"/>
      <c r="K64" s="19"/>
      <c r="L64" s="22"/>
      <c r="M64" s="19" t="s">
        <v>956</v>
      </c>
      <c r="N64" s="19" t="s">
        <v>569</v>
      </c>
      <c r="O64" s="12">
        <v>60000</v>
      </c>
      <c r="P64" s="19" t="s">
        <v>121</v>
      </c>
      <c r="Q64" s="19" t="s">
        <v>570</v>
      </c>
      <c r="R64" s="22">
        <v>10000</v>
      </c>
      <c r="S64" s="10">
        <f t="shared" si="0"/>
        <v>75000</v>
      </c>
      <c r="T64" s="80">
        <v>2</v>
      </c>
      <c r="U64" s="18"/>
    </row>
    <row r="65" spans="1:21" ht="34.5" customHeight="1">
      <c r="A65" s="314"/>
      <c r="B65" s="306"/>
      <c r="C65" s="306"/>
      <c r="D65" s="48">
        <f t="shared" si="1"/>
        <v>60</v>
      </c>
      <c r="E65" s="158" t="s">
        <v>83</v>
      </c>
      <c r="F65" s="306"/>
      <c r="G65" s="149"/>
      <c r="H65" s="149"/>
      <c r="I65" s="150"/>
      <c r="J65" s="151" t="s">
        <v>248</v>
      </c>
      <c r="K65" s="151" t="s">
        <v>567</v>
      </c>
      <c r="L65" s="174">
        <v>4000</v>
      </c>
      <c r="M65" s="151"/>
      <c r="N65" s="151"/>
      <c r="O65" s="150"/>
      <c r="P65" s="151"/>
      <c r="Q65" s="151"/>
      <c r="R65" s="174"/>
      <c r="S65" s="10">
        <f t="shared" si="0"/>
        <v>4000</v>
      </c>
      <c r="T65" s="154"/>
      <c r="U65" s="18"/>
    </row>
    <row r="66" spans="1:21" ht="34.5" customHeight="1">
      <c r="A66" s="314"/>
      <c r="B66" s="306"/>
      <c r="C66" s="306"/>
      <c r="D66" s="48">
        <f t="shared" si="1"/>
        <v>61</v>
      </c>
      <c r="E66" s="158" t="s">
        <v>84</v>
      </c>
      <c r="F66" s="306"/>
      <c r="G66" s="149"/>
      <c r="H66" s="149"/>
      <c r="I66" s="150"/>
      <c r="J66" s="151" t="s">
        <v>248</v>
      </c>
      <c r="K66" s="151" t="s">
        <v>569</v>
      </c>
      <c r="L66" s="174">
        <v>15000</v>
      </c>
      <c r="M66" s="151"/>
      <c r="N66" s="151"/>
      <c r="O66" s="150"/>
      <c r="P66" s="151"/>
      <c r="Q66" s="151"/>
      <c r="R66" s="174"/>
      <c r="S66" s="10">
        <f t="shared" si="0"/>
        <v>15000</v>
      </c>
      <c r="T66" s="154"/>
      <c r="U66" s="18"/>
    </row>
    <row r="67" spans="1:21" ht="45" customHeight="1">
      <c r="A67" s="314"/>
      <c r="B67" s="306"/>
      <c r="C67" s="306"/>
      <c r="D67" s="48">
        <f t="shared" si="1"/>
        <v>62</v>
      </c>
      <c r="E67" s="158" t="s">
        <v>775</v>
      </c>
      <c r="F67" s="306"/>
      <c r="G67" s="149"/>
      <c r="H67" s="149"/>
      <c r="I67" s="150"/>
      <c r="J67" s="151" t="s">
        <v>248</v>
      </c>
      <c r="K67" s="151" t="s">
        <v>567</v>
      </c>
      <c r="L67" s="174">
        <v>4000</v>
      </c>
      <c r="M67" s="151"/>
      <c r="N67" s="151"/>
      <c r="O67" s="150"/>
      <c r="P67" s="151"/>
      <c r="Q67" s="151"/>
      <c r="R67" s="174"/>
      <c r="S67" s="10">
        <f t="shared" si="0"/>
        <v>4000</v>
      </c>
      <c r="T67" s="154"/>
      <c r="U67" s="18"/>
    </row>
    <row r="68" spans="1:21" ht="45.75" customHeight="1">
      <c r="A68" s="314"/>
      <c r="B68" s="306"/>
      <c r="C68" s="306"/>
      <c r="D68" s="48">
        <f t="shared" si="1"/>
        <v>63</v>
      </c>
      <c r="E68" s="158" t="s">
        <v>776</v>
      </c>
      <c r="F68" s="306"/>
      <c r="G68" s="149"/>
      <c r="H68" s="149"/>
      <c r="I68" s="150"/>
      <c r="J68" s="151" t="s">
        <v>248</v>
      </c>
      <c r="K68" s="151" t="s">
        <v>569</v>
      </c>
      <c r="L68" s="174">
        <v>8000</v>
      </c>
      <c r="M68" s="151"/>
      <c r="N68" s="151"/>
      <c r="O68" s="150"/>
      <c r="P68" s="151"/>
      <c r="Q68" s="151"/>
      <c r="R68" s="174"/>
      <c r="S68" s="10">
        <f t="shared" si="0"/>
        <v>8000</v>
      </c>
      <c r="T68" s="154"/>
      <c r="U68" s="18"/>
    </row>
    <row r="69" spans="1:21" ht="34.5" customHeight="1">
      <c r="A69" s="314"/>
      <c r="B69" s="306"/>
      <c r="C69" s="306"/>
      <c r="D69" s="48">
        <f t="shared" si="1"/>
        <v>64</v>
      </c>
      <c r="E69" s="158" t="s">
        <v>85</v>
      </c>
      <c r="F69" s="306"/>
      <c r="G69" s="149"/>
      <c r="H69" s="149"/>
      <c r="I69" s="150"/>
      <c r="J69" s="151" t="s">
        <v>248</v>
      </c>
      <c r="K69" s="151" t="s">
        <v>569</v>
      </c>
      <c r="L69" s="174">
        <v>15000</v>
      </c>
      <c r="M69" s="151"/>
      <c r="N69" s="151"/>
      <c r="O69" s="150"/>
      <c r="P69" s="151"/>
      <c r="Q69" s="151"/>
      <c r="R69" s="174"/>
      <c r="S69" s="10">
        <f t="shared" si="0"/>
        <v>15000</v>
      </c>
      <c r="T69" s="154"/>
      <c r="U69" s="18"/>
    </row>
    <row r="70" spans="1:21" ht="69" customHeight="1">
      <c r="A70" s="314"/>
      <c r="B70" s="306"/>
      <c r="C70" s="306"/>
      <c r="D70" s="48">
        <f t="shared" si="1"/>
        <v>65</v>
      </c>
      <c r="E70" s="158" t="s">
        <v>86</v>
      </c>
      <c r="F70" s="306"/>
      <c r="G70" s="149" t="s">
        <v>860</v>
      </c>
      <c r="H70" s="149"/>
      <c r="I70" s="150">
        <v>5000</v>
      </c>
      <c r="J70" s="151" t="s">
        <v>248</v>
      </c>
      <c r="K70" s="151" t="s">
        <v>569</v>
      </c>
      <c r="L70" s="174">
        <v>40000</v>
      </c>
      <c r="M70" s="151"/>
      <c r="N70" s="151"/>
      <c r="O70" s="150"/>
      <c r="P70" s="151"/>
      <c r="Q70" s="151"/>
      <c r="R70" s="174"/>
      <c r="S70" s="10">
        <f t="shared" si="0"/>
        <v>45000</v>
      </c>
      <c r="T70" s="154"/>
      <c r="U70" s="18"/>
    </row>
    <row r="71" spans="1:21" ht="66" customHeight="1">
      <c r="A71" s="314"/>
      <c r="B71" s="306"/>
      <c r="C71" s="306"/>
      <c r="D71" s="48">
        <f t="shared" si="1"/>
        <v>66</v>
      </c>
      <c r="E71" s="158" t="s">
        <v>87</v>
      </c>
      <c r="F71" s="306"/>
      <c r="G71" s="149" t="s">
        <v>860</v>
      </c>
      <c r="H71" s="149"/>
      <c r="I71" s="150">
        <v>5000</v>
      </c>
      <c r="J71" s="151" t="s">
        <v>248</v>
      </c>
      <c r="K71" s="151"/>
      <c r="L71" s="174">
        <v>40000</v>
      </c>
      <c r="M71" s="151"/>
      <c r="N71" s="151"/>
      <c r="O71" s="150"/>
      <c r="P71" s="151"/>
      <c r="Q71" s="151"/>
      <c r="R71" s="174"/>
      <c r="S71" s="10">
        <f t="shared" si="0"/>
        <v>45000</v>
      </c>
      <c r="T71" s="154"/>
      <c r="U71" s="18"/>
    </row>
    <row r="72" spans="1:21" ht="44.25" customHeight="1">
      <c r="A72" s="314"/>
      <c r="B72" s="306"/>
      <c r="C72" s="306"/>
      <c r="D72" s="48">
        <f t="shared" si="1"/>
        <v>67</v>
      </c>
      <c r="E72" s="158" t="s">
        <v>88</v>
      </c>
      <c r="F72" s="306"/>
      <c r="G72" s="149"/>
      <c r="H72" s="149"/>
      <c r="I72" s="150"/>
      <c r="J72" s="151" t="s">
        <v>248</v>
      </c>
      <c r="K72" s="151"/>
      <c r="L72" s="174">
        <v>15000</v>
      </c>
      <c r="M72" s="151"/>
      <c r="N72" s="151"/>
      <c r="O72" s="150"/>
      <c r="P72" s="151"/>
      <c r="Q72" s="151"/>
      <c r="R72" s="174"/>
      <c r="S72" s="10">
        <f t="shared" si="0"/>
        <v>15000</v>
      </c>
      <c r="T72" s="154"/>
      <c r="U72" s="18"/>
    </row>
    <row r="73" spans="1:21" ht="33.75" customHeight="1">
      <c r="A73" s="314"/>
      <c r="B73" s="306"/>
      <c r="C73" s="306"/>
      <c r="D73" s="48">
        <f t="shared" si="1"/>
        <v>68</v>
      </c>
      <c r="E73" s="158" t="s">
        <v>89</v>
      </c>
      <c r="F73" s="306"/>
      <c r="G73" s="149"/>
      <c r="H73" s="149"/>
      <c r="I73" s="150"/>
      <c r="J73" s="151" t="s">
        <v>248</v>
      </c>
      <c r="K73" s="151"/>
      <c r="L73" s="174">
        <v>15000</v>
      </c>
      <c r="M73" s="151"/>
      <c r="N73" s="151"/>
      <c r="O73" s="150"/>
      <c r="P73" s="151"/>
      <c r="Q73" s="151"/>
      <c r="R73" s="174"/>
      <c r="S73" s="10">
        <f t="shared" si="0"/>
        <v>15000</v>
      </c>
      <c r="T73" s="154"/>
      <c r="U73" s="18"/>
    </row>
    <row r="74" spans="1:21" ht="32.25" customHeight="1">
      <c r="A74" s="314"/>
      <c r="B74" s="306"/>
      <c r="C74" s="306"/>
      <c r="D74" s="48">
        <f aca="true" t="shared" si="3" ref="D74:D79">+D73+1</f>
        <v>69</v>
      </c>
      <c r="E74" s="158" t="s">
        <v>696</v>
      </c>
      <c r="F74" s="306"/>
      <c r="G74" s="149"/>
      <c r="H74" s="149"/>
      <c r="I74" s="150"/>
      <c r="J74" s="151" t="s">
        <v>248</v>
      </c>
      <c r="K74" s="151"/>
      <c r="L74" s="174">
        <v>10000</v>
      </c>
      <c r="M74" s="151"/>
      <c r="N74" s="151"/>
      <c r="O74" s="150"/>
      <c r="P74" s="151"/>
      <c r="Q74" s="151"/>
      <c r="R74" s="174"/>
      <c r="S74" s="10">
        <f t="shared" si="0"/>
        <v>10000</v>
      </c>
      <c r="T74" s="154"/>
      <c r="U74" s="18"/>
    </row>
    <row r="75" spans="1:21" ht="32.25" customHeight="1">
      <c r="A75" s="314"/>
      <c r="B75" s="306"/>
      <c r="C75" s="306"/>
      <c r="D75" s="48">
        <f t="shared" si="3"/>
        <v>70</v>
      </c>
      <c r="E75" s="158" t="s">
        <v>223</v>
      </c>
      <c r="F75" s="306"/>
      <c r="G75" s="149"/>
      <c r="H75" s="149"/>
      <c r="I75" s="150"/>
      <c r="J75" s="151"/>
      <c r="K75" s="151"/>
      <c r="L75" s="174"/>
      <c r="M75" s="151"/>
      <c r="N75" s="151"/>
      <c r="O75" s="150"/>
      <c r="P75" s="151" t="s">
        <v>121</v>
      </c>
      <c r="Q75" s="151"/>
      <c r="R75" s="174">
        <v>5000</v>
      </c>
      <c r="S75" s="10">
        <f>+R75+O75+L75+I75</f>
        <v>5000</v>
      </c>
      <c r="T75" s="154"/>
      <c r="U75" s="18"/>
    </row>
    <row r="76" spans="1:21" ht="67.5" customHeight="1">
      <c r="A76" s="314"/>
      <c r="B76" s="306"/>
      <c r="C76" s="306"/>
      <c r="D76" s="48">
        <f t="shared" si="3"/>
        <v>71</v>
      </c>
      <c r="E76" s="158" t="s">
        <v>758</v>
      </c>
      <c r="F76" s="306"/>
      <c r="G76" s="149" t="s">
        <v>860</v>
      </c>
      <c r="H76" s="149"/>
      <c r="I76" s="150">
        <v>5000</v>
      </c>
      <c r="J76" s="151" t="s">
        <v>248</v>
      </c>
      <c r="K76" s="151" t="s">
        <v>569</v>
      </c>
      <c r="L76" s="174">
        <v>60000</v>
      </c>
      <c r="M76" s="151"/>
      <c r="N76" s="151"/>
      <c r="O76" s="150"/>
      <c r="P76" s="151"/>
      <c r="Q76" s="151"/>
      <c r="R76" s="174"/>
      <c r="S76" s="10">
        <f>+R76+O76+L76+I76</f>
        <v>65000</v>
      </c>
      <c r="T76" s="154"/>
      <c r="U76" s="18"/>
    </row>
    <row r="77" spans="1:21" ht="43.5" customHeight="1">
      <c r="A77" s="314"/>
      <c r="B77" s="306"/>
      <c r="C77" s="306"/>
      <c r="D77" s="48">
        <f t="shared" si="3"/>
        <v>72</v>
      </c>
      <c r="E77" s="158" t="s">
        <v>242</v>
      </c>
      <c r="F77" s="306"/>
      <c r="G77" s="149"/>
      <c r="H77" s="149"/>
      <c r="I77" s="150"/>
      <c r="J77" s="151" t="s">
        <v>248</v>
      </c>
      <c r="K77" s="151" t="s">
        <v>569</v>
      </c>
      <c r="L77" s="174">
        <v>15000</v>
      </c>
      <c r="M77" s="151"/>
      <c r="N77" s="151"/>
      <c r="O77" s="150"/>
      <c r="P77" s="151"/>
      <c r="Q77" s="151"/>
      <c r="R77" s="174"/>
      <c r="S77" s="10">
        <f>+R77+O77+L77+I77</f>
        <v>15000</v>
      </c>
      <c r="T77" s="154"/>
      <c r="U77" s="18"/>
    </row>
    <row r="78" spans="1:21" ht="45">
      <c r="A78" s="314"/>
      <c r="B78" s="306"/>
      <c r="C78" s="306"/>
      <c r="D78" s="48">
        <f t="shared" si="3"/>
        <v>73</v>
      </c>
      <c r="E78" s="158" t="s">
        <v>241</v>
      </c>
      <c r="F78" s="306"/>
      <c r="G78" s="149"/>
      <c r="H78" s="149"/>
      <c r="I78" s="150"/>
      <c r="J78" s="151" t="s">
        <v>248</v>
      </c>
      <c r="K78" s="151" t="s">
        <v>569</v>
      </c>
      <c r="L78" s="174">
        <v>15000</v>
      </c>
      <c r="M78" s="151"/>
      <c r="N78" s="151"/>
      <c r="O78" s="150"/>
      <c r="P78" s="151"/>
      <c r="Q78" s="151"/>
      <c r="R78" s="174"/>
      <c r="S78" s="10">
        <f>+R78+O78+L78+I78</f>
        <v>15000</v>
      </c>
      <c r="T78" s="154"/>
      <c r="U78" s="18"/>
    </row>
    <row r="79" spans="1:21" ht="54.75" customHeight="1">
      <c r="A79" s="315"/>
      <c r="B79" s="307"/>
      <c r="C79" s="307"/>
      <c r="D79" s="48">
        <f t="shared" si="3"/>
        <v>74</v>
      </c>
      <c r="E79" s="158" t="s">
        <v>243</v>
      </c>
      <c r="F79" s="307"/>
      <c r="G79" s="149"/>
      <c r="H79" s="149"/>
      <c r="I79" s="150"/>
      <c r="J79" s="151" t="s">
        <v>248</v>
      </c>
      <c r="K79" s="151"/>
      <c r="L79" s="174">
        <v>15000</v>
      </c>
      <c r="M79" s="151"/>
      <c r="N79" s="151"/>
      <c r="O79" s="150"/>
      <c r="P79" s="151"/>
      <c r="Q79" s="151"/>
      <c r="R79" s="174"/>
      <c r="S79" s="10">
        <f>+R79+O79+L79+I79</f>
        <v>15000</v>
      </c>
      <c r="T79" s="154"/>
      <c r="U79" s="18"/>
    </row>
    <row r="80" spans="1:21" ht="13.5" thickBot="1">
      <c r="A80" s="303" t="s">
        <v>326</v>
      </c>
      <c r="B80" s="304"/>
      <c r="C80" s="304"/>
      <c r="D80" s="304"/>
      <c r="E80" s="304"/>
      <c r="F80" s="304"/>
      <c r="G80" s="304"/>
      <c r="H80" s="72"/>
      <c r="I80" s="73">
        <f>SUM(I6:I79)</f>
        <v>294000</v>
      </c>
      <c r="J80" s="74"/>
      <c r="K80" s="74"/>
      <c r="L80" s="73">
        <f>SUM(L6:L79)</f>
        <v>4701000</v>
      </c>
      <c r="M80" s="74"/>
      <c r="N80" s="74"/>
      <c r="O80" s="73">
        <f>SUM(O6:O79)</f>
        <v>959000</v>
      </c>
      <c r="P80" s="74"/>
      <c r="Q80" s="74"/>
      <c r="R80" s="73">
        <f>SUM(R6:R79)</f>
        <v>1080000</v>
      </c>
      <c r="S80" s="73">
        <f>SUM(S6:S79)</f>
        <v>7034000</v>
      </c>
      <c r="T80" s="75"/>
      <c r="U80" s="18"/>
    </row>
    <row r="81" ht="12.75">
      <c r="S81" s="155"/>
    </row>
  </sheetData>
  <mergeCells count="26">
    <mergeCell ref="A1:T1"/>
    <mergeCell ref="F9:F22"/>
    <mergeCell ref="F24:F26"/>
    <mergeCell ref="F28:F31"/>
    <mergeCell ref="C6:C26"/>
    <mergeCell ref="C28:C46"/>
    <mergeCell ref="C4:C5"/>
    <mergeCell ref="A2:T2"/>
    <mergeCell ref="A3:F3"/>
    <mergeCell ref="G4:I4"/>
    <mergeCell ref="A80:G80"/>
    <mergeCell ref="A4:A5"/>
    <mergeCell ref="B4:B5"/>
    <mergeCell ref="C47:C79"/>
    <mergeCell ref="B6:B79"/>
    <mergeCell ref="D4:E5"/>
    <mergeCell ref="F47:F79"/>
    <mergeCell ref="A6:A79"/>
    <mergeCell ref="F34:F46"/>
    <mergeCell ref="F4:F5"/>
    <mergeCell ref="G3:T3"/>
    <mergeCell ref="T4:T5"/>
    <mergeCell ref="J4:L4"/>
    <mergeCell ref="M4:O4"/>
    <mergeCell ref="P4:R4"/>
    <mergeCell ref="S4:S5"/>
  </mergeCells>
  <printOptions/>
  <pageMargins left="0.55" right="0.75" top="0.95" bottom="0.8" header="0.78" footer="0.59"/>
  <pageSetup horizontalDpi="300" verticalDpi="300" orientation="landscape" scale="85" r:id="rId1"/>
  <headerFooter alignWithMargins="0">
    <oddHeader>&amp;C&amp;"Arial,Negrita"ESQUEMA DE ORDENAMIENTO TERRITORIAL</oddHeader>
    <oddFooter>&amp;C&amp;"Arial,Negrita"MUNICIPIO DE SANTA MARIA</oddFooter>
  </headerFooter>
</worksheet>
</file>

<file path=xl/worksheets/sheet2.xml><?xml version="1.0" encoding="utf-8"?>
<worksheet xmlns="http://schemas.openxmlformats.org/spreadsheetml/2006/main" xmlns:r="http://schemas.openxmlformats.org/officeDocument/2006/relationships">
  <dimension ref="A1:L22"/>
  <sheetViews>
    <sheetView workbookViewId="0" topLeftCell="A1">
      <selection activeCell="A1" sqref="A1:K1"/>
    </sheetView>
  </sheetViews>
  <sheetFormatPr defaultColWidth="11.421875" defaultRowHeight="12.75"/>
  <cols>
    <col min="1" max="1" width="9.140625" style="0" customWidth="1"/>
    <col min="2" max="2" width="13.00390625" style="0" customWidth="1"/>
    <col min="3" max="3" width="3.140625" style="43" customWidth="1"/>
    <col min="4" max="4" width="18.28125" style="2" customWidth="1"/>
    <col min="5" max="5" width="16.8515625" style="14" customWidth="1"/>
    <col min="6" max="6" width="2.28125" style="14" customWidth="1"/>
    <col min="7" max="7" width="8.00390625" style="25" customWidth="1"/>
    <col min="8" max="8" width="48.57421875" style="14" customWidth="1"/>
    <col min="9" max="9" width="2.00390625" style="14" customWidth="1"/>
    <col min="10" max="10" width="8.140625" style="8" customWidth="1"/>
    <col min="11" max="11" width="10.140625" style="8" customWidth="1"/>
    <col min="12" max="12" width="3.7109375" style="0" customWidth="1"/>
  </cols>
  <sheetData>
    <row r="1" spans="1:11" ht="14.25">
      <c r="A1" s="229" t="s">
        <v>1012</v>
      </c>
      <c r="B1" s="229"/>
      <c r="C1" s="229"/>
      <c r="D1" s="229"/>
      <c r="E1" s="229"/>
      <c r="F1" s="229"/>
      <c r="G1" s="229"/>
      <c r="H1" s="229"/>
      <c r="I1" s="229"/>
      <c r="J1" s="229"/>
      <c r="K1" s="229"/>
    </row>
    <row r="2" spans="1:12" ht="15" customHeight="1">
      <c r="A2" s="229" t="s">
        <v>802</v>
      </c>
      <c r="B2" s="229"/>
      <c r="C2" s="229"/>
      <c r="D2" s="229"/>
      <c r="E2" s="229"/>
      <c r="F2" s="229"/>
      <c r="G2" s="229"/>
      <c r="H2" s="229"/>
      <c r="I2" s="229"/>
      <c r="J2" s="229"/>
      <c r="K2" s="229"/>
      <c r="L2" s="101"/>
    </row>
    <row r="3" spans="1:12" ht="14.25" customHeight="1">
      <c r="A3" s="245" t="s">
        <v>596</v>
      </c>
      <c r="B3" s="245"/>
      <c r="C3" s="245"/>
      <c r="D3" s="245"/>
      <c r="E3" s="238" t="s">
        <v>324</v>
      </c>
      <c r="F3" s="239"/>
      <c r="G3" s="239"/>
      <c r="H3" s="239"/>
      <c r="I3" s="239"/>
      <c r="J3" s="239"/>
      <c r="K3" s="239"/>
      <c r="L3" s="240"/>
    </row>
    <row r="4" spans="1:12" ht="14.25" customHeight="1">
      <c r="A4" s="246" t="s">
        <v>1016</v>
      </c>
      <c r="B4" s="246" t="s">
        <v>1017</v>
      </c>
      <c r="C4" s="232" t="s">
        <v>344</v>
      </c>
      <c r="D4" s="232"/>
      <c r="E4" s="232" t="s">
        <v>347</v>
      </c>
      <c r="F4" s="232"/>
      <c r="G4" s="232"/>
      <c r="H4" s="232" t="s">
        <v>754</v>
      </c>
      <c r="I4" s="232"/>
      <c r="J4" s="232"/>
      <c r="K4" s="233" t="s">
        <v>326</v>
      </c>
      <c r="L4" s="241" t="s">
        <v>572</v>
      </c>
    </row>
    <row r="5" spans="1:12" ht="44.25" customHeight="1">
      <c r="A5" s="247"/>
      <c r="B5" s="247"/>
      <c r="C5" s="232"/>
      <c r="D5" s="232"/>
      <c r="E5" s="5" t="s">
        <v>320</v>
      </c>
      <c r="F5" s="36" t="s">
        <v>566</v>
      </c>
      <c r="G5" s="6" t="s">
        <v>325</v>
      </c>
      <c r="H5" s="5" t="s">
        <v>320</v>
      </c>
      <c r="I5" s="36" t="s">
        <v>566</v>
      </c>
      <c r="J5" s="6" t="s">
        <v>325</v>
      </c>
      <c r="K5" s="234"/>
      <c r="L5" s="242"/>
    </row>
    <row r="6" spans="1:12" ht="45">
      <c r="A6" s="248" t="s">
        <v>640</v>
      </c>
      <c r="B6" s="230" t="str">
        <f>+PROGRAMAS!B5</f>
        <v>Equidad en cargas tributarias y tarifarias</v>
      </c>
      <c r="C6" s="55">
        <v>1</v>
      </c>
      <c r="D6" s="40" t="s">
        <v>812</v>
      </c>
      <c r="E6" s="37"/>
      <c r="F6" s="37"/>
      <c r="G6" s="26"/>
      <c r="H6" s="41" t="s">
        <v>48</v>
      </c>
      <c r="I6" s="37" t="s">
        <v>567</v>
      </c>
      <c r="J6" s="26">
        <v>50000</v>
      </c>
      <c r="K6" s="26">
        <f aca="true" t="shared" si="0" ref="K6:K21">+J6+G6</f>
        <v>50000</v>
      </c>
      <c r="L6" s="102">
        <v>1</v>
      </c>
    </row>
    <row r="7" spans="1:12" ht="22.5">
      <c r="A7" s="249"/>
      <c r="B7" s="230"/>
      <c r="C7" s="55">
        <f aca="true" t="shared" si="1" ref="C7:C21">+C6+1</f>
        <v>2</v>
      </c>
      <c r="D7" s="40" t="s">
        <v>59</v>
      </c>
      <c r="E7" s="37"/>
      <c r="F7" s="37"/>
      <c r="G7" s="26"/>
      <c r="H7" s="41" t="s">
        <v>55</v>
      </c>
      <c r="I7" s="37" t="s">
        <v>567</v>
      </c>
      <c r="J7" s="26">
        <v>20000</v>
      </c>
      <c r="K7" s="26">
        <f t="shared" si="0"/>
        <v>20000</v>
      </c>
      <c r="L7" s="102">
        <v>1</v>
      </c>
    </row>
    <row r="8" spans="1:12" ht="90">
      <c r="A8" s="249"/>
      <c r="B8" s="191" t="str">
        <f>+PROGRAMAS!B7</f>
        <v>Software al Día</v>
      </c>
      <c r="C8" s="55">
        <f t="shared" si="1"/>
        <v>3</v>
      </c>
      <c r="D8" s="37" t="s">
        <v>757</v>
      </c>
      <c r="E8" s="37" t="s">
        <v>789</v>
      </c>
      <c r="F8" s="7" t="s">
        <v>567</v>
      </c>
      <c r="G8" s="26">
        <v>1000</v>
      </c>
      <c r="H8" s="41" t="s">
        <v>809</v>
      </c>
      <c r="I8" s="7" t="s">
        <v>567</v>
      </c>
      <c r="J8" s="26">
        <v>60000</v>
      </c>
      <c r="K8" s="26">
        <f t="shared" si="0"/>
        <v>61000</v>
      </c>
      <c r="L8" s="102">
        <v>1</v>
      </c>
    </row>
    <row r="9" spans="1:12" s="2" customFormat="1" ht="45">
      <c r="A9" s="249"/>
      <c r="B9" s="191"/>
      <c r="C9" s="55">
        <f t="shared" si="1"/>
        <v>4</v>
      </c>
      <c r="D9" s="40" t="s">
        <v>755</v>
      </c>
      <c r="E9" s="37"/>
      <c r="F9" s="37"/>
      <c r="G9" s="26"/>
      <c r="H9" s="41" t="s">
        <v>756</v>
      </c>
      <c r="I9" s="37" t="s">
        <v>567</v>
      </c>
      <c r="J9" s="26">
        <v>20000</v>
      </c>
      <c r="K9" s="26">
        <f t="shared" si="0"/>
        <v>20000</v>
      </c>
      <c r="L9" s="103">
        <v>1</v>
      </c>
    </row>
    <row r="10" spans="1:12" s="2" customFormat="1" ht="78.75">
      <c r="A10" s="249"/>
      <c r="B10" s="201" t="str">
        <f>+PROGRAMAS!B9</f>
        <v>Reestructuración Administrativa</v>
      </c>
      <c r="C10" s="55">
        <f t="shared" si="1"/>
        <v>5</v>
      </c>
      <c r="D10" s="40" t="s">
        <v>82</v>
      </c>
      <c r="E10" s="37" t="s">
        <v>993</v>
      </c>
      <c r="F10" s="37" t="s">
        <v>567</v>
      </c>
      <c r="G10" s="26">
        <v>5000</v>
      </c>
      <c r="H10" s="41" t="s">
        <v>206</v>
      </c>
      <c r="I10" s="37" t="s">
        <v>567</v>
      </c>
      <c r="J10" s="26">
        <v>120000</v>
      </c>
      <c r="K10" s="26">
        <f t="shared" si="0"/>
        <v>125000</v>
      </c>
      <c r="L10" s="103">
        <v>2</v>
      </c>
    </row>
    <row r="11" spans="1:12" s="2" customFormat="1" ht="33.75">
      <c r="A11" s="249"/>
      <c r="B11" s="202"/>
      <c r="C11" s="55">
        <f t="shared" si="1"/>
        <v>6</v>
      </c>
      <c r="D11" s="40" t="s">
        <v>701</v>
      </c>
      <c r="E11" s="37"/>
      <c r="F11" s="37"/>
      <c r="G11" s="26"/>
      <c r="H11" s="41" t="s">
        <v>700</v>
      </c>
      <c r="I11" s="37" t="s">
        <v>567</v>
      </c>
      <c r="J11" s="26">
        <v>5000</v>
      </c>
      <c r="K11" s="26">
        <f t="shared" si="0"/>
        <v>5000</v>
      </c>
      <c r="L11" s="103">
        <v>2</v>
      </c>
    </row>
    <row r="12" spans="1:12" s="2" customFormat="1" ht="56.25">
      <c r="A12" s="249"/>
      <c r="B12" s="191" t="str">
        <f>+PROGRAMAS!B11</f>
        <v>Capacitación Personal</v>
      </c>
      <c r="C12" s="55">
        <f t="shared" si="1"/>
        <v>7</v>
      </c>
      <c r="D12" s="40" t="s">
        <v>811</v>
      </c>
      <c r="E12" s="37"/>
      <c r="F12" s="37"/>
      <c r="G12" s="26"/>
      <c r="H12" s="41" t="s">
        <v>810</v>
      </c>
      <c r="I12" s="37" t="s">
        <v>567</v>
      </c>
      <c r="J12" s="26">
        <v>5000</v>
      </c>
      <c r="K12" s="26">
        <f t="shared" si="0"/>
        <v>5000</v>
      </c>
      <c r="L12" s="103">
        <v>1</v>
      </c>
    </row>
    <row r="13" spans="1:12" ht="45">
      <c r="A13" s="249"/>
      <c r="B13" s="191"/>
      <c r="C13" s="55">
        <f t="shared" si="1"/>
        <v>8</v>
      </c>
      <c r="D13" s="40" t="s">
        <v>51</v>
      </c>
      <c r="E13" s="37"/>
      <c r="F13" s="37"/>
      <c r="G13" s="26"/>
      <c r="H13" s="41" t="s">
        <v>841</v>
      </c>
      <c r="I13" s="37" t="s">
        <v>567</v>
      </c>
      <c r="J13" s="26">
        <v>10000</v>
      </c>
      <c r="K13" s="26">
        <f t="shared" si="0"/>
        <v>10000</v>
      </c>
      <c r="L13" s="103">
        <v>1</v>
      </c>
    </row>
    <row r="14" spans="1:12" ht="45">
      <c r="A14" s="249"/>
      <c r="B14" s="191"/>
      <c r="C14" s="55">
        <f t="shared" si="1"/>
        <v>9</v>
      </c>
      <c r="D14" s="40" t="s">
        <v>994</v>
      </c>
      <c r="E14" s="37"/>
      <c r="F14" s="37"/>
      <c r="G14" s="26"/>
      <c r="H14" s="41" t="s">
        <v>995</v>
      </c>
      <c r="I14" s="37" t="s">
        <v>569</v>
      </c>
      <c r="J14" s="26">
        <v>100000</v>
      </c>
      <c r="K14" s="26">
        <f t="shared" si="0"/>
        <v>100000</v>
      </c>
      <c r="L14" s="103">
        <v>1</v>
      </c>
    </row>
    <row r="15" spans="1:12" ht="45">
      <c r="A15" s="249"/>
      <c r="B15" s="191"/>
      <c r="C15" s="55">
        <f t="shared" si="1"/>
        <v>10</v>
      </c>
      <c r="D15" s="40" t="s">
        <v>52</v>
      </c>
      <c r="E15" s="37"/>
      <c r="F15" s="37"/>
      <c r="G15" s="26"/>
      <c r="H15" s="41" t="s">
        <v>53</v>
      </c>
      <c r="I15" s="37" t="s">
        <v>569</v>
      </c>
      <c r="J15" s="26">
        <v>18000</v>
      </c>
      <c r="K15" s="26">
        <f t="shared" si="0"/>
        <v>18000</v>
      </c>
      <c r="L15" s="103">
        <v>1</v>
      </c>
    </row>
    <row r="16" spans="1:12" ht="90">
      <c r="A16" s="249"/>
      <c r="B16" s="7" t="str">
        <f>+PROGRAMAS!B15</f>
        <v>Agenda Conectividad</v>
      </c>
      <c r="C16" s="55">
        <f t="shared" si="1"/>
        <v>11</v>
      </c>
      <c r="D16" s="40" t="s">
        <v>49</v>
      </c>
      <c r="E16" s="37" t="s">
        <v>50</v>
      </c>
      <c r="F16" s="37" t="s">
        <v>567</v>
      </c>
      <c r="G16" s="26">
        <v>2000</v>
      </c>
      <c r="H16" s="41" t="s">
        <v>997</v>
      </c>
      <c r="I16" s="37" t="s">
        <v>567</v>
      </c>
      <c r="J16" s="26">
        <v>60000</v>
      </c>
      <c r="K16" s="26">
        <f>+J16+G16</f>
        <v>62000</v>
      </c>
      <c r="L16" s="103">
        <v>1</v>
      </c>
    </row>
    <row r="17" spans="1:12" ht="33.75">
      <c r="A17" s="249"/>
      <c r="B17" s="191" t="str">
        <f>+PROGRAMAS!B16</f>
        <v>Actualización de Limites veredales y municipales </v>
      </c>
      <c r="C17" s="55">
        <f t="shared" si="1"/>
        <v>12</v>
      </c>
      <c r="D17" s="40" t="s">
        <v>73</v>
      </c>
      <c r="E17" s="37"/>
      <c r="F17" s="37"/>
      <c r="G17" s="26"/>
      <c r="H17" s="41" t="s">
        <v>996</v>
      </c>
      <c r="I17" s="37" t="s">
        <v>567</v>
      </c>
      <c r="J17" s="26">
        <v>0</v>
      </c>
      <c r="K17" s="26">
        <f>+J17+G17</f>
        <v>0</v>
      </c>
      <c r="L17" s="103">
        <v>1</v>
      </c>
    </row>
    <row r="18" spans="1:12" ht="59.25" customHeight="1">
      <c r="A18" s="250"/>
      <c r="B18" s="191"/>
      <c r="C18" s="55">
        <f t="shared" si="1"/>
        <v>13</v>
      </c>
      <c r="D18" s="61" t="s">
        <v>74</v>
      </c>
      <c r="E18" s="37" t="s">
        <v>79</v>
      </c>
      <c r="F18" s="62" t="s">
        <v>569</v>
      </c>
      <c r="G18" s="27">
        <v>2000</v>
      </c>
      <c r="H18" s="41" t="s">
        <v>699</v>
      </c>
      <c r="I18" s="62" t="s">
        <v>569</v>
      </c>
      <c r="J18" s="26">
        <v>40000</v>
      </c>
      <c r="K18" s="26">
        <f>+J18+G18</f>
        <v>42000</v>
      </c>
      <c r="L18" s="103">
        <v>1</v>
      </c>
    </row>
    <row r="19" spans="1:12" ht="59.25" customHeight="1">
      <c r="A19" s="235" t="str">
        <f>+PROGRAMAS!A18</f>
        <v> Plan de Desarrollo social y comunitario</v>
      </c>
      <c r="B19" s="243" t="str">
        <f>+PROGRAMAS!B18</f>
        <v>Comunidad activa y participativa</v>
      </c>
      <c r="C19" s="55">
        <f t="shared" si="1"/>
        <v>14</v>
      </c>
      <c r="D19" s="40" t="s">
        <v>77</v>
      </c>
      <c r="E19" s="37"/>
      <c r="F19" s="37"/>
      <c r="G19" s="26"/>
      <c r="H19" s="41" t="s">
        <v>814</v>
      </c>
      <c r="I19" s="37" t="s">
        <v>569</v>
      </c>
      <c r="J19" s="26">
        <v>90000</v>
      </c>
      <c r="K19" s="26">
        <f>+J19+G19</f>
        <v>90000</v>
      </c>
      <c r="L19" s="103">
        <v>1</v>
      </c>
    </row>
    <row r="20" spans="1:12" ht="59.25" customHeight="1">
      <c r="A20" s="236"/>
      <c r="B20" s="244"/>
      <c r="C20" s="55">
        <f t="shared" si="1"/>
        <v>15</v>
      </c>
      <c r="D20" s="40" t="s">
        <v>813</v>
      </c>
      <c r="E20" s="37"/>
      <c r="F20" s="37"/>
      <c r="G20" s="26"/>
      <c r="H20" s="41" t="s">
        <v>842</v>
      </c>
      <c r="I20" s="37" t="s">
        <v>569</v>
      </c>
      <c r="J20" s="26">
        <v>20000</v>
      </c>
      <c r="K20" s="26">
        <f t="shared" si="0"/>
        <v>20000</v>
      </c>
      <c r="L20" s="103">
        <v>1</v>
      </c>
    </row>
    <row r="21" spans="1:12" ht="56.25">
      <c r="A21" s="237"/>
      <c r="B21" s="55" t="str">
        <f>+PROGRAMAS!B20</f>
        <v>Formación Política</v>
      </c>
      <c r="C21" s="55">
        <f t="shared" si="1"/>
        <v>16</v>
      </c>
      <c r="D21" s="40" t="s">
        <v>78</v>
      </c>
      <c r="E21" s="37"/>
      <c r="F21" s="37"/>
      <c r="G21" s="26"/>
      <c r="H21" s="41" t="s">
        <v>998</v>
      </c>
      <c r="I21" s="37" t="s">
        <v>569</v>
      </c>
      <c r="J21" s="26">
        <v>20000</v>
      </c>
      <c r="K21" s="26">
        <f t="shared" si="0"/>
        <v>20000</v>
      </c>
      <c r="L21" s="103">
        <v>1</v>
      </c>
    </row>
    <row r="22" spans="1:12" ht="12.75">
      <c r="A22" s="231" t="s">
        <v>326</v>
      </c>
      <c r="B22" s="231"/>
      <c r="C22" s="231"/>
      <c r="D22" s="231"/>
      <c r="E22" s="231"/>
      <c r="F22" s="58"/>
      <c r="G22" s="59">
        <f>SUM(G2:G21)</f>
        <v>10000</v>
      </c>
      <c r="H22" s="60"/>
      <c r="I22" s="60"/>
      <c r="J22" s="59">
        <f>SUM(J2:J21)</f>
        <v>638000</v>
      </c>
      <c r="K22" s="59">
        <f>SUM(K2:K21)</f>
        <v>648000</v>
      </c>
      <c r="L22" s="98"/>
    </row>
  </sheetData>
  <mergeCells count="20">
    <mergeCell ref="E3:L3"/>
    <mergeCell ref="L4:L5"/>
    <mergeCell ref="B19:B20"/>
    <mergeCell ref="A3:D3"/>
    <mergeCell ref="B4:B5"/>
    <mergeCell ref="A4:A5"/>
    <mergeCell ref="A6:A18"/>
    <mergeCell ref="C4:D5"/>
    <mergeCell ref="B8:B9"/>
    <mergeCell ref="B12:B15"/>
    <mergeCell ref="A1:K1"/>
    <mergeCell ref="A2:K2"/>
    <mergeCell ref="B6:B7"/>
    <mergeCell ref="A22:E22"/>
    <mergeCell ref="B17:B18"/>
    <mergeCell ref="B10:B11"/>
    <mergeCell ref="H4:J4"/>
    <mergeCell ref="K4:K5"/>
    <mergeCell ref="E4:G4"/>
    <mergeCell ref="A19:A21"/>
  </mergeCells>
  <printOptions/>
  <pageMargins left="0.55" right="0.75" top="0.95" bottom="0.7" header="0.75" footer="0.48"/>
  <pageSetup horizontalDpi="300" verticalDpi="300" orientation="landscape" scale="85" r:id="rId1"/>
  <headerFooter alignWithMargins="0">
    <oddHeader>&amp;CESQUEMA DE ORDENAMIENTO TERRITORIAL
</oddHeader>
    <oddFooter>&amp;CMUNICIPIO DE SANTA MARIA</oddFooter>
  </headerFooter>
</worksheet>
</file>

<file path=xl/worksheets/sheet3.xml><?xml version="1.0" encoding="utf-8"?>
<worksheet xmlns="http://schemas.openxmlformats.org/spreadsheetml/2006/main" xmlns:r="http://schemas.openxmlformats.org/officeDocument/2006/relationships">
  <dimension ref="A1:R39"/>
  <sheetViews>
    <sheetView zoomScale="75" zoomScaleNormal="75" workbookViewId="0" topLeftCell="A1">
      <selection activeCell="A1" sqref="A1:Q1"/>
    </sheetView>
  </sheetViews>
  <sheetFormatPr defaultColWidth="11.421875" defaultRowHeight="12.75"/>
  <cols>
    <col min="1" max="1" width="3.421875" style="0" customWidth="1"/>
    <col min="2" max="2" width="4.57421875" style="0" customWidth="1"/>
    <col min="3" max="3" width="3.7109375" style="0" customWidth="1"/>
    <col min="4" max="4" width="24.140625" style="2" customWidth="1"/>
    <col min="5" max="5" width="12.00390625" style="14" customWidth="1"/>
    <col min="6" max="6" width="2.00390625" style="14" customWidth="1"/>
    <col min="7" max="7" width="8.00390625" style="25" customWidth="1"/>
    <col min="8" max="8" width="16.7109375" style="15" customWidth="1"/>
    <col min="9" max="9" width="2.00390625" style="15" customWidth="1"/>
    <col min="10" max="10" width="10.140625" style="25" customWidth="1"/>
    <col min="11" max="11" width="19.00390625" style="15" customWidth="1"/>
    <col min="12" max="12" width="2.140625" style="15" customWidth="1"/>
    <col min="13" max="13" width="8.57421875" style="9" customWidth="1"/>
    <col min="14" max="14" width="21.28125" style="14" customWidth="1"/>
    <col min="15" max="15" width="2.140625" style="14" customWidth="1"/>
    <col min="16" max="16" width="8.140625" style="29" customWidth="1"/>
    <col min="17" max="17" width="12.57421875" style="29" customWidth="1"/>
    <col min="18" max="18" width="3.28125" style="0" customWidth="1"/>
  </cols>
  <sheetData>
    <row r="1" spans="1:17" ht="14.25" customHeight="1">
      <c r="A1" s="229" t="s">
        <v>1012</v>
      </c>
      <c r="B1" s="229"/>
      <c r="C1" s="229"/>
      <c r="D1" s="229"/>
      <c r="E1" s="229"/>
      <c r="F1" s="229"/>
      <c r="G1" s="229"/>
      <c r="H1" s="229"/>
      <c r="I1" s="229"/>
      <c r="J1" s="229"/>
      <c r="K1" s="229"/>
      <c r="L1" s="229"/>
      <c r="M1" s="229"/>
      <c r="N1" s="229"/>
      <c r="O1" s="229"/>
      <c r="P1" s="229"/>
      <c r="Q1" s="229"/>
    </row>
    <row r="2" spans="1:17" ht="15" customHeight="1">
      <c r="A2" s="229" t="s">
        <v>149</v>
      </c>
      <c r="B2" s="229"/>
      <c r="C2" s="229"/>
      <c r="D2" s="229"/>
      <c r="E2" s="229"/>
      <c r="F2" s="229"/>
      <c r="G2" s="229"/>
      <c r="H2" s="229"/>
      <c r="I2" s="229"/>
      <c r="J2" s="229"/>
      <c r="K2" s="229"/>
      <c r="L2" s="229"/>
      <c r="M2" s="229"/>
      <c r="N2" s="229"/>
      <c r="O2" s="229"/>
      <c r="P2" s="229"/>
      <c r="Q2" s="229"/>
    </row>
    <row r="3" spans="1:18" ht="14.25" customHeight="1">
      <c r="A3" s="251" t="s">
        <v>571</v>
      </c>
      <c r="B3" s="251" t="s">
        <v>17</v>
      </c>
      <c r="C3" s="245" t="s">
        <v>596</v>
      </c>
      <c r="D3" s="245"/>
      <c r="E3" s="254" t="s">
        <v>324</v>
      </c>
      <c r="F3" s="254"/>
      <c r="G3" s="254"/>
      <c r="H3" s="254"/>
      <c r="I3" s="254"/>
      <c r="J3" s="254"/>
      <c r="K3" s="254"/>
      <c r="L3" s="254"/>
      <c r="M3" s="254"/>
      <c r="N3" s="254"/>
      <c r="O3" s="254"/>
      <c r="P3" s="254"/>
      <c r="Q3" s="254"/>
      <c r="R3" s="251" t="s">
        <v>572</v>
      </c>
    </row>
    <row r="4" spans="1:18" ht="14.25" customHeight="1">
      <c r="A4" s="251"/>
      <c r="B4" s="251"/>
      <c r="C4" s="232" t="s">
        <v>344</v>
      </c>
      <c r="D4" s="232"/>
      <c r="E4" s="232" t="s">
        <v>347</v>
      </c>
      <c r="F4" s="232"/>
      <c r="G4" s="232"/>
      <c r="H4" s="232" t="s">
        <v>150</v>
      </c>
      <c r="I4" s="232"/>
      <c r="J4" s="232"/>
      <c r="K4" s="232" t="s">
        <v>151</v>
      </c>
      <c r="L4" s="232"/>
      <c r="M4" s="232"/>
      <c r="N4" s="232" t="s">
        <v>323</v>
      </c>
      <c r="O4" s="232"/>
      <c r="P4" s="232"/>
      <c r="Q4" s="252" t="s">
        <v>326</v>
      </c>
      <c r="R4" s="251"/>
    </row>
    <row r="5" spans="1:18" ht="42.75" customHeight="1">
      <c r="A5" s="251"/>
      <c r="B5" s="251"/>
      <c r="C5" s="253"/>
      <c r="D5" s="253"/>
      <c r="E5" s="5" t="s">
        <v>320</v>
      </c>
      <c r="F5" s="36" t="s">
        <v>566</v>
      </c>
      <c r="G5" s="6" t="s">
        <v>325</v>
      </c>
      <c r="H5" s="5" t="s">
        <v>320</v>
      </c>
      <c r="I5" s="36" t="s">
        <v>566</v>
      </c>
      <c r="J5" s="6" t="s">
        <v>325</v>
      </c>
      <c r="K5" s="5" t="s">
        <v>320</v>
      </c>
      <c r="L5" s="36" t="s">
        <v>566</v>
      </c>
      <c r="M5" s="6" t="s">
        <v>325</v>
      </c>
      <c r="N5" s="5" t="s">
        <v>320</v>
      </c>
      <c r="O5" s="36" t="s">
        <v>566</v>
      </c>
      <c r="P5" s="6" t="s">
        <v>325</v>
      </c>
      <c r="Q5" s="252"/>
      <c r="R5" s="251"/>
    </row>
    <row r="6" spans="1:18" ht="90" customHeight="1">
      <c r="A6" s="248" t="s">
        <v>641</v>
      </c>
      <c r="B6" s="255" t="str">
        <f>+PROGRAMAS!B21</f>
        <v>Manejo de Unidades de  Importancia ambiental                            </v>
      </c>
      <c r="C6" s="110">
        <f aca="true" t="shared" si="0" ref="C6:C36">+C5+1</f>
        <v>1</v>
      </c>
      <c r="D6" s="40" t="s">
        <v>368</v>
      </c>
      <c r="E6" s="55" t="s">
        <v>266</v>
      </c>
      <c r="F6" s="109" t="s">
        <v>567</v>
      </c>
      <c r="G6" s="64"/>
      <c r="H6" s="55" t="s">
        <v>369</v>
      </c>
      <c r="I6" s="109" t="s">
        <v>568</v>
      </c>
      <c r="J6" s="64">
        <v>450000</v>
      </c>
      <c r="K6" s="55"/>
      <c r="L6" s="109"/>
      <c r="M6" s="64"/>
      <c r="N6" s="55" t="s">
        <v>370</v>
      </c>
      <c r="O6" s="109" t="s">
        <v>568</v>
      </c>
      <c r="P6" s="64">
        <v>18000</v>
      </c>
      <c r="Q6" s="159">
        <f>+P6+M6+J6+G6</f>
        <v>468000</v>
      </c>
      <c r="R6" s="61">
        <v>1</v>
      </c>
    </row>
    <row r="7" spans="1:18" ht="90">
      <c r="A7" s="249"/>
      <c r="B7" s="256"/>
      <c r="C7" s="110">
        <f t="shared" si="0"/>
        <v>2</v>
      </c>
      <c r="D7" s="40" t="s">
        <v>265</v>
      </c>
      <c r="E7" s="55" t="s">
        <v>267</v>
      </c>
      <c r="F7" s="109"/>
      <c r="G7" s="64"/>
      <c r="H7" s="56" t="s">
        <v>371</v>
      </c>
      <c r="I7" s="109" t="s">
        <v>569</v>
      </c>
      <c r="J7" s="64">
        <v>90000</v>
      </c>
      <c r="K7" s="55" t="s">
        <v>372</v>
      </c>
      <c r="L7" s="109" t="s">
        <v>569</v>
      </c>
      <c r="M7" s="64">
        <v>50000</v>
      </c>
      <c r="N7" s="55" t="s">
        <v>370</v>
      </c>
      <c r="O7" s="109" t="s">
        <v>568</v>
      </c>
      <c r="P7" s="64">
        <v>18000</v>
      </c>
      <c r="Q7" s="159">
        <f aca="true" t="shared" si="1" ref="Q7:Q37">+P7+M7+J7+G7</f>
        <v>158000</v>
      </c>
      <c r="R7" s="61">
        <v>2</v>
      </c>
    </row>
    <row r="8" spans="1:18" ht="33.75">
      <c r="A8" s="249"/>
      <c r="B8" s="256"/>
      <c r="C8" s="110">
        <f t="shared" si="0"/>
        <v>3</v>
      </c>
      <c r="D8" s="40" t="s">
        <v>373</v>
      </c>
      <c r="E8" s="55"/>
      <c r="F8" s="109"/>
      <c r="G8" s="64"/>
      <c r="H8" s="56" t="s">
        <v>374</v>
      </c>
      <c r="I8" s="109" t="s">
        <v>568</v>
      </c>
      <c r="J8" s="64">
        <v>800000</v>
      </c>
      <c r="K8" s="55"/>
      <c r="L8" s="109"/>
      <c r="M8" s="64"/>
      <c r="N8" s="55" t="s">
        <v>381</v>
      </c>
      <c r="O8" s="109" t="s">
        <v>568</v>
      </c>
      <c r="P8" s="64">
        <v>20000</v>
      </c>
      <c r="Q8" s="159">
        <f t="shared" si="1"/>
        <v>820000</v>
      </c>
      <c r="R8" s="61">
        <v>1</v>
      </c>
    </row>
    <row r="9" spans="1:18" ht="22.5">
      <c r="A9" s="249"/>
      <c r="B9" s="256"/>
      <c r="C9" s="110">
        <f t="shared" si="0"/>
        <v>4</v>
      </c>
      <c r="D9" s="40" t="s">
        <v>268</v>
      </c>
      <c r="E9" s="55"/>
      <c r="F9" s="109"/>
      <c r="G9" s="64"/>
      <c r="H9" s="56" t="s">
        <v>375</v>
      </c>
      <c r="I9" s="109" t="s">
        <v>568</v>
      </c>
      <c r="J9" s="64">
        <v>100000</v>
      </c>
      <c r="K9" s="55"/>
      <c r="L9" s="109"/>
      <c r="M9" s="64"/>
      <c r="N9" s="55" t="s">
        <v>382</v>
      </c>
      <c r="O9" s="109" t="s">
        <v>568</v>
      </c>
      <c r="P9" s="64">
        <v>9000</v>
      </c>
      <c r="Q9" s="159">
        <f t="shared" si="1"/>
        <v>109000</v>
      </c>
      <c r="R9" s="61">
        <v>2</v>
      </c>
    </row>
    <row r="10" spans="1:18" ht="22.5">
      <c r="A10" s="249"/>
      <c r="B10" s="256"/>
      <c r="C10" s="110">
        <f t="shared" si="0"/>
        <v>5</v>
      </c>
      <c r="D10" s="40" t="s">
        <v>269</v>
      </c>
      <c r="E10" s="55"/>
      <c r="F10" s="109"/>
      <c r="G10" s="64"/>
      <c r="H10" s="55" t="s">
        <v>376</v>
      </c>
      <c r="I10" s="109" t="s">
        <v>568</v>
      </c>
      <c r="J10" s="64">
        <v>50000</v>
      </c>
      <c r="K10" s="55"/>
      <c r="L10" s="109"/>
      <c r="M10" s="64"/>
      <c r="N10" s="55" t="s">
        <v>381</v>
      </c>
      <c r="O10" s="109" t="s">
        <v>568</v>
      </c>
      <c r="P10" s="64">
        <v>9000</v>
      </c>
      <c r="Q10" s="159">
        <f t="shared" si="1"/>
        <v>59000</v>
      </c>
      <c r="R10" s="61">
        <v>2</v>
      </c>
    </row>
    <row r="11" spans="1:18" ht="42.75" customHeight="1">
      <c r="A11" s="249"/>
      <c r="B11" s="256"/>
      <c r="C11" s="110">
        <f t="shared" si="0"/>
        <v>6</v>
      </c>
      <c r="D11" s="40" t="s">
        <v>271</v>
      </c>
      <c r="E11" s="55"/>
      <c r="F11" s="109"/>
      <c r="G11" s="64"/>
      <c r="H11" s="55"/>
      <c r="I11" s="109"/>
      <c r="J11" s="64"/>
      <c r="K11" s="55"/>
      <c r="L11" s="109"/>
      <c r="M11" s="64"/>
      <c r="N11" s="55"/>
      <c r="O11" s="109"/>
      <c r="P11" s="64"/>
      <c r="Q11" s="159">
        <f t="shared" si="1"/>
        <v>0</v>
      </c>
      <c r="R11" s="61">
        <v>1</v>
      </c>
    </row>
    <row r="12" spans="1:18" ht="42.75" customHeight="1">
      <c r="A12" s="249"/>
      <c r="B12" s="256"/>
      <c r="C12" s="110">
        <f t="shared" si="0"/>
        <v>7</v>
      </c>
      <c r="D12" s="40" t="s">
        <v>531</v>
      </c>
      <c r="E12" s="55"/>
      <c r="F12" s="109"/>
      <c r="G12" s="64"/>
      <c r="H12" s="55" t="s">
        <v>377</v>
      </c>
      <c r="I12" s="109" t="s">
        <v>567</v>
      </c>
      <c r="J12" s="64">
        <v>100000</v>
      </c>
      <c r="K12" s="55"/>
      <c r="L12" s="109"/>
      <c r="M12" s="64"/>
      <c r="N12" s="55" t="s">
        <v>381</v>
      </c>
      <c r="O12" s="109" t="s">
        <v>568</v>
      </c>
      <c r="P12" s="64">
        <v>9000</v>
      </c>
      <c r="Q12" s="159">
        <f t="shared" si="1"/>
        <v>109000</v>
      </c>
      <c r="R12" s="61">
        <v>1</v>
      </c>
    </row>
    <row r="13" spans="1:18" ht="78.75">
      <c r="A13" s="249"/>
      <c r="B13" s="256"/>
      <c r="C13" s="110">
        <f t="shared" si="0"/>
        <v>8</v>
      </c>
      <c r="D13" s="3" t="s">
        <v>674</v>
      </c>
      <c r="E13" s="55"/>
      <c r="F13" s="109"/>
      <c r="G13" s="64"/>
      <c r="H13" s="55" t="s">
        <v>378</v>
      </c>
      <c r="I13" s="109" t="s">
        <v>567</v>
      </c>
      <c r="J13" s="64">
        <v>45000</v>
      </c>
      <c r="K13" s="55"/>
      <c r="L13" s="109"/>
      <c r="M13" s="64"/>
      <c r="N13" s="55" t="s">
        <v>383</v>
      </c>
      <c r="O13" s="109" t="s">
        <v>569</v>
      </c>
      <c r="P13" s="64">
        <v>9000</v>
      </c>
      <c r="Q13" s="159">
        <f t="shared" si="1"/>
        <v>54000</v>
      </c>
      <c r="R13" s="61">
        <v>2</v>
      </c>
    </row>
    <row r="14" spans="1:18" ht="33.75">
      <c r="A14" s="249"/>
      <c r="B14" s="256"/>
      <c r="C14" s="110">
        <f t="shared" si="0"/>
        <v>9</v>
      </c>
      <c r="D14" s="3" t="s">
        <v>152</v>
      </c>
      <c r="E14" s="55"/>
      <c r="F14" s="109"/>
      <c r="G14" s="64"/>
      <c r="H14" s="55"/>
      <c r="I14" s="109"/>
      <c r="J14" s="64"/>
      <c r="K14" s="55"/>
      <c r="L14" s="109"/>
      <c r="M14" s="64"/>
      <c r="N14" s="55"/>
      <c r="O14" s="109"/>
      <c r="P14" s="64"/>
      <c r="Q14" s="159">
        <f t="shared" si="1"/>
        <v>0</v>
      </c>
      <c r="R14" s="61">
        <v>1</v>
      </c>
    </row>
    <row r="15" spans="1:18" ht="45">
      <c r="A15" s="249"/>
      <c r="B15" s="256"/>
      <c r="C15" s="110">
        <f t="shared" si="0"/>
        <v>10</v>
      </c>
      <c r="D15" s="40" t="s">
        <v>380</v>
      </c>
      <c r="E15" s="55"/>
      <c r="F15" s="109"/>
      <c r="G15" s="64"/>
      <c r="H15" s="55" t="s">
        <v>379</v>
      </c>
      <c r="I15" s="109" t="s">
        <v>567</v>
      </c>
      <c r="J15" s="64">
        <v>90000</v>
      </c>
      <c r="K15" s="55"/>
      <c r="L15" s="109"/>
      <c r="M15" s="64"/>
      <c r="N15" s="55" t="s">
        <v>382</v>
      </c>
      <c r="O15" s="109" t="s">
        <v>568</v>
      </c>
      <c r="P15" s="64">
        <v>9000</v>
      </c>
      <c r="Q15" s="159">
        <f t="shared" si="1"/>
        <v>99000</v>
      </c>
      <c r="R15" s="61">
        <v>1</v>
      </c>
    </row>
    <row r="16" spans="1:18" ht="123.75">
      <c r="A16" s="249"/>
      <c r="B16" s="256"/>
      <c r="C16" s="110">
        <f t="shared" si="0"/>
        <v>11</v>
      </c>
      <c r="D16" s="40" t="s">
        <v>532</v>
      </c>
      <c r="E16" s="55" t="s">
        <v>384</v>
      </c>
      <c r="F16" s="109" t="s">
        <v>567</v>
      </c>
      <c r="G16" s="64">
        <v>10000</v>
      </c>
      <c r="H16" s="55" t="s">
        <v>385</v>
      </c>
      <c r="I16" s="109" t="s">
        <v>569</v>
      </c>
      <c r="J16" s="64">
        <v>150000</v>
      </c>
      <c r="K16" s="55"/>
      <c r="L16" s="109"/>
      <c r="M16" s="64"/>
      <c r="N16" s="55" t="s">
        <v>386</v>
      </c>
      <c r="O16" s="109" t="s">
        <v>569</v>
      </c>
      <c r="P16" s="64">
        <v>27000</v>
      </c>
      <c r="Q16" s="159">
        <f t="shared" si="1"/>
        <v>187000</v>
      </c>
      <c r="R16" s="61">
        <v>2</v>
      </c>
    </row>
    <row r="17" spans="1:18" ht="33.75">
      <c r="A17" s="249"/>
      <c r="B17" s="256"/>
      <c r="C17" s="110">
        <f t="shared" si="0"/>
        <v>12</v>
      </c>
      <c r="D17" s="40" t="s">
        <v>207</v>
      </c>
      <c r="E17" s="55" t="s">
        <v>246</v>
      </c>
      <c r="F17" s="109"/>
      <c r="G17" s="64">
        <v>15000</v>
      </c>
      <c r="H17" s="55" t="s">
        <v>247</v>
      </c>
      <c r="I17" s="109"/>
      <c r="J17" s="64">
        <v>300000</v>
      </c>
      <c r="K17" s="55"/>
      <c r="L17" s="109"/>
      <c r="M17" s="64"/>
      <c r="N17" s="55"/>
      <c r="O17" s="109"/>
      <c r="P17" s="64"/>
      <c r="Q17" s="159">
        <f t="shared" si="1"/>
        <v>315000</v>
      </c>
      <c r="R17" s="61">
        <v>2</v>
      </c>
    </row>
    <row r="18" spans="1:18" ht="22.5">
      <c r="A18" s="249"/>
      <c r="B18" s="256"/>
      <c r="C18" s="110">
        <f t="shared" si="0"/>
        <v>13</v>
      </c>
      <c r="D18" s="40" t="s">
        <v>154</v>
      </c>
      <c r="E18" s="55"/>
      <c r="F18" s="109"/>
      <c r="G18" s="64"/>
      <c r="H18" s="55"/>
      <c r="I18" s="109"/>
      <c r="J18" s="64"/>
      <c r="K18" s="55" t="s">
        <v>387</v>
      </c>
      <c r="L18" s="109" t="s">
        <v>567</v>
      </c>
      <c r="M18" s="64">
        <v>8000</v>
      </c>
      <c r="N18" s="55" t="s">
        <v>388</v>
      </c>
      <c r="O18" s="109" t="s">
        <v>567</v>
      </c>
      <c r="P18" s="64">
        <v>15000</v>
      </c>
      <c r="Q18" s="159">
        <f t="shared" si="1"/>
        <v>23000</v>
      </c>
      <c r="R18" s="61">
        <v>2</v>
      </c>
    </row>
    <row r="19" spans="1:18" ht="42.75" customHeight="1">
      <c r="A19" s="249"/>
      <c r="B19" s="255" t="s">
        <v>536</v>
      </c>
      <c r="C19" s="110">
        <f t="shared" si="0"/>
        <v>14</v>
      </c>
      <c r="D19" s="40" t="s">
        <v>462</v>
      </c>
      <c r="E19" s="55"/>
      <c r="F19" s="109"/>
      <c r="G19" s="64"/>
      <c r="H19" s="55" t="s">
        <v>463</v>
      </c>
      <c r="I19" s="109" t="s">
        <v>569</v>
      </c>
      <c r="J19" s="64">
        <v>30000</v>
      </c>
      <c r="K19" s="55"/>
      <c r="L19" s="109"/>
      <c r="M19" s="64"/>
      <c r="N19" s="55" t="s">
        <v>464</v>
      </c>
      <c r="O19" s="109" t="s">
        <v>569</v>
      </c>
      <c r="P19" s="64">
        <v>12000</v>
      </c>
      <c r="Q19" s="159">
        <f t="shared" si="1"/>
        <v>42000</v>
      </c>
      <c r="R19" s="61">
        <v>2</v>
      </c>
    </row>
    <row r="20" spans="1:18" ht="48" customHeight="1">
      <c r="A20" s="249"/>
      <c r="B20" s="256"/>
      <c r="C20" s="110">
        <f t="shared" si="0"/>
        <v>15</v>
      </c>
      <c r="D20" s="3" t="s">
        <v>389</v>
      </c>
      <c r="E20" s="55" t="s">
        <v>390</v>
      </c>
      <c r="F20" s="109" t="s">
        <v>567</v>
      </c>
      <c r="G20" s="64">
        <v>10000</v>
      </c>
      <c r="H20" s="55"/>
      <c r="I20" s="109"/>
      <c r="J20" s="64"/>
      <c r="K20" s="55" t="s">
        <v>391</v>
      </c>
      <c r="L20" s="109" t="s">
        <v>567</v>
      </c>
      <c r="M20" s="64">
        <v>10000</v>
      </c>
      <c r="N20" s="55"/>
      <c r="O20" s="109"/>
      <c r="P20" s="64"/>
      <c r="Q20" s="159">
        <f t="shared" si="1"/>
        <v>20000</v>
      </c>
      <c r="R20" s="61">
        <v>1</v>
      </c>
    </row>
    <row r="21" spans="1:18" ht="33.75">
      <c r="A21" s="249"/>
      <c r="B21" s="255" t="s">
        <v>535</v>
      </c>
      <c r="C21" s="110">
        <f t="shared" si="0"/>
        <v>16</v>
      </c>
      <c r="D21" s="3" t="s">
        <v>468</v>
      </c>
      <c r="E21" s="55" t="s">
        <v>469</v>
      </c>
      <c r="F21" s="109" t="s">
        <v>567</v>
      </c>
      <c r="G21" s="64">
        <v>15000</v>
      </c>
      <c r="H21" s="55"/>
      <c r="I21" s="109"/>
      <c r="J21" s="64"/>
      <c r="K21" s="55"/>
      <c r="L21" s="109"/>
      <c r="M21" s="64"/>
      <c r="N21" s="55"/>
      <c r="O21" s="109"/>
      <c r="P21" s="64"/>
      <c r="Q21" s="159">
        <f t="shared" si="1"/>
        <v>15000</v>
      </c>
      <c r="R21" s="61">
        <v>1</v>
      </c>
    </row>
    <row r="22" spans="1:18" ht="22.5">
      <c r="A22" s="249"/>
      <c r="B22" s="256"/>
      <c r="C22" s="110">
        <f t="shared" si="0"/>
        <v>17</v>
      </c>
      <c r="D22" s="40" t="s">
        <v>465</v>
      </c>
      <c r="E22" s="55"/>
      <c r="F22" s="109"/>
      <c r="G22" s="64"/>
      <c r="H22" s="55" t="s">
        <v>466</v>
      </c>
      <c r="I22" s="109" t="s">
        <v>569</v>
      </c>
      <c r="J22" s="64">
        <v>50000</v>
      </c>
      <c r="K22" s="55"/>
      <c r="L22" s="109"/>
      <c r="M22" s="64"/>
      <c r="N22" s="55" t="s">
        <v>467</v>
      </c>
      <c r="O22" s="109" t="s">
        <v>569</v>
      </c>
      <c r="P22" s="64">
        <v>12000</v>
      </c>
      <c r="Q22" s="159">
        <f t="shared" si="1"/>
        <v>62000</v>
      </c>
      <c r="R22" s="61">
        <v>2</v>
      </c>
    </row>
    <row r="23" spans="1:18" ht="22.5">
      <c r="A23" s="249"/>
      <c r="B23" s="257"/>
      <c r="C23" s="110">
        <f t="shared" si="0"/>
        <v>18</v>
      </c>
      <c r="D23" s="40" t="s">
        <v>270</v>
      </c>
      <c r="E23" s="55"/>
      <c r="F23" s="109"/>
      <c r="G23" s="64"/>
      <c r="H23" s="55" t="s">
        <v>470</v>
      </c>
      <c r="I23" s="109" t="s">
        <v>567</v>
      </c>
      <c r="J23" s="64">
        <v>12000</v>
      </c>
      <c r="K23" s="55" t="s">
        <v>471</v>
      </c>
      <c r="L23" s="109" t="s">
        <v>567</v>
      </c>
      <c r="M23" s="64">
        <v>12000</v>
      </c>
      <c r="N23" s="55"/>
      <c r="O23" s="109"/>
      <c r="P23" s="64"/>
      <c r="Q23" s="159">
        <f t="shared" si="1"/>
        <v>24000</v>
      </c>
      <c r="R23" s="61">
        <v>1</v>
      </c>
    </row>
    <row r="24" spans="1:18" ht="62.25" customHeight="1">
      <c r="A24" s="249"/>
      <c r="B24" s="255" t="s">
        <v>533</v>
      </c>
      <c r="C24" s="110">
        <f t="shared" si="0"/>
        <v>19</v>
      </c>
      <c r="D24" s="40" t="s">
        <v>472</v>
      </c>
      <c r="E24" s="55"/>
      <c r="F24" s="109"/>
      <c r="G24" s="64"/>
      <c r="H24" s="55" t="s">
        <v>473</v>
      </c>
      <c r="I24" s="109" t="s">
        <v>569</v>
      </c>
      <c r="J24" s="64">
        <v>45000</v>
      </c>
      <c r="K24" s="55"/>
      <c r="L24" s="109"/>
      <c r="M24" s="64"/>
      <c r="N24" s="55" t="s">
        <v>474</v>
      </c>
      <c r="O24" s="109" t="s">
        <v>569</v>
      </c>
      <c r="P24" s="64">
        <v>12000</v>
      </c>
      <c r="Q24" s="159">
        <f t="shared" si="1"/>
        <v>57000</v>
      </c>
      <c r="R24" s="61">
        <v>2</v>
      </c>
    </row>
    <row r="25" spans="1:18" ht="42.75" customHeight="1">
      <c r="A25" s="249"/>
      <c r="B25" s="256"/>
      <c r="C25" s="110">
        <f t="shared" si="0"/>
        <v>20</v>
      </c>
      <c r="D25" s="40" t="s">
        <v>475</v>
      </c>
      <c r="E25" s="55"/>
      <c r="F25" s="109"/>
      <c r="G25" s="64"/>
      <c r="H25" s="55" t="s">
        <v>476</v>
      </c>
      <c r="I25" s="109"/>
      <c r="J25" s="64">
        <v>300000</v>
      </c>
      <c r="K25" s="55"/>
      <c r="L25" s="109"/>
      <c r="M25" s="64"/>
      <c r="N25" s="55"/>
      <c r="O25" s="109"/>
      <c r="P25" s="64"/>
      <c r="Q25" s="159">
        <f t="shared" si="1"/>
        <v>300000</v>
      </c>
      <c r="R25" s="61">
        <v>1</v>
      </c>
    </row>
    <row r="26" spans="1:18" ht="42.75" customHeight="1">
      <c r="A26" s="249"/>
      <c r="B26" s="256"/>
      <c r="C26" s="110">
        <f t="shared" si="0"/>
        <v>21</v>
      </c>
      <c r="D26" s="40" t="s">
        <v>264</v>
      </c>
      <c r="E26" s="55"/>
      <c r="F26" s="109"/>
      <c r="G26" s="64"/>
      <c r="H26" s="55"/>
      <c r="I26" s="109"/>
      <c r="J26" s="64"/>
      <c r="K26" s="55" t="s">
        <v>477</v>
      </c>
      <c r="L26" s="109" t="s">
        <v>567</v>
      </c>
      <c r="M26" s="64">
        <v>20000</v>
      </c>
      <c r="N26" s="55"/>
      <c r="O26" s="109"/>
      <c r="P26" s="64"/>
      <c r="Q26" s="159">
        <f t="shared" si="1"/>
        <v>20000</v>
      </c>
      <c r="R26" s="61">
        <v>1</v>
      </c>
    </row>
    <row r="27" spans="1:18" ht="42.75" customHeight="1">
      <c r="A27" s="249"/>
      <c r="B27" s="256"/>
      <c r="C27" s="110">
        <f t="shared" si="0"/>
        <v>22</v>
      </c>
      <c r="D27" s="40" t="s">
        <v>478</v>
      </c>
      <c r="E27" s="55"/>
      <c r="F27" s="109"/>
      <c r="G27" s="64"/>
      <c r="H27" s="55"/>
      <c r="I27" s="109"/>
      <c r="J27" s="64"/>
      <c r="K27" s="55" t="s">
        <v>479</v>
      </c>
      <c r="L27" s="109" t="s">
        <v>567</v>
      </c>
      <c r="M27" s="64">
        <v>30000</v>
      </c>
      <c r="N27" s="55"/>
      <c r="O27" s="109"/>
      <c r="P27" s="64"/>
      <c r="Q27" s="159">
        <f t="shared" si="1"/>
        <v>30000</v>
      </c>
      <c r="R27" s="61">
        <v>1</v>
      </c>
    </row>
    <row r="28" spans="1:18" ht="33.75">
      <c r="A28" s="249"/>
      <c r="B28" s="255" t="s">
        <v>534</v>
      </c>
      <c r="C28" s="110">
        <f t="shared" si="0"/>
        <v>23</v>
      </c>
      <c r="D28" s="40" t="s">
        <v>480</v>
      </c>
      <c r="E28" s="55" t="s">
        <v>494</v>
      </c>
      <c r="F28" s="109" t="s">
        <v>567</v>
      </c>
      <c r="G28" s="64">
        <v>10000</v>
      </c>
      <c r="H28" s="55"/>
      <c r="I28" s="109"/>
      <c r="J28" s="64"/>
      <c r="K28" s="55"/>
      <c r="L28" s="109"/>
      <c r="M28" s="64"/>
      <c r="N28" s="55"/>
      <c r="O28" s="109"/>
      <c r="P28" s="64"/>
      <c r="Q28" s="159">
        <f t="shared" si="1"/>
        <v>10000</v>
      </c>
      <c r="R28" s="61">
        <v>2</v>
      </c>
    </row>
    <row r="29" spans="1:18" ht="33.75">
      <c r="A29" s="249"/>
      <c r="B29" s="256"/>
      <c r="C29" s="110">
        <f t="shared" si="0"/>
        <v>24</v>
      </c>
      <c r="D29" s="40" t="s">
        <v>481</v>
      </c>
      <c r="E29" s="55" t="s">
        <v>494</v>
      </c>
      <c r="F29" s="109" t="s">
        <v>567</v>
      </c>
      <c r="G29" s="64">
        <v>5000</v>
      </c>
      <c r="H29" s="55"/>
      <c r="I29" s="109"/>
      <c r="J29" s="64"/>
      <c r="K29" s="55"/>
      <c r="L29" s="109"/>
      <c r="M29" s="64"/>
      <c r="N29" s="55"/>
      <c r="O29" s="109"/>
      <c r="P29" s="64"/>
      <c r="Q29" s="159">
        <f t="shared" si="1"/>
        <v>5000</v>
      </c>
      <c r="R29" s="61">
        <v>1</v>
      </c>
    </row>
    <row r="30" spans="1:18" ht="33.75">
      <c r="A30" s="249"/>
      <c r="B30" s="256"/>
      <c r="C30" s="110">
        <f t="shared" si="0"/>
        <v>25</v>
      </c>
      <c r="D30" s="40" t="s">
        <v>482</v>
      </c>
      <c r="E30" s="55" t="s">
        <v>494</v>
      </c>
      <c r="F30" s="109" t="s">
        <v>567</v>
      </c>
      <c r="G30" s="64">
        <v>10000</v>
      </c>
      <c r="H30" s="55"/>
      <c r="I30" s="109"/>
      <c r="J30" s="64"/>
      <c r="K30" s="55"/>
      <c r="L30" s="109"/>
      <c r="M30" s="64"/>
      <c r="N30" s="55"/>
      <c r="O30" s="109"/>
      <c r="P30" s="64"/>
      <c r="Q30" s="159">
        <f t="shared" si="1"/>
        <v>10000</v>
      </c>
      <c r="R30" s="61">
        <v>1</v>
      </c>
    </row>
    <row r="31" spans="1:18" ht="22.5">
      <c r="A31" s="249"/>
      <c r="B31" s="256"/>
      <c r="C31" s="110">
        <f t="shared" si="0"/>
        <v>26</v>
      </c>
      <c r="D31" s="3" t="s">
        <v>483</v>
      </c>
      <c r="E31" s="55"/>
      <c r="F31" s="109"/>
      <c r="G31" s="64"/>
      <c r="H31" s="55" t="s">
        <v>484</v>
      </c>
      <c r="I31" s="109" t="s">
        <v>569</v>
      </c>
      <c r="J31" s="64">
        <v>30000</v>
      </c>
      <c r="K31" s="55"/>
      <c r="L31" s="109"/>
      <c r="M31" s="64"/>
      <c r="N31" s="55"/>
      <c r="O31" s="109"/>
      <c r="P31" s="64"/>
      <c r="Q31" s="159">
        <f t="shared" si="1"/>
        <v>30000</v>
      </c>
      <c r="R31" s="61">
        <v>1</v>
      </c>
    </row>
    <row r="32" spans="1:18" ht="22.5">
      <c r="A32" s="249"/>
      <c r="B32" s="256"/>
      <c r="C32" s="110">
        <f t="shared" si="0"/>
        <v>27</v>
      </c>
      <c r="D32" s="40" t="s">
        <v>486</v>
      </c>
      <c r="E32" s="55"/>
      <c r="F32" s="109"/>
      <c r="G32" s="64"/>
      <c r="H32" s="56" t="s">
        <v>369</v>
      </c>
      <c r="I32" s="109" t="s">
        <v>569</v>
      </c>
      <c r="J32" s="64">
        <v>50000</v>
      </c>
      <c r="K32" s="55" t="s">
        <v>487</v>
      </c>
      <c r="L32" s="109" t="s">
        <v>569</v>
      </c>
      <c r="M32" s="64">
        <v>50000</v>
      </c>
      <c r="N32" s="55"/>
      <c r="O32" s="109"/>
      <c r="P32" s="64"/>
      <c r="Q32" s="159">
        <f t="shared" si="1"/>
        <v>100000</v>
      </c>
      <c r="R32" s="61">
        <v>2</v>
      </c>
    </row>
    <row r="33" spans="1:18" ht="22.5">
      <c r="A33" s="249"/>
      <c r="B33" s="256"/>
      <c r="C33" s="110">
        <f t="shared" si="0"/>
        <v>28</v>
      </c>
      <c r="D33" s="3" t="s">
        <v>485</v>
      </c>
      <c r="E33" s="55"/>
      <c r="F33" s="109"/>
      <c r="G33" s="64"/>
      <c r="H33" s="55" t="s">
        <v>488</v>
      </c>
      <c r="I33" s="109" t="s">
        <v>567</v>
      </c>
      <c r="J33" s="64">
        <v>25000</v>
      </c>
      <c r="K33" s="55"/>
      <c r="L33" s="109"/>
      <c r="M33" s="64"/>
      <c r="N33" s="55"/>
      <c r="O33" s="109"/>
      <c r="P33" s="64"/>
      <c r="Q33" s="159">
        <f t="shared" si="1"/>
        <v>25000</v>
      </c>
      <c r="R33" s="61">
        <v>1</v>
      </c>
    </row>
    <row r="34" spans="1:18" ht="22.5">
      <c r="A34" s="249"/>
      <c r="B34" s="256"/>
      <c r="C34" s="110">
        <f t="shared" si="0"/>
        <v>29</v>
      </c>
      <c r="D34" s="40" t="s">
        <v>489</v>
      </c>
      <c r="E34" s="4"/>
      <c r="F34" s="7"/>
      <c r="G34" s="23"/>
      <c r="H34" s="13"/>
      <c r="I34" s="7" t="s">
        <v>567</v>
      </c>
      <c r="J34" s="23">
        <v>5000</v>
      </c>
      <c r="K34" s="13"/>
      <c r="L34" s="7"/>
      <c r="M34" s="23"/>
      <c r="N34" s="13"/>
      <c r="O34" s="7"/>
      <c r="P34" s="23"/>
      <c r="Q34" s="159">
        <f t="shared" si="1"/>
        <v>5000</v>
      </c>
      <c r="R34" s="22">
        <v>1</v>
      </c>
    </row>
    <row r="35" spans="1:18" ht="25.5" customHeight="1">
      <c r="A35" s="249"/>
      <c r="B35" s="256"/>
      <c r="C35" s="110">
        <f t="shared" si="0"/>
        <v>30</v>
      </c>
      <c r="D35" s="40" t="s">
        <v>490</v>
      </c>
      <c r="E35" s="4"/>
      <c r="F35" s="7"/>
      <c r="G35" s="23"/>
      <c r="H35" s="13" t="s">
        <v>492</v>
      </c>
      <c r="I35" s="7"/>
      <c r="J35" s="23">
        <v>25000</v>
      </c>
      <c r="K35" s="13"/>
      <c r="L35" s="7"/>
      <c r="M35" s="23"/>
      <c r="N35" s="13"/>
      <c r="O35" s="7"/>
      <c r="P35" s="23"/>
      <c r="Q35" s="159">
        <f t="shared" si="1"/>
        <v>25000</v>
      </c>
      <c r="R35" s="22">
        <v>2</v>
      </c>
    </row>
    <row r="36" spans="1:18" ht="22.5">
      <c r="A36" s="249"/>
      <c r="B36" s="257"/>
      <c r="C36" s="110">
        <f t="shared" si="0"/>
        <v>31</v>
      </c>
      <c r="D36" s="40" t="s">
        <v>491</v>
      </c>
      <c r="E36" s="4"/>
      <c r="F36" s="7"/>
      <c r="G36" s="23"/>
      <c r="H36" s="13" t="s">
        <v>493</v>
      </c>
      <c r="I36" s="7"/>
      <c r="J36" s="23">
        <v>50000</v>
      </c>
      <c r="K36" s="13"/>
      <c r="L36" s="7"/>
      <c r="M36" s="23"/>
      <c r="N36" s="13"/>
      <c r="O36" s="7"/>
      <c r="P36" s="23"/>
      <c r="Q36" s="159">
        <f t="shared" si="1"/>
        <v>50000</v>
      </c>
      <c r="R36" s="22">
        <v>2</v>
      </c>
    </row>
    <row r="37" spans="1:18" ht="12.75">
      <c r="A37" s="250"/>
      <c r="B37" s="47"/>
      <c r="C37" s="231" t="s">
        <v>326</v>
      </c>
      <c r="D37" s="231"/>
      <c r="E37" s="231"/>
      <c r="F37" s="38"/>
      <c r="G37" s="34">
        <f>SUM(G6:G36)</f>
        <v>75000</v>
      </c>
      <c r="H37" s="35"/>
      <c r="I37" s="39"/>
      <c r="J37" s="34">
        <f>SUM(J6:J36)</f>
        <v>2797000</v>
      </c>
      <c r="K37" s="35"/>
      <c r="L37" s="39"/>
      <c r="M37" s="34">
        <f>SUM(M6:M36)</f>
        <v>180000</v>
      </c>
      <c r="N37" s="35"/>
      <c r="O37" s="39"/>
      <c r="P37" s="34">
        <f>SUM(P6:P36)</f>
        <v>179000</v>
      </c>
      <c r="Q37" s="159">
        <f t="shared" si="1"/>
        <v>3231000</v>
      </c>
      <c r="R37" s="98"/>
    </row>
    <row r="38" ht="12.75">
      <c r="Q38" s="156"/>
    </row>
    <row r="39" ht="12.75">
      <c r="Q39" s="155"/>
    </row>
  </sheetData>
  <mergeCells count="20">
    <mergeCell ref="C4:D5"/>
    <mergeCell ref="E3:Q3"/>
    <mergeCell ref="E4:G4"/>
    <mergeCell ref="A6:A37"/>
    <mergeCell ref="B6:B18"/>
    <mergeCell ref="B19:B20"/>
    <mergeCell ref="C37:E37"/>
    <mergeCell ref="B21:B23"/>
    <mergeCell ref="B24:B27"/>
    <mergeCell ref="B28:B36"/>
    <mergeCell ref="A1:Q1"/>
    <mergeCell ref="A2:Q2"/>
    <mergeCell ref="A3:A5"/>
    <mergeCell ref="R3:R5"/>
    <mergeCell ref="N4:P4"/>
    <mergeCell ref="K4:M4"/>
    <mergeCell ref="H4:J4"/>
    <mergeCell ref="Q4:Q5"/>
    <mergeCell ref="B3:B5"/>
    <mergeCell ref="C3:D3"/>
  </mergeCells>
  <printOptions/>
  <pageMargins left="0.55" right="0.75" top="0.95" bottom="0.8" header="0.69" footer="0.59"/>
  <pageSetup horizontalDpi="300" verticalDpi="300" orientation="landscape" scale="75" r:id="rId1"/>
  <headerFooter alignWithMargins="0">
    <oddHeader>&amp;C&amp;"Arial,Negrita"ESQUEMA DE ORDENAMIENTO TERRITORIAL</oddHeader>
    <oddFooter>&amp;C&amp;"Arial,Negrita"MUNICIPIO DE SANTA MARIA</oddFooter>
  </headerFooter>
</worksheet>
</file>

<file path=xl/worksheets/sheet4.xml><?xml version="1.0" encoding="utf-8"?>
<worksheet xmlns="http://schemas.openxmlformats.org/spreadsheetml/2006/main" xmlns:r="http://schemas.openxmlformats.org/officeDocument/2006/relationships">
  <dimension ref="A1:M34"/>
  <sheetViews>
    <sheetView workbookViewId="0" topLeftCell="A1">
      <selection activeCell="A1" sqref="A1:L1"/>
    </sheetView>
  </sheetViews>
  <sheetFormatPr defaultColWidth="11.421875" defaultRowHeight="12.75"/>
  <cols>
    <col min="1" max="1" width="6.421875" style="0" customWidth="1"/>
    <col min="2" max="2" width="7.140625" style="0" customWidth="1"/>
    <col min="3" max="3" width="9.00390625" style="0" customWidth="1"/>
    <col min="4" max="4" width="2.57421875" style="0" customWidth="1"/>
    <col min="5" max="5" width="14.28125" style="2" customWidth="1"/>
    <col min="6" max="6" width="14.7109375" style="14" customWidth="1"/>
    <col min="7" max="7" width="2.00390625" style="14" customWidth="1"/>
    <col min="8" max="8" width="8.00390625" style="25" customWidth="1"/>
    <col min="9" max="9" width="54.7109375" style="15" customWidth="1"/>
    <col min="10" max="10" width="2.00390625" style="15" customWidth="1"/>
    <col min="11" max="11" width="9.421875" style="25" customWidth="1"/>
    <col min="12" max="12" width="9.140625" style="29" customWidth="1"/>
    <col min="13" max="13" width="3.28125" style="0" customWidth="1"/>
  </cols>
  <sheetData>
    <row r="1" spans="1:12" ht="12.75">
      <c r="A1" s="221" t="s">
        <v>1012</v>
      </c>
      <c r="B1" s="221"/>
      <c r="C1" s="221"/>
      <c r="D1" s="221"/>
      <c r="E1" s="221"/>
      <c r="F1" s="221"/>
      <c r="G1" s="221"/>
      <c r="H1" s="221"/>
      <c r="I1" s="221"/>
      <c r="J1" s="221"/>
      <c r="K1" s="221"/>
      <c r="L1" s="221"/>
    </row>
    <row r="2" spans="1:12" ht="15" customHeight="1">
      <c r="A2" s="259" t="s">
        <v>801</v>
      </c>
      <c r="B2" s="259"/>
      <c r="C2" s="259"/>
      <c r="D2" s="259"/>
      <c r="E2" s="259"/>
      <c r="F2" s="259"/>
      <c r="G2" s="259"/>
      <c r="H2" s="259"/>
      <c r="I2" s="259"/>
      <c r="J2" s="259"/>
      <c r="K2" s="259"/>
      <c r="L2" s="259"/>
    </row>
    <row r="3" spans="1:13" ht="14.25" customHeight="1">
      <c r="A3" s="245" t="s">
        <v>596</v>
      </c>
      <c r="B3" s="245"/>
      <c r="C3" s="245"/>
      <c r="D3" s="245"/>
      <c r="E3" s="245"/>
      <c r="F3" s="238" t="s">
        <v>324</v>
      </c>
      <c r="G3" s="239"/>
      <c r="H3" s="239"/>
      <c r="I3" s="239"/>
      <c r="J3" s="239"/>
      <c r="K3" s="239"/>
      <c r="L3" s="239"/>
      <c r="M3" s="240"/>
    </row>
    <row r="4" spans="1:13" ht="14.25" customHeight="1">
      <c r="A4" s="245"/>
      <c r="B4" s="245"/>
      <c r="C4" s="245"/>
      <c r="D4" s="245"/>
      <c r="E4" s="245"/>
      <c r="F4" s="232" t="s">
        <v>347</v>
      </c>
      <c r="G4" s="232"/>
      <c r="H4" s="232"/>
      <c r="I4" s="232" t="s">
        <v>754</v>
      </c>
      <c r="J4" s="232"/>
      <c r="K4" s="232"/>
      <c r="L4" s="233" t="s">
        <v>326</v>
      </c>
      <c r="M4" s="241" t="s">
        <v>572</v>
      </c>
    </row>
    <row r="5" spans="1:13" ht="42.75" customHeight="1">
      <c r="A5" s="38" t="s">
        <v>1016</v>
      </c>
      <c r="B5" s="48" t="s">
        <v>1036</v>
      </c>
      <c r="C5" s="48" t="s">
        <v>1037</v>
      </c>
      <c r="D5" s="232" t="s">
        <v>344</v>
      </c>
      <c r="E5" s="232"/>
      <c r="F5" s="5" t="s">
        <v>320</v>
      </c>
      <c r="G5" s="36" t="s">
        <v>566</v>
      </c>
      <c r="H5" s="6" t="s">
        <v>325</v>
      </c>
      <c r="I5" s="5" t="s">
        <v>320</v>
      </c>
      <c r="J5" s="36" t="s">
        <v>566</v>
      </c>
      <c r="K5" s="6" t="s">
        <v>325</v>
      </c>
      <c r="L5" s="233"/>
      <c r="M5" s="242"/>
    </row>
    <row r="6" spans="1:13" s="2" customFormat="1" ht="33.75">
      <c r="A6" s="258" t="str">
        <f>+PROGRAMAS!A52</f>
        <v>                       Plan de Desarrollo Económico                                                                                                            Plan de Desarrollo Económico</v>
      </c>
      <c r="B6" s="230" t="str">
        <f>+PROGRAMAS!B52</f>
        <v>Parcelación de la Tierra</v>
      </c>
      <c r="C6" s="230"/>
      <c r="D6" s="55">
        <v>1</v>
      </c>
      <c r="E6" s="56" t="s">
        <v>843</v>
      </c>
      <c r="F6" s="56"/>
      <c r="G6" s="55"/>
      <c r="H6" s="106"/>
      <c r="I6" s="56" t="s">
        <v>844</v>
      </c>
      <c r="J6" s="55" t="s">
        <v>567</v>
      </c>
      <c r="K6" s="106"/>
      <c r="L6" s="160">
        <f>+K6+H6</f>
        <v>0</v>
      </c>
      <c r="M6" s="61">
        <v>1</v>
      </c>
    </row>
    <row r="7" spans="1:13" s="2" customFormat="1" ht="77.25" customHeight="1">
      <c r="A7" s="258"/>
      <c r="B7" s="230" t="str">
        <f>+PROGRAMAS!B53</f>
        <v>Programa Agropecuario Municipal PAM</v>
      </c>
      <c r="C7" s="230" t="str">
        <f>+PROGRAMAS!C53</f>
        <v>Mejoramiento de las condiciones de producción agrícola</v>
      </c>
      <c r="D7" s="55">
        <f>+D6+1</f>
        <v>2</v>
      </c>
      <c r="E7" s="56" t="s">
        <v>845</v>
      </c>
      <c r="F7" s="56" t="s">
        <v>846</v>
      </c>
      <c r="G7" s="55"/>
      <c r="H7" s="106"/>
      <c r="I7" s="56" t="s">
        <v>787</v>
      </c>
      <c r="J7" s="55" t="s">
        <v>567</v>
      </c>
      <c r="K7" s="106">
        <v>45000</v>
      </c>
      <c r="L7" s="160">
        <f aca="true" t="shared" si="0" ref="L7:L31">+K7+H7</f>
        <v>45000</v>
      </c>
      <c r="M7" s="61">
        <v>1</v>
      </c>
    </row>
    <row r="8" spans="1:13" s="2" customFormat="1" ht="56.25">
      <c r="A8" s="258"/>
      <c r="B8" s="230"/>
      <c r="C8" s="230"/>
      <c r="D8" s="55">
        <f aca="true" t="shared" si="1" ref="D8:D33">+D7+1</f>
        <v>3</v>
      </c>
      <c r="E8" s="13" t="s">
        <v>668</v>
      </c>
      <c r="F8" s="13" t="s">
        <v>791</v>
      </c>
      <c r="G8" s="55" t="s">
        <v>567</v>
      </c>
      <c r="H8" s="106"/>
      <c r="I8" s="56" t="s">
        <v>690</v>
      </c>
      <c r="J8" s="55" t="s">
        <v>567</v>
      </c>
      <c r="K8" s="106">
        <v>45000</v>
      </c>
      <c r="L8" s="160">
        <f t="shared" si="0"/>
        <v>45000</v>
      </c>
      <c r="M8" s="61">
        <v>1</v>
      </c>
    </row>
    <row r="9" spans="1:13" s="2" customFormat="1" ht="22.5">
      <c r="A9" s="258"/>
      <c r="B9" s="230"/>
      <c r="C9" s="230"/>
      <c r="D9" s="55">
        <f t="shared" si="1"/>
        <v>4</v>
      </c>
      <c r="E9" s="13" t="s">
        <v>669</v>
      </c>
      <c r="F9" s="13" t="s">
        <v>671</v>
      </c>
      <c r="G9" s="55" t="s">
        <v>567</v>
      </c>
      <c r="H9" s="106">
        <v>35000</v>
      </c>
      <c r="I9" s="56" t="s">
        <v>847</v>
      </c>
      <c r="J9" s="55" t="s">
        <v>567</v>
      </c>
      <c r="K9" s="106">
        <v>45000</v>
      </c>
      <c r="L9" s="160">
        <f t="shared" si="0"/>
        <v>80000</v>
      </c>
      <c r="M9" s="61">
        <v>1</v>
      </c>
    </row>
    <row r="10" spans="1:13" s="2" customFormat="1" ht="33.75">
      <c r="A10" s="258"/>
      <c r="B10" s="230"/>
      <c r="C10" s="230"/>
      <c r="D10" s="55">
        <f t="shared" si="1"/>
        <v>5</v>
      </c>
      <c r="E10" s="13" t="s">
        <v>538</v>
      </c>
      <c r="F10" s="13"/>
      <c r="G10" s="55"/>
      <c r="H10" s="106"/>
      <c r="I10" s="56" t="s">
        <v>539</v>
      </c>
      <c r="J10" s="55" t="s">
        <v>567</v>
      </c>
      <c r="K10" s="106">
        <v>560000</v>
      </c>
      <c r="L10" s="160">
        <f>+K10+H10</f>
        <v>560000</v>
      </c>
      <c r="M10" s="61">
        <v>1</v>
      </c>
    </row>
    <row r="11" spans="1:13" s="2" customFormat="1" ht="78.75">
      <c r="A11" s="258"/>
      <c r="B11" s="230"/>
      <c r="C11" s="230"/>
      <c r="D11" s="55">
        <f t="shared" si="1"/>
        <v>6</v>
      </c>
      <c r="E11" s="13" t="s">
        <v>335</v>
      </c>
      <c r="F11" s="13"/>
      <c r="G11" s="55"/>
      <c r="H11" s="106"/>
      <c r="I11" s="56" t="s">
        <v>792</v>
      </c>
      <c r="J11" s="55" t="s">
        <v>567</v>
      </c>
      <c r="K11" s="106">
        <v>30000</v>
      </c>
      <c r="L11" s="160">
        <f t="shared" si="0"/>
        <v>30000</v>
      </c>
      <c r="M11" s="61">
        <v>1</v>
      </c>
    </row>
    <row r="12" spans="1:13" s="2" customFormat="1" ht="45">
      <c r="A12" s="258"/>
      <c r="B12" s="230"/>
      <c r="C12" s="230" t="str">
        <f>+PROGRAMAS!C58</f>
        <v> Tecnificación de explotaciones pecuarias</v>
      </c>
      <c r="D12" s="55">
        <f t="shared" si="1"/>
        <v>7</v>
      </c>
      <c r="E12" s="56" t="s">
        <v>272</v>
      </c>
      <c r="F12" s="56"/>
      <c r="G12" s="55"/>
      <c r="H12" s="106"/>
      <c r="I12" s="56" t="s">
        <v>793</v>
      </c>
      <c r="J12" s="55" t="s">
        <v>567</v>
      </c>
      <c r="K12" s="106">
        <v>60000</v>
      </c>
      <c r="L12" s="160">
        <f t="shared" si="0"/>
        <v>60000</v>
      </c>
      <c r="M12" s="61">
        <v>1</v>
      </c>
    </row>
    <row r="13" spans="1:13" s="2" customFormat="1" ht="45">
      <c r="A13" s="258"/>
      <c r="B13" s="230"/>
      <c r="C13" s="230"/>
      <c r="D13" s="55">
        <f t="shared" si="1"/>
        <v>8</v>
      </c>
      <c r="E13" s="56" t="s">
        <v>258</v>
      </c>
      <c r="F13" s="56"/>
      <c r="G13" s="55"/>
      <c r="H13" s="106"/>
      <c r="I13" s="56" t="s">
        <v>848</v>
      </c>
      <c r="J13" s="55" t="s">
        <v>567</v>
      </c>
      <c r="K13" s="106">
        <v>45000</v>
      </c>
      <c r="L13" s="160">
        <f t="shared" si="0"/>
        <v>45000</v>
      </c>
      <c r="M13" s="61">
        <v>1</v>
      </c>
    </row>
    <row r="14" spans="1:13" s="2" customFormat="1" ht="33.75">
      <c r="A14" s="258"/>
      <c r="B14" s="230"/>
      <c r="C14" s="230"/>
      <c r="D14" s="55">
        <f t="shared" si="1"/>
        <v>9</v>
      </c>
      <c r="E14" s="56" t="s">
        <v>273</v>
      </c>
      <c r="F14" s="56"/>
      <c r="G14" s="55"/>
      <c r="H14" s="106"/>
      <c r="I14" s="56" t="s">
        <v>849</v>
      </c>
      <c r="J14" s="55" t="s">
        <v>567</v>
      </c>
      <c r="K14" s="106">
        <v>50000</v>
      </c>
      <c r="L14" s="160">
        <f t="shared" si="0"/>
        <v>50000</v>
      </c>
      <c r="M14" s="61">
        <v>1</v>
      </c>
    </row>
    <row r="15" spans="1:13" s="2" customFormat="1" ht="67.5">
      <c r="A15" s="258"/>
      <c r="B15" s="230"/>
      <c r="C15" s="230" t="s">
        <v>691</v>
      </c>
      <c r="D15" s="55">
        <f t="shared" si="1"/>
        <v>10</v>
      </c>
      <c r="E15" s="56" t="s">
        <v>895</v>
      </c>
      <c r="F15" s="56" t="s">
        <v>896</v>
      </c>
      <c r="G15" s="55"/>
      <c r="H15" s="106">
        <v>2000</v>
      </c>
      <c r="I15" s="56" t="s">
        <v>794</v>
      </c>
      <c r="J15" s="55" t="s">
        <v>567</v>
      </c>
      <c r="K15" s="106">
        <v>0</v>
      </c>
      <c r="L15" s="160">
        <f t="shared" si="0"/>
        <v>2000</v>
      </c>
      <c r="M15" s="61">
        <v>1</v>
      </c>
    </row>
    <row r="16" spans="1:13" s="2" customFormat="1" ht="78.75">
      <c r="A16" s="258"/>
      <c r="B16" s="230"/>
      <c r="C16" s="230"/>
      <c r="D16" s="55">
        <f t="shared" si="1"/>
        <v>11</v>
      </c>
      <c r="E16" s="13" t="s">
        <v>962</v>
      </c>
      <c r="F16" s="13"/>
      <c r="G16" s="7"/>
      <c r="H16" s="26"/>
      <c r="I16" s="13" t="s">
        <v>147</v>
      </c>
      <c r="J16" s="55" t="s">
        <v>567</v>
      </c>
      <c r="K16" s="106">
        <v>12000</v>
      </c>
      <c r="L16" s="160">
        <f t="shared" si="0"/>
        <v>12000</v>
      </c>
      <c r="M16" s="61">
        <v>1</v>
      </c>
    </row>
    <row r="17" spans="1:13" s="2" customFormat="1" ht="45">
      <c r="A17" s="258"/>
      <c r="B17" s="230"/>
      <c r="C17" s="230"/>
      <c r="D17" s="55">
        <f t="shared" si="1"/>
        <v>12</v>
      </c>
      <c r="E17" s="13" t="s">
        <v>963</v>
      </c>
      <c r="F17" s="13" t="s">
        <v>667</v>
      </c>
      <c r="G17" s="7"/>
      <c r="H17" s="26">
        <v>7000</v>
      </c>
      <c r="I17" s="13" t="s">
        <v>964</v>
      </c>
      <c r="J17" s="7" t="s">
        <v>567</v>
      </c>
      <c r="K17" s="26">
        <v>40000</v>
      </c>
      <c r="L17" s="160">
        <f t="shared" si="0"/>
        <v>47000</v>
      </c>
      <c r="M17" s="22">
        <v>1</v>
      </c>
    </row>
    <row r="18" spans="1:13" s="2" customFormat="1" ht="78.75">
      <c r="A18" s="258"/>
      <c r="B18" s="230"/>
      <c r="C18" s="56" t="str">
        <f>+PROGRAMAS!C64</f>
        <v>Subsector Forestal</v>
      </c>
      <c r="D18" s="55">
        <f t="shared" si="1"/>
        <v>13</v>
      </c>
      <c r="E18" s="56" t="s">
        <v>1030</v>
      </c>
      <c r="F18" s="56"/>
      <c r="G18" s="55"/>
      <c r="H18" s="106"/>
      <c r="I18" s="56" t="s">
        <v>965</v>
      </c>
      <c r="J18" s="55" t="s">
        <v>568</v>
      </c>
      <c r="K18" s="106">
        <v>180000</v>
      </c>
      <c r="L18" s="160">
        <f t="shared" si="0"/>
        <v>180000</v>
      </c>
      <c r="M18" s="61">
        <v>2</v>
      </c>
    </row>
    <row r="19" spans="1:13" s="2" customFormat="1" ht="123.75">
      <c r="A19" s="258"/>
      <c r="B19" s="230" t="str">
        <f>+PROGRAMAS!B65</f>
        <v>Subsector Minero</v>
      </c>
      <c r="C19" s="230"/>
      <c r="D19" s="55">
        <f t="shared" si="1"/>
        <v>14</v>
      </c>
      <c r="E19" s="56" t="s">
        <v>148</v>
      </c>
      <c r="F19" s="56" t="s">
        <v>966</v>
      </c>
      <c r="G19" s="55" t="s">
        <v>567</v>
      </c>
      <c r="H19" s="106">
        <v>5000</v>
      </c>
      <c r="I19" s="56" t="s">
        <v>967</v>
      </c>
      <c r="J19" s="55" t="s">
        <v>567</v>
      </c>
      <c r="K19" s="106">
        <v>10000</v>
      </c>
      <c r="L19" s="160">
        <f t="shared" si="0"/>
        <v>15000</v>
      </c>
      <c r="M19" s="61">
        <v>2</v>
      </c>
    </row>
    <row r="20" spans="1:13" ht="101.25">
      <c r="A20" s="258"/>
      <c r="B20" s="191" t="str">
        <f>+PROGRAMAS!B66</f>
        <v>Sector Secundario</v>
      </c>
      <c r="C20" s="191"/>
      <c r="D20" s="55">
        <f t="shared" si="1"/>
        <v>15</v>
      </c>
      <c r="E20" s="13" t="s">
        <v>252</v>
      </c>
      <c r="F20" s="13"/>
      <c r="G20" s="7"/>
      <c r="H20" s="26"/>
      <c r="I20" s="13" t="s">
        <v>968</v>
      </c>
      <c r="J20" s="7" t="s">
        <v>567</v>
      </c>
      <c r="K20" s="26">
        <v>25000</v>
      </c>
      <c r="L20" s="160">
        <f t="shared" si="0"/>
        <v>25000</v>
      </c>
      <c r="M20" s="22">
        <v>1</v>
      </c>
    </row>
    <row r="21" spans="1:13" ht="45">
      <c r="A21" s="258"/>
      <c r="B21" s="230" t="str">
        <f>+PROGRAMAS!B67</f>
        <v>Sector Terciario</v>
      </c>
      <c r="C21" s="230"/>
      <c r="D21" s="55">
        <f t="shared" si="1"/>
        <v>16</v>
      </c>
      <c r="E21" s="13" t="s">
        <v>253</v>
      </c>
      <c r="F21" s="13"/>
      <c r="G21" s="7"/>
      <c r="H21" s="26"/>
      <c r="I21" s="13" t="s">
        <v>257</v>
      </c>
      <c r="J21" s="7" t="s">
        <v>567</v>
      </c>
      <c r="K21" s="26">
        <v>6000</v>
      </c>
      <c r="L21" s="160">
        <f t="shared" si="0"/>
        <v>6000</v>
      </c>
      <c r="M21" s="22">
        <v>2</v>
      </c>
    </row>
    <row r="22" spans="1:13" ht="56.25">
      <c r="A22" s="258"/>
      <c r="B22" s="230"/>
      <c r="C22" s="230"/>
      <c r="D22" s="55">
        <f t="shared" si="1"/>
        <v>17</v>
      </c>
      <c r="E22" s="13" t="s">
        <v>254</v>
      </c>
      <c r="F22" s="13"/>
      <c r="G22" s="7"/>
      <c r="H22" s="26"/>
      <c r="I22" s="13" t="s">
        <v>255</v>
      </c>
      <c r="J22" s="7" t="s">
        <v>567</v>
      </c>
      <c r="K22" s="26">
        <v>5000</v>
      </c>
      <c r="L22" s="160">
        <f t="shared" si="0"/>
        <v>5000</v>
      </c>
      <c r="M22" s="22">
        <v>2</v>
      </c>
    </row>
    <row r="23" spans="1:13" ht="67.5">
      <c r="A23" s="258"/>
      <c r="B23" s="230"/>
      <c r="C23" s="230"/>
      <c r="D23" s="55">
        <f t="shared" si="1"/>
        <v>18</v>
      </c>
      <c r="E23" s="13" t="s">
        <v>969</v>
      </c>
      <c r="F23" s="13"/>
      <c r="G23" s="7"/>
      <c r="H23" s="26"/>
      <c r="I23" s="13" t="s">
        <v>256</v>
      </c>
      <c r="J23" s="7" t="s">
        <v>567</v>
      </c>
      <c r="K23" s="26">
        <v>16000</v>
      </c>
      <c r="L23" s="160">
        <f t="shared" si="0"/>
        <v>16000</v>
      </c>
      <c r="M23" s="22">
        <v>2</v>
      </c>
    </row>
    <row r="24" spans="1:13" ht="90">
      <c r="A24" s="258"/>
      <c r="B24" s="206" t="str">
        <f>+PROGRAMAS!B70</f>
        <v>Plan turístico municipal integral: Santa María Destino Turístico</v>
      </c>
      <c r="C24" s="191" t="str">
        <f>+PROGRAMAS!C70</f>
        <v>Ecoturismo</v>
      </c>
      <c r="D24" s="55">
        <f t="shared" si="1"/>
        <v>19</v>
      </c>
      <c r="E24" s="37" t="s">
        <v>970</v>
      </c>
      <c r="F24" s="37" t="s">
        <v>971</v>
      </c>
      <c r="G24" s="104" t="s">
        <v>567</v>
      </c>
      <c r="H24" s="27">
        <v>10000</v>
      </c>
      <c r="I24" s="81" t="s">
        <v>1040</v>
      </c>
      <c r="J24" s="105" t="s">
        <v>567</v>
      </c>
      <c r="K24" s="27">
        <v>30000</v>
      </c>
      <c r="L24" s="160">
        <f t="shared" si="0"/>
        <v>40000</v>
      </c>
      <c r="M24" s="61">
        <v>1</v>
      </c>
    </row>
    <row r="25" spans="1:13" ht="56.25">
      <c r="A25" s="258"/>
      <c r="B25" s="206"/>
      <c r="C25" s="191"/>
      <c r="D25" s="55">
        <f t="shared" si="1"/>
        <v>20</v>
      </c>
      <c r="E25" s="37" t="s">
        <v>972</v>
      </c>
      <c r="F25" s="13"/>
      <c r="G25" s="7"/>
      <c r="H25" s="26"/>
      <c r="I25" s="41" t="s">
        <v>1041</v>
      </c>
      <c r="J25" s="7" t="s">
        <v>567</v>
      </c>
      <c r="K25" s="26">
        <v>15000</v>
      </c>
      <c r="L25" s="160">
        <f t="shared" si="0"/>
        <v>15000</v>
      </c>
      <c r="M25" s="22">
        <v>1</v>
      </c>
    </row>
    <row r="26" spans="1:13" ht="56.25">
      <c r="A26" s="258"/>
      <c r="B26" s="206"/>
      <c r="C26" s="191" t="str">
        <f>+PROGRAMAS!C72</f>
        <v>Agro turismo </v>
      </c>
      <c r="D26" s="55">
        <f t="shared" si="1"/>
        <v>21</v>
      </c>
      <c r="E26" s="37" t="s">
        <v>973</v>
      </c>
      <c r="F26" s="13"/>
      <c r="G26" s="7"/>
      <c r="H26" s="26"/>
      <c r="I26" s="41" t="s">
        <v>974</v>
      </c>
      <c r="J26" s="7" t="s">
        <v>567</v>
      </c>
      <c r="K26" s="26">
        <v>30000</v>
      </c>
      <c r="L26" s="160">
        <f t="shared" si="0"/>
        <v>30000</v>
      </c>
      <c r="M26" s="22">
        <v>1</v>
      </c>
    </row>
    <row r="27" spans="1:13" ht="56.25">
      <c r="A27" s="258"/>
      <c r="B27" s="206"/>
      <c r="C27" s="191"/>
      <c r="D27" s="55">
        <f t="shared" si="1"/>
        <v>22</v>
      </c>
      <c r="E27" s="37" t="s">
        <v>975</v>
      </c>
      <c r="F27" s="13"/>
      <c r="G27" s="7"/>
      <c r="H27" s="26"/>
      <c r="I27" s="41" t="s">
        <v>1041</v>
      </c>
      <c r="J27" s="7" t="s">
        <v>567</v>
      </c>
      <c r="K27" s="26">
        <v>20000</v>
      </c>
      <c r="L27" s="160">
        <f t="shared" si="0"/>
        <v>20000</v>
      </c>
      <c r="M27" s="22">
        <v>1</v>
      </c>
    </row>
    <row r="28" spans="1:13" ht="33.75">
      <c r="A28" s="258"/>
      <c r="B28" s="206"/>
      <c r="C28" s="191" t="str">
        <f>+PROGRAMAS!C74</f>
        <v>Turismo de descanso </v>
      </c>
      <c r="D28" s="55">
        <f t="shared" si="1"/>
        <v>23</v>
      </c>
      <c r="E28" s="37" t="s">
        <v>976</v>
      </c>
      <c r="F28" s="13"/>
      <c r="G28" s="7"/>
      <c r="H28" s="26"/>
      <c r="I28" s="41" t="s">
        <v>977</v>
      </c>
      <c r="J28" s="7" t="s">
        <v>569</v>
      </c>
      <c r="K28" s="26">
        <v>90000</v>
      </c>
      <c r="L28" s="161">
        <f t="shared" si="0"/>
        <v>90000</v>
      </c>
      <c r="M28" s="22">
        <v>1</v>
      </c>
    </row>
    <row r="29" spans="1:13" ht="67.5">
      <c r="A29" s="258"/>
      <c r="B29" s="206"/>
      <c r="C29" s="191"/>
      <c r="D29" s="55">
        <f t="shared" si="1"/>
        <v>24</v>
      </c>
      <c r="E29" s="37" t="s">
        <v>795</v>
      </c>
      <c r="F29" s="13" t="s">
        <v>796</v>
      </c>
      <c r="G29" s="7" t="s">
        <v>567</v>
      </c>
      <c r="H29" s="26">
        <v>5000</v>
      </c>
      <c r="I29" s="41" t="s">
        <v>978</v>
      </c>
      <c r="J29" s="7" t="s">
        <v>567</v>
      </c>
      <c r="K29" s="26">
        <v>15000</v>
      </c>
      <c r="L29" s="161">
        <f t="shared" si="0"/>
        <v>20000</v>
      </c>
      <c r="M29" s="22">
        <v>1</v>
      </c>
    </row>
    <row r="30" spans="1:13" ht="67.5">
      <c r="A30" s="258"/>
      <c r="B30" s="206"/>
      <c r="C30" s="191"/>
      <c r="D30" s="55">
        <f t="shared" si="1"/>
        <v>25</v>
      </c>
      <c r="E30" s="37" t="s">
        <v>979</v>
      </c>
      <c r="F30" s="13"/>
      <c r="G30" s="7"/>
      <c r="H30" s="26"/>
      <c r="I30" s="41" t="s">
        <v>980</v>
      </c>
      <c r="J30" s="7"/>
      <c r="K30" s="26"/>
      <c r="L30" s="161">
        <f t="shared" si="0"/>
        <v>0</v>
      </c>
      <c r="M30" s="22">
        <v>1</v>
      </c>
    </row>
    <row r="31" spans="1:13" ht="112.5">
      <c r="A31" s="258"/>
      <c r="B31" s="206"/>
      <c r="C31" s="191" t="str">
        <f>+PROGRAMAS!C77</f>
        <v>Acciones complementarias</v>
      </c>
      <c r="D31" s="55">
        <f t="shared" si="1"/>
        <v>26</v>
      </c>
      <c r="E31" s="13" t="s">
        <v>798</v>
      </c>
      <c r="F31" s="13" t="s">
        <v>981</v>
      </c>
      <c r="G31" s="7"/>
      <c r="H31" s="26"/>
      <c r="I31" s="13" t="s">
        <v>982</v>
      </c>
      <c r="J31" s="7" t="s">
        <v>567</v>
      </c>
      <c r="K31" s="26">
        <v>15000</v>
      </c>
      <c r="L31" s="161">
        <f t="shared" si="0"/>
        <v>15000</v>
      </c>
      <c r="M31" s="22">
        <v>1</v>
      </c>
    </row>
    <row r="32" spans="1:13" ht="123.75">
      <c r="A32" s="258"/>
      <c r="B32" s="206"/>
      <c r="C32" s="191"/>
      <c r="D32" s="55">
        <f t="shared" si="1"/>
        <v>27</v>
      </c>
      <c r="E32" s="13" t="s">
        <v>673</v>
      </c>
      <c r="F32" s="13" t="s">
        <v>797</v>
      </c>
      <c r="G32" s="7"/>
      <c r="H32" s="26"/>
      <c r="I32" s="13" t="s">
        <v>983</v>
      </c>
      <c r="J32" s="7"/>
      <c r="K32" s="26">
        <v>90000</v>
      </c>
      <c r="L32" s="161">
        <f>+K32+H32</f>
        <v>90000</v>
      </c>
      <c r="M32" s="22">
        <v>1</v>
      </c>
    </row>
    <row r="33" spans="1:13" ht="45">
      <c r="A33" s="258"/>
      <c r="B33" s="206"/>
      <c r="C33" s="191"/>
      <c r="D33" s="55">
        <f t="shared" si="1"/>
        <v>28</v>
      </c>
      <c r="E33" s="13" t="s">
        <v>799</v>
      </c>
      <c r="F33" s="13"/>
      <c r="G33" s="7"/>
      <c r="H33" s="26"/>
      <c r="I33" s="13" t="s">
        <v>800</v>
      </c>
      <c r="J33" s="7" t="s">
        <v>567</v>
      </c>
      <c r="K33" s="26">
        <v>100000</v>
      </c>
      <c r="L33" s="161">
        <f>+K33+H33</f>
        <v>100000</v>
      </c>
      <c r="M33" s="22">
        <v>1</v>
      </c>
    </row>
    <row r="34" spans="1:13" ht="12.75">
      <c r="A34" s="231" t="s">
        <v>326</v>
      </c>
      <c r="B34" s="231"/>
      <c r="C34" s="231"/>
      <c r="D34" s="231"/>
      <c r="E34" s="231"/>
      <c r="F34" s="231"/>
      <c r="G34" s="38"/>
      <c r="H34" s="34">
        <f>SUM(H6:H33)</f>
        <v>64000</v>
      </c>
      <c r="I34" s="35"/>
      <c r="J34" s="39"/>
      <c r="K34" s="34">
        <f>SUM(K6:K33)</f>
        <v>1579000</v>
      </c>
      <c r="L34" s="34">
        <f>SUM(L6:L33)</f>
        <v>1643000</v>
      </c>
      <c r="M34" s="22"/>
    </row>
  </sheetData>
  <mergeCells count="24">
    <mergeCell ref="A1:L1"/>
    <mergeCell ref="B7:B18"/>
    <mergeCell ref="B19:C19"/>
    <mergeCell ref="A2:L2"/>
    <mergeCell ref="L4:L5"/>
    <mergeCell ref="F4:H4"/>
    <mergeCell ref="F3:M3"/>
    <mergeCell ref="M4:M5"/>
    <mergeCell ref="A34:F34"/>
    <mergeCell ref="I4:K4"/>
    <mergeCell ref="D5:E5"/>
    <mergeCell ref="A3:E4"/>
    <mergeCell ref="C7:C11"/>
    <mergeCell ref="B24:B33"/>
    <mergeCell ref="C28:C30"/>
    <mergeCell ref="C31:C33"/>
    <mergeCell ref="B6:C6"/>
    <mergeCell ref="A6:A33"/>
    <mergeCell ref="C24:C25"/>
    <mergeCell ref="C26:C27"/>
    <mergeCell ref="C12:C14"/>
    <mergeCell ref="C15:C17"/>
    <mergeCell ref="B21:C23"/>
    <mergeCell ref="B20:C20"/>
  </mergeCells>
  <printOptions/>
  <pageMargins left="0.55" right="0.75" top="1.09" bottom="0.8" header="0.85" footer="0.59"/>
  <pageSetup horizontalDpi="300" verticalDpi="300" orientation="landscape" scale="88" r:id="rId1"/>
  <headerFooter alignWithMargins="0">
    <oddHeader>&amp;C&amp;"Arial,Negrita"ESQUEMA DE ORDENAMIENTO TERRITORIAL&amp;"Arial,Normal"
</oddHeader>
    <oddFooter>&amp;C&amp;"Arial,Negrita"MUNICIPIO DE SANTA MARIA</oddFooter>
  </headerFooter>
</worksheet>
</file>

<file path=xl/worksheets/sheet5.xml><?xml version="1.0" encoding="utf-8"?>
<worksheet xmlns="http://schemas.openxmlformats.org/spreadsheetml/2006/main" xmlns:r="http://schemas.openxmlformats.org/officeDocument/2006/relationships">
  <dimension ref="A1:L35"/>
  <sheetViews>
    <sheetView workbookViewId="0" topLeftCell="A1">
      <selection activeCell="A1" sqref="A1:K1"/>
    </sheetView>
  </sheetViews>
  <sheetFormatPr defaultColWidth="11.421875" defaultRowHeight="12.75"/>
  <cols>
    <col min="1" max="1" width="4.7109375" style="0" customWidth="1"/>
    <col min="2" max="3" width="6.57421875" style="0" customWidth="1"/>
    <col min="4" max="4" width="15.140625" style="0" customWidth="1"/>
    <col min="5" max="5" width="22.421875" style="14" customWidth="1"/>
    <col min="6" max="6" width="2.28125" style="14" customWidth="1"/>
    <col min="7" max="7" width="8.00390625" style="25" customWidth="1"/>
    <col min="8" max="8" width="50.28125" style="14" customWidth="1"/>
    <col min="9" max="9" width="2.140625" style="14" customWidth="1"/>
    <col min="10" max="10" width="10.140625" style="9" customWidth="1"/>
    <col min="11" max="11" width="12.421875" style="8" bestFit="1" customWidth="1"/>
    <col min="12" max="12" width="3.57421875" style="0" customWidth="1"/>
  </cols>
  <sheetData>
    <row r="1" spans="1:11" ht="12.75">
      <c r="A1" s="266" t="s">
        <v>1012</v>
      </c>
      <c r="B1" s="266"/>
      <c r="C1" s="266"/>
      <c r="D1" s="266"/>
      <c r="E1" s="266"/>
      <c r="F1" s="266"/>
      <c r="G1" s="266"/>
      <c r="H1" s="266"/>
      <c r="I1" s="266"/>
      <c r="J1" s="266"/>
      <c r="K1" s="266"/>
    </row>
    <row r="2" spans="1:11" ht="15" customHeight="1">
      <c r="A2" s="221" t="s">
        <v>1015</v>
      </c>
      <c r="B2" s="221"/>
      <c r="C2" s="221"/>
      <c r="D2" s="221"/>
      <c r="E2" s="221"/>
      <c r="F2" s="221"/>
      <c r="G2" s="221"/>
      <c r="H2" s="221"/>
      <c r="I2" s="221"/>
      <c r="J2" s="221"/>
      <c r="K2" s="221"/>
    </row>
    <row r="3" spans="1:12" ht="14.25" customHeight="1">
      <c r="A3" s="251" t="s">
        <v>571</v>
      </c>
      <c r="B3" s="251" t="s">
        <v>17</v>
      </c>
      <c r="C3" s="232" t="s">
        <v>344</v>
      </c>
      <c r="D3" s="232"/>
      <c r="E3" s="238" t="s">
        <v>324</v>
      </c>
      <c r="F3" s="239"/>
      <c r="G3" s="239"/>
      <c r="H3" s="239"/>
      <c r="I3" s="239"/>
      <c r="J3" s="239"/>
      <c r="K3" s="239"/>
      <c r="L3" s="240"/>
    </row>
    <row r="4" spans="1:12" ht="14.25" customHeight="1">
      <c r="A4" s="251"/>
      <c r="B4" s="251"/>
      <c r="C4" s="232"/>
      <c r="D4" s="232"/>
      <c r="E4" s="232" t="s">
        <v>347</v>
      </c>
      <c r="F4" s="232"/>
      <c r="G4" s="232"/>
      <c r="H4" s="232" t="s">
        <v>754</v>
      </c>
      <c r="I4" s="232"/>
      <c r="J4" s="232"/>
      <c r="K4" s="233" t="s">
        <v>326</v>
      </c>
      <c r="L4" s="241" t="s">
        <v>572</v>
      </c>
    </row>
    <row r="5" spans="1:12" ht="40.5" customHeight="1">
      <c r="A5" s="251"/>
      <c r="B5" s="251"/>
      <c r="C5" s="232"/>
      <c r="D5" s="232"/>
      <c r="E5" s="5" t="s">
        <v>320</v>
      </c>
      <c r="F5" s="36" t="s">
        <v>566</v>
      </c>
      <c r="G5" s="6" t="s">
        <v>325</v>
      </c>
      <c r="H5" s="5" t="s">
        <v>320</v>
      </c>
      <c r="I5" s="36" t="s">
        <v>566</v>
      </c>
      <c r="J5" s="6" t="s">
        <v>325</v>
      </c>
      <c r="K5" s="233"/>
      <c r="L5" s="242"/>
    </row>
    <row r="6" spans="1:12" ht="40.5" customHeight="1">
      <c r="A6" s="265" t="str">
        <f>+PROGRAMAS!A80</f>
        <v>Plan Crecimiento Poblacional Sostenible</v>
      </c>
      <c r="B6" s="230" t="str">
        <f>+PROGRAMAS!B80</f>
        <v>Cuántos somos y cómo estamos?</v>
      </c>
      <c r="C6" s="55">
        <v>1</v>
      </c>
      <c r="D6" s="55" t="s">
        <v>68</v>
      </c>
      <c r="E6" s="56"/>
      <c r="F6" s="55" t="s">
        <v>567</v>
      </c>
      <c r="G6" s="63">
        <v>5000</v>
      </c>
      <c r="H6" s="56" t="s">
        <v>80</v>
      </c>
      <c r="I6" s="57"/>
      <c r="J6" s="82"/>
      <c r="K6" s="26">
        <f>+J6+G6</f>
        <v>5000</v>
      </c>
      <c r="L6" s="99">
        <v>1</v>
      </c>
    </row>
    <row r="7" spans="1:12" ht="58.5" customHeight="1">
      <c r="A7" s="265"/>
      <c r="B7" s="230"/>
      <c r="C7" s="55">
        <f aca="true" t="shared" si="0" ref="C7:C16">+C6+1</f>
        <v>2</v>
      </c>
      <c r="D7" s="7" t="s">
        <v>69</v>
      </c>
      <c r="E7" s="56" t="s">
        <v>992</v>
      </c>
      <c r="F7" s="55" t="s">
        <v>567</v>
      </c>
      <c r="G7" s="64">
        <v>5000</v>
      </c>
      <c r="H7" s="56" t="s">
        <v>991</v>
      </c>
      <c r="I7" s="57"/>
      <c r="J7" s="26">
        <v>10000</v>
      </c>
      <c r="K7" s="26">
        <f>+J7+G7</f>
        <v>15000</v>
      </c>
      <c r="L7" s="99">
        <v>1</v>
      </c>
    </row>
    <row r="8" spans="1:12" ht="55.5" customHeight="1">
      <c r="A8" s="265"/>
      <c r="B8" s="55" t="str">
        <f>+PROGRAMAS!B82</f>
        <v>Natalidad con responsabilidad</v>
      </c>
      <c r="C8" s="55">
        <f t="shared" si="0"/>
        <v>3</v>
      </c>
      <c r="D8" s="7" t="s">
        <v>72</v>
      </c>
      <c r="E8" s="37"/>
      <c r="F8" s="62" t="s">
        <v>569</v>
      </c>
      <c r="G8" s="26">
        <v>12000</v>
      </c>
      <c r="H8" s="37" t="s">
        <v>984</v>
      </c>
      <c r="I8" s="57" t="s">
        <v>569</v>
      </c>
      <c r="J8" s="26">
        <v>27000</v>
      </c>
      <c r="K8" s="26">
        <f>+J8+G8</f>
        <v>39000</v>
      </c>
      <c r="L8" s="99">
        <v>1</v>
      </c>
    </row>
    <row r="9" spans="1:12" s="2" customFormat="1" ht="67.5" customHeight="1">
      <c r="A9" s="264" t="str">
        <f>+PROGRAMAS!A83</f>
        <v>                                                                    Plan de Educación                                                                                                                                                                                                     </v>
      </c>
      <c r="B9" s="206" t="str">
        <f>+PROGRAMAS!B83</f>
        <v>Mejoramiento de la Calidad de la Educación</v>
      </c>
      <c r="C9" s="55">
        <f t="shared" si="0"/>
        <v>4</v>
      </c>
      <c r="D9" s="3" t="s">
        <v>1035</v>
      </c>
      <c r="E9" s="3" t="s">
        <v>45</v>
      </c>
      <c r="F9" s="3" t="s">
        <v>567</v>
      </c>
      <c r="G9" s="23">
        <v>5000</v>
      </c>
      <c r="H9" s="13" t="s">
        <v>349</v>
      </c>
      <c r="I9" s="13" t="s">
        <v>568</v>
      </c>
      <c r="J9" s="26">
        <v>300000</v>
      </c>
      <c r="K9" s="26">
        <f>+J9+G9</f>
        <v>305000</v>
      </c>
      <c r="L9" s="100">
        <v>2</v>
      </c>
    </row>
    <row r="10" spans="1:12" s="2" customFormat="1" ht="22.5">
      <c r="A10" s="264"/>
      <c r="B10" s="206"/>
      <c r="C10" s="55">
        <f t="shared" si="0"/>
        <v>5</v>
      </c>
      <c r="D10" s="3" t="s">
        <v>670</v>
      </c>
      <c r="E10" s="3"/>
      <c r="F10" s="3"/>
      <c r="G10" s="23"/>
      <c r="H10" s="13" t="s">
        <v>850</v>
      </c>
      <c r="I10" s="13" t="s">
        <v>569</v>
      </c>
      <c r="J10" s="26">
        <v>60000</v>
      </c>
      <c r="K10" s="26">
        <f aca="true" t="shared" si="1" ref="K10:K31">+J10+G10</f>
        <v>60000</v>
      </c>
      <c r="L10" s="100">
        <v>2</v>
      </c>
    </row>
    <row r="11" spans="1:12" s="2" customFormat="1" ht="59.25" customHeight="1">
      <c r="A11" s="264"/>
      <c r="B11" s="206"/>
      <c r="C11" s="55">
        <f t="shared" si="0"/>
        <v>6</v>
      </c>
      <c r="D11" s="3" t="s">
        <v>46</v>
      </c>
      <c r="E11" s="4"/>
      <c r="F11" s="4" t="s">
        <v>840</v>
      </c>
      <c r="G11" s="23"/>
      <c r="H11" s="13" t="s">
        <v>350</v>
      </c>
      <c r="I11" s="13"/>
      <c r="J11" s="26">
        <v>1800000</v>
      </c>
      <c r="K11" s="26">
        <f t="shared" si="1"/>
        <v>1800000</v>
      </c>
      <c r="L11" s="100">
        <v>1</v>
      </c>
    </row>
    <row r="12" spans="1:12" s="2" customFormat="1" ht="60.75" customHeight="1">
      <c r="A12" s="264"/>
      <c r="B12" s="206"/>
      <c r="C12" s="55">
        <f t="shared" si="0"/>
        <v>7</v>
      </c>
      <c r="D12" s="3" t="s">
        <v>47</v>
      </c>
      <c r="E12" s="3" t="s">
        <v>985</v>
      </c>
      <c r="F12" s="3" t="s">
        <v>567</v>
      </c>
      <c r="G12" s="23">
        <v>5000</v>
      </c>
      <c r="H12" s="13" t="s">
        <v>815</v>
      </c>
      <c r="I12" s="13" t="s">
        <v>569</v>
      </c>
      <c r="J12" s="26">
        <v>150000</v>
      </c>
      <c r="K12" s="26">
        <f t="shared" si="1"/>
        <v>155000</v>
      </c>
      <c r="L12" s="100">
        <v>1</v>
      </c>
    </row>
    <row r="13" spans="1:12" s="2" customFormat="1" ht="33.75" customHeight="1">
      <c r="A13" s="264"/>
      <c r="B13" s="206"/>
      <c r="C13" s="55">
        <f t="shared" si="0"/>
        <v>8</v>
      </c>
      <c r="D13" s="3" t="s">
        <v>351</v>
      </c>
      <c r="E13" s="4"/>
      <c r="F13" s="4"/>
      <c r="G13" s="23"/>
      <c r="H13" s="13" t="s">
        <v>816</v>
      </c>
      <c r="I13" s="13" t="s">
        <v>569</v>
      </c>
      <c r="J13" s="26">
        <v>100000</v>
      </c>
      <c r="K13" s="26">
        <f t="shared" si="1"/>
        <v>100000</v>
      </c>
      <c r="L13" s="100">
        <v>2</v>
      </c>
    </row>
    <row r="14" spans="1:12" ht="60" customHeight="1">
      <c r="A14" s="264"/>
      <c r="B14" s="206"/>
      <c r="C14" s="55">
        <f t="shared" si="0"/>
        <v>9</v>
      </c>
      <c r="D14" s="3" t="s">
        <v>817</v>
      </c>
      <c r="E14" s="4" t="s">
        <v>818</v>
      </c>
      <c r="F14" s="4" t="s">
        <v>567</v>
      </c>
      <c r="G14" s="23">
        <v>10000</v>
      </c>
      <c r="H14" s="13" t="s">
        <v>352</v>
      </c>
      <c r="I14" s="13" t="s">
        <v>567</v>
      </c>
      <c r="J14" s="26">
        <v>100000</v>
      </c>
      <c r="K14" s="26">
        <f t="shared" si="1"/>
        <v>110000</v>
      </c>
      <c r="L14" s="100">
        <v>1</v>
      </c>
    </row>
    <row r="15" spans="1:12" ht="60" customHeight="1">
      <c r="A15" s="264"/>
      <c r="B15" s="206" t="str">
        <f>+PROGRAMAS!B89</f>
        <v>Mejoramiento de la Cobertura</v>
      </c>
      <c r="C15" s="55">
        <f t="shared" si="0"/>
        <v>10</v>
      </c>
      <c r="D15" s="3" t="s">
        <v>353</v>
      </c>
      <c r="E15" s="4"/>
      <c r="F15" s="4"/>
      <c r="G15" s="23"/>
      <c r="H15" s="13" t="s">
        <v>986</v>
      </c>
      <c r="I15" s="13" t="s">
        <v>568</v>
      </c>
      <c r="J15" s="26">
        <v>270000</v>
      </c>
      <c r="K15" s="26">
        <f>+J15+G15</f>
        <v>270000</v>
      </c>
      <c r="L15" s="100">
        <v>1</v>
      </c>
    </row>
    <row r="16" spans="1:12" ht="60" customHeight="1">
      <c r="A16" s="264"/>
      <c r="B16" s="206"/>
      <c r="C16" s="55">
        <f t="shared" si="0"/>
        <v>11</v>
      </c>
      <c r="D16" s="3" t="s">
        <v>851</v>
      </c>
      <c r="E16" s="4"/>
      <c r="F16" s="4"/>
      <c r="G16" s="23"/>
      <c r="H16" s="13" t="s">
        <v>852</v>
      </c>
      <c r="I16" s="13" t="s">
        <v>567</v>
      </c>
      <c r="J16" s="26">
        <v>180000</v>
      </c>
      <c r="K16" s="26">
        <f>+J16+G16</f>
        <v>180000</v>
      </c>
      <c r="L16" s="100">
        <v>2</v>
      </c>
    </row>
    <row r="17" spans="1:4" ht="13.5" customHeight="1">
      <c r="A17" s="264"/>
      <c r="B17" s="139" t="s">
        <v>419</v>
      </c>
      <c r="C17" s="140"/>
      <c r="D17" s="140"/>
    </row>
    <row r="18" spans="1:12" ht="60" customHeight="1">
      <c r="A18" s="263" t="str">
        <f>+PROGRAMAS!A115</f>
        <v>                                    Plan de Salud         </v>
      </c>
      <c r="B18" s="206" t="s">
        <v>821</v>
      </c>
      <c r="C18" s="55">
        <f>+C16+1</f>
        <v>12</v>
      </c>
      <c r="D18" s="3" t="s">
        <v>1031</v>
      </c>
      <c r="E18" s="4"/>
      <c r="F18" s="4"/>
      <c r="G18" s="23"/>
      <c r="H18" s="13" t="s">
        <v>987</v>
      </c>
      <c r="I18" s="13" t="s">
        <v>567</v>
      </c>
      <c r="J18" s="26">
        <v>10000</v>
      </c>
      <c r="K18" s="26">
        <f t="shared" si="1"/>
        <v>10000</v>
      </c>
      <c r="L18" s="100">
        <v>1</v>
      </c>
    </row>
    <row r="19" spans="1:12" ht="72" customHeight="1">
      <c r="A19" s="263"/>
      <c r="B19" s="206"/>
      <c r="C19" s="55">
        <f>+C18+1</f>
        <v>13</v>
      </c>
      <c r="D19" s="3" t="s">
        <v>354</v>
      </c>
      <c r="E19" s="4" t="s">
        <v>988</v>
      </c>
      <c r="F19" s="4"/>
      <c r="G19" s="23">
        <v>2000</v>
      </c>
      <c r="H19" s="13" t="s">
        <v>355</v>
      </c>
      <c r="I19" s="13"/>
      <c r="J19" s="26">
        <v>5000</v>
      </c>
      <c r="K19" s="26">
        <f t="shared" si="1"/>
        <v>7000</v>
      </c>
      <c r="L19" s="100">
        <v>1</v>
      </c>
    </row>
    <row r="20" spans="1:12" ht="60" customHeight="1">
      <c r="A20" s="263"/>
      <c r="B20" s="206"/>
      <c r="C20" s="55">
        <f>+C19+1</f>
        <v>14</v>
      </c>
      <c r="D20" s="3" t="s">
        <v>356</v>
      </c>
      <c r="E20" s="3"/>
      <c r="F20" s="3"/>
      <c r="G20" s="23"/>
      <c r="H20" s="13" t="s">
        <v>191</v>
      </c>
      <c r="I20" s="13" t="s">
        <v>567</v>
      </c>
      <c r="J20" s="26">
        <f>2126*173000*9/1000</f>
        <v>3310182</v>
      </c>
      <c r="K20" s="26">
        <f t="shared" si="1"/>
        <v>3310182</v>
      </c>
      <c r="L20" s="100">
        <v>1</v>
      </c>
    </row>
    <row r="21" spans="1:12" ht="60" customHeight="1">
      <c r="A21" s="263"/>
      <c r="B21" s="206" t="str">
        <f>+PROGRAMAS!B118</f>
        <v>Mejoramiento de la Calidad de los Servicios de Salud</v>
      </c>
      <c r="C21" s="55">
        <f>+C20+1</f>
        <v>15</v>
      </c>
      <c r="D21" s="3" t="s">
        <v>790</v>
      </c>
      <c r="E21" s="3"/>
      <c r="F21" s="3"/>
      <c r="G21" s="23"/>
      <c r="H21" s="13" t="s">
        <v>703</v>
      </c>
      <c r="I21" s="13" t="s">
        <v>567</v>
      </c>
      <c r="J21" s="26">
        <v>450000</v>
      </c>
      <c r="K21" s="26">
        <f>+J21+G21</f>
        <v>450000</v>
      </c>
      <c r="L21" s="100">
        <v>1</v>
      </c>
    </row>
    <row r="22" spans="1:12" ht="60" customHeight="1">
      <c r="A22" s="263"/>
      <c r="B22" s="206"/>
      <c r="C22" s="55">
        <f>+C21+1</f>
        <v>16</v>
      </c>
      <c r="D22" s="3" t="s">
        <v>989</v>
      </c>
      <c r="E22" s="3"/>
      <c r="F22" s="3"/>
      <c r="G22" s="23"/>
      <c r="H22" s="13" t="s">
        <v>192</v>
      </c>
      <c r="I22" s="13" t="s">
        <v>567</v>
      </c>
      <c r="J22" s="26">
        <v>10000</v>
      </c>
      <c r="K22" s="26">
        <f>+J22+G22</f>
        <v>10000</v>
      </c>
      <c r="L22" s="100">
        <v>1</v>
      </c>
    </row>
    <row r="23" spans="1:12" ht="60" customHeight="1">
      <c r="A23" s="263"/>
      <c r="B23" s="206"/>
      <c r="C23" s="55">
        <f>+C22+1</f>
        <v>17</v>
      </c>
      <c r="D23" s="3" t="s">
        <v>357</v>
      </c>
      <c r="E23" s="3"/>
      <c r="F23" s="3"/>
      <c r="G23" s="23"/>
      <c r="H23" s="13" t="s">
        <v>194</v>
      </c>
      <c r="I23" s="13" t="s">
        <v>567</v>
      </c>
      <c r="J23" s="26">
        <v>70000</v>
      </c>
      <c r="K23" s="26">
        <f>+J23+G23</f>
        <v>70000</v>
      </c>
      <c r="L23" s="100">
        <v>1</v>
      </c>
    </row>
    <row r="24" spans="1:12" ht="12.75">
      <c r="A24" s="263"/>
      <c r="B24" s="47" t="s">
        <v>420</v>
      </c>
      <c r="C24" s="47"/>
      <c r="D24" s="47"/>
      <c r="E24" s="57"/>
      <c r="F24" s="57"/>
      <c r="G24" s="141"/>
      <c r="H24" s="57"/>
      <c r="I24" s="57"/>
      <c r="J24" s="82"/>
      <c r="K24" s="142"/>
      <c r="L24" s="47"/>
    </row>
    <row r="25" spans="1:12" ht="60" customHeight="1">
      <c r="A25" s="263" t="str">
        <f>+PROGRAMAS!A125</f>
        <v>                   Plan de Deporte                                                                                        Plan de Deporte</v>
      </c>
      <c r="B25" s="206" t="str">
        <f>+PROGRAMAS!B125</f>
        <v>Fomento de Actividades Deportivas</v>
      </c>
      <c r="C25" s="55">
        <f>+C23+1</f>
        <v>18</v>
      </c>
      <c r="D25" s="3" t="s">
        <v>853</v>
      </c>
      <c r="E25" s="3"/>
      <c r="F25" s="3"/>
      <c r="G25" s="23"/>
      <c r="H25" s="13" t="s">
        <v>990</v>
      </c>
      <c r="I25" s="13" t="s">
        <v>570</v>
      </c>
      <c r="J25" s="26">
        <v>120000</v>
      </c>
      <c r="K25" s="26">
        <f t="shared" si="1"/>
        <v>120000</v>
      </c>
      <c r="L25" s="100">
        <v>2</v>
      </c>
    </row>
    <row r="26" spans="1:12" ht="60" customHeight="1">
      <c r="A26" s="263"/>
      <c r="B26" s="206"/>
      <c r="C26" s="55">
        <f>+C25+1</f>
        <v>19</v>
      </c>
      <c r="D26" s="3" t="s">
        <v>421</v>
      </c>
      <c r="E26" s="3"/>
      <c r="F26" s="3"/>
      <c r="G26" s="23"/>
      <c r="H26" s="13" t="s">
        <v>854</v>
      </c>
      <c r="I26" s="13" t="s">
        <v>570</v>
      </c>
      <c r="J26" s="26">
        <v>80000</v>
      </c>
      <c r="K26" s="26">
        <f>+J26+G26</f>
        <v>80000</v>
      </c>
      <c r="L26" s="100">
        <v>2</v>
      </c>
    </row>
    <row r="27" spans="1:12" ht="60" customHeight="1">
      <c r="A27" s="263"/>
      <c r="B27" s="206"/>
      <c r="C27" s="55">
        <f>+C26+1</f>
        <v>20</v>
      </c>
      <c r="D27" s="3" t="s">
        <v>196</v>
      </c>
      <c r="E27" s="3"/>
      <c r="F27" s="3"/>
      <c r="G27" s="23"/>
      <c r="H27" s="13" t="s">
        <v>738</v>
      </c>
      <c r="I27" s="13" t="s">
        <v>567</v>
      </c>
      <c r="J27" s="26">
        <v>180000</v>
      </c>
      <c r="K27" s="26">
        <f t="shared" si="1"/>
        <v>180000</v>
      </c>
      <c r="L27" s="100">
        <v>2</v>
      </c>
    </row>
    <row r="28" spans="1:12" ht="45">
      <c r="A28" s="263"/>
      <c r="B28" s="206"/>
      <c r="C28" s="55">
        <f>+C27+1</f>
        <v>21</v>
      </c>
      <c r="D28" s="3" t="s">
        <v>672</v>
      </c>
      <c r="E28" s="3"/>
      <c r="F28" s="3"/>
      <c r="G28" s="23"/>
      <c r="H28" s="13" t="s">
        <v>195</v>
      </c>
      <c r="I28" s="13" t="s">
        <v>567</v>
      </c>
      <c r="J28" s="26">
        <v>60000</v>
      </c>
      <c r="K28" s="26">
        <f>+J28+G28</f>
        <v>60000</v>
      </c>
      <c r="L28" s="100">
        <v>1</v>
      </c>
    </row>
    <row r="29" spans="1:6" ht="12.75">
      <c r="A29" s="263"/>
      <c r="B29" s="206"/>
      <c r="C29" s="260" t="s">
        <v>424</v>
      </c>
      <c r="D29" s="261"/>
      <c r="E29" s="261"/>
      <c r="F29" s="261"/>
    </row>
    <row r="30" spans="1:12" ht="45">
      <c r="A30" s="263" t="str">
        <f>+PROGRAMAS!A148</f>
        <v>Plan de Cultura</v>
      </c>
      <c r="B30" s="206" t="str">
        <f>+PROGRAMAS!B148</f>
        <v>Fomento de Actividades Culturales</v>
      </c>
      <c r="C30" s="55">
        <f>+C28+1</f>
        <v>22</v>
      </c>
      <c r="D30" s="3" t="s">
        <v>739</v>
      </c>
      <c r="E30" s="3"/>
      <c r="F30" s="3"/>
      <c r="G30" s="23"/>
      <c r="H30" s="13" t="s">
        <v>358</v>
      </c>
      <c r="I30" s="13" t="s">
        <v>567</v>
      </c>
      <c r="J30" s="26">
        <v>70000</v>
      </c>
      <c r="K30" s="26">
        <f t="shared" si="1"/>
        <v>70000</v>
      </c>
      <c r="L30" s="100">
        <v>2</v>
      </c>
    </row>
    <row r="31" spans="1:12" ht="45">
      <c r="A31" s="263"/>
      <c r="B31" s="206"/>
      <c r="C31" s="55">
        <f>+C30+1</f>
        <v>23</v>
      </c>
      <c r="D31" s="3" t="s">
        <v>740</v>
      </c>
      <c r="E31" s="3"/>
      <c r="F31" s="3"/>
      <c r="G31" s="23"/>
      <c r="H31" s="13" t="s">
        <v>741</v>
      </c>
      <c r="I31" s="13" t="s">
        <v>567</v>
      </c>
      <c r="J31" s="26">
        <v>60000</v>
      </c>
      <c r="K31" s="26">
        <f t="shared" si="1"/>
        <v>60000</v>
      </c>
      <c r="L31" s="100">
        <v>2</v>
      </c>
    </row>
    <row r="32" spans="1:12" ht="60" customHeight="1">
      <c r="A32" s="263"/>
      <c r="B32" s="206"/>
      <c r="C32" s="55">
        <f>+C31+1</f>
        <v>24</v>
      </c>
      <c r="D32" s="3" t="s">
        <v>856</v>
      </c>
      <c r="E32" s="3"/>
      <c r="F32" s="3"/>
      <c r="G32" s="23"/>
      <c r="H32" s="13" t="s">
        <v>855</v>
      </c>
      <c r="I32" s="13" t="s">
        <v>569</v>
      </c>
      <c r="J32" s="26">
        <v>80000</v>
      </c>
      <c r="K32" s="26">
        <f>+J32+G32</f>
        <v>80000</v>
      </c>
      <c r="L32" s="100">
        <v>2</v>
      </c>
    </row>
    <row r="33" spans="1:6" ht="12.75">
      <c r="A33" s="263"/>
      <c r="B33" s="206"/>
      <c r="C33" s="260" t="s">
        <v>423</v>
      </c>
      <c r="D33" s="261"/>
      <c r="E33" s="261"/>
      <c r="F33" s="261"/>
    </row>
    <row r="34" spans="1:12" ht="12.75">
      <c r="A34" s="262" t="s">
        <v>326</v>
      </c>
      <c r="B34" s="262"/>
      <c r="C34" s="262"/>
      <c r="D34" s="262"/>
      <c r="E34" s="262"/>
      <c r="F34" s="108"/>
      <c r="G34" s="144">
        <f>SUM(G6:G32)</f>
        <v>44000</v>
      </c>
      <c r="H34" s="145"/>
      <c r="I34" s="145"/>
      <c r="J34" s="34">
        <f>SUM(J6:J32)</f>
        <v>7502182</v>
      </c>
      <c r="K34" s="146">
        <f>SUM(K6:K32)</f>
        <v>7546182</v>
      </c>
      <c r="L34" s="98"/>
    </row>
    <row r="35" ht="12.75">
      <c r="K35" s="155"/>
    </row>
  </sheetData>
  <mergeCells count="25">
    <mergeCell ref="A6:A8"/>
    <mergeCell ref="B6:B7"/>
    <mergeCell ref="A1:K1"/>
    <mergeCell ref="A2:K2"/>
    <mergeCell ref="B3:B5"/>
    <mergeCell ref="A3:A5"/>
    <mergeCell ref="C3:D5"/>
    <mergeCell ref="E3:L3"/>
    <mergeCell ref="L4:L5"/>
    <mergeCell ref="K4:K5"/>
    <mergeCell ref="H4:J4"/>
    <mergeCell ref="A34:E34"/>
    <mergeCell ref="B9:B14"/>
    <mergeCell ref="B15:B16"/>
    <mergeCell ref="B18:B20"/>
    <mergeCell ref="B21:B23"/>
    <mergeCell ref="A30:A33"/>
    <mergeCell ref="A25:A29"/>
    <mergeCell ref="A9:A17"/>
    <mergeCell ref="A18:A24"/>
    <mergeCell ref="C33:F33"/>
    <mergeCell ref="C29:F29"/>
    <mergeCell ref="B30:B33"/>
    <mergeCell ref="E4:G4"/>
    <mergeCell ref="B25:B29"/>
  </mergeCells>
  <printOptions/>
  <pageMargins left="0.43" right="0.75" top="0.95" bottom="0.8" header="0.73" footer="0.59"/>
  <pageSetup horizontalDpi="300" verticalDpi="300" orientation="landscape" scale="85" r:id="rId1"/>
  <headerFooter alignWithMargins="0">
    <oddHeader>&amp;C&amp;"Arial,Negrita"ESQUEMA DE ORDENAMIENTO TERRITORIAL</oddHeader>
    <oddFooter>&amp;C&amp;"Arial,Negrita"MUNICIPIO DE SANTA MARIA</oddFooter>
  </headerFooter>
</worksheet>
</file>

<file path=xl/worksheets/sheet6.xml><?xml version="1.0" encoding="utf-8"?>
<worksheet xmlns="http://schemas.openxmlformats.org/spreadsheetml/2006/main" xmlns:r="http://schemas.openxmlformats.org/officeDocument/2006/relationships">
  <dimension ref="A1:R37"/>
  <sheetViews>
    <sheetView workbookViewId="0" topLeftCell="A1">
      <selection activeCell="D6" sqref="D6"/>
    </sheetView>
  </sheetViews>
  <sheetFormatPr defaultColWidth="11.421875" defaultRowHeight="12.75"/>
  <cols>
    <col min="1" max="1" width="4.00390625" style="0" customWidth="1"/>
    <col min="2" max="2" width="3.421875" style="0" customWidth="1"/>
    <col min="3" max="3" width="2.57421875" style="0" customWidth="1"/>
    <col min="4" max="4" width="16.140625" style="2" customWidth="1"/>
    <col min="5" max="5" width="11.28125" style="14" customWidth="1"/>
    <col min="6" max="6" width="2.28125" style="14" customWidth="1"/>
    <col min="7" max="7" width="7.421875" style="25" customWidth="1"/>
    <col min="8" max="8" width="22.57421875" style="15" customWidth="1"/>
    <col min="9" max="9" width="1.8515625" style="15" customWidth="1"/>
    <col min="10" max="10" width="9.421875" style="28" customWidth="1"/>
    <col min="11" max="11" width="19.00390625" style="15" customWidth="1"/>
    <col min="12" max="12" width="2.00390625" style="15" customWidth="1"/>
    <col min="13" max="13" width="9.57421875" style="30" customWidth="1"/>
    <col min="14" max="14" width="22.28125" style="14" customWidth="1"/>
    <col min="15" max="15" width="2.140625" style="14" customWidth="1"/>
    <col min="16" max="16" width="8.7109375" style="9" customWidth="1"/>
    <col min="17" max="17" width="9.421875" style="8" customWidth="1"/>
    <col min="18" max="18" width="2.00390625" style="0" customWidth="1"/>
  </cols>
  <sheetData>
    <row r="1" spans="1:18" ht="14.25" customHeight="1">
      <c r="A1" s="267" t="s">
        <v>1012</v>
      </c>
      <c r="B1" s="267"/>
      <c r="C1" s="267"/>
      <c r="D1" s="267"/>
      <c r="E1" s="267"/>
      <c r="F1" s="267"/>
      <c r="G1" s="267"/>
      <c r="H1" s="267"/>
      <c r="I1" s="267"/>
      <c r="J1" s="267"/>
      <c r="K1" s="267"/>
      <c r="L1" s="267"/>
      <c r="M1" s="267"/>
      <c r="N1" s="267"/>
      <c r="O1" s="267"/>
      <c r="P1" s="267"/>
      <c r="Q1" s="267"/>
      <c r="R1" s="267"/>
    </row>
    <row r="2" spans="1:18" ht="15" customHeight="1">
      <c r="A2" s="267" t="s">
        <v>359</v>
      </c>
      <c r="B2" s="267"/>
      <c r="C2" s="267"/>
      <c r="D2" s="267"/>
      <c r="E2" s="267"/>
      <c r="F2" s="267"/>
      <c r="G2" s="267"/>
      <c r="H2" s="267"/>
      <c r="I2" s="267"/>
      <c r="J2" s="267"/>
      <c r="K2" s="267"/>
      <c r="L2" s="267"/>
      <c r="M2" s="267"/>
      <c r="N2" s="267"/>
      <c r="O2" s="267"/>
      <c r="P2" s="267"/>
      <c r="Q2" s="267"/>
      <c r="R2" s="267"/>
    </row>
    <row r="3" spans="1:18" ht="14.25" customHeight="1">
      <c r="A3" s="245" t="s">
        <v>596</v>
      </c>
      <c r="B3" s="245"/>
      <c r="C3" s="245"/>
      <c r="D3" s="245"/>
      <c r="E3" s="254" t="s">
        <v>324</v>
      </c>
      <c r="F3" s="254"/>
      <c r="G3" s="254"/>
      <c r="H3" s="254"/>
      <c r="I3" s="254"/>
      <c r="J3" s="254"/>
      <c r="K3" s="254"/>
      <c r="L3" s="254"/>
      <c r="M3" s="254"/>
      <c r="N3" s="254"/>
      <c r="O3" s="254"/>
      <c r="P3" s="254"/>
      <c r="Q3" s="254"/>
      <c r="R3" s="254"/>
    </row>
    <row r="4" spans="1:18" ht="19.5" customHeight="1">
      <c r="A4" s="251" t="s">
        <v>1016</v>
      </c>
      <c r="B4" s="268" t="s">
        <v>1017</v>
      </c>
      <c r="C4" s="232" t="s">
        <v>344</v>
      </c>
      <c r="D4" s="232"/>
      <c r="E4" s="232" t="s">
        <v>347</v>
      </c>
      <c r="F4" s="232"/>
      <c r="G4" s="232"/>
      <c r="H4" s="232" t="s">
        <v>321</v>
      </c>
      <c r="I4" s="232"/>
      <c r="J4" s="232"/>
      <c r="K4" s="232" t="s">
        <v>322</v>
      </c>
      <c r="L4" s="232"/>
      <c r="M4" s="232"/>
      <c r="N4" s="232" t="s">
        <v>323</v>
      </c>
      <c r="O4" s="232"/>
      <c r="P4" s="232"/>
      <c r="Q4" s="233" t="s">
        <v>326</v>
      </c>
      <c r="R4" s="241" t="s">
        <v>572</v>
      </c>
    </row>
    <row r="5" spans="1:18" ht="40.5" customHeight="1">
      <c r="A5" s="251"/>
      <c r="B5" s="269"/>
      <c r="C5" s="232"/>
      <c r="D5" s="232"/>
      <c r="E5" s="5" t="s">
        <v>320</v>
      </c>
      <c r="F5" s="36" t="s">
        <v>566</v>
      </c>
      <c r="G5" s="6" t="s">
        <v>325</v>
      </c>
      <c r="H5" s="5" t="s">
        <v>320</v>
      </c>
      <c r="I5" s="36" t="s">
        <v>566</v>
      </c>
      <c r="J5" s="6" t="s">
        <v>325</v>
      </c>
      <c r="K5" s="5" t="s">
        <v>320</v>
      </c>
      <c r="L5" s="36" t="s">
        <v>566</v>
      </c>
      <c r="M5" s="6" t="s">
        <v>325</v>
      </c>
      <c r="N5" s="5" t="s">
        <v>320</v>
      </c>
      <c r="O5" s="36" t="s">
        <v>566</v>
      </c>
      <c r="P5" s="6" t="s">
        <v>325</v>
      </c>
      <c r="Q5" s="233"/>
      <c r="R5" s="242"/>
    </row>
    <row r="6" spans="1:18" s="2" customFormat="1" ht="44.25" customHeight="1">
      <c r="A6" s="264" t="s">
        <v>642</v>
      </c>
      <c r="B6" s="270" t="s">
        <v>560</v>
      </c>
      <c r="C6" s="3">
        <v>1</v>
      </c>
      <c r="D6" s="3" t="s">
        <v>884</v>
      </c>
      <c r="E6" s="3" t="s">
        <v>860</v>
      </c>
      <c r="F6" s="3" t="s">
        <v>567</v>
      </c>
      <c r="G6" s="23">
        <v>5000</v>
      </c>
      <c r="H6" s="13" t="s">
        <v>348</v>
      </c>
      <c r="I6" s="13" t="s">
        <v>569</v>
      </c>
      <c r="J6" s="33">
        <v>50000</v>
      </c>
      <c r="K6" s="13" t="s">
        <v>857</v>
      </c>
      <c r="L6" s="13" t="s">
        <v>882</v>
      </c>
      <c r="M6" s="31">
        <v>70000</v>
      </c>
      <c r="N6" s="13" t="s">
        <v>563</v>
      </c>
      <c r="O6" s="41" t="s">
        <v>570</v>
      </c>
      <c r="P6" s="26">
        <v>22000</v>
      </c>
      <c r="Q6" s="26">
        <f>+P6+M6+J6+G6</f>
        <v>147000</v>
      </c>
      <c r="R6" s="102">
        <v>2</v>
      </c>
    </row>
    <row r="7" spans="1:18" s="2" customFormat="1" ht="33.75">
      <c r="A7" s="264"/>
      <c r="B7" s="271"/>
      <c r="C7" s="3">
        <f>+C6+1</f>
        <v>2</v>
      </c>
      <c r="D7" s="3" t="s">
        <v>858</v>
      </c>
      <c r="E7" s="4" t="s">
        <v>687</v>
      </c>
      <c r="F7" s="4" t="s">
        <v>567</v>
      </c>
      <c r="G7" s="23">
        <v>9000</v>
      </c>
      <c r="H7" s="13" t="s">
        <v>883</v>
      </c>
      <c r="I7" s="13" t="s">
        <v>569</v>
      </c>
      <c r="J7" s="33">
        <v>60000</v>
      </c>
      <c r="K7" s="13" t="s">
        <v>685</v>
      </c>
      <c r="L7" s="13" t="s">
        <v>567</v>
      </c>
      <c r="M7" s="31">
        <v>80000</v>
      </c>
      <c r="N7" s="13" t="s">
        <v>563</v>
      </c>
      <c r="O7" s="41" t="s">
        <v>570</v>
      </c>
      <c r="P7" s="26">
        <v>22000</v>
      </c>
      <c r="Q7" s="26">
        <f aca="true" t="shared" si="0" ref="Q7:Q29">+P7+M7+J7+G7</f>
        <v>171000</v>
      </c>
      <c r="R7" s="102">
        <v>2</v>
      </c>
    </row>
    <row r="8" spans="1:18" s="2" customFormat="1" ht="38.25" customHeight="1">
      <c r="A8" s="264"/>
      <c r="B8" s="271"/>
      <c r="C8" s="3">
        <f aca="true" t="shared" si="1" ref="C8:C29">+C7+1</f>
        <v>3</v>
      </c>
      <c r="D8" s="3" t="s">
        <v>859</v>
      </c>
      <c r="E8" s="3" t="s">
        <v>860</v>
      </c>
      <c r="F8" s="3" t="s">
        <v>567</v>
      </c>
      <c r="G8" s="23">
        <v>7000</v>
      </c>
      <c r="H8" s="13"/>
      <c r="I8" s="13"/>
      <c r="J8" s="33"/>
      <c r="K8" s="13" t="s">
        <v>688</v>
      </c>
      <c r="L8" s="13" t="s">
        <v>569</v>
      </c>
      <c r="M8" s="31">
        <v>60000</v>
      </c>
      <c r="N8" s="13" t="s">
        <v>563</v>
      </c>
      <c r="O8" s="41" t="s">
        <v>570</v>
      </c>
      <c r="P8" s="26">
        <v>18000</v>
      </c>
      <c r="Q8" s="26">
        <f t="shared" si="0"/>
        <v>85000</v>
      </c>
      <c r="R8" s="102">
        <v>2</v>
      </c>
    </row>
    <row r="9" spans="1:18" s="2" customFormat="1" ht="33.75" customHeight="1">
      <c r="A9" s="264"/>
      <c r="B9" s="271"/>
      <c r="C9" s="3">
        <f t="shared" si="1"/>
        <v>4</v>
      </c>
      <c r="D9" s="3" t="s">
        <v>689</v>
      </c>
      <c r="E9" s="4"/>
      <c r="F9" s="4"/>
      <c r="G9" s="23"/>
      <c r="H9" s="13" t="s">
        <v>279</v>
      </c>
      <c r="I9" s="13" t="s">
        <v>567</v>
      </c>
      <c r="J9" s="33">
        <v>15000</v>
      </c>
      <c r="K9" s="13" t="s">
        <v>279</v>
      </c>
      <c r="L9" s="13" t="s">
        <v>567</v>
      </c>
      <c r="M9" s="31">
        <v>10000</v>
      </c>
      <c r="N9" s="13" t="s">
        <v>563</v>
      </c>
      <c r="O9" s="41" t="s">
        <v>570</v>
      </c>
      <c r="P9" s="26">
        <v>8000</v>
      </c>
      <c r="Q9" s="26">
        <f t="shared" si="0"/>
        <v>33000</v>
      </c>
      <c r="R9" s="103">
        <v>1</v>
      </c>
    </row>
    <row r="10" spans="1:18" ht="33.75">
      <c r="A10" s="264"/>
      <c r="B10" s="271"/>
      <c r="C10" s="3">
        <f t="shared" si="1"/>
        <v>5</v>
      </c>
      <c r="D10" s="3" t="s">
        <v>275</v>
      </c>
      <c r="E10" s="4" t="s">
        <v>276</v>
      </c>
      <c r="F10" s="4" t="s">
        <v>567</v>
      </c>
      <c r="G10" s="23">
        <v>4000</v>
      </c>
      <c r="H10" s="13"/>
      <c r="I10" s="13"/>
      <c r="J10" s="33"/>
      <c r="K10" s="13" t="s">
        <v>346</v>
      </c>
      <c r="L10" s="13" t="s">
        <v>569</v>
      </c>
      <c r="M10" s="31">
        <v>60000</v>
      </c>
      <c r="N10" s="13" t="s">
        <v>563</v>
      </c>
      <c r="O10" s="41" t="s">
        <v>570</v>
      </c>
      <c r="P10" s="26">
        <v>9000</v>
      </c>
      <c r="Q10" s="26">
        <f t="shared" si="0"/>
        <v>73000</v>
      </c>
      <c r="R10" s="103">
        <v>2</v>
      </c>
    </row>
    <row r="11" spans="1:18" ht="33.75">
      <c r="A11" s="264"/>
      <c r="B11" s="271"/>
      <c r="C11" s="3">
        <f t="shared" si="1"/>
        <v>6</v>
      </c>
      <c r="D11" s="3" t="s">
        <v>277</v>
      </c>
      <c r="E11" s="4"/>
      <c r="F11" s="4"/>
      <c r="G11" s="23"/>
      <c r="H11" s="13"/>
      <c r="I11" s="13"/>
      <c r="J11" s="33"/>
      <c r="K11" s="13" t="s">
        <v>861</v>
      </c>
      <c r="L11" s="13" t="s">
        <v>567</v>
      </c>
      <c r="M11" s="31">
        <v>10000</v>
      </c>
      <c r="N11" s="13" t="s">
        <v>563</v>
      </c>
      <c r="O11" s="41" t="s">
        <v>570</v>
      </c>
      <c r="P11" s="26">
        <v>9000</v>
      </c>
      <c r="Q11" s="26">
        <f t="shared" si="0"/>
        <v>19000</v>
      </c>
      <c r="R11" s="103">
        <v>1</v>
      </c>
    </row>
    <row r="12" spans="1:18" ht="45">
      <c r="A12" s="264"/>
      <c r="B12" s="271"/>
      <c r="C12" s="3">
        <f t="shared" si="1"/>
        <v>7</v>
      </c>
      <c r="D12" s="3" t="s">
        <v>278</v>
      </c>
      <c r="E12" s="4" t="s">
        <v>276</v>
      </c>
      <c r="F12" s="4" t="s">
        <v>567</v>
      </c>
      <c r="G12" s="23">
        <v>5000</v>
      </c>
      <c r="H12" s="13" t="s">
        <v>208</v>
      </c>
      <c r="I12" s="13" t="s">
        <v>567</v>
      </c>
      <c r="J12" s="33">
        <v>35000</v>
      </c>
      <c r="K12" s="13" t="s">
        <v>345</v>
      </c>
      <c r="L12" s="13" t="s">
        <v>569</v>
      </c>
      <c r="M12" s="31">
        <v>40000</v>
      </c>
      <c r="N12" s="13" t="s">
        <v>563</v>
      </c>
      <c r="O12" s="41" t="s">
        <v>570</v>
      </c>
      <c r="P12" s="26">
        <v>9000</v>
      </c>
      <c r="Q12" s="26">
        <f t="shared" si="0"/>
        <v>89000</v>
      </c>
      <c r="R12" s="103">
        <v>1</v>
      </c>
    </row>
    <row r="13" spans="1:18" ht="45">
      <c r="A13" s="264"/>
      <c r="B13" s="271"/>
      <c r="C13" s="3">
        <f t="shared" si="1"/>
        <v>8</v>
      </c>
      <c r="D13" s="3" t="s">
        <v>862</v>
      </c>
      <c r="E13" s="4" t="s">
        <v>863</v>
      </c>
      <c r="F13" s="4" t="s">
        <v>567</v>
      </c>
      <c r="G13" s="23">
        <v>5000</v>
      </c>
      <c r="H13" s="13" t="s">
        <v>209</v>
      </c>
      <c r="I13" s="13" t="s">
        <v>568</v>
      </c>
      <c r="J13" s="33">
        <v>180000</v>
      </c>
      <c r="K13" s="13" t="s">
        <v>279</v>
      </c>
      <c r="L13" s="13" t="s">
        <v>567</v>
      </c>
      <c r="M13" s="31">
        <v>15000</v>
      </c>
      <c r="N13" s="13" t="s">
        <v>563</v>
      </c>
      <c r="O13" s="41" t="s">
        <v>570</v>
      </c>
      <c r="P13" s="26">
        <v>15000</v>
      </c>
      <c r="Q13" s="26">
        <f t="shared" si="0"/>
        <v>215000</v>
      </c>
      <c r="R13" s="103">
        <v>1</v>
      </c>
    </row>
    <row r="14" spans="1:18" ht="33.75">
      <c r="A14" s="264"/>
      <c r="B14" s="271"/>
      <c r="C14" s="3">
        <f t="shared" si="1"/>
        <v>9</v>
      </c>
      <c r="D14" s="3" t="s">
        <v>864</v>
      </c>
      <c r="E14" s="3" t="s">
        <v>697</v>
      </c>
      <c r="F14" s="3" t="s">
        <v>567</v>
      </c>
      <c r="G14" s="23">
        <v>5000</v>
      </c>
      <c r="H14" s="13" t="s">
        <v>210</v>
      </c>
      <c r="I14" s="13" t="s">
        <v>698</v>
      </c>
      <c r="J14" s="33">
        <v>290000</v>
      </c>
      <c r="K14" s="13" t="s">
        <v>279</v>
      </c>
      <c r="L14" s="13" t="s">
        <v>567</v>
      </c>
      <c r="M14" s="31">
        <v>15000</v>
      </c>
      <c r="N14" s="13" t="s">
        <v>563</v>
      </c>
      <c r="O14" s="41" t="s">
        <v>570</v>
      </c>
      <c r="P14" s="26">
        <v>15000</v>
      </c>
      <c r="Q14" s="26">
        <f t="shared" si="0"/>
        <v>325000</v>
      </c>
      <c r="R14" s="103">
        <v>1</v>
      </c>
    </row>
    <row r="15" spans="1:18" ht="33.75">
      <c r="A15" s="264"/>
      <c r="B15" s="271"/>
      <c r="C15" s="3">
        <f t="shared" si="1"/>
        <v>10</v>
      </c>
      <c r="D15" s="3" t="s">
        <v>280</v>
      </c>
      <c r="E15" s="3" t="s">
        <v>860</v>
      </c>
      <c r="F15" s="3" t="s">
        <v>567</v>
      </c>
      <c r="G15" s="23">
        <v>4000</v>
      </c>
      <c r="H15" s="13"/>
      <c r="I15" s="13"/>
      <c r="J15" s="33"/>
      <c r="K15" s="13" t="s">
        <v>865</v>
      </c>
      <c r="L15" s="13" t="s">
        <v>567</v>
      </c>
      <c r="M15" s="31">
        <v>30000</v>
      </c>
      <c r="N15" s="13" t="s">
        <v>563</v>
      </c>
      <c r="O15" s="41" t="s">
        <v>570</v>
      </c>
      <c r="P15" s="26">
        <v>9000</v>
      </c>
      <c r="Q15" s="26">
        <f t="shared" si="0"/>
        <v>43000</v>
      </c>
      <c r="R15" s="103">
        <v>2</v>
      </c>
    </row>
    <row r="16" spans="1:18" ht="33.75">
      <c r="A16" s="264"/>
      <c r="B16" s="271"/>
      <c r="C16" s="3">
        <f t="shared" si="1"/>
        <v>11</v>
      </c>
      <c r="D16" s="3" t="s">
        <v>866</v>
      </c>
      <c r="E16" s="3" t="s">
        <v>860</v>
      </c>
      <c r="F16" s="3" t="s">
        <v>567</v>
      </c>
      <c r="G16" s="23">
        <v>4000</v>
      </c>
      <c r="H16" s="13"/>
      <c r="I16" s="13"/>
      <c r="J16" s="33"/>
      <c r="K16" s="13" t="s">
        <v>561</v>
      </c>
      <c r="L16" s="13" t="s">
        <v>567</v>
      </c>
      <c r="M16" s="31">
        <v>30000</v>
      </c>
      <c r="N16" s="13" t="s">
        <v>563</v>
      </c>
      <c r="O16" s="41" t="s">
        <v>570</v>
      </c>
      <c r="P16" s="26">
        <v>9000</v>
      </c>
      <c r="Q16" s="26">
        <f t="shared" si="0"/>
        <v>43000</v>
      </c>
      <c r="R16" s="103">
        <v>2</v>
      </c>
    </row>
    <row r="17" spans="1:18" ht="33.75">
      <c r="A17" s="264"/>
      <c r="B17" s="271"/>
      <c r="C17" s="3">
        <f t="shared" si="1"/>
        <v>12</v>
      </c>
      <c r="D17" s="3" t="s">
        <v>867</v>
      </c>
      <c r="E17" s="3" t="s">
        <v>860</v>
      </c>
      <c r="F17" s="3" t="s">
        <v>567</v>
      </c>
      <c r="G17" s="23">
        <v>5000</v>
      </c>
      <c r="H17" s="13" t="s">
        <v>211</v>
      </c>
      <c r="I17" s="13" t="s">
        <v>569</v>
      </c>
      <c r="J17" s="33">
        <v>40000</v>
      </c>
      <c r="K17" s="13" t="s">
        <v>868</v>
      </c>
      <c r="L17" s="13" t="s">
        <v>567</v>
      </c>
      <c r="M17" s="31">
        <v>30000</v>
      </c>
      <c r="N17" s="13" t="s">
        <v>563</v>
      </c>
      <c r="O17" s="41" t="s">
        <v>570</v>
      </c>
      <c r="P17" s="26">
        <v>9000</v>
      </c>
      <c r="Q17" s="26">
        <f t="shared" si="0"/>
        <v>84000</v>
      </c>
      <c r="R17" s="103">
        <v>1</v>
      </c>
    </row>
    <row r="18" spans="1:18" ht="45">
      <c r="A18" s="264"/>
      <c r="B18" s="271"/>
      <c r="C18" s="3">
        <f t="shared" si="1"/>
        <v>13</v>
      </c>
      <c r="D18" s="3" t="s">
        <v>281</v>
      </c>
      <c r="E18" s="3" t="s">
        <v>869</v>
      </c>
      <c r="F18" s="3" t="s">
        <v>567</v>
      </c>
      <c r="G18" s="23">
        <v>5000</v>
      </c>
      <c r="H18" s="13" t="s">
        <v>212</v>
      </c>
      <c r="I18" s="13" t="s">
        <v>567</v>
      </c>
      <c r="J18" s="33">
        <v>50000</v>
      </c>
      <c r="K18" s="13"/>
      <c r="L18" s="13"/>
      <c r="M18" s="31"/>
      <c r="N18" s="13" t="s">
        <v>563</v>
      </c>
      <c r="O18" s="41" t="s">
        <v>570</v>
      </c>
      <c r="P18" s="26">
        <v>12000</v>
      </c>
      <c r="Q18" s="26">
        <f t="shared" si="0"/>
        <v>67000</v>
      </c>
      <c r="R18" s="103">
        <v>1</v>
      </c>
    </row>
    <row r="19" spans="1:18" ht="33.75">
      <c r="A19" s="264"/>
      <c r="B19" s="271"/>
      <c r="C19" s="3">
        <f t="shared" si="1"/>
        <v>14</v>
      </c>
      <c r="D19" s="3" t="s">
        <v>870</v>
      </c>
      <c r="E19" s="3" t="s">
        <v>860</v>
      </c>
      <c r="F19" s="3" t="s">
        <v>567</v>
      </c>
      <c r="G19" s="23">
        <v>5000</v>
      </c>
      <c r="H19" s="13" t="s">
        <v>760</v>
      </c>
      <c r="I19" s="13" t="s">
        <v>569</v>
      </c>
      <c r="J19" s="33">
        <v>25000</v>
      </c>
      <c r="K19" s="13" t="s">
        <v>871</v>
      </c>
      <c r="L19" s="13" t="s">
        <v>567</v>
      </c>
      <c r="M19" s="31">
        <v>22000</v>
      </c>
      <c r="N19" s="13" t="s">
        <v>563</v>
      </c>
      <c r="O19" s="41" t="s">
        <v>570</v>
      </c>
      <c r="P19" s="26">
        <v>9000</v>
      </c>
      <c r="Q19" s="26">
        <f t="shared" si="0"/>
        <v>61000</v>
      </c>
      <c r="R19" s="103">
        <v>2</v>
      </c>
    </row>
    <row r="20" spans="1:18" ht="33.75">
      <c r="A20" s="264"/>
      <c r="B20" s="271"/>
      <c r="C20" s="3">
        <f t="shared" si="1"/>
        <v>15</v>
      </c>
      <c r="D20" s="3" t="s">
        <v>282</v>
      </c>
      <c r="E20" s="3"/>
      <c r="F20" s="3"/>
      <c r="G20" s="23"/>
      <c r="H20" s="13" t="s">
        <v>872</v>
      </c>
      <c r="I20" s="13" t="s">
        <v>567</v>
      </c>
      <c r="J20" s="33">
        <v>25000</v>
      </c>
      <c r="K20" s="13"/>
      <c r="L20" s="13"/>
      <c r="M20" s="31"/>
      <c r="N20" s="13" t="s">
        <v>563</v>
      </c>
      <c r="O20" s="41" t="s">
        <v>570</v>
      </c>
      <c r="P20" s="26">
        <v>15000</v>
      </c>
      <c r="Q20" s="26">
        <f t="shared" si="0"/>
        <v>40000</v>
      </c>
      <c r="R20" s="103">
        <v>3</v>
      </c>
    </row>
    <row r="21" spans="1:18" ht="45">
      <c r="A21" s="264"/>
      <c r="B21" s="271"/>
      <c r="C21" s="3">
        <f t="shared" si="1"/>
        <v>16</v>
      </c>
      <c r="D21" s="3" t="s">
        <v>283</v>
      </c>
      <c r="E21" s="3" t="s">
        <v>885</v>
      </c>
      <c r="F21" s="3" t="s">
        <v>567</v>
      </c>
      <c r="G21" s="23">
        <v>8000</v>
      </c>
      <c r="H21" s="13" t="s">
        <v>872</v>
      </c>
      <c r="I21" s="13" t="s">
        <v>567</v>
      </c>
      <c r="J21" s="33">
        <v>30000</v>
      </c>
      <c r="K21" s="13" t="s">
        <v>284</v>
      </c>
      <c r="L21" s="13" t="s">
        <v>567</v>
      </c>
      <c r="M21" s="31">
        <v>50000</v>
      </c>
      <c r="N21" s="13" t="s">
        <v>563</v>
      </c>
      <c r="O21" s="41" t="s">
        <v>570</v>
      </c>
      <c r="P21" s="26">
        <v>12000</v>
      </c>
      <c r="Q21" s="26">
        <f t="shared" si="0"/>
        <v>100000</v>
      </c>
      <c r="R21" s="103">
        <v>1</v>
      </c>
    </row>
    <row r="22" spans="1:18" ht="45">
      <c r="A22" s="264"/>
      <c r="B22" s="271"/>
      <c r="C22" s="3">
        <f t="shared" si="1"/>
        <v>17</v>
      </c>
      <c r="D22" s="3" t="s">
        <v>285</v>
      </c>
      <c r="E22" s="3" t="s">
        <v>874</v>
      </c>
      <c r="F22" s="3" t="s">
        <v>567</v>
      </c>
      <c r="G22" s="23">
        <v>10000</v>
      </c>
      <c r="H22" s="13" t="s">
        <v>873</v>
      </c>
      <c r="I22" s="13" t="s">
        <v>569</v>
      </c>
      <c r="J22" s="33">
        <v>150000</v>
      </c>
      <c r="K22" s="13"/>
      <c r="L22" s="13"/>
      <c r="M22" s="31"/>
      <c r="N22" s="13" t="s">
        <v>563</v>
      </c>
      <c r="O22" s="41" t="s">
        <v>570</v>
      </c>
      <c r="P22" s="26">
        <v>9000</v>
      </c>
      <c r="Q22" s="26">
        <f t="shared" si="0"/>
        <v>169000</v>
      </c>
      <c r="R22" s="103">
        <v>1</v>
      </c>
    </row>
    <row r="23" spans="1:18" ht="33.75">
      <c r="A23" s="264"/>
      <c r="B23" s="271"/>
      <c r="C23" s="3">
        <f t="shared" si="1"/>
        <v>18</v>
      </c>
      <c r="D23" s="3" t="s">
        <v>286</v>
      </c>
      <c r="E23" s="3"/>
      <c r="F23" s="3"/>
      <c r="G23" s="23"/>
      <c r="H23" s="13"/>
      <c r="I23" s="13"/>
      <c r="J23" s="33"/>
      <c r="K23" s="13" t="s">
        <v>875</v>
      </c>
      <c r="L23" s="13" t="s">
        <v>567</v>
      </c>
      <c r="M23" s="31">
        <v>15000</v>
      </c>
      <c r="N23" s="13" t="s">
        <v>563</v>
      </c>
      <c r="O23" s="41" t="s">
        <v>570</v>
      </c>
      <c r="P23" s="26">
        <v>15000</v>
      </c>
      <c r="Q23" s="26">
        <f t="shared" si="0"/>
        <v>30000</v>
      </c>
      <c r="R23" s="103">
        <v>2</v>
      </c>
    </row>
    <row r="24" spans="1:18" ht="33.75">
      <c r="A24" s="264"/>
      <c r="B24" s="271"/>
      <c r="C24" s="3">
        <f t="shared" si="1"/>
        <v>19</v>
      </c>
      <c r="D24" s="3" t="s">
        <v>876</v>
      </c>
      <c r="E24" s="3"/>
      <c r="F24" s="3"/>
      <c r="G24" s="23"/>
      <c r="H24" s="13" t="s">
        <v>213</v>
      </c>
      <c r="I24" s="13" t="s">
        <v>567</v>
      </c>
      <c r="J24" s="33">
        <v>35000</v>
      </c>
      <c r="K24" s="13" t="s">
        <v>877</v>
      </c>
      <c r="L24" s="13" t="s">
        <v>567</v>
      </c>
      <c r="M24" s="31">
        <v>20000</v>
      </c>
      <c r="N24" s="13" t="s">
        <v>563</v>
      </c>
      <c r="O24" s="41" t="s">
        <v>570</v>
      </c>
      <c r="P24" s="26">
        <v>12000</v>
      </c>
      <c r="Q24" s="26">
        <f t="shared" si="0"/>
        <v>67000</v>
      </c>
      <c r="R24" s="103">
        <v>2</v>
      </c>
    </row>
    <row r="25" spans="1:18" ht="33.75">
      <c r="A25" s="264"/>
      <c r="B25" s="271"/>
      <c r="C25" s="3">
        <f t="shared" si="1"/>
        <v>20</v>
      </c>
      <c r="D25" s="3" t="s">
        <v>287</v>
      </c>
      <c r="E25" s="3"/>
      <c r="F25" s="3"/>
      <c r="G25" s="23"/>
      <c r="H25" s="13"/>
      <c r="I25" s="13"/>
      <c r="J25" s="33"/>
      <c r="K25" s="13"/>
      <c r="L25" s="13"/>
      <c r="M25" s="31"/>
      <c r="N25" s="13" t="s">
        <v>563</v>
      </c>
      <c r="O25" s="41" t="s">
        <v>570</v>
      </c>
      <c r="P25" s="26">
        <v>9000</v>
      </c>
      <c r="Q25" s="26">
        <f t="shared" si="0"/>
        <v>9000</v>
      </c>
      <c r="R25" s="103">
        <v>3</v>
      </c>
    </row>
    <row r="26" spans="1:18" ht="33.75">
      <c r="A26" s="264"/>
      <c r="B26" s="271"/>
      <c r="C26" s="3">
        <f t="shared" si="1"/>
        <v>21</v>
      </c>
      <c r="D26" s="3" t="s">
        <v>288</v>
      </c>
      <c r="E26" s="3" t="s">
        <v>860</v>
      </c>
      <c r="F26" s="3" t="s">
        <v>567</v>
      </c>
      <c r="G26" s="23">
        <v>5000</v>
      </c>
      <c r="H26" s="13" t="s">
        <v>872</v>
      </c>
      <c r="I26" s="13"/>
      <c r="J26" s="33">
        <v>8000</v>
      </c>
      <c r="K26" s="13" t="s">
        <v>770</v>
      </c>
      <c r="L26" s="13" t="s">
        <v>567</v>
      </c>
      <c r="M26" s="31">
        <v>25000</v>
      </c>
      <c r="N26" s="13" t="s">
        <v>563</v>
      </c>
      <c r="O26" s="41" t="s">
        <v>570</v>
      </c>
      <c r="P26" s="26">
        <v>9000</v>
      </c>
      <c r="Q26" s="26">
        <f t="shared" si="0"/>
        <v>47000</v>
      </c>
      <c r="R26" s="103">
        <v>2</v>
      </c>
    </row>
    <row r="27" spans="1:18" ht="33.75">
      <c r="A27" s="264"/>
      <c r="B27" s="271"/>
      <c r="C27" s="3">
        <f t="shared" si="1"/>
        <v>22</v>
      </c>
      <c r="D27" s="3" t="s">
        <v>289</v>
      </c>
      <c r="E27" s="3" t="s">
        <v>860</v>
      </c>
      <c r="F27" s="3" t="s">
        <v>567</v>
      </c>
      <c r="G27" s="23">
        <v>5000</v>
      </c>
      <c r="H27" s="13"/>
      <c r="I27" s="13"/>
      <c r="J27" s="33"/>
      <c r="K27" s="13" t="s">
        <v>561</v>
      </c>
      <c r="L27" s="13" t="s">
        <v>567</v>
      </c>
      <c r="M27" s="31">
        <v>55000</v>
      </c>
      <c r="N27" s="13" t="s">
        <v>563</v>
      </c>
      <c r="O27" s="41" t="s">
        <v>570</v>
      </c>
      <c r="P27" s="26">
        <v>12000</v>
      </c>
      <c r="Q27" s="26">
        <f t="shared" si="0"/>
        <v>72000</v>
      </c>
      <c r="R27" s="103">
        <v>1</v>
      </c>
    </row>
    <row r="28" spans="1:18" ht="45">
      <c r="A28" s="264"/>
      <c r="B28" s="271"/>
      <c r="C28" s="3">
        <f t="shared" si="1"/>
        <v>23</v>
      </c>
      <c r="D28" s="3" t="s">
        <v>290</v>
      </c>
      <c r="E28" s="3" t="s">
        <v>860</v>
      </c>
      <c r="F28" s="3" t="s">
        <v>567</v>
      </c>
      <c r="G28" s="23">
        <v>5000</v>
      </c>
      <c r="H28" s="13" t="s">
        <v>214</v>
      </c>
      <c r="I28" s="13" t="s">
        <v>567</v>
      </c>
      <c r="J28" s="33">
        <v>51000</v>
      </c>
      <c r="K28" s="13" t="s">
        <v>879</v>
      </c>
      <c r="L28" s="13" t="s">
        <v>569</v>
      </c>
      <c r="M28" s="31">
        <v>60000</v>
      </c>
      <c r="N28" s="13" t="s">
        <v>563</v>
      </c>
      <c r="O28" s="41" t="s">
        <v>570</v>
      </c>
      <c r="P28" s="26">
        <v>12000</v>
      </c>
      <c r="Q28" s="26">
        <f t="shared" si="0"/>
        <v>128000</v>
      </c>
      <c r="R28" s="103">
        <v>1</v>
      </c>
    </row>
    <row r="29" spans="1:18" ht="33.75">
      <c r="A29" s="264"/>
      <c r="B29" s="271"/>
      <c r="C29" s="3">
        <f t="shared" si="1"/>
        <v>24</v>
      </c>
      <c r="D29" s="3" t="s">
        <v>291</v>
      </c>
      <c r="E29" s="3" t="s">
        <v>860</v>
      </c>
      <c r="F29" s="3" t="s">
        <v>567</v>
      </c>
      <c r="G29" s="23">
        <v>5000</v>
      </c>
      <c r="H29" s="13"/>
      <c r="I29" s="13"/>
      <c r="J29" s="33"/>
      <c r="K29" s="13" t="s">
        <v>878</v>
      </c>
      <c r="L29" s="13" t="s">
        <v>569</v>
      </c>
      <c r="M29" s="31">
        <v>60000</v>
      </c>
      <c r="N29" s="13" t="s">
        <v>563</v>
      </c>
      <c r="O29" s="41" t="s">
        <v>570</v>
      </c>
      <c r="P29" s="26">
        <v>12000</v>
      </c>
      <c r="Q29" s="26">
        <f t="shared" si="0"/>
        <v>77000</v>
      </c>
      <c r="R29" s="103">
        <v>1</v>
      </c>
    </row>
    <row r="30" spans="1:18" s="148" customFormat="1" ht="12.75">
      <c r="A30" s="264"/>
      <c r="B30" s="272"/>
      <c r="C30" s="231" t="s">
        <v>326</v>
      </c>
      <c r="D30" s="231"/>
      <c r="E30" s="231"/>
      <c r="F30" s="108"/>
      <c r="G30" s="34">
        <f>SUM(G6:G29)</f>
        <v>101000</v>
      </c>
      <c r="H30" s="34"/>
      <c r="I30" s="34"/>
      <c r="J30" s="34">
        <f>SUM(J6:J29)</f>
        <v>1044000</v>
      </c>
      <c r="K30" s="34"/>
      <c r="L30" s="34"/>
      <c r="M30" s="34">
        <f>SUM(M6:M29)</f>
        <v>757000</v>
      </c>
      <c r="N30" s="34"/>
      <c r="O30" s="34"/>
      <c r="P30" s="34">
        <f>SUM(P6:P29)</f>
        <v>292000</v>
      </c>
      <c r="Q30" s="34">
        <f>SUM(Q6:Q29)</f>
        <v>2194000</v>
      </c>
      <c r="R30" s="147"/>
    </row>
    <row r="31" spans="2:18" ht="12.75">
      <c r="B31" s="101"/>
      <c r="C31" s="101"/>
      <c r="D31" s="125"/>
      <c r="E31" s="126"/>
      <c r="F31" s="126"/>
      <c r="G31" s="127"/>
      <c r="H31" s="128"/>
      <c r="I31" s="128"/>
      <c r="J31" s="129"/>
      <c r="K31" s="128"/>
      <c r="L31" s="128"/>
      <c r="M31" s="130"/>
      <c r="N31" s="126"/>
      <c r="O31" s="126"/>
      <c r="P31" s="131"/>
      <c r="Q31" s="155"/>
      <c r="R31" s="101"/>
    </row>
    <row r="32" spans="2:18" ht="12.75">
      <c r="B32" s="101"/>
      <c r="C32" s="101"/>
      <c r="D32" s="125"/>
      <c r="E32" s="126"/>
      <c r="F32" s="126"/>
      <c r="G32" s="127"/>
      <c r="H32" s="128"/>
      <c r="I32" s="128"/>
      <c r="J32" s="129"/>
      <c r="K32" s="128"/>
      <c r="L32" s="128"/>
      <c r="M32" s="130"/>
      <c r="N32" s="126"/>
      <c r="O32" s="126"/>
      <c r="P32" s="131"/>
      <c r="R32" s="101"/>
    </row>
    <row r="33" spans="2:18" ht="12.75">
      <c r="B33" s="101"/>
      <c r="C33" s="101"/>
      <c r="D33" s="125"/>
      <c r="E33" s="126"/>
      <c r="F33" s="126"/>
      <c r="G33" s="127"/>
      <c r="H33" s="128"/>
      <c r="I33" s="128"/>
      <c r="J33" s="129"/>
      <c r="K33" s="128"/>
      <c r="L33" s="128"/>
      <c r="M33" s="130"/>
      <c r="N33" s="126"/>
      <c r="O33" s="126"/>
      <c r="P33" s="131"/>
      <c r="Q33" s="132"/>
      <c r="R33" s="101"/>
    </row>
    <row r="34" spans="2:18" ht="12.75">
      <c r="B34" s="101"/>
      <c r="C34" s="101"/>
      <c r="D34" s="125"/>
      <c r="E34" s="126"/>
      <c r="F34" s="126"/>
      <c r="G34" s="127"/>
      <c r="H34" s="128"/>
      <c r="I34" s="128"/>
      <c r="J34" s="129"/>
      <c r="K34" s="128"/>
      <c r="L34" s="128"/>
      <c r="M34" s="130"/>
      <c r="N34" s="126"/>
      <c r="O34" s="126"/>
      <c r="P34" s="131"/>
      <c r="Q34" s="132"/>
      <c r="R34" s="101"/>
    </row>
    <row r="35" spans="2:18" ht="12.75">
      <c r="B35" s="101"/>
      <c r="C35" s="101"/>
      <c r="D35" s="125"/>
      <c r="E35" s="126"/>
      <c r="F35" s="126"/>
      <c r="G35" s="127"/>
      <c r="H35" s="128"/>
      <c r="I35" s="128"/>
      <c r="J35" s="129"/>
      <c r="K35" s="128"/>
      <c r="L35" s="128"/>
      <c r="M35" s="130"/>
      <c r="N35" s="126"/>
      <c r="O35" s="126"/>
      <c r="P35" s="131"/>
      <c r="Q35" s="132"/>
      <c r="R35" s="101"/>
    </row>
    <row r="36" spans="2:18" ht="12.75">
      <c r="B36" s="101"/>
      <c r="C36" s="101"/>
      <c r="D36" s="125"/>
      <c r="E36" s="126"/>
      <c r="F36" s="126"/>
      <c r="G36" s="127"/>
      <c r="H36" s="128"/>
      <c r="I36" s="128"/>
      <c r="J36" s="129"/>
      <c r="K36" s="128"/>
      <c r="L36" s="128"/>
      <c r="M36" s="130"/>
      <c r="N36" s="126"/>
      <c r="O36" s="126"/>
      <c r="P36" s="131"/>
      <c r="Q36" s="132"/>
      <c r="R36" s="101"/>
    </row>
    <row r="37" spans="2:18" ht="12.75">
      <c r="B37" s="101"/>
      <c r="C37" s="101"/>
      <c r="D37" s="125"/>
      <c r="E37" s="126"/>
      <c r="F37" s="126"/>
      <c r="G37" s="127"/>
      <c r="H37" s="128"/>
      <c r="I37" s="128"/>
      <c r="J37" s="129"/>
      <c r="K37" s="128"/>
      <c r="L37" s="128"/>
      <c r="M37" s="130"/>
      <c r="N37" s="126"/>
      <c r="O37" s="126"/>
      <c r="P37" s="131"/>
      <c r="Q37" s="132"/>
      <c r="R37" s="101"/>
    </row>
  </sheetData>
  <mergeCells count="16">
    <mergeCell ref="A6:A30"/>
    <mergeCell ref="B6:B30"/>
    <mergeCell ref="C30:E30"/>
    <mergeCell ref="N4:P4"/>
    <mergeCell ref="K4:M4"/>
    <mergeCell ref="H4:J4"/>
    <mergeCell ref="C4:D5"/>
    <mergeCell ref="E4:G4"/>
    <mergeCell ref="E3:R3"/>
    <mergeCell ref="R4:R5"/>
    <mergeCell ref="A1:R1"/>
    <mergeCell ref="A2:R2"/>
    <mergeCell ref="A3:D3"/>
    <mergeCell ref="B4:B5"/>
    <mergeCell ref="A4:A5"/>
    <mergeCell ref="Q4:Q5"/>
  </mergeCells>
  <printOptions/>
  <pageMargins left="0.43" right="0.75" top="0.95" bottom="0.8" header="0.78" footer="0.59"/>
  <pageSetup horizontalDpi="300" verticalDpi="300" orientation="landscape" scale="80" r:id="rId1"/>
  <headerFooter alignWithMargins="0">
    <oddHeader>&amp;C&amp;"Arial,Negrita"ESQUEMA DE ORDENAMIENTO TERRITORIAL</oddHeader>
    <oddFooter>&amp;CMUNICIPIO DE SANTA MARIA</oddFooter>
  </headerFooter>
</worksheet>
</file>

<file path=xl/worksheets/sheet7.xml><?xml version="1.0" encoding="utf-8"?>
<worksheet xmlns="http://schemas.openxmlformats.org/spreadsheetml/2006/main" xmlns:r="http://schemas.openxmlformats.org/officeDocument/2006/relationships">
  <dimension ref="A1:P12"/>
  <sheetViews>
    <sheetView workbookViewId="0" topLeftCell="A1">
      <selection activeCell="A1" sqref="A1:P1"/>
    </sheetView>
  </sheetViews>
  <sheetFormatPr defaultColWidth="11.421875" defaultRowHeight="12.75"/>
  <cols>
    <col min="1" max="1" width="2.57421875" style="0" customWidth="1"/>
    <col min="2" max="2" width="26.8515625" style="2" customWidth="1"/>
    <col min="3" max="3" width="13.00390625" style="14" customWidth="1"/>
    <col min="4" max="4" width="2.140625" style="14" customWidth="1"/>
    <col min="5" max="5" width="8.00390625" style="25" customWidth="1"/>
    <col min="6" max="6" width="12.00390625" style="15" customWidth="1"/>
    <col min="7" max="7" width="2.00390625" style="15" customWidth="1"/>
    <col min="8" max="8" width="9.421875" style="25" customWidth="1"/>
    <col min="9" max="9" width="12.57421875" style="15" customWidth="1"/>
    <col min="10" max="10" width="2.00390625" style="15" customWidth="1"/>
    <col min="11" max="11" width="8.57421875" style="9" customWidth="1"/>
    <col min="12" max="12" width="14.8515625" style="14" customWidth="1"/>
    <col min="13" max="13" width="1.8515625" style="14" customWidth="1"/>
    <col min="14" max="14" width="8.140625" style="8" customWidth="1"/>
    <col min="15" max="15" width="12.421875" style="8" bestFit="1" customWidth="1"/>
    <col min="16" max="16" width="1.8515625" style="0" customWidth="1"/>
  </cols>
  <sheetData>
    <row r="1" spans="1:16" ht="14.25">
      <c r="A1" s="267" t="s">
        <v>1012</v>
      </c>
      <c r="B1" s="267"/>
      <c r="C1" s="267"/>
      <c r="D1" s="267"/>
      <c r="E1" s="267"/>
      <c r="F1" s="267"/>
      <c r="G1" s="267"/>
      <c r="H1" s="267"/>
      <c r="I1" s="267"/>
      <c r="J1" s="267"/>
      <c r="K1" s="267"/>
      <c r="L1" s="267"/>
      <c r="M1" s="267"/>
      <c r="N1" s="267"/>
      <c r="O1" s="267"/>
      <c r="P1" s="267"/>
    </row>
    <row r="2" spans="1:16" ht="15" customHeight="1">
      <c r="A2" s="267" t="s">
        <v>806</v>
      </c>
      <c r="B2" s="267"/>
      <c r="C2" s="267"/>
      <c r="D2" s="267"/>
      <c r="E2" s="267"/>
      <c r="F2" s="267"/>
      <c r="G2" s="267"/>
      <c r="H2" s="267"/>
      <c r="I2" s="267"/>
      <c r="J2" s="267"/>
      <c r="K2" s="267"/>
      <c r="L2" s="267"/>
      <c r="M2" s="267"/>
      <c r="N2" s="267"/>
      <c r="O2" s="267"/>
      <c r="P2" s="267"/>
    </row>
    <row r="3" spans="1:16" ht="14.25" customHeight="1">
      <c r="A3" s="245" t="s">
        <v>596</v>
      </c>
      <c r="B3" s="245"/>
      <c r="C3" s="254" t="s">
        <v>324</v>
      </c>
      <c r="D3" s="254"/>
      <c r="E3" s="254"/>
      <c r="F3" s="254"/>
      <c r="G3" s="254"/>
      <c r="H3" s="254"/>
      <c r="I3" s="254"/>
      <c r="J3" s="254"/>
      <c r="K3" s="254"/>
      <c r="L3" s="254"/>
      <c r="M3" s="254"/>
      <c r="N3" s="254"/>
      <c r="O3" s="254"/>
      <c r="P3" s="254"/>
    </row>
    <row r="4" spans="1:16" ht="14.25" customHeight="1">
      <c r="A4" s="232" t="s">
        <v>344</v>
      </c>
      <c r="B4" s="232"/>
      <c r="C4" s="232" t="s">
        <v>347</v>
      </c>
      <c r="D4" s="232"/>
      <c r="E4" s="232"/>
      <c r="F4" s="232" t="s">
        <v>321</v>
      </c>
      <c r="G4" s="232"/>
      <c r="H4" s="232"/>
      <c r="I4" s="232" t="s">
        <v>322</v>
      </c>
      <c r="J4" s="232"/>
      <c r="K4" s="232"/>
      <c r="L4" s="232" t="s">
        <v>323</v>
      </c>
      <c r="M4" s="232"/>
      <c r="N4" s="232"/>
      <c r="O4" s="233" t="s">
        <v>326</v>
      </c>
      <c r="P4" s="241" t="s">
        <v>572</v>
      </c>
    </row>
    <row r="5" spans="1:16" ht="45.75" customHeight="1">
      <c r="A5" s="253"/>
      <c r="B5" s="253"/>
      <c r="C5" s="5" t="s">
        <v>320</v>
      </c>
      <c r="D5" s="36" t="s">
        <v>566</v>
      </c>
      <c r="E5" s="6" t="s">
        <v>325</v>
      </c>
      <c r="F5" s="5" t="s">
        <v>320</v>
      </c>
      <c r="G5" s="36" t="s">
        <v>566</v>
      </c>
      <c r="H5" s="6" t="s">
        <v>325</v>
      </c>
      <c r="I5" s="5" t="s">
        <v>320</v>
      </c>
      <c r="J5" s="36" t="s">
        <v>566</v>
      </c>
      <c r="K5" s="6" t="s">
        <v>325</v>
      </c>
      <c r="L5" s="5" t="s">
        <v>320</v>
      </c>
      <c r="M5" s="36" t="s">
        <v>566</v>
      </c>
      <c r="N5" s="6" t="s">
        <v>325</v>
      </c>
      <c r="O5" s="234"/>
      <c r="P5" s="242"/>
    </row>
    <row r="6" spans="1:16" s="2" customFormat="1" ht="67.5">
      <c r="A6" s="3">
        <v>1</v>
      </c>
      <c r="B6" s="3" t="s">
        <v>495</v>
      </c>
      <c r="C6" s="13"/>
      <c r="D6" s="13"/>
      <c r="E6" s="26"/>
      <c r="F6" s="4" t="s">
        <v>683</v>
      </c>
      <c r="G6" s="4" t="s">
        <v>569</v>
      </c>
      <c r="H6" s="26">
        <v>90000</v>
      </c>
      <c r="I6" s="4" t="s">
        <v>215</v>
      </c>
      <c r="J6" s="4" t="s">
        <v>568</v>
      </c>
      <c r="K6" s="26">
        <v>250000</v>
      </c>
      <c r="L6" s="4" t="s">
        <v>684</v>
      </c>
      <c r="M6" s="4" t="s">
        <v>570</v>
      </c>
      <c r="N6" s="26">
        <v>30000</v>
      </c>
      <c r="O6" s="26">
        <f>+N6+K6+H6+E6</f>
        <v>370000</v>
      </c>
      <c r="P6" s="102">
        <v>1</v>
      </c>
    </row>
    <row r="7" spans="1:16" s="2" customFormat="1" ht="45" customHeight="1">
      <c r="A7" s="3">
        <v>2</v>
      </c>
      <c r="B7" s="3" t="s">
        <v>360</v>
      </c>
      <c r="C7" s="13"/>
      <c r="D7" s="13"/>
      <c r="E7" s="26"/>
      <c r="F7" s="3"/>
      <c r="G7" s="3"/>
      <c r="H7" s="26"/>
      <c r="I7" s="4"/>
      <c r="J7" s="4"/>
      <c r="K7" s="26"/>
      <c r="L7" s="4" t="s">
        <v>684</v>
      </c>
      <c r="M7" s="4" t="s">
        <v>570</v>
      </c>
      <c r="N7" s="26">
        <v>10000</v>
      </c>
      <c r="O7" s="26">
        <f>+N7+K7+H7+E7</f>
        <v>10000</v>
      </c>
      <c r="P7" s="102">
        <v>2</v>
      </c>
    </row>
    <row r="8" spans="1:16" s="2" customFormat="1" ht="35.25" customHeight="1">
      <c r="A8" s="3">
        <v>3</v>
      </c>
      <c r="B8" s="3" t="s">
        <v>361</v>
      </c>
      <c r="C8" s="13" t="s">
        <v>881</v>
      </c>
      <c r="D8" s="13" t="s">
        <v>567</v>
      </c>
      <c r="E8" s="26">
        <v>5000</v>
      </c>
      <c r="F8" s="3"/>
      <c r="G8" s="3"/>
      <c r="H8" s="26"/>
      <c r="I8" s="4" t="s">
        <v>871</v>
      </c>
      <c r="J8" s="4" t="s">
        <v>569</v>
      </c>
      <c r="K8" s="26">
        <v>25000</v>
      </c>
      <c r="L8" s="4" t="s">
        <v>684</v>
      </c>
      <c r="M8" s="4" t="s">
        <v>570</v>
      </c>
      <c r="N8" s="26">
        <v>10000</v>
      </c>
      <c r="O8" s="26">
        <f>+N8+K8+H8+E8</f>
        <v>40000</v>
      </c>
      <c r="P8" s="102">
        <v>1</v>
      </c>
    </row>
    <row r="9" spans="1:16" s="2" customFormat="1" ht="25.5" customHeight="1">
      <c r="A9" s="3">
        <v>4</v>
      </c>
      <c r="B9" s="3" t="s">
        <v>717</v>
      </c>
      <c r="C9" s="13"/>
      <c r="D9" s="13"/>
      <c r="E9" s="26"/>
      <c r="F9" s="3"/>
      <c r="G9" s="3"/>
      <c r="H9" s="26"/>
      <c r="I9" s="4" t="s">
        <v>880</v>
      </c>
      <c r="J9" s="4" t="s">
        <v>567</v>
      </c>
      <c r="K9" s="26">
        <v>10000</v>
      </c>
      <c r="L9" s="4" t="s">
        <v>686</v>
      </c>
      <c r="M9" s="4" t="s">
        <v>570</v>
      </c>
      <c r="N9" s="26">
        <v>10000</v>
      </c>
      <c r="O9" s="26">
        <f>+N9+K9+H9+E9</f>
        <v>20000</v>
      </c>
      <c r="P9" s="20">
        <v>2</v>
      </c>
    </row>
    <row r="10" spans="1:16" ht="14.25" customHeight="1">
      <c r="A10" s="3"/>
      <c r="B10" s="3"/>
      <c r="C10" s="13"/>
      <c r="D10" s="13"/>
      <c r="E10" s="27"/>
      <c r="F10" s="16"/>
      <c r="G10" s="16"/>
      <c r="H10" s="27"/>
      <c r="I10" s="16"/>
      <c r="J10" s="16"/>
      <c r="K10" s="27"/>
      <c r="L10" s="16"/>
      <c r="M10" s="16"/>
      <c r="N10" s="27"/>
      <c r="O10" s="26"/>
      <c r="P10" s="98"/>
    </row>
    <row r="11" spans="1:16" ht="12.75">
      <c r="A11" s="273" t="s">
        <v>326</v>
      </c>
      <c r="B11" s="274"/>
      <c r="C11" s="275"/>
      <c r="D11" s="24"/>
      <c r="E11" s="34">
        <f>SUM(E6:E10)</f>
        <v>5000</v>
      </c>
      <c r="F11" s="35"/>
      <c r="G11" s="35"/>
      <c r="H11" s="34">
        <f>SUM(H6:H10)</f>
        <v>90000</v>
      </c>
      <c r="I11" s="35"/>
      <c r="J11" s="35"/>
      <c r="K11" s="34">
        <f>SUM(K6:K10)</f>
        <v>285000</v>
      </c>
      <c r="L11" s="35"/>
      <c r="M11" s="35"/>
      <c r="N11" s="34">
        <f>SUM(N6:N10)</f>
        <v>60000</v>
      </c>
      <c r="O11" s="34">
        <f>SUM(O6:O10)</f>
        <v>440000</v>
      </c>
      <c r="P11" s="147"/>
    </row>
    <row r="12" ht="12.75">
      <c r="O12" s="155"/>
    </row>
  </sheetData>
  <mergeCells count="12">
    <mergeCell ref="A11:C11"/>
    <mergeCell ref="L4:N4"/>
    <mergeCell ref="I4:K4"/>
    <mergeCell ref="F4:H4"/>
    <mergeCell ref="P4:P5"/>
    <mergeCell ref="A2:P2"/>
    <mergeCell ref="C3:P3"/>
    <mergeCell ref="A1:P1"/>
    <mergeCell ref="O4:O5"/>
    <mergeCell ref="A3:B3"/>
    <mergeCell ref="A4:B5"/>
    <mergeCell ref="C4:E4"/>
  </mergeCells>
  <printOptions/>
  <pageMargins left="0.55" right="0.75" top="0.95" bottom="0.92" header="0.73" footer="0.59"/>
  <pageSetup horizontalDpi="300" verticalDpi="300" orientation="landscape" scale="90" r:id="rId1"/>
  <headerFooter alignWithMargins="0">
    <oddHeader>&amp;C&amp;"Arial,Negrita"ESQUEMA DE ORDENAMIENTO TERRITORIAL</oddHeader>
    <oddFooter>&amp;C&amp;"Arial,Negrita"MUNICIPIO DE SANTA MARIA</oddFooter>
  </headerFooter>
</worksheet>
</file>

<file path=xl/worksheets/sheet8.xml><?xml version="1.0" encoding="utf-8"?>
<worksheet xmlns="http://schemas.openxmlformats.org/spreadsheetml/2006/main" xmlns:r="http://schemas.openxmlformats.org/officeDocument/2006/relationships">
  <dimension ref="A1:R30"/>
  <sheetViews>
    <sheetView workbookViewId="0" topLeftCell="A1">
      <selection activeCell="A1" sqref="A1:Q1"/>
    </sheetView>
  </sheetViews>
  <sheetFormatPr defaultColWidth="11.421875" defaultRowHeight="12.75"/>
  <cols>
    <col min="1" max="1" width="5.421875" style="0" customWidth="1"/>
    <col min="2" max="2" width="5.00390625" style="2" customWidth="1"/>
    <col min="3" max="3" width="2.421875" style="0" customWidth="1"/>
    <col min="4" max="4" width="12.421875" style="2" customWidth="1"/>
    <col min="5" max="5" width="14.28125" style="14" customWidth="1"/>
    <col min="6" max="6" width="2.00390625" style="14" customWidth="1"/>
    <col min="7" max="7" width="8.00390625" style="87" customWidth="1"/>
    <col min="8" max="8" width="17.7109375" style="88" customWidth="1"/>
    <col min="9" max="9" width="2.00390625" style="88" customWidth="1"/>
    <col min="10" max="10" width="9.421875" style="87" customWidth="1"/>
    <col min="11" max="11" width="18.57421875" style="88" customWidth="1"/>
    <col min="12" max="12" width="2.140625" style="88" customWidth="1"/>
    <col min="13" max="13" width="8.57421875" style="86" customWidth="1"/>
    <col min="14" max="14" width="21.00390625" style="14" customWidth="1"/>
    <col min="15" max="15" width="2.140625" style="14" customWidth="1"/>
    <col min="16" max="16" width="8.140625" style="96" customWidth="1"/>
    <col min="17" max="17" width="10.421875" style="96" customWidth="1"/>
    <col min="18" max="18" width="2.421875" style="0" customWidth="1"/>
  </cols>
  <sheetData>
    <row r="1" spans="1:17" ht="12.75">
      <c r="A1" s="266" t="s">
        <v>1012</v>
      </c>
      <c r="B1" s="266"/>
      <c r="C1" s="266"/>
      <c r="D1" s="266"/>
      <c r="E1" s="266"/>
      <c r="F1" s="266"/>
      <c r="G1" s="266"/>
      <c r="H1" s="266"/>
      <c r="I1" s="266"/>
      <c r="J1" s="266"/>
      <c r="K1" s="266"/>
      <c r="L1" s="266"/>
      <c r="M1" s="266"/>
      <c r="N1" s="266"/>
      <c r="O1" s="266"/>
      <c r="P1" s="266"/>
      <c r="Q1" s="266"/>
    </row>
    <row r="2" spans="1:17" ht="15" customHeight="1">
      <c r="A2" s="229" t="s">
        <v>422</v>
      </c>
      <c r="B2" s="229"/>
      <c r="C2" s="229"/>
      <c r="D2" s="229"/>
      <c r="E2" s="229"/>
      <c r="F2" s="229"/>
      <c r="G2" s="229"/>
      <c r="H2" s="229"/>
      <c r="I2" s="229"/>
      <c r="J2" s="229"/>
      <c r="K2" s="229"/>
      <c r="L2" s="229"/>
      <c r="M2" s="229"/>
      <c r="N2" s="229"/>
      <c r="O2" s="229"/>
      <c r="P2" s="229"/>
      <c r="Q2" s="229"/>
    </row>
    <row r="3" spans="1:18" ht="14.25" customHeight="1">
      <c r="A3" s="245" t="s">
        <v>596</v>
      </c>
      <c r="B3" s="245"/>
      <c r="C3" s="245"/>
      <c r="D3" s="245"/>
      <c r="E3" s="254" t="s">
        <v>324</v>
      </c>
      <c r="F3" s="254"/>
      <c r="G3" s="254"/>
      <c r="H3" s="254"/>
      <c r="I3" s="254"/>
      <c r="J3" s="254"/>
      <c r="K3" s="254"/>
      <c r="L3" s="254"/>
      <c r="M3" s="254"/>
      <c r="N3" s="254"/>
      <c r="O3" s="254"/>
      <c r="P3" s="254"/>
      <c r="Q3" s="254"/>
      <c r="R3" s="254"/>
    </row>
    <row r="4" spans="1:18" ht="14.25" customHeight="1">
      <c r="A4" s="277" t="s">
        <v>331</v>
      </c>
      <c r="B4" s="251" t="s">
        <v>17</v>
      </c>
      <c r="C4" s="232" t="s">
        <v>344</v>
      </c>
      <c r="D4" s="232"/>
      <c r="E4" s="232" t="s">
        <v>347</v>
      </c>
      <c r="F4" s="232"/>
      <c r="G4" s="232"/>
      <c r="H4" s="232" t="s">
        <v>321</v>
      </c>
      <c r="I4" s="232"/>
      <c r="J4" s="232"/>
      <c r="K4" s="232" t="s">
        <v>322</v>
      </c>
      <c r="L4" s="232"/>
      <c r="M4" s="232"/>
      <c r="N4" s="232" t="s">
        <v>323</v>
      </c>
      <c r="O4" s="232"/>
      <c r="P4" s="232"/>
      <c r="Q4" s="276" t="s">
        <v>326</v>
      </c>
      <c r="R4" s="278" t="s">
        <v>572</v>
      </c>
    </row>
    <row r="5" spans="1:18" ht="42.75" customHeight="1">
      <c r="A5" s="277"/>
      <c r="B5" s="251"/>
      <c r="C5" s="232"/>
      <c r="D5" s="232"/>
      <c r="E5" s="5" t="s">
        <v>320</v>
      </c>
      <c r="F5" s="36" t="s">
        <v>566</v>
      </c>
      <c r="G5" s="90" t="s">
        <v>325</v>
      </c>
      <c r="H5" s="5" t="s">
        <v>320</v>
      </c>
      <c r="I5" s="36" t="s">
        <v>566</v>
      </c>
      <c r="J5" s="90" t="s">
        <v>325</v>
      </c>
      <c r="K5" s="5" t="s">
        <v>320</v>
      </c>
      <c r="L5" s="36" t="s">
        <v>566</v>
      </c>
      <c r="M5" s="90" t="s">
        <v>325</v>
      </c>
      <c r="N5" s="5" t="s">
        <v>320</v>
      </c>
      <c r="O5" s="36" t="s">
        <v>566</v>
      </c>
      <c r="P5" s="90" t="s">
        <v>325</v>
      </c>
      <c r="Q5" s="276"/>
      <c r="R5" s="278"/>
    </row>
    <row r="6" spans="1:18" ht="33.75">
      <c r="A6" s="264" t="str">
        <f>+PROGRAMAS!A125</f>
        <v>                   Plan de Deporte                                                                                        Plan de Deporte</v>
      </c>
      <c r="B6" s="206" t="str">
        <f>+PROGRAMAS!B129</f>
        <v>Infraestructura para el Deporte</v>
      </c>
      <c r="C6" s="7">
        <v>1</v>
      </c>
      <c r="D6" s="7" t="s">
        <v>836</v>
      </c>
      <c r="E6" s="7" t="s">
        <v>860</v>
      </c>
      <c r="F6" s="7" t="s">
        <v>567</v>
      </c>
      <c r="G6" s="91">
        <v>5000</v>
      </c>
      <c r="H6" s="7" t="s">
        <v>233</v>
      </c>
      <c r="I6" s="7" t="s">
        <v>569</v>
      </c>
      <c r="J6" s="91">
        <v>180000</v>
      </c>
      <c r="K6" s="7" t="s">
        <v>294</v>
      </c>
      <c r="L6" s="7" t="s">
        <v>569</v>
      </c>
      <c r="M6" s="91">
        <v>70000</v>
      </c>
      <c r="N6" s="7" t="s">
        <v>684</v>
      </c>
      <c r="O6" s="7" t="s">
        <v>570</v>
      </c>
      <c r="P6" s="91">
        <v>20000</v>
      </c>
      <c r="Q6" s="92">
        <f aca="true" t="shared" si="0" ref="Q6:Q27">+P6+M6+J6+G6</f>
        <v>275000</v>
      </c>
      <c r="R6" s="137">
        <v>2</v>
      </c>
    </row>
    <row r="7" spans="1:18" ht="60" customHeight="1">
      <c r="A7" s="264"/>
      <c r="B7" s="206"/>
      <c r="C7" s="7">
        <f aca="true" t="shared" si="1" ref="C7:C25">+C6+1</f>
        <v>2</v>
      </c>
      <c r="D7" s="7" t="s">
        <v>1006</v>
      </c>
      <c r="E7" s="7" t="s">
        <v>397</v>
      </c>
      <c r="F7" s="7" t="s">
        <v>567</v>
      </c>
      <c r="G7" s="91">
        <v>5000</v>
      </c>
      <c r="H7" s="7" t="s">
        <v>297</v>
      </c>
      <c r="I7" s="7" t="s">
        <v>568</v>
      </c>
      <c r="J7" s="91">
        <v>170000</v>
      </c>
      <c r="K7" s="7" t="s">
        <v>298</v>
      </c>
      <c r="L7" s="7" t="s">
        <v>568</v>
      </c>
      <c r="M7" s="91">
        <v>50000</v>
      </c>
      <c r="N7" s="7" t="s">
        <v>299</v>
      </c>
      <c r="O7" s="7" t="s">
        <v>570</v>
      </c>
      <c r="P7" s="91">
        <v>20000</v>
      </c>
      <c r="Q7" s="92">
        <f t="shared" si="0"/>
        <v>245000</v>
      </c>
      <c r="R7" s="137">
        <v>2</v>
      </c>
    </row>
    <row r="8" spans="1:18" ht="89.25" customHeight="1">
      <c r="A8" s="264"/>
      <c r="B8" s="206"/>
      <c r="C8" s="7">
        <f t="shared" si="1"/>
        <v>3</v>
      </c>
      <c r="D8" s="7" t="s">
        <v>399</v>
      </c>
      <c r="E8" s="7"/>
      <c r="F8" s="7"/>
      <c r="G8" s="91"/>
      <c r="H8" s="7" t="s">
        <v>398</v>
      </c>
      <c r="I8" s="7" t="s">
        <v>567</v>
      </c>
      <c r="J8" s="91">
        <v>30000</v>
      </c>
      <c r="K8" s="7"/>
      <c r="L8" s="7"/>
      <c r="M8" s="91"/>
      <c r="N8" s="7" t="s">
        <v>400</v>
      </c>
      <c r="O8" s="7" t="s">
        <v>570</v>
      </c>
      <c r="P8" s="91">
        <v>20000</v>
      </c>
      <c r="Q8" s="92">
        <f t="shared" si="0"/>
        <v>50000</v>
      </c>
      <c r="R8" s="137">
        <v>3</v>
      </c>
    </row>
    <row r="9" spans="1:18" ht="33" customHeight="1">
      <c r="A9" s="264"/>
      <c r="B9" s="206"/>
      <c r="C9" s="7">
        <f t="shared" si="1"/>
        <v>4</v>
      </c>
      <c r="D9" s="7" t="s">
        <v>1007</v>
      </c>
      <c r="E9" s="7" t="s">
        <v>402</v>
      </c>
      <c r="F9" s="7" t="s">
        <v>567</v>
      </c>
      <c r="G9" s="91">
        <v>5000</v>
      </c>
      <c r="H9" s="7" t="s">
        <v>401</v>
      </c>
      <c r="I9" s="7" t="s">
        <v>567</v>
      </c>
      <c r="J9" s="91">
        <v>100000</v>
      </c>
      <c r="K9" s="7" t="s">
        <v>234</v>
      </c>
      <c r="L9" s="7" t="s">
        <v>567</v>
      </c>
      <c r="M9" s="91">
        <v>15000</v>
      </c>
      <c r="N9" s="7" t="s">
        <v>562</v>
      </c>
      <c r="O9" s="7" t="s">
        <v>570</v>
      </c>
      <c r="P9" s="91">
        <v>10000</v>
      </c>
      <c r="Q9" s="92">
        <f t="shared" si="0"/>
        <v>130000</v>
      </c>
      <c r="R9" s="137">
        <v>3</v>
      </c>
    </row>
    <row r="10" spans="1:18" ht="39" customHeight="1">
      <c r="A10" s="264"/>
      <c r="B10" s="206"/>
      <c r="C10" s="7">
        <f t="shared" si="1"/>
        <v>5</v>
      </c>
      <c r="D10" s="7" t="s">
        <v>1008</v>
      </c>
      <c r="E10" s="7"/>
      <c r="F10" s="7"/>
      <c r="G10" s="91"/>
      <c r="H10" s="7" t="s">
        <v>401</v>
      </c>
      <c r="I10" s="7" t="s">
        <v>569</v>
      </c>
      <c r="J10" s="91">
        <v>60000</v>
      </c>
      <c r="K10" s="7" t="s">
        <v>300</v>
      </c>
      <c r="L10" s="7" t="s">
        <v>567</v>
      </c>
      <c r="M10" s="91">
        <v>15000</v>
      </c>
      <c r="N10" s="7" t="s">
        <v>301</v>
      </c>
      <c r="O10" s="7" t="s">
        <v>570</v>
      </c>
      <c r="P10" s="91">
        <v>10000</v>
      </c>
      <c r="Q10" s="92">
        <f t="shared" si="0"/>
        <v>85000</v>
      </c>
      <c r="R10" s="137">
        <v>3</v>
      </c>
    </row>
    <row r="11" spans="1:18" ht="39" customHeight="1">
      <c r="A11" s="264"/>
      <c r="B11" s="206"/>
      <c r="C11" s="7">
        <f t="shared" si="1"/>
        <v>6</v>
      </c>
      <c r="D11" s="7" t="s">
        <v>1009</v>
      </c>
      <c r="E11" s="7"/>
      <c r="F11" s="7"/>
      <c r="G11" s="91"/>
      <c r="H11" s="7"/>
      <c r="I11" s="7"/>
      <c r="J11" s="91"/>
      <c r="K11" s="7" t="s">
        <v>235</v>
      </c>
      <c r="L11" s="7" t="s">
        <v>569</v>
      </c>
      <c r="M11" s="91">
        <v>20000</v>
      </c>
      <c r="N11" s="7" t="s">
        <v>301</v>
      </c>
      <c r="O11" s="7" t="s">
        <v>570</v>
      </c>
      <c r="P11" s="91">
        <v>10000</v>
      </c>
      <c r="Q11" s="92">
        <f t="shared" si="0"/>
        <v>30000</v>
      </c>
      <c r="R11" s="137">
        <v>3</v>
      </c>
    </row>
    <row r="12" spans="1:18" ht="67.5">
      <c r="A12" s="264"/>
      <c r="B12" s="206"/>
      <c r="C12" s="7">
        <f t="shared" si="1"/>
        <v>7</v>
      </c>
      <c r="D12" s="7" t="s">
        <v>218</v>
      </c>
      <c r="E12" s="7"/>
      <c r="F12" s="7"/>
      <c r="G12" s="91"/>
      <c r="H12" s="7" t="s">
        <v>248</v>
      </c>
      <c r="I12" s="7" t="s">
        <v>567</v>
      </c>
      <c r="J12" s="91">
        <v>50000</v>
      </c>
      <c r="K12" s="7"/>
      <c r="L12" s="7"/>
      <c r="M12" s="91"/>
      <c r="N12" s="7" t="s">
        <v>236</v>
      </c>
      <c r="O12" s="7" t="s">
        <v>570</v>
      </c>
      <c r="P12" s="91">
        <v>5000</v>
      </c>
      <c r="Q12" s="92">
        <f t="shared" si="0"/>
        <v>55000</v>
      </c>
      <c r="R12" s="137">
        <v>1</v>
      </c>
    </row>
    <row r="13" spans="1:18" ht="67.5">
      <c r="A13" s="264"/>
      <c r="B13" s="206"/>
      <c r="C13" s="7">
        <f t="shared" si="1"/>
        <v>8</v>
      </c>
      <c r="D13" s="7" t="s">
        <v>403</v>
      </c>
      <c r="E13" s="7"/>
      <c r="F13" s="7"/>
      <c r="G13" s="91"/>
      <c r="H13" s="7" t="s">
        <v>237</v>
      </c>
      <c r="I13" s="7" t="s">
        <v>569</v>
      </c>
      <c r="J13" s="91">
        <v>40000</v>
      </c>
      <c r="K13" s="7"/>
      <c r="L13" s="7"/>
      <c r="M13" s="91"/>
      <c r="N13" s="7" t="s">
        <v>407</v>
      </c>
      <c r="O13" s="7" t="s">
        <v>570</v>
      </c>
      <c r="P13" s="91">
        <v>10000</v>
      </c>
      <c r="Q13" s="92">
        <f t="shared" si="0"/>
        <v>50000</v>
      </c>
      <c r="R13" s="137">
        <v>2</v>
      </c>
    </row>
    <row r="14" spans="1:18" ht="33.75">
      <c r="A14" s="264"/>
      <c r="B14" s="206"/>
      <c r="C14" s="7">
        <f t="shared" si="1"/>
        <v>9</v>
      </c>
      <c r="D14" s="7" t="s">
        <v>404</v>
      </c>
      <c r="E14" s="7"/>
      <c r="F14" s="7"/>
      <c r="G14" s="91"/>
      <c r="H14" s="7" t="s">
        <v>405</v>
      </c>
      <c r="I14" s="7" t="s">
        <v>567</v>
      </c>
      <c r="J14" s="91">
        <v>20000</v>
      </c>
      <c r="K14" s="7"/>
      <c r="L14" s="7"/>
      <c r="M14" s="91"/>
      <c r="N14" s="7" t="s">
        <v>406</v>
      </c>
      <c r="O14" s="7" t="s">
        <v>570</v>
      </c>
      <c r="P14" s="91">
        <v>10000</v>
      </c>
      <c r="Q14" s="92">
        <f t="shared" si="0"/>
        <v>30000</v>
      </c>
      <c r="R14" s="137">
        <v>1</v>
      </c>
    </row>
    <row r="15" spans="1:18" ht="65.25" customHeight="1">
      <c r="A15" s="264"/>
      <c r="B15" s="206"/>
      <c r="C15" s="7">
        <f t="shared" si="1"/>
        <v>10</v>
      </c>
      <c r="D15" s="7" t="s">
        <v>408</v>
      </c>
      <c r="E15" s="7"/>
      <c r="F15" s="7"/>
      <c r="G15" s="91"/>
      <c r="H15" s="7" t="s">
        <v>248</v>
      </c>
      <c r="I15" s="7" t="s">
        <v>567</v>
      </c>
      <c r="J15" s="91">
        <v>25000</v>
      </c>
      <c r="K15" s="7"/>
      <c r="L15" s="7"/>
      <c r="M15" s="91"/>
      <c r="N15" s="7" t="s">
        <v>409</v>
      </c>
      <c r="O15" s="7" t="s">
        <v>570</v>
      </c>
      <c r="P15" s="91">
        <v>10000</v>
      </c>
      <c r="Q15" s="92">
        <f t="shared" si="0"/>
        <v>35000</v>
      </c>
      <c r="R15" s="137">
        <v>1</v>
      </c>
    </row>
    <row r="16" spans="1:18" ht="33.75">
      <c r="A16" s="264"/>
      <c r="B16" s="206"/>
      <c r="C16" s="7">
        <f t="shared" si="1"/>
        <v>11</v>
      </c>
      <c r="D16" s="7" t="s">
        <v>134</v>
      </c>
      <c r="E16" s="7"/>
      <c r="F16" s="7"/>
      <c r="G16" s="91"/>
      <c r="H16" s="7" t="s">
        <v>249</v>
      </c>
      <c r="I16" s="7" t="s">
        <v>569</v>
      </c>
      <c r="J16" s="91">
        <v>15000</v>
      </c>
      <c r="K16" s="7"/>
      <c r="L16" s="7"/>
      <c r="M16" s="91"/>
      <c r="N16" s="7" t="s">
        <v>427</v>
      </c>
      <c r="O16" s="7" t="s">
        <v>570</v>
      </c>
      <c r="P16" s="91">
        <v>5000</v>
      </c>
      <c r="Q16" s="92">
        <f t="shared" si="0"/>
        <v>20000</v>
      </c>
      <c r="R16" s="137">
        <v>2</v>
      </c>
    </row>
    <row r="17" spans="1:18" ht="33.75">
      <c r="A17" s="264"/>
      <c r="B17" s="206"/>
      <c r="C17" s="7">
        <f t="shared" si="1"/>
        <v>12</v>
      </c>
      <c r="D17" s="7" t="s">
        <v>135</v>
      </c>
      <c r="E17" s="7"/>
      <c r="F17" s="7"/>
      <c r="G17" s="91"/>
      <c r="H17" s="7" t="s">
        <v>9</v>
      </c>
      <c r="I17" s="7" t="s">
        <v>569</v>
      </c>
      <c r="J17" s="91">
        <v>15000</v>
      </c>
      <c r="K17" s="7"/>
      <c r="L17" s="7"/>
      <c r="M17" s="91"/>
      <c r="N17" s="7" t="s">
        <v>427</v>
      </c>
      <c r="O17" s="7" t="s">
        <v>570</v>
      </c>
      <c r="P17" s="91">
        <v>5000</v>
      </c>
      <c r="Q17" s="92">
        <f t="shared" si="0"/>
        <v>20000</v>
      </c>
      <c r="R17" s="137">
        <v>2</v>
      </c>
    </row>
    <row r="18" spans="1:18" ht="33.75">
      <c r="A18" s="264"/>
      <c r="B18" s="206"/>
      <c r="C18" s="7">
        <f t="shared" si="1"/>
        <v>13</v>
      </c>
      <c r="D18" s="7" t="s">
        <v>136</v>
      </c>
      <c r="E18" s="7"/>
      <c r="F18" s="7"/>
      <c r="G18" s="91"/>
      <c r="H18" s="7" t="s">
        <v>428</v>
      </c>
      <c r="I18" s="7" t="s">
        <v>567</v>
      </c>
      <c r="J18" s="91">
        <v>15000</v>
      </c>
      <c r="K18" s="7" t="s">
        <v>429</v>
      </c>
      <c r="L18" s="7" t="s">
        <v>567</v>
      </c>
      <c r="M18" s="91">
        <v>8000</v>
      </c>
      <c r="N18" s="7" t="s">
        <v>427</v>
      </c>
      <c r="O18" s="7" t="s">
        <v>570</v>
      </c>
      <c r="P18" s="91">
        <v>5000</v>
      </c>
      <c r="Q18" s="92">
        <f t="shared" si="0"/>
        <v>28000</v>
      </c>
      <c r="R18" s="137">
        <v>2</v>
      </c>
    </row>
    <row r="19" spans="1:18" ht="33.75">
      <c r="A19" s="264"/>
      <c r="B19" s="206"/>
      <c r="C19" s="7">
        <f t="shared" si="1"/>
        <v>14</v>
      </c>
      <c r="D19" s="7" t="s">
        <v>137</v>
      </c>
      <c r="E19" s="7"/>
      <c r="F19" s="7"/>
      <c r="G19" s="91"/>
      <c r="H19" s="7"/>
      <c r="I19" s="7"/>
      <c r="J19" s="91"/>
      <c r="K19" s="7" t="s">
        <v>430</v>
      </c>
      <c r="L19" s="7" t="s">
        <v>569</v>
      </c>
      <c r="M19" s="91">
        <v>20000</v>
      </c>
      <c r="N19" s="7" t="s">
        <v>427</v>
      </c>
      <c r="O19" s="7" t="s">
        <v>570</v>
      </c>
      <c r="P19" s="91">
        <v>5000</v>
      </c>
      <c r="Q19" s="92">
        <f t="shared" si="0"/>
        <v>25000</v>
      </c>
      <c r="R19" s="137">
        <v>2</v>
      </c>
    </row>
    <row r="20" spans="1:18" ht="33.75">
      <c r="A20" s="264"/>
      <c r="B20" s="206"/>
      <c r="C20" s="7">
        <f t="shared" si="1"/>
        <v>15</v>
      </c>
      <c r="D20" s="7" t="s">
        <v>431</v>
      </c>
      <c r="E20" s="7"/>
      <c r="F20" s="7"/>
      <c r="G20" s="91"/>
      <c r="H20" s="7" t="s">
        <v>432</v>
      </c>
      <c r="I20" s="7" t="s">
        <v>567</v>
      </c>
      <c r="J20" s="91">
        <v>20000</v>
      </c>
      <c r="K20" s="7"/>
      <c r="L20" s="7"/>
      <c r="M20" s="91"/>
      <c r="N20" s="7" t="s">
        <v>427</v>
      </c>
      <c r="O20" s="7" t="s">
        <v>570</v>
      </c>
      <c r="P20" s="91">
        <v>5000</v>
      </c>
      <c r="Q20" s="92">
        <f t="shared" si="0"/>
        <v>25000</v>
      </c>
      <c r="R20" s="137">
        <v>2</v>
      </c>
    </row>
    <row r="21" spans="1:18" ht="45">
      <c r="A21" s="264"/>
      <c r="B21" s="206"/>
      <c r="C21" s="7">
        <f t="shared" si="1"/>
        <v>16</v>
      </c>
      <c r="D21" s="7" t="s">
        <v>433</v>
      </c>
      <c r="E21" s="7"/>
      <c r="F21" s="7"/>
      <c r="G21" s="91"/>
      <c r="H21" s="7" t="s">
        <v>434</v>
      </c>
      <c r="I21" s="7" t="s">
        <v>567</v>
      </c>
      <c r="J21" s="91">
        <v>20000</v>
      </c>
      <c r="K21" s="7"/>
      <c r="L21" s="7"/>
      <c r="M21" s="91"/>
      <c r="N21" s="7" t="s">
        <v>427</v>
      </c>
      <c r="O21" s="7" t="s">
        <v>570</v>
      </c>
      <c r="P21" s="91">
        <v>5000</v>
      </c>
      <c r="Q21" s="92">
        <f t="shared" si="0"/>
        <v>25000</v>
      </c>
      <c r="R21" s="137">
        <v>2</v>
      </c>
    </row>
    <row r="22" spans="1:18" ht="45">
      <c r="A22" s="264"/>
      <c r="B22" s="206"/>
      <c r="C22" s="7">
        <f t="shared" si="1"/>
        <v>17</v>
      </c>
      <c r="D22" s="7" t="s">
        <v>435</v>
      </c>
      <c r="E22" s="7"/>
      <c r="F22" s="7"/>
      <c r="G22" s="91"/>
      <c r="H22" s="7" t="s">
        <v>436</v>
      </c>
      <c r="I22" s="7" t="s">
        <v>567</v>
      </c>
      <c r="J22" s="91">
        <v>20000</v>
      </c>
      <c r="K22" s="7"/>
      <c r="L22" s="7"/>
      <c r="M22" s="91"/>
      <c r="N22" s="7" t="s">
        <v>427</v>
      </c>
      <c r="O22" s="7" t="s">
        <v>570</v>
      </c>
      <c r="P22" s="91">
        <v>5000</v>
      </c>
      <c r="Q22" s="92">
        <f t="shared" si="0"/>
        <v>25000</v>
      </c>
      <c r="R22" s="137">
        <v>2</v>
      </c>
    </row>
    <row r="23" spans="1:18" ht="45">
      <c r="A23" s="264"/>
      <c r="B23" s="206"/>
      <c r="C23" s="7">
        <f t="shared" si="1"/>
        <v>18</v>
      </c>
      <c r="D23" s="7" t="s">
        <v>437</v>
      </c>
      <c r="E23" s="7"/>
      <c r="F23" s="7"/>
      <c r="G23" s="91"/>
      <c r="H23" s="7" t="s">
        <v>398</v>
      </c>
      <c r="I23" s="7" t="s">
        <v>567</v>
      </c>
      <c r="J23" s="91">
        <v>20000</v>
      </c>
      <c r="K23" s="7"/>
      <c r="L23" s="7"/>
      <c r="M23" s="91"/>
      <c r="N23" s="7" t="s">
        <v>427</v>
      </c>
      <c r="O23" s="7" t="s">
        <v>570</v>
      </c>
      <c r="P23" s="91">
        <v>5000</v>
      </c>
      <c r="Q23" s="92">
        <f t="shared" si="0"/>
        <v>25000</v>
      </c>
      <c r="R23" s="137">
        <v>2</v>
      </c>
    </row>
    <row r="24" spans="1:18" ht="157.5">
      <c r="A24" s="264"/>
      <c r="B24" s="206"/>
      <c r="C24" s="7">
        <f t="shared" si="1"/>
        <v>19</v>
      </c>
      <c r="D24" s="7" t="s">
        <v>439</v>
      </c>
      <c r="E24" s="7"/>
      <c r="F24" s="7"/>
      <c r="G24" s="91"/>
      <c r="H24" s="7"/>
      <c r="I24" s="7"/>
      <c r="J24" s="91"/>
      <c r="K24" s="7"/>
      <c r="L24" s="7"/>
      <c r="M24" s="91"/>
      <c r="N24" s="7" t="s">
        <v>438</v>
      </c>
      <c r="O24" s="7" t="s">
        <v>570</v>
      </c>
      <c r="P24" s="91">
        <v>50000</v>
      </c>
      <c r="Q24" s="92">
        <f t="shared" si="0"/>
        <v>50000</v>
      </c>
      <c r="R24" s="137">
        <v>2</v>
      </c>
    </row>
    <row r="25" spans="1:18" ht="45">
      <c r="A25" s="264" t="str">
        <f>+PROGRAMAS!A148</f>
        <v>Plan de Cultura</v>
      </c>
      <c r="B25" s="279" t="str">
        <f>+PROGRAMAS!B151</f>
        <v>Infraestructura para la Cultura</v>
      </c>
      <c r="C25" s="7">
        <f t="shared" si="1"/>
        <v>20</v>
      </c>
      <c r="D25" s="7" t="s">
        <v>837</v>
      </c>
      <c r="E25" s="7"/>
      <c r="F25" s="7"/>
      <c r="G25" s="91"/>
      <c r="H25" s="7" t="s">
        <v>295</v>
      </c>
      <c r="I25" s="7" t="s">
        <v>569</v>
      </c>
      <c r="J25" s="91">
        <v>114000</v>
      </c>
      <c r="K25" s="7" t="s">
        <v>296</v>
      </c>
      <c r="L25" s="7" t="s">
        <v>569</v>
      </c>
      <c r="M25" s="91">
        <v>5000</v>
      </c>
      <c r="N25" s="7" t="s">
        <v>684</v>
      </c>
      <c r="O25" s="7" t="s">
        <v>570</v>
      </c>
      <c r="P25" s="91">
        <v>12000</v>
      </c>
      <c r="Q25" s="92">
        <f t="shared" si="0"/>
        <v>131000</v>
      </c>
      <c r="R25" s="137">
        <v>2</v>
      </c>
    </row>
    <row r="26" spans="1:18" ht="42.75" customHeight="1">
      <c r="A26" s="264"/>
      <c r="B26" s="279"/>
      <c r="C26" s="7"/>
      <c r="D26" s="7" t="s">
        <v>771</v>
      </c>
      <c r="E26" s="7"/>
      <c r="F26" s="7"/>
      <c r="G26" s="91"/>
      <c r="H26" s="7"/>
      <c r="I26" s="7"/>
      <c r="J26" s="91"/>
      <c r="K26" s="7" t="s">
        <v>772</v>
      </c>
      <c r="L26" s="7" t="s">
        <v>567</v>
      </c>
      <c r="M26" s="91">
        <v>12000</v>
      </c>
      <c r="N26" s="7"/>
      <c r="O26" s="7"/>
      <c r="P26" s="91"/>
      <c r="Q26" s="92">
        <v>12000</v>
      </c>
      <c r="R26" s="137">
        <v>2</v>
      </c>
    </row>
    <row r="27" spans="1:18" ht="33.75">
      <c r="A27" s="264"/>
      <c r="B27" s="279"/>
      <c r="C27" s="7">
        <f>+C25+1</f>
        <v>21</v>
      </c>
      <c r="D27" s="7" t="s">
        <v>140</v>
      </c>
      <c r="E27" s="7"/>
      <c r="F27" s="7"/>
      <c r="G27" s="91"/>
      <c r="H27" s="7" t="s">
        <v>250</v>
      </c>
      <c r="I27" s="7" t="s">
        <v>567</v>
      </c>
      <c r="J27" s="91">
        <v>40000</v>
      </c>
      <c r="K27" s="7" t="s">
        <v>296</v>
      </c>
      <c r="L27" s="7" t="s">
        <v>567</v>
      </c>
      <c r="M27" s="91">
        <v>10000</v>
      </c>
      <c r="N27" s="7" t="s">
        <v>251</v>
      </c>
      <c r="O27" s="7" t="s">
        <v>567</v>
      </c>
      <c r="P27" s="91">
        <v>10000</v>
      </c>
      <c r="Q27" s="92">
        <f t="shared" si="0"/>
        <v>60000</v>
      </c>
      <c r="R27" s="137">
        <v>2</v>
      </c>
    </row>
    <row r="28" spans="1:18" ht="12.75">
      <c r="A28" s="47"/>
      <c r="B28" s="231" t="s">
        <v>326</v>
      </c>
      <c r="C28" s="231"/>
      <c r="D28" s="231"/>
      <c r="E28" s="231"/>
      <c r="F28" s="38"/>
      <c r="G28" s="93">
        <f>SUM(G6:G27)</f>
        <v>15000</v>
      </c>
      <c r="H28" s="94"/>
      <c r="I28" s="95"/>
      <c r="J28" s="93">
        <f>SUM(J6:J27)</f>
        <v>954000</v>
      </c>
      <c r="K28" s="94"/>
      <c r="L28" s="95"/>
      <c r="M28" s="93">
        <f>SUM(M6:M27)</f>
        <v>225000</v>
      </c>
      <c r="N28" s="94"/>
      <c r="O28" s="95"/>
      <c r="P28" s="93">
        <f>SUM(P6:P27)</f>
        <v>237000</v>
      </c>
      <c r="Q28" s="93">
        <f>SUM(Q6:Q27)</f>
        <v>1431000</v>
      </c>
      <c r="R28" s="97"/>
    </row>
    <row r="29" spans="3:17" ht="12.75">
      <c r="C29" s="162"/>
      <c r="E29" s="163"/>
      <c r="F29" s="163"/>
      <c r="H29" s="164"/>
      <c r="I29" s="164"/>
      <c r="K29" s="164"/>
      <c r="L29" s="164"/>
      <c r="M29" s="87"/>
      <c r="N29" s="163"/>
      <c r="O29" s="163"/>
      <c r="Q29" s="155"/>
    </row>
    <row r="30" ht="12.75">
      <c r="Q30" s="8"/>
    </row>
  </sheetData>
  <mergeCells count="18">
    <mergeCell ref="B25:B27"/>
    <mergeCell ref="A6:A24"/>
    <mergeCell ref="A25:A27"/>
    <mergeCell ref="B6:B24"/>
    <mergeCell ref="A4:A5"/>
    <mergeCell ref="B4:B5"/>
    <mergeCell ref="E3:R3"/>
    <mergeCell ref="R4:R5"/>
    <mergeCell ref="B28:E28"/>
    <mergeCell ref="A1:Q1"/>
    <mergeCell ref="A2:Q2"/>
    <mergeCell ref="A3:D3"/>
    <mergeCell ref="N4:P4"/>
    <mergeCell ref="K4:M4"/>
    <mergeCell ref="H4:J4"/>
    <mergeCell ref="Q4:Q5"/>
    <mergeCell ref="C4:D5"/>
    <mergeCell ref="E4:G4"/>
  </mergeCells>
  <printOptions/>
  <pageMargins left="0.46" right="0.75" top="0.95" bottom="0.8" header="0.75" footer="0.59"/>
  <pageSetup horizontalDpi="300" verticalDpi="300" orientation="landscape" scale="80" r:id="rId1"/>
  <headerFooter alignWithMargins="0">
    <oddHeader>&amp;C&amp;"Arial,Negrita"ESQUEMA DE ORDENAMIENTO TERRITORIAL</oddHeader>
    <oddFooter>&amp;C&amp;"Arial,Negrita"MUNICIPIO DE SANTA MARIA</oddFooter>
  </headerFooter>
</worksheet>
</file>

<file path=xl/worksheets/sheet9.xml><?xml version="1.0" encoding="utf-8"?>
<worksheet xmlns="http://schemas.openxmlformats.org/spreadsheetml/2006/main" xmlns:r="http://schemas.openxmlformats.org/officeDocument/2006/relationships">
  <dimension ref="A1:S63"/>
  <sheetViews>
    <sheetView workbookViewId="0" topLeftCell="A1">
      <selection activeCell="A1" sqref="A1:R1"/>
    </sheetView>
  </sheetViews>
  <sheetFormatPr defaultColWidth="11.421875" defaultRowHeight="12.75"/>
  <cols>
    <col min="1" max="1" width="4.421875" style="0" customWidth="1"/>
    <col min="2" max="2" width="6.140625" style="0" customWidth="1"/>
    <col min="3" max="3" width="2.57421875" style="0" customWidth="1"/>
    <col min="4" max="4" width="14.7109375" style="2" customWidth="1"/>
    <col min="5" max="5" width="18.8515625" style="14" customWidth="1"/>
    <col min="6" max="6" width="2.28125" style="14" customWidth="1"/>
    <col min="7" max="7" width="10.00390625" style="87" customWidth="1"/>
    <col min="8" max="8" width="17.140625" style="88" customWidth="1"/>
    <col min="9" max="9" width="2.140625" style="88" customWidth="1"/>
    <col min="10" max="10" width="9.421875" style="87" customWidth="1"/>
    <col min="11" max="11" width="20.7109375" style="88" customWidth="1"/>
    <col min="12" max="12" width="1.8515625" style="88" customWidth="1"/>
    <col min="13" max="13" width="10.28125" style="86" customWidth="1"/>
    <col min="14" max="14" width="19.00390625" style="14" customWidth="1"/>
    <col min="15" max="15" width="2.00390625" style="14" customWidth="1"/>
    <col min="16" max="17" width="8.140625" style="89" customWidth="1"/>
    <col min="18" max="18" width="4.7109375" style="89" customWidth="1"/>
  </cols>
  <sheetData>
    <row r="1" spans="1:18" ht="14.25">
      <c r="A1" s="229" t="s">
        <v>803</v>
      </c>
      <c r="B1" s="229"/>
      <c r="C1" s="229"/>
      <c r="D1" s="229"/>
      <c r="E1" s="229"/>
      <c r="F1" s="229"/>
      <c r="G1" s="229"/>
      <c r="H1" s="229"/>
      <c r="I1" s="229"/>
      <c r="J1" s="229"/>
      <c r="K1" s="229"/>
      <c r="L1" s="229"/>
      <c r="M1" s="229"/>
      <c r="N1" s="229"/>
      <c r="O1" s="229"/>
      <c r="P1" s="229"/>
      <c r="Q1" s="229"/>
      <c r="R1" s="229"/>
    </row>
    <row r="2" spans="1:18" ht="15" customHeight="1">
      <c r="A2" s="229" t="s">
        <v>804</v>
      </c>
      <c r="B2" s="229"/>
      <c r="C2" s="229"/>
      <c r="D2" s="229"/>
      <c r="E2" s="229"/>
      <c r="F2" s="229"/>
      <c r="G2" s="229"/>
      <c r="H2" s="229"/>
      <c r="I2" s="229"/>
      <c r="J2" s="229"/>
      <c r="K2" s="229"/>
      <c r="L2" s="229"/>
      <c r="M2" s="229"/>
      <c r="N2" s="229"/>
      <c r="O2" s="229"/>
      <c r="P2" s="229"/>
      <c r="Q2" s="229"/>
      <c r="R2" s="229"/>
    </row>
    <row r="3" spans="1:18" ht="14.25" customHeight="1">
      <c r="A3" s="245" t="s">
        <v>596</v>
      </c>
      <c r="B3" s="245"/>
      <c r="C3" s="245"/>
      <c r="D3" s="245"/>
      <c r="E3" s="254" t="s">
        <v>324</v>
      </c>
      <c r="F3" s="254"/>
      <c r="G3" s="254"/>
      <c r="H3" s="254"/>
      <c r="I3" s="254"/>
      <c r="J3" s="254"/>
      <c r="K3" s="254"/>
      <c r="L3" s="254"/>
      <c r="M3" s="254"/>
      <c r="N3" s="254"/>
      <c r="O3" s="254"/>
      <c r="P3" s="254"/>
      <c r="Q3" s="254"/>
      <c r="R3" s="254"/>
    </row>
    <row r="4" spans="1:18" ht="14.25" customHeight="1">
      <c r="A4" s="251" t="s">
        <v>571</v>
      </c>
      <c r="B4" s="251" t="s">
        <v>1017</v>
      </c>
      <c r="C4" s="232" t="s">
        <v>344</v>
      </c>
      <c r="D4" s="232"/>
      <c r="E4" s="232" t="s">
        <v>347</v>
      </c>
      <c r="F4" s="232"/>
      <c r="G4" s="232"/>
      <c r="H4" s="232" t="s">
        <v>321</v>
      </c>
      <c r="I4" s="232"/>
      <c r="J4" s="232"/>
      <c r="K4" s="232" t="s">
        <v>322</v>
      </c>
      <c r="L4" s="232"/>
      <c r="M4" s="232"/>
      <c r="N4" s="232" t="s">
        <v>323</v>
      </c>
      <c r="O4" s="232"/>
      <c r="P4" s="232"/>
      <c r="Q4" s="276" t="s">
        <v>326</v>
      </c>
      <c r="R4" s="282" t="s">
        <v>592</v>
      </c>
    </row>
    <row r="5" spans="1:18" ht="44.25" customHeight="1">
      <c r="A5" s="251"/>
      <c r="B5" s="251"/>
      <c r="C5" s="232"/>
      <c r="D5" s="232"/>
      <c r="E5" s="5" t="s">
        <v>320</v>
      </c>
      <c r="F5" s="36" t="s">
        <v>566</v>
      </c>
      <c r="G5" s="90" t="s">
        <v>325</v>
      </c>
      <c r="H5" s="5" t="s">
        <v>320</v>
      </c>
      <c r="I5" s="36" t="s">
        <v>566</v>
      </c>
      <c r="J5" s="90" t="s">
        <v>325</v>
      </c>
      <c r="K5" s="5" t="s">
        <v>320</v>
      </c>
      <c r="L5" s="36" t="s">
        <v>566</v>
      </c>
      <c r="M5" s="90" t="s">
        <v>325</v>
      </c>
      <c r="N5" s="5" t="s">
        <v>320</v>
      </c>
      <c r="O5" s="36" t="s">
        <v>566</v>
      </c>
      <c r="P5" s="90" t="s">
        <v>325</v>
      </c>
      <c r="Q5" s="276"/>
      <c r="R5" s="282"/>
    </row>
    <row r="6" spans="1:19" s="2" customFormat="1" ht="59.25" customHeight="1">
      <c r="A6" s="206" t="str">
        <f>+PROGRAMAS!A178</f>
        <v>Plan Maestro de Acueducto y Alcantarillado Urbano</v>
      </c>
      <c r="B6" s="206" t="str">
        <f>+'[1]PROGRAMAS'!B156</f>
        <v>Optimización del sistema de Acueducto</v>
      </c>
      <c r="C6" s="3">
        <v>1</v>
      </c>
      <c r="D6" s="40" t="s">
        <v>187</v>
      </c>
      <c r="E6" s="40" t="s">
        <v>158</v>
      </c>
      <c r="F6" s="37" t="s">
        <v>567</v>
      </c>
      <c r="G6" s="84">
        <v>10000</v>
      </c>
      <c r="H6" s="40"/>
      <c r="I6" s="41" t="s">
        <v>567</v>
      </c>
      <c r="J6" s="84"/>
      <c r="K6" s="40" t="s">
        <v>156</v>
      </c>
      <c r="L6" s="41" t="s">
        <v>569</v>
      </c>
      <c r="M6" s="84">
        <v>150000</v>
      </c>
      <c r="N6" s="40" t="s">
        <v>157</v>
      </c>
      <c r="O6" s="41" t="s">
        <v>567</v>
      </c>
      <c r="P6" s="84">
        <v>20000</v>
      </c>
      <c r="Q6" s="84">
        <f>+P6+M6+J6+G6</f>
        <v>180000</v>
      </c>
      <c r="R6" s="102">
        <v>1</v>
      </c>
      <c r="S6" s="83"/>
    </row>
    <row r="7" spans="1:19" s="2" customFormat="1" ht="59.25" customHeight="1">
      <c r="A7" s="206"/>
      <c r="B7" s="206"/>
      <c r="C7" s="3">
        <f aca="true" t="shared" si="0" ref="C7:C60">+C6+1</f>
        <v>2</v>
      </c>
      <c r="D7" s="40" t="s">
        <v>188</v>
      </c>
      <c r="E7" s="40" t="s">
        <v>158</v>
      </c>
      <c r="F7" s="37" t="s">
        <v>567</v>
      </c>
      <c r="G7" s="84">
        <v>10000</v>
      </c>
      <c r="H7" s="40" t="s">
        <v>155</v>
      </c>
      <c r="I7" s="41" t="s">
        <v>569</v>
      </c>
      <c r="J7" s="84">
        <v>40000</v>
      </c>
      <c r="K7" s="40" t="s">
        <v>886</v>
      </c>
      <c r="L7" s="41" t="s">
        <v>567</v>
      </c>
      <c r="M7" s="84">
        <v>300000</v>
      </c>
      <c r="N7" s="40" t="s">
        <v>157</v>
      </c>
      <c r="O7" s="41" t="s">
        <v>567</v>
      </c>
      <c r="P7" s="84">
        <v>30000</v>
      </c>
      <c r="Q7" s="84">
        <f aca="true" t="shared" si="1" ref="Q7:Q60">+P7+M7+J7+G7</f>
        <v>380000</v>
      </c>
      <c r="R7" s="102">
        <v>1</v>
      </c>
      <c r="S7" s="83"/>
    </row>
    <row r="8" spans="1:19" s="2" customFormat="1" ht="22.5">
      <c r="A8" s="281"/>
      <c r="B8" s="206"/>
      <c r="C8" s="3">
        <f t="shared" si="0"/>
        <v>3</v>
      </c>
      <c r="D8" s="40" t="s">
        <v>189</v>
      </c>
      <c r="E8" s="40" t="s">
        <v>887</v>
      </c>
      <c r="F8" s="37" t="s">
        <v>569</v>
      </c>
      <c r="G8" s="84">
        <v>10000</v>
      </c>
      <c r="H8" s="40" t="s">
        <v>888</v>
      </c>
      <c r="I8" s="41" t="s">
        <v>569</v>
      </c>
      <c r="J8" s="84">
        <v>20000</v>
      </c>
      <c r="K8" s="40" t="s">
        <v>2</v>
      </c>
      <c r="L8" s="41" t="s">
        <v>567</v>
      </c>
      <c r="M8" s="84">
        <v>100000</v>
      </c>
      <c r="N8" s="40" t="s">
        <v>3</v>
      </c>
      <c r="O8" s="41" t="s">
        <v>570</v>
      </c>
      <c r="P8" s="84">
        <v>30000</v>
      </c>
      <c r="Q8" s="84">
        <f t="shared" si="1"/>
        <v>160000</v>
      </c>
      <c r="R8" s="102">
        <v>1</v>
      </c>
      <c r="S8" s="83"/>
    </row>
    <row r="9" spans="1:19" s="2" customFormat="1" ht="33.75">
      <c r="A9" s="281"/>
      <c r="B9" s="206"/>
      <c r="C9" s="3">
        <f t="shared" si="0"/>
        <v>4</v>
      </c>
      <c r="D9" s="40" t="s">
        <v>362</v>
      </c>
      <c r="E9" s="40"/>
      <c r="F9" s="37"/>
      <c r="G9" s="84"/>
      <c r="H9" s="40" t="s">
        <v>4</v>
      </c>
      <c r="I9" s="41"/>
      <c r="J9" s="84">
        <v>100000</v>
      </c>
      <c r="K9" s="40"/>
      <c r="L9" s="41"/>
      <c r="M9" s="84"/>
      <c r="N9" s="40" t="s">
        <v>889</v>
      </c>
      <c r="O9" s="41"/>
      <c r="P9" s="84">
        <v>10000</v>
      </c>
      <c r="Q9" s="84">
        <f t="shared" si="1"/>
        <v>110000</v>
      </c>
      <c r="R9" s="102">
        <v>1</v>
      </c>
      <c r="S9" s="83"/>
    </row>
    <row r="10" spans="1:19" s="2" customFormat="1" ht="45">
      <c r="A10" s="281"/>
      <c r="B10" s="206"/>
      <c r="C10" s="3">
        <f t="shared" si="0"/>
        <v>5</v>
      </c>
      <c r="D10" s="40" t="s">
        <v>159</v>
      </c>
      <c r="E10" s="40" t="s">
        <v>160</v>
      </c>
      <c r="F10" s="37" t="s">
        <v>569</v>
      </c>
      <c r="G10" s="84">
        <v>10000</v>
      </c>
      <c r="H10" s="40"/>
      <c r="I10" s="41"/>
      <c r="J10" s="84"/>
      <c r="K10" s="40" t="s">
        <v>742</v>
      </c>
      <c r="L10" s="41" t="s">
        <v>567</v>
      </c>
      <c r="M10" s="84">
        <v>5000</v>
      </c>
      <c r="N10" s="40"/>
      <c r="O10" s="41"/>
      <c r="P10" s="84"/>
      <c r="Q10" s="84">
        <f t="shared" si="1"/>
        <v>15000</v>
      </c>
      <c r="R10" s="102">
        <v>1</v>
      </c>
      <c r="S10" s="83"/>
    </row>
    <row r="11" spans="1:19" s="2" customFormat="1" ht="33.75">
      <c r="A11" s="281"/>
      <c r="B11" s="206"/>
      <c r="C11" s="3">
        <f t="shared" si="0"/>
        <v>6</v>
      </c>
      <c r="D11" s="40" t="s">
        <v>190</v>
      </c>
      <c r="E11" s="40" t="s">
        <v>890</v>
      </c>
      <c r="F11" s="37" t="s">
        <v>567</v>
      </c>
      <c r="G11" s="84">
        <v>5000</v>
      </c>
      <c r="H11" s="40" t="s">
        <v>743</v>
      </c>
      <c r="I11" s="41" t="s">
        <v>569</v>
      </c>
      <c r="J11" s="84">
        <v>200000</v>
      </c>
      <c r="K11" s="40" t="s">
        <v>5</v>
      </c>
      <c r="L11" s="41" t="s">
        <v>567</v>
      </c>
      <c r="M11" s="84">
        <v>60000</v>
      </c>
      <c r="N11" s="40"/>
      <c r="O11" s="41"/>
      <c r="P11" s="84"/>
      <c r="Q11" s="84">
        <f t="shared" si="1"/>
        <v>265000</v>
      </c>
      <c r="R11" s="102">
        <v>2</v>
      </c>
      <c r="S11" s="83"/>
    </row>
    <row r="12" spans="1:19" s="2" customFormat="1" ht="67.5">
      <c r="A12" s="281"/>
      <c r="B12" s="280" t="str">
        <f>+'[1]PROGRAMAS'!B162</f>
        <v>Optimización del Sistema de Alcantarillado</v>
      </c>
      <c r="C12" s="3">
        <f t="shared" si="0"/>
        <v>7</v>
      </c>
      <c r="D12" s="40" t="s">
        <v>497</v>
      </c>
      <c r="E12" s="40" t="s">
        <v>782</v>
      </c>
      <c r="F12" s="37" t="s">
        <v>567</v>
      </c>
      <c r="G12" s="84">
        <v>15000</v>
      </c>
      <c r="H12" s="40" t="s">
        <v>891</v>
      </c>
      <c r="I12" s="41" t="s">
        <v>569</v>
      </c>
      <c r="J12" s="84">
        <v>600000</v>
      </c>
      <c r="K12" s="40" t="s">
        <v>716</v>
      </c>
      <c r="L12" s="41" t="s">
        <v>569</v>
      </c>
      <c r="M12" s="84">
        <v>60000</v>
      </c>
      <c r="N12" s="40" t="s">
        <v>183</v>
      </c>
      <c r="O12" s="41" t="s">
        <v>570</v>
      </c>
      <c r="P12" s="84">
        <v>20000</v>
      </c>
      <c r="Q12" s="84">
        <f t="shared" si="1"/>
        <v>695000</v>
      </c>
      <c r="R12" s="102">
        <v>2</v>
      </c>
      <c r="S12" s="83"/>
    </row>
    <row r="13" spans="1:19" s="2" customFormat="1" ht="45">
      <c r="A13" s="281"/>
      <c r="B13" s="280"/>
      <c r="C13" s="3">
        <f t="shared" si="0"/>
        <v>8</v>
      </c>
      <c r="D13" s="40" t="s">
        <v>161</v>
      </c>
      <c r="E13" s="40" t="s">
        <v>163</v>
      </c>
      <c r="F13" s="37" t="s">
        <v>567</v>
      </c>
      <c r="G13" s="84"/>
      <c r="H13" s="40" t="s">
        <v>705</v>
      </c>
      <c r="I13" s="41" t="s">
        <v>569</v>
      </c>
      <c r="J13" s="84">
        <v>320000</v>
      </c>
      <c r="K13" s="40"/>
      <c r="L13" s="41"/>
      <c r="M13" s="84"/>
      <c r="N13" s="40" t="s">
        <v>706</v>
      </c>
      <c r="O13" s="41" t="s">
        <v>570</v>
      </c>
      <c r="P13" s="84">
        <v>30000</v>
      </c>
      <c r="Q13" s="84">
        <f t="shared" si="1"/>
        <v>350000</v>
      </c>
      <c r="R13" s="102">
        <v>1</v>
      </c>
      <c r="S13" s="83"/>
    </row>
    <row r="14" spans="1:19" s="2" customFormat="1" ht="45">
      <c r="A14" s="281"/>
      <c r="B14" s="280"/>
      <c r="C14" s="3">
        <f t="shared" si="0"/>
        <v>9</v>
      </c>
      <c r="D14" s="40" t="s">
        <v>162</v>
      </c>
      <c r="E14" s="40" t="s">
        <v>164</v>
      </c>
      <c r="F14" s="61" t="s">
        <v>567</v>
      </c>
      <c r="G14" s="111"/>
      <c r="H14" s="40" t="s">
        <v>704</v>
      </c>
      <c r="I14" s="61" t="s">
        <v>569</v>
      </c>
      <c r="J14" s="84">
        <v>300000</v>
      </c>
      <c r="K14" s="112"/>
      <c r="L14" s="61"/>
      <c r="M14" s="111"/>
      <c r="N14" s="40" t="s">
        <v>706</v>
      </c>
      <c r="O14" s="41" t="s">
        <v>570</v>
      </c>
      <c r="P14" s="84">
        <v>20000</v>
      </c>
      <c r="Q14" s="84">
        <f t="shared" si="1"/>
        <v>320000</v>
      </c>
      <c r="R14" s="113">
        <v>2</v>
      </c>
      <c r="S14" s="83"/>
    </row>
    <row r="15" spans="1:19" s="2" customFormat="1" ht="57" customHeight="1">
      <c r="A15" s="206" t="str">
        <f>+PROGRAMAS!A187</f>
        <v>                                 Potabilización del Agua en Zona Rural</v>
      </c>
      <c r="B15" s="206" t="str">
        <f>+'[1]PROGRAMAS'!B166</f>
        <v>Ampliación de la cobertura en sectores y veredas sin servicio de acueducto</v>
      </c>
      <c r="C15" s="3">
        <f t="shared" si="0"/>
        <v>10</v>
      </c>
      <c r="D15" s="40" t="s">
        <v>313</v>
      </c>
      <c r="E15" s="40"/>
      <c r="F15" s="37"/>
      <c r="G15" s="84"/>
      <c r="H15" s="40" t="s">
        <v>892</v>
      </c>
      <c r="I15" s="41" t="s">
        <v>567</v>
      </c>
      <c r="J15" s="84">
        <v>50000</v>
      </c>
      <c r="K15" s="40" t="s">
        <v>744</v>
      </c>
      <c r="L15" s="41" t="s">
        <v>569</v>
      </c>
      <c r="M15" s="84">
        <v>6000</v>
      </c>
      <c r="N15" s="40" t="s">
        <v>585</v>
      </c>
      <c r="O15" s="41" t="s">
        <v>570</v>
      </c>
      <c r="P15" s="84">
        <v>20000</v>
      </c>
      <c r="Q15" s="84">
        <f t="shared" si="1"/>
        <v>76000</v>
      </c>
      <c r="R15" s="113">
        <v>2</v>
      </c>
      <c r="S15" s="83"/>
    </row>
    <row r="16" spans="1:19" ht="48" customHeight="1">
      <c r="A16" s="206"/>
      <c r="B16" s="206"/>
      <c r="C16" s="3">
        <f t="shared" si="0"/>
        <v>11</v>
      </c>
      <c r="D16" s="40" t="s">
        <v>314</v>
      </c>
      <c r="E16" s="40"/>
      <c r="F16" s="37"/>
      <c r="G16" s="84"/>
      <c r="H16" s="40" t="s">
        <v>426</v>
      </c>
      <c r="I16" s="41" t="s">
        <v>567</v>
      </c>
      <c r="J16" s="84">
        <v>40000</v>
      </c>
      <c r="K16" s="40" t="s">
        <v>744</v>
      </c>
      <c r="L16" s="41" t="s">
        <v>569</v>
      </c>
      <c r="M16" s="84">
        <v>6000</v>
      </c>
      <c r="N16" s="40" t="s">
        <v>308</v>
      </c>
      <c r="O16" s="41" t="s">
        <v>570</v>
      </c>
      <c r="P16" s="84">
        <v>20000</v>
      </c>
      <c r="Q16" s="84">
        <f t="shared" si="1"/>
        <v>66000</v>
      </c>
      <c r="R16" s="113">
        <v>2</v>
      </c>
      <c r="S16" s="85"/>
    </row>
    <row r="17" spans="1:19" ht="65.25" customHeight="1">
      <c r="A17" s="206"/>
      <c r="B17" s="206"/>
      <c r="C17" s="3">
        <f t="shared" si="0"/>
        <v>12</v>
      </c>
      <c r="D17" s="40" t="s">
        <v>723</v>
      </c>
      <c r="E17" s="40" t="s">
        <v>893</v>
      </c>
      <c r="F17" s="37" t="s">
        <v>567</v>
      </c>
      <c r="G17" s="84">
        <v>10000</v>
      </c>
      <c r="H17" s="40" t="s">
        <v>894</v>
      </c>
      <c r="I17" s="41" t="s">
        <v>567</v>
      </c>
      <c r="J17" s="84">
        <v>700000</v>
      </c>
      <c r="K17" s="40" t="s">
        <v>586</v>
      </c>
      <c r="L17" s="41" t="s">
        <v>567</v>
      </c>
      <c r="M17" s="84">
        <v>50000</v>
      </c>
      <c r="N17" s="40" t="s">
        <v>440</v>
      </c>
      <c r="O17" s="41" t="s">
        <v>570</v>
      </c>
      <c r="P17" s="84">
        <v>15000</v>
      </c>
      <c r="Q17" s="84">
        <f t="shared" si="1"/>
        <v>775000</v>
      </c>
      <c r="R17" s="113">
        <v>1</v>
      </c>
      <c r="S17" s="85"/>
    </row>
    <row r="18" spans="1:19" ht="56.25" customHeight="1">
      <c r="A18" s="206"/>
      <c r="B18" s="206"/>
      <c r="C18" s="3">
        <f t="shared" si="0"/>
        <v>13</v>
      </c>
      <c r="D18" s="40" t="s">
        <v>316</v>
      </c>
      <c r="E18" s="40" t="s">
        <v>725</v>
      </c>
      <c r="F18" s="37" t="s">
        <v>567</v>
      </c>
      <c r="G18" s="84">
        <v>7000</v>
      </c>
      <c r="H18" s="40" t="s">
        <v>726</v>
      </c>
      <c r="I18" s="41" t="s">
        <v>569</v>
      </c>
      <c r="J18" s="84">
        <v>50000</v>
      </c>
      <c r="K18" s="40" t="s">
        <v>745</v>
      </c>
      <c r="L18" s="41" t="s">
        <v>570</v>
      </c>
      <c r="M18" s="84">
        <v>3000</v>
      </c>
      <c r="N18" s="40" t="s">
        <v>440</v>
      </c>
      <c r="O18" s="41" t="s">
        <v>570</v>
      </c>
      <c r="P18" s="84">
        <v>15000</v>
      </c>
      <c r="Q18" s="84">
        <f t="shared" si="1"/>
        <v>75000</v>
      </c>
      <c r="R18" s="113">
        <v>3</v>
      </c>
      <c r="S18" s="85"/>
    </row>
    <row r="19" spans="1:19" ht="54" customHeight="1">
      <c r="A19" s="206"/>
      <c r="B19" s="206"/>
      <c r="C19" s="3">
        <f t="shared" si="0"/>
        <v>14</v>
      </c>
      <c r="D19" s="40" t="s">
        <v>319</v>
      </c>
      <c r="E19" s="40" t="s">
        <v>315</v>
      </c>
      <c r="F19" s="37" t="s">
        <v>567</v>
      </c>
      <c r="G19" s="84">
        <v>10000</v>
      </c>
      <c r="H19" s="40" t="s">
        <v>441</v>
      </c>
      <c r="I19" s="41"/>
      <c r="J19" s="84">
        <v>50000</v>
      </c>
      <c r="K19" s="40" t="s">
        <v>745</v>
      </c>
      <c r="L19" s="41" t="s">
        <v>570</v>
      </c>
      <c r="M19" s="84">
        <v>3000</v>
      </c>
      <c r="N19" s="40" t="s">
        <v>308</v>
      </c>
      <c r="O19" s="41" t="s">
        <v>570</v>
      </c>
      <c r="P19" s="84">
        <v>10000</v>
      </c>
      <c r="Q19" s="84">
        <f t="shared" si="1"/>
        <v>73000</v>
      </c>
      <c r="R19" s="113">
        <v>2</v>
      </c>
      <c r="S19" s="85"/>
    </row>
    <row r="20" spans="1:19" ht="51.75" customHeight="1">
      <c r="A20" s="206"/>
      <c r="B20" s="206"/>
      <c r="C20" s="3">
        <f t="shared" si="0"/>
        <v>15</v>
      </c>
      <c r="D20" s="40" t="s">
        <v>587</v>
      </c>
      <c r="E20" s="40" t="s">
        <v>442</v>
      </c>
      <c r="F20" s="37" t="s">
        <v>567</v>
      </c>
      <c r="G20" s="84">
        <v>10000</v>
      </c>
      <c r="H20" s="40" t="s">
        <v>443</v>
      </c>
      <c r="I20" s="41" t="s">
        <v>746</v>
      </c>
      <c r="J20" s="84">
        <v>50000</v>
      </c>
      <c r="K20" s="40" t="s">
        <v>745</v>
      </c>
      <c r="L20" s="41" t="s">
        <v>570</v>
      </c>
      <c r="M20" s="84">
        <v>3000</v>
      </c>
      <c r="N20" s="40" t="s">
        <v>308</v>
      </c>
      <c r="O20" s="41" t="s">
        <v>570</v>
      </c>
      <c r="P20" s="84">
        <v>10000</v>
      </c>
      <c r="Q20" s="84">
        <f t="shared" si="1"/>
        <v>73000</v>
      </c>
      <c r="R20" s="113">
        <v>1</v>
      </c>
      <c r="S20" s="85"/>
    </row>
    <row r="21" spans="1:19" ht="55.5" customHeight="1">
      <c r="A21" s="206"/>
      <c r="B21" s="206"/>
      <c r="C21" s="3">
        <f t="shared" si="0"/>
        <v>16</v>
      </c>
      <c r="D21" s="40" t="s">
        <v>589</v>
      </c>
      <c r="E21" s="40" t="s">
        <v>893</v>
      </c>
      <c r="F21" s="37" t="s">
        <v>567</v>
      </c>
      <c r="G21" s="84">
        <v>8000</v>
      </c>
      <c r="H21" s="40" t="s">
        <v>444</v>
      </c>
      <c r="I21" s="41" t="s">
        <v>569</v>
      </c>
      <c r="J21" s="84">
        <v>50000</v>
      </c>
      <c r="K21" s="40" t="s">
        <v>745</v>
      </c>
      <c r="L21" s="41" t="s">
        <v>570</v>
      </c>
      <c r="M21" s="84">
        <v>3000</v>
      </c>
      <c r="N21" s="40" t="s">
        <v>308</v>
      </c>
      <c r="O21" s="41" t="s">
        <v>570</v>
      </c>
      <c r="P21" s="84">
        <v>10000</v>
      </c>
      <c r="Q21" s="84">
        <f t="shared" si="1"/>
        <v>71000</v>
      </c>
      <c r="R21" s="113">
        <v>2</v>
      </c>
      <c r="S21" s="85"/>
    </row>
    <row r="22" spans="1:19" ht="54" customHeight="1">
      <c r="A22" s="206"/>
      <c r="B22" s="206"/>
      <c r="C22" s="3">
        <f t="shared" si="0"/>
        <v>17</v>
      </c>
      <c r="D22" s="40" t="s">
        <v>718</v>
      </c>
      <c r="E22" s="40" t="s">
        <v>315</v>
      </c>
      <c r="F22" s="37" t="s">
        <v>567</v>
      </c>
      <c r="G22" s="84">
        <v>8000</v>
      </c>
      <c r="H22" s="40" t="s">
        <v>441</v>
      </c>
      <c r="I22" s="41" t="s">
        <v>567</v>
      </c>
      <c r="J22" s="84">
        <v>50000</v>
      </c>
      <c r="K22" s="40" t="s">
        <v>745</v>
      </c>
      <c r="L22" s="41" t="s">
        <v>570</v>
      </c>
      <c r="M22" s="84">
        <v>6000</v>
      </c>
      <c r="N22" s="40" t="s">
        <v>308</v>
      </c>
      <c r="O22" s="41" t="s">
        <v>570</v>
      </c>
      <c r="P22" s="84">
        <v>10000</v>
      </c>
      <c r="Q22" s="84">
        <f t="shared" si="1"/>
        <v>74000</v>
      </c>
      <c r="R22" s="113">
        <v>1</v>
      </c>
      <c r="S22" s="85"/>
    </row>
    <row r="23" spans="1:19" ht="53.25" customHeight="1">
      <c r="A23" s="206"/>
      <c r="B23" s="206"/>
      <c r="C23" s="3">
        <f t="shared" si="0"/>
        <v>18</v>
      </c>
      <c r="D23" s="40" t="s">
        <v>590</v>
      </c>
      <c r="E23" s="40" t="s">
        <v>893</v>
      </c>
      <c r="F23" s="37" t="s">
        <v>567</v>
      </c>
      <c r="G23" s="84">
        <v>15000</v>
      </c>
      <c r="H23" s="40" t="s">
        <v>445</v>
      </c>
      <c r="I23" s="41" t="s">
        <v>569</v>
      </c>
      <c r="J23" s="84">
        <v>120000</v>
      </c>
      <c r="K23" s="40" t="s">
        <v>747</v>
      </c>
      <c r="L23" s="41" t="s">
        <v>567</v>
      </c>
      <c r="M23" s="84">
        <v>50000</v>
      </c>
      <c r="N23" s="40" t="s">
        <v>308</v>
      </c>
      <c r="O23" s="41" t="s">
        <v>570</v>
      </c>
      <c r="P23" s="84">
        <v>10000</v>
      </c>
      <c r="Q23" s="84">
        <f t="shared" si="1"/>
        <v>195000</v>
      </c>
      <c r="R23" s="113">
        <v>3</v>
      </c>
      <c r="S23" s="85"/>
    </row>
    <row r="24" spans="1:19" ht="52.5" customHeight="1">
      <c r="A24" s="206"/>
      <c r="B24" s="206"/>
      <c r="C24" s="3">
        <f t="shared" si="0"/>
        <v>19</v>
      </c>
      <c r="D24" s="40" t="s">
        <v>446</v>
      </c>
      <c r="E24" s="40" t="s">
        <v>447</v>
      </c>
      <c r="F24" s="37" t="s">
        <v>569</v>
      </c>
      <c r="G24" s="84">
        <v>10000</v>
      </c>
      <c r="H24" s="40" t="s">
        <v>318</v>
      </c>
      <c r="I24" s="41" t="s">
        <v>569</v>
      </c>
      <c r="J24" s="84">
        <v>420000</v>
      </c>
      <c r="K24" s="40" t="s">
        <v>745</v>
      </c>
      <c r="L24" s="41" t="s">
        <v>570</v>
      </c>
      <c r="M24" s="84">
        <v>10000</v>
      </c>
      <c r="N24" s="40" t="s">
        <v>308</v>
      </c>
      <c r="O24" s="41" t="s">
        <v>570</v>
      </c>
      <c r="P24" s="84">
        <v>10000</v>
      </c>
      <c r="Q24" s="84">
        <f t="shared" si="1"/>
        <v>450000</v>
      </c>
      <c r="R24" s="113">
        <v>2</v>
      </c>
      <c r="S24" s="85"/>
    </row>
    <row r="25" spans="1:19" ht="48.75" customHeight="1">
      <c r="A25" s="206"/>
      <c r="B25" s="206" t="str">
        <f>+'[1]PROGRAMAS'!B165</f>
        <v>Proyecto de optimización de acueductos rurales existentes</v>
      </c>
      <c r="C25" s="3">
        <f t="shared" si="0"/>
        <v>20</v>
      </c>
      <c r="D25" s="40" t="s">
        <v>306</v>
      </c>
      <c r="E25" s="40"/>
      <c r="F25" s="37"/>
      <c r="G25" s="84"/>
      <c r="H25" s="40" t="s">
        <v>872</v>
      </c>
      <c r="I25" s="41" t="s">
        <v>569</v>
      </c>
      <c r="J25" s="84">
        <v>10000</v>
      </c>
      <c r="K25" s="40" t="s">
        <v>198</v>
      </c>
      <c r="L25" s="41" t="s">
        <v>569</v>
      </c>
      <c r="M25" s="84">
        <v>50000</v>
      </c>
      <c r="N25" s="40" t="s">
        <v>308</v>
      </c>
      <c r="O25" s="41" t="s">
        <v>570</v>
      </c>
      <c r="P25" s="84">
        <v>40000</v>
      </c>
      <c r="Q25" s="84">
        <f t="shared" si="1"/>
        <v>100000</v>
      </c>
      <c r="R25" s="102">
        <v>2</v>
      </c>
      <c r="S25" s="85"/>
    </row>
    <row r="26" spans="1:19" ht="48" customHeight="1">
      <c r="A26" s="206"/>
      <c r="B26" s="206"/>
      <c r="C26" s="3">
        <f t="shared" si="0"/>
        <v>21</v>
      </c>
      <c r="D26" s="40" t="s">
        <v>309</v>
      </c>
      <c r="E26" s="40"/>
      <c r="F26" s="37"/>
      <c r="G26" s="84"/>
      <c r="H26" s="40" t="s">
        <v>872</v>
      </c>
      <c r="I26" s="41" t="s">
        <v>569</v>
      </c>
      <c r="J26" s="84">
        <v>10000</v>
      </c>
      <c r="K26" s="40" t="s">
        <v>307</v>
      </c>
      <c r="L26" s="41" t="s">
        <v>570</v>
      </c>
      <c r="M26" s="84">
        <v>10000</v>
      </c>
      <c r="N26" s="40" t="s">
        <v>308</v>
      </c>
      <c r="O26" s="41" t="s">
        <v>570</v>
      </c>
      <c r="P26" s="84">
        <v>20000</v>
      </c>
      <c r="Q26" s="84">
        <f t="shared" si="1"/>
        <v>40000</v>
      </c>
      <c r="R26" s="113">
        <v>2</v>
      </c>
      <c r="S26" s="85"/>
    </row>
    <row r="27" spans="1:19" ht="50.25" customHeight="1">
      <c r="A27" s="206"/>
      <c r="B27" s="206"/>
      <c r="C27" s="3">
        <f t="shared" si="0"/>
        <v>22</v>
      </c>
      <c r="D27" s="40" t="s">
        <v>719</v>
      </c>
      <c r="E27" s="40"/>
      <c r="F27" s="37"/>
      <c r="G27" s="84"/>
      <c r="H27" s="40" t="s">
        <v>872</v>
      </c>
      <c r="I27" s="41" t="s">
        <v>569</v>
      </c>
      <c r="J27" s="84">
        <v>10000</v>
      </c>
      <c r="K27" s="40" t="s">
        <v>307</v>
      </c>
      <c r="L27" s="41" t="s">
        <v>570</v>
      </c>
      <c r="M27" s="84">
        <v>10000</v>
      </c>
      <c r="N27" s="40" t="s">
        <v>308</v>
      </c>
      <c r="O27" s="41" t="s">
        <v>570</v>
      </c>
      <c r="P27" s="84">
        <v>10000</v>
      </c>
      <c r="Q27" s="84">
        <f t="shared" si="1"/>
        <v>30000</v>
      </c>
      <c r="R27" s="113">
        <v>2</v>
      </c>
      <c r="S27" s="85"/>
    </row>
    <row r="28" spans="1:19" ht="50.25" customHeight="1">
      <c r="A28" s="206"/>
      <c r="B28" s="206"/>
      <c r="C28" s="3">
        <f t="shared" si="0"/>
        <v>23</v>
      </c>
      <c r="D28" s="40" t="s">
        <v>310</v>
      </c>
      <c r="E28" s="40" t="s">
        <v>448</v>
      </c>
      <c r="F28" s="37" t="s">
        <v>567</v>
      </c>
      <c r="G28" s="84">
        <v>8000</v>
      </c>
      <c r="H28" s="40" t="s">
        <v>449</v>
      </c>
      <c r="I28" s="41" t="s">
        <v>569</v>
      </c>
      <c r="J28" s="84">
        <v>50000</v>
      </c>
      <c r="K28" s="40" t="s">
        <v>307</v>
      </c>
      <c r="L28" s="41" t="s">
        <v>570</v>
      </c>
      <c r="M28" s="84">
        <v>3000</v>
      </c>
      <c r="N28" s="40" t="s">
        <v>308</v>
      </c>
      <c r="O28" s="41" t="s">
        <v>570</v>
      </c>
      <c r="P28" s="84">
        <v>10000</v>
      </c>
      <c r="Q28" s="84">
        <f t="shared" si="1"/>
        <v>71000</v>
      </c>
      <c r="R28" s="113">
        <v>2</v>
      </c>
      <c r="S28" s="85"/>
    </row>
    <row r="29" spans="1:19" ht="50.25" customHeight="1">
      <c r="A29" s="206"/>
      <c r="B29" s="206"/>
      <c r="C29" s="3">
        <f t="shared" si="0"/>
        <v>24</v>
      </c>
      <c r="D29" s="40" t="s">
        <v>311</v>
      </c>
      <c r="E29" s="40"/>
      <c r="F29" s="37"/>
      <c r="G29" s="84"/>
      <c r="H29" s="40" t="s">
        <v>193</v>
      </c>
      <c r="I29" s="41" t="s">
        <v>569</v>
      </c>
      <c r="J29" s="84">
        <v>35000</v>
      </c>
      <c r="K29" s="40" t="s">
        <v>307</v>
      </c>
      <c r="L29" s="41" t="s">
        <v>570</v>
      </c>
      <c r="M29" s="84">
        <v>5000</v>
      </c>
      <c r="N29" s="40" t="s">
        <v>308</v>
      </c>
      <c r="O29" s="41" t="s">
        <v>570</v>
      </c>
      <c r="P29" s="84">
        <v>10000</v>
      </c>
      <c r="Q29" s="84">
        <f t="shared" si="1"/>
        <v>50000</v>
      </c>
      <c r="R29" s="113">
        <v>2</v>
      </c>
      <c r="S29" s="85"/>
    </row>
    <row r="30" spans="1:19" ht="50.25" customHeight="1">
      <c r="A30" s="206"/>
      <c r="B30" s="206"/>
      <c r="C30" s="3">
        <f t="shared" si="0"/>
        <v>25</v>
      </c>
      <c r="D30" s="40" t="s">
        <v>312</v>
      </c>
      <c r="E30" s="40"/>
      <c r="F30" s="37"/>
      <c r="G30" s="84"/>
      <c r="H30" s="40" t="s">
        <v>872</v>
      </c>
      <c r="I30" s="41" t="s">
        <v>569</v>
      </c>
      <c r="J30" s="84">
        <v>10000</v>
      </c>
      <c r="K30" s="40" t="s">
        <v>307</v>
      </c>
      <c r="L30" s="41" t="s">
        <v>570</v>
      </c>
      <c r="M30" s="84">
        <v>6000</v>
      </c>
      <c r="N30" s="40" t="s">
        <v>308</v>
      </c>
      <c r="O30" s="41" t="s">
        <v>570</v>
      </c>
      <c r="P30" s="84">
        <v>50000</v>
      </c>
      <c r="Q30" s="84">
        <f t="shared" si="1"/>
        <v>66000</v>
      </c>
      <c r="R30" s="113">
        <v>2</v>
      </c>
      <c r="S30" s="85"/>
    </row>
    <row r="31" spans="1:19" ht="50.25" customHeight="1">
      <c r="A31" s="206"/>
      <c r="B31" s="206"/>
      <c r="C31" s="3">
        <f t="shared" si="0"/>
        <v>26</v>
      </c>
      <c r="D31" s="40" t="s">
        <v>773</v>
      </c>
      <c r="E31" s="40" t="s">
        <v>860</v>
      </c>
      <c r="F31" s="37" t="s">
        <v>567</v>
      </c>
      <c r="G31" s="84">
        <v>6000</v>
      </c>
      <c r="H31" s="40" t="s">
        <v>774</v>
      </c>
      <c r="I31" s="41"/>
      <c r="J31" s="84">
        <v>50000</v>
      </c>
      <c r="K31" s="40"/>
      <c r="L31" s="41"/>
      <c r="M31" s="84"/>
      <c r="N31" s="40"/>
      <c r="O31" s="41"/>
      <c r="P31" s="84"/>
      <c r="Q31" s="84">
        <f t="shared" si="1"/>
        <v>56000</v>
      </c>
      <c r="R31" s="113">
        <v>1</v>
      </c>
      <c r="S31" s="85"/>
    </row>
    <row r="32" spans="1:19" ht="50.25" customHeight="1">
      <c r="A32" s="206"/>
      <c r="B32" s="206"/>
      <c r="C32" s="3">
        <f t="shared" si="0"/>
        <v>27</v>
      </c>
      <c r="D32" s="40" t="s">
        <v>722</v>
      </c>
      <c r="E32" s="40"/>
      <c r="F32" s="37"/>
      <c r="G32" s="84"/>
      <c r="H32" s="40" t="s">
        <v>872</v>
      </c>
      <c r="I32" s="41"/>
      <c r="J32" s="84">
        <v>10000</v>
      </c>
      <c r="K32" s="40" t="s">
        <v>748</v>
      </c>
      <c r="L32" s="41" t="s">
        <v>569</v>
      </c>
      <c r="M32" s="84">
        <v>30000</v>
      </c>
      <c r="N32" s="40" t="s">
        <v>308</v>
      </c>
      <c r="O32" s="41" t="s">
        <v>570</v>
      </c>
      <c r="P32" s="84">
        <v>10000</v>
      </c>
      <c r="Q32" s="84">
        <f t="shared" si="1"/>
        <v>50000</v>
      </c>
      <c r="R32" s="113">
        <v>2</v>
      </c>
      <c r="S32" s="85"/>
    </row>
    <row r="33" spans="1:19" ht="50.25" customHeight="1">
      <c r="A33" s="206"/>
      <c r="B33" s="206"/>
      <c r="C33" s="3">
        <f t="shared" si="0"/>
        <v>28</v>
      </c>
      <c r="D33" s="40" t="s">
        <v>317</v>
      </c>
      <c r="E33" s="40"/>
      <c r="F33" s="37"/>
      <c r="G33" s="84"/>
      <c r="H33" s="40" t="s">
        <v>450</v>
      </c>
      <c r="I33" s="41" t="s">
        <v>567</v>
      </c>
      <c r="J33" s="84">
        <v>15000</v>
      </c>
      <c r="K33" s="40" t="s">
        <v>744</v>
      </c>
      <c r="L33" s="41" t="s">
        <v>570</v>
      </c>
      <c r="M33" s="84">
        <v>8000</v>
      </c>
      <c r="N33" s="40" t="s">
        <v>308</v>
      </c>
      <c r="O33" s="41" t="s">
        <v>570</v>
      </c>
      <c r="P33" s="84">
        <v>10000</v>
      </c>
      <c r="Q33" s="84">
        <f t="shared" si="1"/>
        <v>33000</v>
      </c>
      <c r="R33" s="113">
        <v>3</v>
      </c>
      <c r="S33" s="85"/>
    </row>
    <row r="34" spans="1:19" ht="50.25" customHeight="1">
      <c r="A34" s="206"/>
      <c r="B34" s="206"/>
      <c r="C34" s="3">
        <f t="shared" si="0"/>
        <v>29</v>
      </c>
      <c r="D34" s="40" t="s">
        <v>184</v>
      </c>
      <c r="E34" s="40" t="s">
        <v>749</v>
      </c>
      <c r="F34" s="37" t="s">
        <v>569</v>
      </c>
      <c r="G34" s="84">
        <v>4000</v>
      </c>
      <c r="H34" s="40" t="s">
        <v>451</v>
      </c>
      <c r="I34" s="41" t="s">
        <v>569</v>
      </c>
      <c r="J34" s="84">
        <v>18000</v>
      </c>
      <c r="K34" s="40" t="s">
        <v>744</v>
      </c>
      <c r="L34" s="41" t="s">
        <v>570</v>
      </c>
      <c r="M34" s="84">
        <v>8000</v>
      </c>
      <c r="N34" s="40" t="s">
        <v>308</v>
      </c>
      <c r="O34" s="41" t="s">
        <v>570</v>
      </c>
      <c r="P34" s="84">
        <v>20000</v>
      </c>
      <c r="Q34" s="84">
        <f t="shared" si="1"/>
        <v>50000</v>
      </c>
      <c r="R34" s="113">
        <v>2</v>
      </c>
      <c r="S34" s="85"/>
    </row>
    <row r="35" spans="1:19" ht="50.25" customHeight="1">
      <c r="A35" s="206"/>
      <c r="B35" s="206"/>
      <c r="C35" s="3">
        <f t="shared" si="0"/>
        <v>30</v>
      </c>
      <c r="D35" s="40" t="s">
        <v>588</v>
      </c>
      <c r="E35" s="40" t="s">
        <v>315</v>
      </c>
      <c r="F35" s="37" t="s">
        <v>569</v>
      </c>
      <c r="G35" s="84">
        <v>7000</v>
      </c>
      <c r="H35" s="40" t="s">
        <v>591</v>
      </c>
      <c r="I35" s="41" t="s">
        <v>569</v>
      </c>
      <c r="J35" s="84">
        <v>50000</v>
      </c>
      <c r="K35" s="40" t="s">
        <v>744</v>
      </c>
      <c r="L35" s="41" t="s">
        <v>570</v>
      </c>
      <c r="M35" s="84">
        <v>6000</v>
      </c>
      <c r="N35" s="40" t="s">
        <v>308</v>
      </c>
      <c r="O35" s="41" t="s">
        <v>570</v>
      </c>
      <c r="P35" s="84">
        <v>6000</v>
      </c>
      <c r="Q35" s="84">
        <f t="shared" si="1"/>
        <v>69000</v>
      </c>
      <c r="R35" s="113">
        <v>2</v>
      </c>
      <c r="S35" s="85"/>
    </row>
    <row r="36" spans="1:19" ht="50.25" customHeight="1">
      <c r="A36" s="206"/>
      <c r="B36" s="206"/>
      <c r="C36" s="3">
        <f t="shared" si="0"/>
        <v>31</v>
      </c>
      <c r="D36" s="40" t="s">
        <v>414</v>
      </c>
      <c r="E36" s="40"/>
      <c r="F36" s="37"/>
      <c r="G36" s="84"/>
      <c r="H36" s="40"/>
      <c r="I36" s="41"/>
      <c r="J36" s="84"/>
      <c r="K36" s="40" t="s">
        <v>744</v>
      </c>
      <c r="L36" s="41" t="s">
        <v>570</v>
      </c>
      <c r="M36" s="84">
        <v>6000</v>
      </c>
      <c r="N36" s="40" t="s">
        <v>308</v>
      </c>
      <c r="O36" s="41" t="s">
        <v>570</v>
      </c>
      <c r="P36" s="84">
        <v>10000</v>
      </c>
      <c r="Q36" s="84">
        <f t="shared" si="1"/>
        <v>16000</v>
      </c>
      <c r="R36" s="113">
        <v>2</v>
      </c>
      <c r="S36" s="85"/>
    </row>
    <row r="37" spans="1:19" ht="100.5">
      <c r="A37" s="206" t="str">
        <f>+PROGRAMAS!A210</f>
        <v>Tratamiento de aguas residuales rurales</v>
      </c>
      <c r="B37" s="120" t="str">
        <f>+PROGRAMAS!B210</f>
        <v>Cultura para el tratamiento de residuos líquidos</v>
      </c>
      <c r="C37" s="3">
        <f t="shared" si="0"/>
        <v>32</v>
      </c>
      <c r="D37" s="40" t="s">
        <v>502</v>
      </c>
      <c r="E37" s="41" t="s">
        <v>506</v>
      </c>
      <c r="F37" s="114" t="s">
        <v>569</v>
      </c>
      <c r="G37" s="84">
        <v>20000</v>
      </c>
      <c r="H37" s="114"/>
      <c r="I37" s="114"/>
      <c r="J37" s="84"/>
      <c r="K37" s="114"/>
      <c r="L37" s="114"/>
      <c r="M37" s="84"/>
      <c r="N37" s="114"/>
      <c r="O37" s="114"/>
      <c r="P37" s="84"/>
      <c r="Q37" s="84">
        <f t="shared" si="1"/>
        <v>20000</v>
      </c>
      <c r="R37" s="113">
        <v>2</v>
      </c>
      <c r="S37" s="85"/>
    </row>
    <row r="38" spans="1:19" ht="45">
      <c r="A38" s="206"/>
      <c r="B38" s="120"/>
      <c r="C38" s="3">
        <f t="shared" si="0"/>
        <v>33</v>
      </c>
      <c r="D38" s="40" t="s">
        <v>203</v>
      </c>
      <c r="E38" s="41"/>
      <c r="F38" s="114"/>
      <c r="G38" s="84"/>
      <c r="H38" s="114"/>
      <c r="I38" s="114"/>
      <c r="J38" s="84"/>
      <c r="K38" s="114"/>
      <c r="L38" s="114"/>
      <c r="M38" s="84"/>
      <c r="N38" s="114" t="s">
        <v>452</v>
      </c>
      <c r="O38" s="114" t="s">
        <v>570</v>
      </c>
      <c r="P38" s="84">
        <v>15000</v>
      </c>
      <c r="Q38" s="84">
        <f t="shared" si="1"/>
        <v>15000</v>
      </c>
      <c r="R38" s="113">
        <v>1</v>
      </c>
      <c r="S38" s="85"/>
    </row>
    <row r="39" spans="1:19" ht="51" customHeight="1">
      <c r="A39" s="206"/>
      <c r="B39" s="206" t="str">
        <f>+PROGRAMAS!B211</f>
        <v>Construcción de sistemas sépticos comunitarios en área rural</v>
      </c>
      <c r="C39" s="3">
        <f t="shared" si="0"/>
        <v>34</v>
      </c>
      <c r="D39" s="40" t="s">
        <v>221</v>
      </c>
      <c r="E39" s="114" t="s">
        <v>860</v>
      </c>
      <c r="F39" s="114"/>
      <c r="G39" s="84">
        <v>5000</v>
      </c>
      <c r="H39" s="114" t="s">
        <v>202</v>
      </c>
      <c r="I39" s="114"/>
      <c r="J39" s="84">
        <v>15000</v>
      </c>
      <c r="K39" s="114"/>
      <c r="L39" s="114"/>
      <c r="M39" s="84"/>
      <c r="N39" s="176" t="s">
        <v>750</v>
      </c>
      <c r="O39" s="177"/>
      <c r="P39" s="119">
        <v>5000</v>
      </c>
      <c r="Q39" s="84">
        <f t="shared" si="1"/>
        <v>25000</v>
      </c>
      <c r="R39" s="113">
        <v>1</v>
      </c>
      <c r="S39" s="85"/>
    </row>
    <row r="40" spans="1:19" ht="50.25" customHeight="1">
      <c r="A40" s="206"/>
      <c r="B40" s="206"/>
      <c r="C40" s="3">
        <f t="shared" si="0"/>
        <v>35</v>
      </c>
      <c r="D40" s="40" t="s">
        <v>453</v>
      </c>
      <c r="E40" s="114" t="s">
        <v>508</v>
      </c>
      <c r="F40" s="114" t="s">
        <v>567</v>
      </c>
      <c r="G40" s="84">
        <v>5000</v>
      </c>
      <c r="H40" s="114" t="s">
        <v>509</v>
      </c>
      <c r="I40" s="114" t="s">
        <v>567</v>
      </c>
      <c r="J40" s="84">
        <v>25000</v>
      </c>
      <c r="K40" s="114"/>
      <c r="L40" s="114"/>
      <c r="M40" s="84"/>
      <c r="N40" s="114" t="s">
        <v>452</v>
      </c>
      <c r="O40" s="114" t="s">
        <v>570</v>
      </c>
      <c r="P40" s="84">
        <v>10000</v>
      </c>
      <c r="Q40" s="84">
        <f t="shared" si="1"/>
        <v>40000</v>
      </c>
      <c r="R40" s="113">
        <v>1</v>
      </c>
      <c r="S40" s="85"/>
    </row>
    <row r="41" spans="1:19" ht="33.75">
      <c r="A41" s="206"/>
      <c r="B41" s="206"/>
      <c r="C41" s="3">
        <f t="shared" si="0"/>
        <v>36</v>
      </c>
      <c r="D41" s="40" t="s">
        <v>503</v>
      </c>
      <c r="E41" s="114"/>
      <c r="F41" s="114"/>
      <c r="G41" s="84"/>
      <c r="H41" s="114" t="s">
        <v>509</v>
      </c>
      <c r="I41" s="114" t="s">
        <v>567</v>
      </c>
      <c r="J41" s="84">
        <v>30000</v>
      </c>
      <c r="K41" s="114"/>
      <c r="L41" s="114"/>
      <c r="M41" s="84"/>
      <c r="N41" s="114" t="s">
        <v>452</v>
      </c>
      <c r="O41" s="114" t="s">
        <v>570</v>
      </c>
      <c r="P41" s="84">
        <v>15000</v>
      </c>
      <c r="Q41" s="84">
        <f t="shared" si="1"/>
        <v>45000</v>
      </c>
      <c r="R41" s="113">
        <v>2</v>
      </c>
      <c r="S41" s="85"/>
    </row>
    <row r="42" spans="1:19" ht="38.25" customHeight="1">
      <c r="A42" s="206"/>
      <c r="B42" s="206"/>
      <c r="C42" s="3">
        <f t="shared" si="0"/>
        <v>37</v>
      </c>
      <c r="D42" s="40" t="s">
        <v>504</v>
      </c>
      <c r="E42" s="114" t="s">
        <v>508</v>
      </c>
      <c r="F42" s="114" t="s">
        <v>567</v>
      </c>
      <c r="G42" s="84">
        <v>5000</v>
      </c>
      <c r="H42" s="114" t="s">
        <v>509</v>
      </c>
      <c r="I42" s="114" t="s">
        <v>567</v>
      </c>
      <c r="J42" s="84">
        <v>30000</v>
      </c>
      <c r="K42" s="114"/>
      <c r="L42" s="114"/>
      <c r="M42" s="84"/>
      <c r="N42" s="114" t="s">
        <v>452</v>
      </c>
      <c r="O42" s="114" t="s">
        <v>570</v>
      </c>
      <c r="P42" s="84">
        <v>15000</v>
      </c>
      <c r="Q42" s="84">
        <f t="shared" si="1"/>
        <v>50000</v>
      </c>
      <c r="R42" s="113">
        <v>1</v>
      </c>
      <c r="S42" s="85"/>
    </row>
    <row r="43" spans="1:19" ht="37.5" customHeight="1">
      <c r="A43" s="206"/>
      <c r="B43" s="206"/>
      <c r="C43" s="3">
        <f t="shared" si="0"/>
        <v>38</v>
      </c>
      <c r="D43" s="40" t="s">
        <v>507</v>
      </c>
      <c r="E43" s="114" t="s">
        <v>508</v>
      </c>
      <c r="F43" s="114" t="s">
        <v>567</v>
      </c>
      <c r="G43" s="84">
        <v>10000</v>
      </c>
      <c r="H43" s="114"/>
      <c r="I43" s="114"/>
      <c r="J43" s="84"/>
      <c r="K43" s="114" t="s">
        <v>454</v>
      </c>
      <c r="L43" s="114" t="s">
        <v>567</v>
      </c>
      <c r="M43" s="84">
        <v>50000</v>
      </c>
      <c r="N43" s="114"/>
      <c r="O43" s="114"/>
      <c r="P43" s="84"/>
      <c r="Q43" s="84">
        <f t="shared" si="1"/>
        <v>60000</v>
      </c>
      <c r="R43" s="113">
        <v>1</v>
      </c>
      <c r="S43" s="85"/>
    </row>
    <row r="44" spans="1:19" ht="97.5" customHeight="1">
      <c r="A44" s="206"/>
      <c r="B44" s="107" t="str">
        <f>+PROGRAMAS!B217</f>
        <v>Construcción de sistemas sépticos individuales en área rural</v>
      </c>
      <c r="C44" s="3">
        <f t="shared" si="0"/>
        <v>39</v>
      </c>
      <c r="D44" s="40" t="s">
        <v>505</v>
      </c>
      <c r="E44" s="114" t="s">
        <v>508</v>
      </c>
      <c r="F44" s="114" t="s">
        <v>567</v>
      </c>
      <c r="G44" s="84">
        <v>10000</v>
      </c>
      <c r="H44" s="114" t="s">
        <v>509</v>
      </c>
      <c r="I44" s="114" t="s">
        <v>567</v>
      </c>
      <c r="J44" s="84">
        <v>200000</v>
      </c>
      <c r="K44" s="114"/>
      <c r="L44" s="114"/>
      <c r="M44" s="84"/>
      <c r="N44" s="114" t="s">
        <v>455</v>
      </c>
      <c r="O44" s="114"/>
      <c r="P44" s="84">
        <v>50000</v>
      </c>
      <c r="Q44" s="84">
        <f t="shared" si="1"/>
        <v>260000</v>
      </c>
      <c r="R44" s="113">
        <v>1</v>
      </c>
      <c r="S44" s="85"/>
    </row>
    <row r="45" spans="1:19" ht="33.75">
      <c r="A45" s="206" t="str">
        <f>+PROGRAMAS!A218</f>
        <v>        Tratamiento de residuos sólidos</v>
      </c>
      <c r="B45" s="206" t="str">
        <f>+PROGRAMAS!B218</f>
        <v>Optimización de Tratamiento Residuos Sólidos zona urbana</v>
      </c>
      <c r="C45" s="3">
        <f t="shared" si="0"/>
        <v>40</v>
      </c>
      <c r="D45" s="40" t="s">
        <v>709</v>
      </c>
      <c r="E45" s="40"/>
      <c r="F45" s="37"/>
      <c r="G45" s="84"/>
      <c r="H45" s="40"/>
      <c r="I45" s="41"/>
      <c r="J45" s="84"/>
      <c r="K45" s="40" t="s">
        <v>225</v>
      </c>
      <c r="L45" s="41" t="s">
        <v>567</v>
      </c>
      <c r="M45" s="84">
        <v>120000</v>
      </c>
      <c r="N45" s="40" t="s">
        <v>226</v>
      </c>
      <c r="O45" s="41" t="s">
        <v>570</v>
      </c>
      <c r="P45" s="84">
        <v>20000</v>
      </c>
      <c r="Q45" s="84">
        <f t="shared" si="1"/>
        <v>140000</v>
      </c>
      <c r="R45" s="113">
        <v>1</v>
      </c>
      <c r="S45" s="85"/>
    </row>
    <row r="46" spans="1:19" ht="67.5">
      <c r="A46" s="206"/>
      <c r="B46" s="206"/>
      <c r="C46" s="3">
        <f t="shared" si="0"/>
        <v>41</v>
      </c>
      <c r="D46" s="40" t="s">
        <v>710</v>
      </c>
      <c r="E46" s="40"/>
      <c r="F46" s="37"/>
      <c r="G46" s="84"/>
      <c r="H46" s="40"/>
      <c r="I46" s="41"/>
      <c r="J46" s="84"/>
      <c r="K46" s="40" t="s">
        <v>227</v>
      </c>
      <c r="L46" s="41" t="s">
        <v>567</v>
      </c>
      <c r="M46" s="84">
        <v>15000</v>
      </c>
      <c r="N46" s="40" t="s">
        <v>228</v>
      </c>
      <c r="O46" s="41" t="s">
        <v>567</v>
      </c>
      <c r="P46" s="84">
        <v>100000</v>
      </c>
      <c r="Q46" s="84">
        <f t="shared" si="1"/>
        <v>115000</v>
      </c>
      <c r="R46" s="113">
        <v>2</v>
      </c>
      <c r="S46" s="85"/>
    </row>
    <row r="47" spans="1:19" ht="67.5">
      <c r="A47" s="206"/>
      <c r="B47" s="206"/>
      <c r="C47" s="3">
        <f t="shared" si="0"/>
        <v>42</v>
      </c>
      <c r="D47" s="40" t="s">
        <v>712</v>
      </c>
      <c r="E47" s="40" t="s">
        <v>456</v>
      </c>
      <c r="F47" s="37" t="s">
        <v>567</v>
      </c>
      <c r="G47" s="84">
        <v>40000</v>
      </c>
      <c r="H47" s="40" t="s">
        <v>711</v>
      </c>
      <c r="I47" s="41" t="s">
        <v>567</v>
      </c>
      <c r="J47" s="84">
        <v>200000</v>
      </c>
      <c r="K47" s="40"/>
      <c r="L47" s="41"/>
      <c r="M47" s="84"/>
      <c r="N47" s="40" t="s">
        <v>185</v>
      </c>
      <c r="O47" s="41" t="s">
        <v>567</v>
      </c>
      <c r="P47" s="84">
        <v>50000</v>
      </c>
      <c r="Q47" s="84">
        <f t="shared" si="1"/>
        <v>290000</v>
      </c>
      <c r="R47" s="113">
        <v>2</v>
      </c>
      <c r="S47" s="85"/>
    </row>
    <row r="48" spans="1:19" ht="101.25">
      <c r="A48" s="206"/>
      <c r="B48" s="206"/>
      <c r="C48" s="3">
        <f t="shared" si="0"/>
        <v>43</v>
      </c>
      <c r="D48" s="112" t="s">
        <v>713</v>
      </c>
      <c r="E48" s="40" t="s">
        <v>229</v>
      </c>
      <c r="F48" s="115" t="s">
        <v>570</v>
      </c>
      <c r="G48" s="116">
        <v>25000</v>
      </c>
      <c r="H48" s="117"/>
      <c r="I48" s="118"/>
      <c r="J48" s="116"/>
      <c r="K48" s="40" t="s">
        <v>230</v>
      </c>
      <c r="L48" s="118" t="s">
        <v>570</v>
      </c>
      <c r="M48" s="116">
        <v>25000</v>
      </c>
      <c r="N48" s="117"/>
      <c r="O48" s="115"/>
      <c r="P48" s="119"/>
      <c r="Q48" s="84">
        <f t="shared" si="1"/>
        <v>50000</v>
      </c>
      <c r="R48" s="113">
        <v>2</v>
      </c>
      <c r="S48" s="85"/>
    </row>
    <row r="49" spans="1:19" ht="101.25">
      <c r="A49" s="206"/>
      <c r="B49" s="206" t="str">
        <f>+PROGRAMAS!B222</f>
        <v>Disposición Final de Residuos Sólidos en la zona Rural</v>
      </c>
      <c r="C49" s="3">
        <f t="shared" si="0"/>
        <v>44</v>
      </c>
      <c r="D49" s="112" t="s">
        <v>713</v>
      </c>
      <c r="E49" s="40" t="s">
        <v>229</v>
      </c>
      <c r="F49" s="37" t="s">
        <v>569</v>
      </c>
      <c r="G49" s="84">
        <v>25000</v>
      </c>
      <c r="H49" s="40"/>
      <c r="I49" s="41"/>
      <c r="J49" s="84"/>
      <c r="K49" s="40" t="s">
        <v>230</v>
      </c>
      <c r="L49" s="41" t="s">
        <v>570</v>
      </c>
      <c r="M49" s="84">
        <v>25000</v>
      </c>
      <c r="N49" s="40"/>
      <c r="O49" s="41"/>
      <c r="P49" s="84"/>
      <c r="Q49" s="84">
        <f t="shared" si="1"/>
        <v>50000</v>
      </c>
      <c r="R49" s="113">
        <v>2</v>
      </c>
      <c r="S49" s="85"/>
    </row>
    <row r="50" spans="1:19" ht="67.5">
      <c r="A50" s="206"/>
      <c r="B50" s="206"/>
      <c r="C50" s="3">
        <f t="shared" si="0"/>
        <v>45</v>
      </c>
      <c r="D50" s="40" t="s">
        <v>714</v>
      </c>
      <c r="E50" s="40" t="s">
        <v>735</v>
      </c>
      <c r="F50" s="37"/>
      <c r="G50" s="84"/>
      <c r="H50" s="40"/>
      <c r="I50" s="41"/>
      <c r="J50" s="84"/>
      <c r="K50" s="40" t="s">
        <v>364</v>
      </c>
      <c r="L50" s="41" t="s">
        <v>567</v>
      </c>
      <c r="M50" s="84">
        <v>40000</v>
      </c>
      <c r="N50" s="40" t="s">
        <v>186</v>
      </c>
      <c r="O50" s="41" t="s">
        <v>567</v>
      </c>
      <c r="P50" s="84">
        <v>20000</v>
      </c>
      <c r="Q50" s="84">
        <f t="shared" si="1"/>
        <v>60000</v>
      </c>
      <c r="R50" s="113">
        <v>2</v>
      </c>
      <c r="S50" s="85"/>
    </row>
    <row r="51" spans="1:19" ht="78.75">
      <c r="A51" s="206"/>
      <c r="B51" s="206"/>
      <c r="C51" s="3">
        <f t="shared" si="0"/>
        <v>46</v>
      </c>
      <c r="D51" s="40" t="s">
        <v>457</v>
      </c>
      <c r="E51" s="40" t="s">
        <v>860</v>
      </c>
      <c r="F51" s="37" t="s">
        <v>567</v>
      </c>
      <c r="G51" s="84">
        <v>5000</v>
      </c>
      <c r="H51" s="40" t="s">
        <v>715</v>
      </c>
      <c r="I51" s="41" t="s">
        <v>570</v>
      </c>
      <c r="J51" s="84">
        <v>30000</v>
      </c>
      <c r="K51" s="40"/>
      <c r="L51" s="41"/>
      <c r="M51" s="84"/>
      <c r="N51" s="40" t="s">
        <v>231</v>
      </c>
      <c r="O51" s="41" t="s">
        <v>570</v>
      </c>
      <c r="P51" s="84">
        <v>30000</v>
      </c>
      <c r="Q51" s="84">
        <f t="shared" si="1"/>
        <v>65000</v>
      </c>
      <c r="R51" s="113">
        <v>2</v>
      </c>
      <c r="S51" s="85"/>
    </row>
    <row r="52" spans="1:19" ht="126">
      <c r="A52" s="206" t="str">
        <f>+PROGRAMAS!A225</f>
        <v>                    Servicios Públicos </v>
      </c>
      <c r="B52" s="107" t="str">
        <f>+PROGRAMAS!B225</f>
        <v>Optimización de energía eléctrica en las áreas urbana y   rural </v>
      </c>
      <c r="C52" s="3">
        <f t="shared" si="0"/>
        <v>47</v>
      </c>
      <c r="D52" s="40" t="s">
        <v>512</v>
      </c>
      <c r="E52" s="40" t="s">
        <v>458</v>
      </c>
      <c r="F52" s="37" t="s">
        <v>569</v>
      </c>
      <c r="G52" s="84">
        <v>15000</v>
      </c>
      <c r="H52" s="40" t="s">
        <v>779</v>
      </c>
      <c r="I52" s="41" t="s">
        <v>780</v>
      </c>
      <c r="J52" s="84">
        <v>60000</v>
      </c>
      <c r="K52" s="40"/>
      <c r="L52" s="41"/>
      <c r="M52" s="84"/>
      <c r="N52" s="40" t="s">
        <v>513</v>
      </c>
      <c r="O52" s="41" t="s">
        <v>570</v>
      </c>
      <c r="P52" s="84">
        <v>80000</v>
      </c>
      <c r="Q52" s="84">
        <f t="shared" si="1"/>
        <v>155000</v>
      </c>
      <c r="R52" s="113">
        <v>1</v>
      </c>
      <c r="S52" s="85"/>
    </row>
    <row r="53" spans="1:19" ht="95.25">
      <c r="A53" s="206"/>
      <c r="B53" s="107" t="str">
        <f>+PROGRAMAS!B226</f>
        <v>Optimización del servicio de telefonía   rural </v>
      </c>
      <c r="C53" s="3">
        <f t="shared" si="0"/>
        <v>48</v>
      </c>
      <c r="D53" s="40" t="s">
        <v>514</v>
      </c>
      <c r="E53" s="40" t="s">
        <v>515</v>
      </c>
      <c r="F53" s="37" t="s">
        <v>567</v>
      </c>
      <c r="G53" s="84">
        <v>3000</v>
      </c>
      <c r="H53" s="40" t="s">
        <v>516</v>
      </c>
      <c r="I53" s="41" t="s">
        <v>570</v>
      </c>
      <c r="J53" s="84">
        <v>50000</v>
      </c>
      <c r="K53" s="40"/>
      <c r="L53" s="41"/>
      <c r="M53" s="84"/>
      <c r="N53" s="40"/>
      <c r="O53" s="41"/>
      <c r="P53" s="84"/>
      <c r="Q53" s="84">
        <f t="shared" si="1"/>
        <v>53000</v>
      </c>
      <c r="R53" s="113">
        <v>2</v>
      </c>
      <c r="S53" s="85"/>
    </row>
    <row r="54" spans="1:19" ht="99.75">
      <c r="A54" s="206"/>
      <c r="B54" s="107" t="str">
        <f>+PROGRAMAS!B227</f>
        <v>Optimización del servicio de internet urbana y  rural </v>
      </c>
      <c r="C54" s="3">
        <f t="shared" si="0"/>
        <v>49</v>
      </c>
      <c r="D54" s="40" t="s">
        <v>517</v>
      </c>
      <c r="E54" s="40" t="s">
        <v>515</v>
      </c>
      <c r="F54" s="37" t="s">
        <v>567</v>
      </c>
      <c r="G54" s="84">
        <v>15000</v>
      </c>
      <c r="H54" s="40" t="s">
        <v>516</v>
      </c>
      <c r="I54" s="41" t="s">
        <v>569</v>
      </c>
      <c r="J54" s="84">
        <v>150000</v>
      </c>
      <c r="K54" s="40"/>
      <c r="L54" s="41"/>
      <c r="M54" s="84"/>
      <c r="N54" s="40" t="s">
        <v>459</v>
      </c>
      <c r="O54" s="41" t="s">
        <v>570</v>
      </c>
      <c r="P54" s="84">
        <v>100000</v>
      </c>
      <c r="Q54" s="84">
        <f t="shared" si="1"/>
        <v>265000</v>
      </c>
      <c r="R54" s="113">
        <v>2</v>
      </c>
      <c r="S54" s="85"/>
    </row>
    <row r="55" spans="1:19" ht="157.5">
      <c r="A55" s="206"/>
      <c r="B55" s="107" t="str">
        <f>+PROGRAMAS!B228</f>
        <v>Optimización del servicio de televisión urbana y  rural  y canal de televisión local</v>
      </c>
      <c r="C55" s="3">
        <f t="shared" si="0"/>
        <v>50</v>
      </c>
      <c r="D55" s="40" t="s">
        <v>518</v>
      </c>
      <c r="E55" s="40" t="s">
        <v>515</v>
      </c>
      <c r="F55" s="37" t="s">
        <v>567</v>
      </c>
      <c r="G55" s="84">
        <v>20000</v>
      </c>
      <c r="H55" s="40" t="s">
        <v>516</v>
      </c>
      <c r="I55" s="41" t="s">
        <v>569</v>
      </c>
      <c r="J55" s="84">
        <v>100000</v>
      </c>
      <c r="K55" s="40"/>
      <c r="L55" s="41"/>
      <c r="M55" s="84"/>
      <c r="N55" s="40" t="s">
        <v>459</v>
      </c>
      <c r="O55" s="41" t="s">
        <v>570</v>
      </c>
      <c r="P55" s="84">
        <v>50000</v>
      </c>
      <c r="Q55" s="84">
        <f t="shared" si="1"/>
        <v>170000</v>
      </c>
      <c r="R55" s="113">
        <v>3</v>
      </c>
      <c r="S55" s="85"/>
    </row>
    <row r="56" spans="1:19" ht="80.25">
      <c r="A56" s="206"/>
      <c r="B56" s="107" t="str">
        <f>+PROGRAMAS!B229</f>
        <v>Establecimiento de la emisora local</v>
      </c>
      <c r="C56" s="3">
        <f t="shared" si="0"/>
        <v>51</v>
      </c>
      <c r="D56" s="40" t="s">
        <v>460</v>
      </c>
      <c r="E56" s="40" t="s">
        <v>515</v>
      </c>
      <c r="F56" s="37" t="s">
        <v>567</v>
      </c>
      <c r="G56" s="84">
        <v>15000</v>
      </c>
      <c r="H56" s="40" t="s">
        <v>516</v>
      </c>
      <c r="I56" s="41" t="s">
        <v>569</v>
      </c>
      <c r="J56" s="84">
        <v>100000</v>
      </c>
      <c r="K56" s="40"/>
      <c r="L56" s="41"/>
      <c r="M56" s="84"/>
      <c r="N56" s="40" t="s">
        <v>459</v>
      </c>
      <c r="O56" s="41" t="s">
        <v>570</v>
      </c>
      <c r="P56" s="84">
        <v>30000</v>
      </c>
      <c r="Q56" s="84">
        <f t="shared" si="1"/>
        <v>145000</v>
      </c>
      <c r="R56" s="113">
        <v>1</v>
      </c>
      <c r="S56" s="85"/>
    </row>
    <row r="57" spans="1:19" ht="130.5">
      <c r="A57" s="206"/>
      <c r="B57" s="107" t="str">
        <f>+PROGRAMAS!B230</f>
        <v>Programa de cocción de alimentos en las áreas urbana y rural</v>
      </c>
      <c r="C57" s="3">
        <f t="shared" si="0"/>
        <v>52</v>
      </c>
      <c r="D57" s="40" t="s">
        <v>461</v>
      </c>
      <c r="E57" s="40" t="s">
        <v>860</v>
      </c>
      <c r="F57" s="37" t="s">
        <v>567</v>
      </c>
      <c r="G57" s="84">
        <v>20000</v>
      </c>
      <c r="H57" s="40" t="s">
        <v>520</v>
      </c>
      <c r="I57" s="41" t="s">
        <v>521</v>
      </c>
      <c r="J57" s="84">
        <v>80000</v>
      </c>
      <c r="K57" s="40"/>
      <c r="L57" s="41"/>
      <c r="M57" s="84"/>
      <c r="N57" s="40"/>
      <c r="O57" s="41"/>
      <c r="P57" s="84"/>
      <c r="Q57" s="84">
        <f t="shared" si="1"/>
        <v>100000</v>
      </c>
      <c r="R57" s="113">
        <v>2</v>
      </c>
      <c r="S57" s="85"/>
    </row>
    <row r="58" spans="1:19" ht="48.75" customHeight="1">
      <c r="A58" s="235"/>
      <c r="B58" s="235" t="s">
        <v>216</v>
      </c>
      <c r="C58" s="3">
        <f t="shared" si="0"/>
        <v>53</v>
      </c>
      <c r="D58" s="40" t="s">
        <v>777</v>
      </c>
      <c r="E58" s="40" t="s">
        <v>508</v>
      </c>
      <c r="F58" s="37" t="s">
        <v>567</v>
      </c>
      <c r="G58" s="84">
        <v>15000</v>
      </c>
      <c r="H58" s="40" t="s">
        <v>778</v>
      </c>
      <c r="I58" s="41" t="s">
        <v>569</v>
      </c>
      <c r="J58" s="84">
        <v>200000</v>
      </c>
      <c r="K58" s="40"/>
      <c r="L58" s="41"/>
      <c r="M58" s="84"/>
      <c r="N58" s="40"/>
      <c r="O58" s="41"/>
      <c r="P58" s="84"/>
      <c r="Q58" s="84">
        <f t="shared" si="1"/>
        <v>215000</v>
      </c>
      <c r="R58" s="113">
        <v>1</v>
      </c>
      <c r="S58" s="85"/>
    </row>
    <row r="59" spans="1:19" ht="57" customHeight="1">
      <c r="A59" s="236"/>
      <c r="B59" s="236"/>
      <c r="C59" s="3">
        <f t="shared" si="0"/>
        <v>54</v>
      </c>
      <c r="D59" s="40" t="s">
        <v>751</v>
      </c>
      <c r="E59" s="40" t="s">
        <v>508</v>
      </c>
      <c r="F59" s="37" t="s">
        <v>567</v>
      </c>
      <c r="G59" s="84">
        <v>12000</v>
      </c>
      <c r="H59" s="40" t="s">
        <v>197</v>
      </c>
      <c r="I59" s="41" t="s">
        <v>569</v>
      </c>
      <c r="J59" s="84">
        <v>60000</v>
      </c>
      <c r="K59" s="40"/>
      <c r="L59" s="41"/>
      <c r="M59" s="84"/>
      <c r="N59" s="40"/>
      <c r="O59" s="41"/>
      <c r="P59" s="84"/>
      <c r="Q59" s="84">
        <f t="shared" si="1"/>
        <v>72000</v>
      </c>
      <c r="R59" s="113">
        <v>1</v>
      </c>
      <c r="S59" s="85"/>
    </row>
    <row r="60" spans="1:19" ht="57" customHeight="1">
      <c r="A60" s="237"/>
      <c r="B60" s="237"/>
      <c r="C60" s="3">
        <f t="shared" si="0"/>
        <v>55</v>
      </c>
      <c r="D60" s="40" t="s">
        <v>239</v>
      </c>
      <c r="E60" s="40" t="s">
        <v>860</v>
      </c>
      <c r="F60" s="37" t="s">
        <v>567</v>
      </c>
      <c r="G60" s="84">
        <v>15000</v>
      </c>
      <c r="H60" s="40" t="s">
        <v>240</v>
      </c>
      <c r="I60" s="41" t="s">
        <v>569</v>
      </c>
      <c r="J60" s="84">
        <v>300000</v>
      </c>
      <c r="K60" s="40"/>
      <c r="L60" s="41"/>
      <c r="M60" s="84"/>
      <c r="N60" s="40"/>
      <c r="O60" s="41"/>
      <c r="P60" s="84"/>
      <c r="Q60" s="84">
        <f t="shared" si="1"/>
        <v>315000</v>
      </c>
      <c r="R60" s="113">
        <v>1</v>
      </c>
      <c r="S60" s="85"/>
    </row>
    <row r="61" spans="1:19" ht="12.75">
      <c r="A61" s="231" t="s">
        <v>326</v>
      </c>
      <c r="B61" s="231"/>
      <c r="C61" s="231"/>
      <c r="D61" s="231"/>
      <c r="E61" s="231"/>
      <c r="F61" s="108"/>
      <c r="G61" s="93">
        <f>SUM(G6:G60)</f>
        <v>443000</v>
      </c>
      <c r="H61" s="94"/>
      <c r="I61" s="94"/>
      <c r="J61" s="93">
        <f>SUM(J6:J60)</f>
        <v>5058000</v>
      </c>
      <c r="K61" s="94"/>
      <c r="L61" s="94"/>
      <c r="M61" s="93">
        <f>SUM(M6:M60)</f>
        <v>1232000</v>
      </c>
      <c r="N61" s="94"/>
      <c r="O61" s="94"/>
      <c r="P61" s="93">
        <f>SUM(P6:P60)</f>
        <v>1076000</v>
      </c>
      <c r="Q61" s="93">
        <f>SUM(Q6:Q60)</f>
        <v>7809000</v>
      </c>
      <c r="R61" s="165"/>
      <c r="S61" s="85"/>
    </row>
    <row r="62" ht="12.75">
      <c r="Q62" s="155"/>
    </row>
    <row r="63" ht="12.75">
      <c r="Q63" s="121"/>
    </row>
  </sheetData>
  <mergeCells count="28">
    <mergeCell ref="A61:E61"/>
    <mergeCell ref="A15:A36"/>
    <mergeCell ref="B39:B43"/>
    <mergeCell ref="A52:A57"/>
    <mergeCell ref="A37:A44"/>
    <mergeCell ref="A45:A51"/>
    <mergeCell ref="B45:B48"/>
    <mergeCell ref="B49:B51"/>
    <mergeCell ref="A58:A60"/>
    <mergeCell ref="B58:B60"/>
    <mergeCell ref="E3:R3"/>
    <mergeCell ref="E4:G4"/>
    <mergeCell ref="R4:R5"/>
    <mergeCell ref="B4:B5"/>
    <mergeCell ref="N4:P4"/>
    <mergeCell ref="K4:M4"/>
    <mergeCell ref="Q4:Q5"/>
    <mergeCell ref="C4:D5"/>
    <mergeCell ref="B15:B24"/>
    <mergeCell ref="B25:B36"/>
    <mergeCell ref="A1:R1"/>
    <mergeCell ref="H4:J4"/>
    <mergeCell ref="B12:B14"/>
    <mergeCell ref="A4:A5"/>
    <mergeCell ref="A6:A14"/>
    <mergeCell ref="B6:B11"/>
    <mergeCell ref="A2:R2"/>
    <mergeCell ref="A3:D3"/>
  </mergeCells>
  <printOptions/>
  <pageMargins left="0.38" right="0.75" top="0.95" bottom="0.8" header="0.8" footer="0.59"/>
  <pageSetup horizontalDpi="300" verticalDpi="300" orientation="landscape" scale="78" r:id="rId1"/>
  <headerFooter alignWithMargins="0">
    <oddHeader>&amp;C&amp;"Arial,Negrita"ESQUEMA DE ORDENAMIENTO TERRITORIAL</oddHeader>
    <oddFooter>&amp;C&amp;"Arial,Negrita"MUNICIPIO DE SANTA MARIA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rafalara</dc:creator>
  <cp:keywords/>
  <dc:description/>
  <cp:lastModifiedBy>Concejo Santa María</cp:lastModifiedBy>
  <cp:lastPrinted>2003-10-21T21:05:04Z</cp:lastPrinted>
  <dcterms:created xsi:type="dcterms:W3CDTF">2003-03-13T22:40:19Z</dcterms:created>
  <dcterms:modified xsi:type="dcterms:W3CDTF">2003-10-21T21:06:57Z</dcterms:modified>
  <cp:category/>
  <cp:version/>
  <cp:contentType/>
  <cp:contentStatus/>
</cp:coreProperties>
</file>