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0"/>
  </bookViews>
  <sheets>
    <sheet name="Educacion" sheetId="1" r:id="rId1"/>
    <sheet name="Deportes" sheetId="2" r:id="rId2"/>
    <sheet name="Vias" sheetId="3" r:id="rId3"/>
    <sheet name="Otros" sheetId="4" r:id="rId4"/>
  </sheets>
  <definedNames>
    <definedName name="_xlnm.Print_Area" localSheetId="1">'Deportes'!$A$1:$P$38</definedName>
    <definedName name="_xlnm.Print_Area" localSheetId="0">'Educacion'!$A$1:$P$41</definedName>
    <definedName name="_xlnm.Print_Area" localSheetId="3">'Otros'!$A$1:$P$45</definedName>
    <definedName name="_xlnm.Print_Area" localSheetId="2">'Vias'!$A$1:$P$73</definedName>
    <definedName name="_xlnm.Print_Titles" localSheetId="2">'Vias'!$1:$21</definedName>
  </definedNames>
  <calcPr fullCalcOnLoad="1"/>
</workbook>
</file>

<file path=xl/sharedStrings.xml><?xml version="1.0" encoding="utf-8"?>
<sst xmlns="http://schemas.openxmlformats.org/spreadsheetml/2006/main" count="297" uniqueCount="142">
  <si>
    <t>Departamento de Risaralda</t>
  </si>
  <si>
    <t>Secretaría de Planeación</t>
  </si>
  <si>
    <t>Plan de Acción</t>
  </si>
  <si>
    <t>Código: 1-80-40-58-03</t>
  </si>
  <si>
    <t>Versión: 04</t>
  </si>
  <si>
    <t>Secretaría de Infraestructura</t>
  </si>
  <si>
    <t>Línea estratégica:</t>
  </si>
  <si>
    <t>PRODUCTIVIDAD Y COMPETITIVIDAD</t>
  </si>
  <si>
    <t>Sector:</t>
  </si>
  <si>
    <t>TRANSPORTE</t>
  </si>
  <si>
    <t>Programa:</t>
  </si>
  <si>
    <t>INFRAESTRUCTURA PARA LA COMPETITIVIDAD (20)</t>
  </si>
  <si>
    <t>Meta de resultado:</t>
  </si>
  <si>
    <t>Subprograma:</t>
  </si>
  <si>
    <t>20.1 Transitabilidad vial para todos</t>
  </si>
  <si>
    <t>Meta de producto:</t>
  </si>
  <si>
    <t>17.2 Mitigación, preparación, alerta, respuesta y recuperación sectoriales en caso de emergencias, calamidades y desastres</t>
  </si>
  <si>
    <t>Meta de Producto:</t>
  </si>
  <si>
    <t>Indicador proyecto</t>
  </si>
  <si>
    <t>Indicador actividad</t>
  </si>
  <si>
    <t>Fecha realización actividad</t>
  </si>
  <si>
    <t>Recursos</t>
  </si>
  <si>
    <t>Código</t>
  </si>
  <si>
    <t>Nombre de proyecto</t>
  </si>
  <si>
    <t>Meta de proyecto</t>
  </si>
  <si>
    <t>Nombre</t>
  </si>
  <si>
    <t>Actividades</t>
  </si>
  <si>
    <t>Meta actividad</t>
  </si>
  <si>
    <t>Rubro presupuestal</t>
  </si>
  <si>
    <t>Fuente</t>
  </si>
  <si>
    <t>Monto (miles de pesos)</t>
  </si>
  <si>
    <t>Responsable</t>
  </si>
  <si>
    <t>2004-660-0000-52</t>
  </si>
  <si>
    <t>Mejoramiento, Construcciòn, Rehabilitaciòn, Mantenimiento, Estudios y atenciòn de Emergencias Viales, de Vìas Urbanas, Suburbanas y Rurales, Puentes y Caminos de Herradura de Risaralda y los 14 Municipios de Risaralda  (primera etapa del plan vial)</t>
  </si>
  <si>
    <t>No de Kilómetros construídos o con mantenimiento manual, rutinario, periódico de vías</t>
  </si>
  <si>
    <t>Contratar personal, afirmado, combustible, lubricantes, llantas, repuestos para  maquinaria y volquetas       1A</t>
  </si>
  <si>
    <t>50 procesos de contratación realizados</t>
  </si>
  <si>
    <t>No de contratos</t>
  </si>
  <si>
    <t xml:space="preserve">No de puntos críticos atendidos en  emergencias viales </t>
  </si>
  <si>
    <t>No de contratos de insumos</t>
  </si>
  <si>
    <t>No de obras de arte para drenaje y protección de vías, construídas ó reparadas</t>
  </si>
  <si>
    <t>Contratar obras de arte              1B</t>
  </si>
  <si>
    <t>25 procesos de contratación realizados</t>
  </si>
  <si>
    <t>No de obras físicas</t>
  </si>
  <si>
    <t>Estudios y/o diseños</t>
  </si>
  <si>
    <t>No de contratos de apoyo a la gestión</t>
  </si>
  <si>
    <t>No de puentes ó pontones, construídos ó reparados</t>
  </si>
  <si>
    <t>Contratar puentes ó pontones         1C</t>
  </si>
  <si>
    <t>7 procesos de contratación realizados</t>
  </si>
  <si>
    <t>No de vías atendidas</t>
  </si>
  <si>
    <t>No de Kilómetros construídos o con mantenimiento de caminos indígenas</t>
  </si>
  <si>
    <t>Contratar obra física de caminos indígenas            1F</t>
  </si>
  <si>
    <t>Total proyecto</t>
  </si>
  <si>
    <t>-</t>
  </si>
  <si>
    <t>Firma del Coordinador del Proyecto</t>
  </si>
  <si>
    <t>Vo. Bo. Secretario de Despacho</t>
  </si>
  <si>
    <t>EQUIDAD E INCLUSION SOCIAL</t>
  </si>
  <si>
    <t>EDUCACION</t>
  </si>
  <si>
    <t>LA ESCUELA UN LUGAR PARA TODOS (1)</t>
  </si>
  <si>
    <t>Infraestructura y Dotaciòn Educativa para el desarrollo pedagògico (1.4.1)</t>
  </si>
  <si>
    <t>Contratar obra fìsica de instalaciones educativas    4A</t>
  </si>
  <si>
    <t xml:space="preserve">No de obras fìsicas con mantenimiento, reparadas, ampliadas, construídas </t>
  </si>
  <si>
    <t>Recursos Propios</t>
  </si>
  <si>
    <t>2004-660-0000-50</t>
  </si>
  <si>
    <t>Obras de Infraestructura Fìsica de Risaralda</t>
  </si>
  <si>
    <t>No de establecimientos educativos construìdos, ampliados, mejorados ó con mantenimiento</t>
  </si>
  <si>
    <t>No. de estudios y/o diseños</t>
  </si>
  <si>
    <t>No de restaurantes escolares construìdos, ampliados, mejorados ó con mantenimiento</t>
  </si>
  <si>
    <t>Contratar obra fìsica de restaurantes escolares     4B</t>
  </si>
  <si>
    <t>No de obras fìsicas</t>
  </si>
  <si>
    <t>EQUIPAMIENTO</t>
  </si>
  <si>
    <t>Incrementar a 120 los bienes inmuebles con infraestructura atendida, en el cuatrienio</t>
  </si>
  <si>
    <t>Infraestructura Deportiva, Recreativa, Cultural y Comunitaria, sin exclusiones (20.2)</t>
  </si>
  <si>
    <t>30 Escenarios deportivos y recreativos atendidos</t>
  </si>
  <si>
    <t>No de escenarios deportivos y recreativos construídos, ampliados, mejorados ó con mantenimiento</t>
  </si>
  <si>
    <t>Contratar obra fìsica de instalaciones deportivas y recreativas       2A</t>
  </si>
  <si>
    <t>Destinación Específica</t>
  </si>
  <si>
    <t>No de contratos de apoyo a la gestiòn</t>
  </si>
  <si>
    <t>No de contratos de estudios y/o diseños</t>
  </si>
  <si>
    <t>No de instalaciones culturales ó comunitarias construídas, ampliadas, mejoradas ó con mantenimiento</t>
  </si>
  <si>
    <t>Contratar obra fìsica de instalaciones culturales ò comunitarias      2B</t>
  </si>
  <si>
    <t>5 procesos de contrataciòn realizados</t>
  </si>
  <si>
    <t>Infraestructura Institucional y de otros Sectores, un propòsito comùn (20.3)</t>
  </si>
  <si>
    <t>20 Edificios institucionales  atendidos</t>
  </si>
  <si>
    <t>No de edificios institucionales construìdos, ampliados, mejorados ò con mantenimiento</t>
  </si>
  <si>
    <t>Contratar obra fìsica de edificios institucionales      3A</t>
  </si>
  <si>
    <t>5 procesos de contratación realizados</t>
  </si>
  <si>
    <t>No de instalaciones de otros sectores construìdas, ampliadas, mejoradas ò con mantenimiento</t>
  </si>
  <si>
    <t>Contratar obra fìsica de instalaciones de otros sectores       3B</t>
  </si>
  <si>
    <t>85 Establecimientos Educativos atendidos en sus plantas fìsicas</t>
  </si>
  <si>
    <t>16 Restaurantes Escolares atendidos en sus plantas fìsicas</t>
  </si>
  <si>
    <t>1.800 Kms de Vìas atendidas</t>
  </si>
  <si>
    <t>100 Kms de caminos indìgenas atendidos</t>
  </si>
  <si>
    <t xml:space="preserve">30 instalaciones culturales ò comunitarias atendidas </t>
  </si>
  <si>
    <t>10 procesos de contrataciòn realizados</t>
  </si>
  <si>
    <t xml:space="preserve">20 instalaciones de otros sectores atendidas </t>
  </si>
  <si>
    <t xml:space="preserve">Incrementar en el 2011 a 16 los restaurantes escolares atendidos en su infraestructura, en el cuatrienio </t>
  </si>
  <si>
    <t>16 procesos de contratación realizados</t>
  </si>
  <si>
    <t>febrero- Noviembre / 2011</t>
  </si>
  <si>
    <t>Febrero- Diciembre / 2011</t>
  </si>
  <si>
    <t>Febrero-Noviembre / 2011</t>
  </si>
  <si>
    <t>Jfebrero- Noviembre / 2011</t>
  </si>
  <si>
    <t>Incrementar a 7 el número de escenarios deportivos y recreativos atendidos en su infraestructura, en el 2011</t>
  </si>
  <si>
    <t>Aumentar a 4 el número de instalaciones culturales atendidas, en el 2011</t>
  </si>
  <si>
    <t>20.1.1 Incrementar en el 2011 a 403 Km de vías atendidas</t>
  </si>
  <si>
    <t>20.1.2 Incrementar en el 2011 a 86 km de caminos indígenas atendidos</t>
  </si>
  <si>
    <t>17.2.4 Aumentar en 2011 a 108 los puntos críticos viales con procesos de mitigación.</t>
  </si>
  <si>
    <t>6 procesos de contratación realizados</t>
  </si>
  <si>
    <t>6 edificios institucionales atendidos en su infraestructura, en el 2011</t>
  </si>
  <si>
    <t>2 instalaciones de otros sectores atendidas en el 2011</t>
  </si>
  <si>
    <t>Incrementar a 100 los bienes inmuebles con infraestructura atendida, en el cuatrienio</t>
  </si>
  <si>
    <t>4 procesos de contratación realizados</t>
  </si>
  <si>
    <t>0310 - 2 - 3 34 20 1 1 - 446</t>
  </si>
  <si>
    <t>Vo. Bo. Secretaria de Despacho</t>
  </si>
  <si>
    <t>No de cuadras ó tramos de calles urbanas o centros poblados pavimentadas ó con reposición de pavimento (Incluye Plan vial)</t>
  </si>
  <si>
    <t>Contratar pavimentación          1D</t>
  </si>
  <si>
    <t>44 procesos de contrataciòn realizados</t>
  </si>
  <si>
    <t xml:space="preserve">Mejorar en el 2011 la capacidad instalada de 8 establecimientos educativos del Departamento en cuanto a Infraestructura </t>
  </si>
  <si>
    <t>0310-2-1326141-04</t>
  </si>
  <si>
    <t>0310-2-3402031-46</t>
  </si>
  <si>
    <t>Aumentar al 100% la malla vial atendida, en el cuatrienio</t>
  </si>
  <si>
    <t>Ana Maria Arcila Ramirez A Secretaria de Infraestructura; Olga Liliana Ospina Jimenez   Direcciòn Tècnica</t>
  </si>
  <si>
    <t>Ana Maria Arcila Ramirez A Secretaria de Infraestructura; Olga Liliana Ospina Jimenez     Direcciòn Tècnica</t>
  </si>
  <si>
    <t>Ana Maria Arcila Ramirez A Secretaria de Infraestructura;Olga Liliana Ospina Jimenez     Direcciòn Tècnica</t>
  </si>
  <si>
    <t>Ana Maria Arcila Ramirez A Secretaria de Infraestructura; Olga Liliana Ospina Jimenez    Direcciòn Tècnica</t>
  </si>
  <si>
    <t xml:space="preserve">Ana Maria Arcila Ramirez A Secretaria de Infraestructura;Olga Liliana Ospina Jimenez     Direcciòn Tècnica </t>
  </si>
  <si>
    <t>JAna Maria Arcila Ramirez A Secretaria de Infraestructura; Olga Liliana Ospina Jimenez    Direcciòn Tècnica</t>
  </si>
  <si>
    <t>Ana Maria Arcila Ramirez A Secretaria de Infraestructura; Olga Liliana Ospina Jimenez                    Direcciòn Tècnica</t>
  </si>
  <si>
    <t>Ana Maria Arcila Ramirez A Secretaria de Infraestructura; Olga Liliana Ospina Jimenez                     Direcciòn Tècnica</t>
  </si>
  <si>
    <t>0310-2-3 26141-304</t>
  </si>
  <si>
    <t>0310-2-3292021-04</t>
  </si>
  <si>
    <t>0310-2-3292021-344</t>
  </si>
  <si>
    <t>0310-2-3302021-44</t>
  </si>
  <si>
    <t>0310-2-3292021 - 44</t>
  </si>
  <si>
    <t>0310-2-3342011-23</t>
  </si>
  <si>
    <t>0310-2-3342011-197</t>
  </si>
  <si>
    <t>0310-2-3342011-323</t>
  </si>
  <si>
    <t>0310-2-3342012-20</t>
  </si>
  <si>
    <t>Valor actual (31/12/11)</t>
  </si>
  <si>
    <t>Valor esperado (31/12/12)</t>
  </si>
  <si>
    <t>Vigencia 2012</t>
  </si>
  <si>
    <t>Incrementar durante el cuatrienio la cobertura bruta educativa en tres puntos en los  12 municipios no certificados.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</si>
</sst>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* #.##0.00_ ;_ * \-#.##0.00_ ;_ * &quot;-&quot;??_ ;_ @_ "/>
    <numFmt numFmtId="168" formatCode="_(* #,##0.000_);_(* \(#,##0.000\);_(* &quot;-&quot;???_);_(@_)"/>
    <numFmt numFmtId="169" formatCode="#,##0.0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10" xfId="54" applyBorder="1" applyAlignment="1">
      <alignment/>
      <protection/>
    </xf>
    <xf numFmtId="0" fontId="3" fillId="0" borderId="0" xfId="54" applyFont="1">
      <alignment/>
      <protection/>
    </xf>
    <xf numFmtId="0" fontId="2" fillId="0" borderId="0" xfId="54" applyFont="1">
      <alignment/>
      <protection/>
    </xf>
    <xf numFmtId="0" fontId="5" fillId="0" borderId="11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vertical="center"/>
      <protection/>
    </xf>
    <xf numFmtId="0" fontId="3" fillId="0" borderId="11" xfId="54" applyFont="1" applyBorder="1">
      <alignment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0" xfId="54" applyFont="1">
      <alignment/>
      <protection/>
    </xf>
    <xf numFmtId="0" fontId="4" fillId="0" borderId="12" xfId="54" applyFont="1" applyBorder="1">
      <alignment/>
      <protection/>
    </xf>
    <xf numFmtId="0" fontId="3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0" fillId="0" borderId="0" xfId="54" applyBorder="1">
      <alignment/>
      <protection/>
    </xf>
    <xf numFmtId="165" fontId="3" fillId="0" borderId="11" xfId="50" applyNumberFormat="1" applyFont="1" applyFill="1" applyBorder="1" applyAlignment="1">
      <alignment horizontal="center" vertical="center" wrapText="1"/>
    </xf>
    <xf numFmtId="165" fontId="4" fillId="0" borderId="0" xfId="54" applyNumberFormat="1" applyFont="1">
      <alignment/>
      <protection/>
    </xf>
    <xf numFmtId="0" fontId="4" fillId="0" borderId="11" xfId="54" applyFont="1" applyBorder="1">
      <alignment/>
      <protection/>
    </xf>
    <xf numFmtId="0" fontId="3" fillId="0" borderId="0" xfId="0" applyFont="1" applyBorder="1" applyAlignment="1">
      <alignment/>
    </xf>
    <xf numFmtId="0" fontId="0" fillId="0" borderId="0" xfId="54" applyFont="1">
      <alignment/>
      <protection/>
    </xf>
    <xf numFmtId="0" fontId="6" fillId="0" borderId="13" xfId="54" applyFont="1" applyBorder="1" applyAlignment="1">
      <alignment horizontal="centerContinuous" vertical="center"/>
      <protection/>
    </xf>
    <xf numFmtId="0" fontId="6" fillId="0" borderId="14" xfId="54" applyFont="1" applyBorder="1" applyAlignment="1">
      <alignment horizontal="centerContinuous" vertical="center"/>
      <protection/>
    </xf>
    <xf numFmtId="0" fontId="6" fillId="0" borderId="10" xfId="54" applyFont="1" applyBorder="1" applyAlignment="1">
      <alignment horizontal="centerContinuous" vertical="center"/>
      <protection/>
    </xf>
    <xf numFmtId="0" fontId="6" fillId="0" borderId="15" xfId="54" applyFont="1" applyBorder="1" applyAlignment="1">
      <alignment horizontal="centerContinuous" vertical="center"/>
      <protection/>
    </xf>
    <xf numFmtId="0" fontId="6" fillId="0" borderId="13" xfId="54" applyFont="1" applyBorder="1" applyAlignment="1">
      <alignment horizontal="center" wrapText="1"/>
      <protection/>
    </xf>
    <xf numFmtId="0" fontId="6" fillId="0" borderId="0" xfId="54" applyFont="1">
      <alignment/>
      <protection/>
    </xf>
    <xf numFmtId="0" fontId="6" fillId="0" borderId="16" xfId="54" applyFont="1" applyBorder="1" applyAlignment="1">
      <alignment horizontal="center" vertical="top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69" fontId="7" fillId="0" borderId="0" xfId="54" applyNumberFormat="1" applyFont="1">
      <alignment/>
      <protection/>
    </xf>
    <xf numFmtId="169" fontId="6" fillId="0" borderId="0" xfId="54" applyNumberFormat="1" applyFont="1">
      <alignment/>
      <protection/>
    </xf>
    <xf numFmtId="0" fontId="0" fillId="0" borderId="0" xfId="54" applyFont="1" applyAlignment="1">
      <alignment horizontal="center"/>
      <protection/>
    </xf>
    <xf numFmtId="0" fontId="4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vertical="center"/>
      <protection/>
    </xf>
    <xf numFmtId="0" fontId="2" fillId="0" borderId="11" xfId="54" applyFont="1" applyBorder="1">
      <alignment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0" xfId="54" applyFont="1" applyBorder="1" applyAlignment="1">
      <alignment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 applyAlignment="1">
      <alignment/>
      <protection/>
    </xf>
    <xf numFmtId="0" fontId="5" fillId="0" borderId="11" xfId="54" applyFont="1" applyBorder="1" applyAlignment="1">
      <alignment vertical="center"/>
      <protection/>
    </xf>
    <xf numFmtId="0" fontId="6" fillId="0" borderId="11" xfId="54" applyFont="1" applyBorder="1" applyAlignment="1">
      <alignment vertical="center" wrapText="1"/>
      <protection/>
    </xf>
    <xf numFmtId="0" fontId="3" fillId="0" borderId="0" xfId="54" applyFont="1" applyBorder="1" applyAlignment="1">
      <alignment/>
      <protection/>
    </xf>
    <xf numFmtId="0" fontId="4" fillId="0" borderId="0" xfId="54" applyFont="1" applyBorder="1" applyAlignme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65" fontId="4" fillId="33" borderId="11" xfId="48" applyNumberFormat="1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165" fontId="6" fillId="0" borderId="0" xfId="54" applyNumberFormat="1" applyFont="1">
      <alignment/>
      <protection/>
    </xf>
    <xf numFmtId="165" fontId="2" fillId="33" borderId="11" xfId="49" applyNumberFormat="1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164" fontId="2" fillId="0" borderId="0" xfId="54" applyNumberFormat="1" applyFont="1" applyBorder="1">
      <alignment/>
      <protection/>
    </xf>
    <xf numFmtId="165" fontId="2" fillId="0" borderId="0" xfId="54" applyNumberFormat="1" applyFont="1" applyBorder="1" applyAlignment="1">
      <alignment/>
      <protection/>
    </xf>
    <xf numFmtId="0" fontId="0" fillId="0" borderId="12" xfId="54" applyFont="1" applyBorder="1">
      <alignment/>
      <protection/>
    </xf>
    <xf numFmtId="0" fontId="0" fillId="0" borderId="12" xfId="54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0" xfId="54" applyFont="1" applyBorder="1" applyAlignment="1">
      <alignment/>
      <protection/>
    </xf>
    <xf numFmtId="0" fontId="0" fillId="0" borderId="0" xfId="54" applyFont="1" applyBorder="1" applyAlignment="1">
      <alignment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vertical="center" wrapText="1"/>
      <protection/>
    </xf>
    <xf numFmtId="165" fontId="7" fillId="34" borderId="11" xfId="49" applyNumberFormat="1" applyFont="1" applyFill="1" applyBorder="1" applyAlignment="1">
      <alignment vertical="center" wrapText="1"/>
    </xf>
    <xf numFmtId="0" fontId="0" fillId="0" borderId="11" xfId="5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1" xfId="54" applyFont="1" applyBorder="1" applyAlignment="1">
      <alignment horizontal="centerContinuous" vertical="center"/>
      <protection/>
    </xf>
    <xf numFmtId="0" fontId="6" fillId="0" borderId="11" xfId="54" applyFont="1" applyBorder="1">
      <alignment/>
      <protection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vertical="center"/>
    </xf>
    <xf numFmtId="3" fontId="4" fillId="0" borderId="11" xfId="46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168" fontId="0" fillId="0" borderId="0" xfId="54" applyNumberFormat="1" applyAlignment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vertical="center" wrapText="1"/>
      <protection/>
    </xf>
    <xf numFmtId="165" fontId="3" fillId="0" borderId="19" xfId="50" applyNumberFormat="1" applyFont="1" applyBorder="1" applyAlignment="1">
      <alignment vertical="center" wrapText="1"/>
    </xf>
    <xf numFmtId="0" fontId="0" fillId="0" borderId="11" xfId="54" applyBorder="1">
      <alignment/>
      <protection/>
    </xf>
    <xf numFmtId="165" fontId="6" fillId="0" borderId="14" xfId="54" applyNumberFormat="1" applyFont="1" applyBorder="1">
      <alignment/>
      <protection/>
    </xf>
    <xf numFmtId="0" fontId="6" fillId="0" borderId="14" xfId="54" applyFont="1" applyBorder="1">
      <alignment/>
      <protection/>
    </xf>
    <xf numFmtId="169" fontId="6" fillId="0" borderId="14" xfId="54" applyNumberFormat="1" applyFont="1" applyBorder="1">
      <alignment/>
      <protection/>
    </xf>
    <xf numFmtId="0" fontId="0" fillId="0" borderId="14" xfId="54" applyBorder="1">
      <alignment/>
      <protection/>
    </xf>
    <xf numFmtId="0" fontId="6" fillId="0" borderId="0" xfId="54" applyFont="1" applyBorder="1">
      <alignment/>
      <protection/>
    </xf>
    <xf numFmtId="165" fontId="6" fillId="0" borderId="0" xfId="54" applyNumberFormat="1" applyFont="1" applyBorder="1">
      <alignment/>
      <protection/>
    </xf>
    <xf numFmtId="165" fontId="6" fillId="0" borderId="11" xfId="48" applyNumberFormat="1" applyFont="1" applyBorder="1" applyAlignment="1">
      <alignment vertical="center" wrapText="1"/>
    </xf>
    <xf numFmtId="0" fontId="0" fillId="0" borderId="11" xfId="54" applyFont="1" applyBorder="1">
      <alignment/>
      <protection/>
    </xf>
    <xf numFmtId="0" fontId="0" fillId="0" borderId="11" xfId="54" applyFont="1" applyBorder="1" applyAlignment="1">
      <alignment vertical="center"/>
      <protection/>
    </xf>
    <xf numFmtId="0" fontId="4" fillId="0" borderId="11" xfId="54" applyFont="1" applyBorder="1" applyAlignment="1">
      <alignment vertical="center" wrapText="1"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0" fillId="0" borderId="17" xfId="54" applyFont="1" applyBorder="1">
      <alignment/>
      <protection/>
    </xf>
    <xf numFmtId="0" fontId="6" fillId="0" borderId="11" xfId="54" applyFont="1" applyBorder="1" applyAlignment="1">
      <alignment horizontal="center" vertical="center" wrapText="1"/>
      <protection/>
    </xf>
    <xf numFmtId="3" fontId="6" fillId="0" borderId="11" xfId="54" applyNumberFormat="1" applyFont="1" applyBorder="1" applyAlignment="1">
      <alignment horizontal="center" vertical="center" wrapText="1"/>
      <protection/>
    </xf>
    <xf numFmtId="0" fontId="0" fillId="0" borderId="21" xfId="54" applyBorder="1" applyAlignment="1">
      <alignment horizontal="center"/>
      <protection/>
    </xf>
    <xf numFmtId="0" fontId="0" fillId="0" borderId="22" xfId="54" applyBorder="1" applyAlignment="1">
      <alignment horizontal="center"/>
      <protection/>
    </xf>
    <xf numFmtId="0" fontId="0" fillId="0" borderId="20" xfId="54" applyBorder="1" applyAlignment="1">
      <alignment horizontal="center"/>
      <protection/>
    </xf>
    <xf numFmtId="0" fontId="0" fillId="0" borderId="23" xfId="54" applyBorder="1" applyAlignment="1">
      <alignment horizontal="center"/>
      <protection/>
    </xf>
    <xf numFmtId="0" fontId="0" fillId="0" borderId="18" xfId="54" applyBorder="1" applyAlignment="1">
      <alignment horizontal="center"/>
      <protection/>
    </xf>
    <xf numFmtId="0" fontId="0" fillId="0" borderId="24" xfId="54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0" fillId="0" borderId="14" xfId="54" applyBorder="1" applyAlignment="1">
      <alignment horizontal="left"/>
      <protection/>
    </xf>
    <xf numFmtId="0" fontId="0" fillId="0" borderId="10" xfId="54" applyBorder="1" applyAlignment="1">
      <alignment horizontal="left"/>
      <protection/>
    </xf>
    <xf numFmtId="0" fontId="0" fillId="0" borderId="15" xfId="54" applyBorder="1" applyAlignment="1">
      <alignment horizontal="left"/>
      <protection/>
    </xf>
    <xf numFmtId="0" fontId="6" fillId="0" borderId="11" xfId="54" applyFont="1" applyBorder="1" applyAlignment="1">
      <alignment horizontal="center" vertical="center" textRotation="90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165" fontId="7" fillId="34" borderId="11" xfId="49" applyNumberFormat="1" applyFont="1" applyFill="1" applyBorder="1" applyAlignment="1">
      <alignment vertical="center" wrapText="1"/>
    </xf>
    <xf numFmtId="165" fontId="7" fillId="0" borderId="11" xfId="49" applyNumberFormat="1" applyFont="1" applyBorder="1" applyAlignment="1">
      <alignment vertical="center" wrapText="1"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5" fontId="6" fillId="34" borderId="11" xfId="46" applyNumberFormat="1" applyFont="1" applyFill="1" applyBorder="1" applyAlignment="1">
      <alignment vertical="center" wrapText="1"/>
    </xf>
    <xf numFmtId="165" fontId="6" fillId="34" borderId="13" xfId="46" applyNumberFormat="1" applyFont="1" applyFill="1" applyBorder="1" applyAlignment="1">
      <alignment horizontal="center" vertical="center" wrapText="1"/>
    </xf>
    <xf numFmtId="165" fontId="6" fillId="34" borderId="16" xfId="46" applyNumberFormat="1" applyFont="1" applyFill="1" applyBorder="1" applyAlignment="1">
      <alignment horizontal="center" vertical="center" wrapText="1"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  <xf numFmtId="165" fontId="6" fillId="34" borderId="13" xfId="50" applyNumberFormat="1" applyFont="1" applyFill="1" applyBorder="1" applyAlignment="1">
      <alignment horizontal="center" vertical="center" wrapText="1"/>
    </xf>
    <xf numFmtId="165" fontId="6" fillId="34" borderId="19" xfId="50" applyNumberFormat="1" applyFont="1" applyFill="1" applyBorder="1" applyAlignment="1">
      <alignment horizontal="center" vertical="center" wrapText="1"/>
    </xf>
    <xf numFmtId="165" fontId="6" fillId="34" borderId="16" xfId="50" applyNumberFormat="1" applyFont="1" applyFill="1" applyBorder="1" applyAlignment="1">
      <alignment horizontal="center" vertical="center" wrapText="1"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161925</xdr:rowOff>
    </xdr:from>
    <xdr:to>
      <xdr:col>1</xdr:col>
      <xdr:colOff>314325</xdr:colOff>
      <xdr:row>4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0</xdr:rowOff>
    </xdr:from>
    <xdr:to>
      <xdr:col>1</xdr:col>
      <xdr:colOff>304800</xdr:colOff>
      <xdr:row>4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619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1</xdr:row>
      <xdr:rowOff>0</xdr:rowOff>
    </xdr:from>
    <xdr:to>
      <xdr:col>1</xdr:col>
      <xdr:colOff>285750</xdr:colOff>
      <xdr:row>4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619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152400</xdr:rowOff>
    </xdr:from>
    <xdr:to>
      <xdr:col>1</xdr:col>
      <xdr:colOff>133350</xdr:colOff>
      <xdr:row>4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524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00390625" style="10" bestFit="1" customWidth="1"/>
    <col min="2" max="2" width="19.00390625" style="10" customWidth="1"/>
    <col min="3" max="3" width="14.7109375" style="10" customWidth="1"/>
    <col min="4" max="4" width="19.8515625" style="10" customWidth="1"/>
    <col min="5" max="6" width="11.421875" style="10" customWidth="1"/>
    <col min="7" max="7" width="13.8515625" style="10" customWidth="1"/>
    <col min="8" max="8" width="14.8515625" style="10" customWidth="1"/>
    <col min="9" max="9" width="20.28125" style="10" customWidth="1"/>
    <col min="10" max="10" width="11.421875" style="51" customWidth="1"/>
    <col min="11" max="12" width="11.421875" style="10" customWidth="1"/>
    <col min="13" max="13" width="22.57421875" style="10" customWidth="1"/>
    <col min="14" max="14" width="11.421875" style="10" customWidth="1"/>
    <col min="15" max="15" width="14.421875" style="44" bestFit="1" customWidth="1"/>
    <col min="16" max="16" width="16.00390625" style="10" customWidth="1"/>
    <col min="17" max="17" width="29.7109375" style="10" customWidth="1"/>
    <col min="18" max="16384" width="11.421875" style="10" customWidth="1"/>
  </cols>
  <sheetData>
    <row r="1" ht="12.75"/>
    <row r="2" spans="1:16" ht="12.75">
      <c r="A2" s="126"/>
      <c r="B2" s="127"/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ht="12.75">
      <c r="A3" s="128"/>
      <c r="B3" s="129"/>
      <c r="C3" s="132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12.75">
      <c r="A4" s="128"/>
      <c r="B4" s="129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6" ht="12.75">
      <c r="A5" s="130"/>
      <c r="B5" s="131"/>
      <c r="C5" s="132" t="s">
        <v>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</row>
    <row r="6" spans="1:16" ht="12.75">
      <c r="A6" s="135" t="s">
        <v>3</v>
      </c>
      <c r="B6" s="136"/>
      <c r="C6" s="136"/>
      <c r="D6" s="136"/>
      <c r="E6" s="136"/>
      <c r="F6" s="136"/>
      <c r="G6" s="136"/>
      <c r="H6" s="137"/>
      <c r="I6" s="11" t="s">
        <v>4</v>
      </c>
      <c r="J6" s="54"/>
      <c r="K6" s="11"/>
      <c r="L6" s="11"/>
      <c r="M6" s="11"/>
      <c r="N6" s="11"/>
      <c r="O6" s="62"/>
      <c r="P6" s="11"/>
    </row>
    <row r="7" spans="1:16" ht="12.75">
      <c r="A7" s="140" t="s">
        <v>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1" t="s">
        <v>140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6" s="28" customFormat="1" ht="12.75">
      <c r="A9" s="13" t="s">
        <v>6</v>
      </c>
      <c r="B9" s="139" t="s">
        <v>56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s="28" customFormat="1" ht="12.75">
      <c r="A10" s="13" t="s">
        <v>8</v>
      </c>
      <c r="B10" s="139" t="s">
        <v>57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s="28" customFormat="1" ht="12.75">
      <c r="A11" s="13" t="s">
        <v>10</v>
      </c>
      <c r="B11" s="139" t="s">
        <v>58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s="28" customFormat="1" ht="12.75">
      <c r="A12" s="13" t="s">
        <v>12</v>
      </c>
      <c r="B12" s="139" t="s">
        <v>141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s="28" customFormat="1" ht="12.75">
      <c r="A13" s="13" t="s">
        <v>13</v>
      </c>
      <c r="B13" s="139" t="s">
        <v>59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s="28" customFormat="1" ht="12.75">
      <c r="A14" s="13" t="s">
        <v>15</v>
      </c>
      <c r="B14" s="139" t="s">
        <v>117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s="28" customFormat="1" ht="12.75">
      <c r="A15" s="13"/>
      <c r="B15" s="139" t="s">
        <v>96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5" ht="12.75">
      <c r="A16" s="13"/>
      <c r="J16" s="55"/>
      <c r="O16" s="63"/>
    </row>
    <row r="17" spans="1:16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</row>
    <row r="18" spans="1:16" s="34" customFormat="1" ht="33.75">
      <c r="A18" s="124" t="s">
        <v>22</v>
      </c>
      <c r="B18" s="124" t="s">
        <v>23</v>
      </c>
      <c r="C18" s="124" t="s">
        <v>24</v>
      </c>
      <c r="D18" s="142" t="s">
        <v>18</v>
      </c>
      <c r="E18" s="142"/>
      <c r="F18" s="143"/>
      <c r="G18" s="124" t="s">
        <v>26</v>
      </c>
      <c r="H18" s="124" t="s">
        <v>27</v>
      </c>
      <c r="I18" s="30" t="s">
        <v>19</v>
      </c>
      <c r="J18" s="31"/>
      <c r="K18" s="32"/>
      <c r="L18" s="33" t="s">
        <v>20</v>
      </c>
      <c r="M18" s="144" t="s">
        <v>21</v>
      </c>
      <c r="N18" s="142"/>
      <c r="O18" s="142"/>
      <c r="P18" s="29"/>
    </row>
    <row r="19" spans="1:16" s="34" customFormat="1" ht="33.75">
      <c r="A19" s="124"/>
      <c r="B19" s="124"/>
      <c r="C19" s="124"/>
      <c r="D19" s="36" t="s">
        <v>25</v>
      </c>
      <c r="E19" s="37" t="s">
        <v>138</v>
      </c>
      <c r="F19" s="37" t="s">
        <v>139</v>
      </c>
      <c r="G19" s="124"/>
      <c r="H19" s="124"/>
      <c r="I19" s="38" t="s">
        <v>25</v>
      </c>
      <c r="J19" s="36" t="s">
        <v>138</v>
      </c>
      <c r="K19" s="37" t="s">
        <v>139</v>
      </c>
      <c r="L19" s="38"/>
      <c r="M19" s="39" t="s">
        <v>28</v>
      </c>
      <c r="N19" s="37" t="s">
        <v>29</v>
      </c>
      <c r="O19" s="37" t="s">
        <v>30</v>
      </c>
      <c r="P19" s="35" t="s">
        <v>31</v>
      </c>
    </row>
    <row r="20" spans="1:16" s="34" customFormat="1" ht="11.25">
      <c r="A20" s="138" t="s">
        <v>63</v>
      </c>
      <c r="B20" s="124" t="s">
        <v>64</v>
      </c>
      <c r="C20" s="124" t="s">
        <v>89</v>
      </c>
      <c r="D20" s="124" t="s">
        <v>65</v>
      </c>
      <c r="E20" s="124">
        <f>72+34</f>
        <v>106</v>
      </c>
      <c r="F20" s="124">
        <v>120</v>
      </c>
      <c r="G20" s="124" t="s">
        <v>60</v>
      </c>
      <c r="H20" s="124" t="s">
        <v>97</v>
      </c>
      <c r="I20" s="124" t="s">
        <v>61</v>
      </c>
      <c r="J20" s="124">
        <v>106</v>
      </c>
      <c r="K20" s="124">
        <v>14</v>
      </c>
      <c r="L20" s="124" t="s">
        <v>98</v>
      </c>
      <c r="M20" s="124" t="s">
        <v>118</v>
      </c>
      <c r="N20" s="124" t="s">
        <v>62</v>
      </c>
      <c r="O20" s="125">
        <f>1000000-O28</f>
        <v>910000</v>
      </c>
      <c r="P20" s="124" t="s">
        <v>121</v>
      </c>
    </row>
    <row r="21" spans="1:16" s="34" customFormat="1" ht="19.5" customHeight="1">
      <c r="A21" s="138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24"/>
    </row>
    <row r="22" spans="1:16" s="34" customFormat="1" ht="18.75" customHeight="1">
      <c r="A22" s="138"/>
      <c r="B22" s="124"/>
      <c r="C22" s="124"/>
      <c r="D22" s="124"/>
      <c r="E22" s="124"/>
      <c r="F22" s="124"/>
      <c r="G22" s="124"/>
      <c r="H22" s="124"/>
      <c r="I22" s="124" t="s">
        <v>45</v>
      </c>
      <c r="J22" s="124">
        <v>5</v>
      </c>
      <c r="K22" s="124">
        <v>5</v>
      </c>
      <c r="L22" s="124"/>
      <c r="M22" s="124"/>
      <c r="N22" s="124"/>
      <c r="O22" s="125"/>
      <c r="P22" s="124"/>
    </row>
    <row r="23" spans="1:16" s="34" customFormat="1" ht="18.75" customHeight="1">
      <c r="A23" s="138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5"/>
      <c r="P23" s="124"/>
    </row>
    <row r="24" spans="1:16" s="34" customFormat="1" ht="11.25">
      <c r="A24" s="138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 t="s">
        <v>129</v>
      </c>
      <c r="N24" s="124"/>
      <c r="O24" s="125">
        <v>150000</v>
      </c>
      <c r="P24" s="124"/>
    </row>
    <row r="25" spans="1:17" s="34" customFormat="1" ht="11.25">
      <c r="A25" s="138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/>
      <c r="P25" s="124"/>
      <c r="Q25" s="42"/>
    </row>
    <row r="26" spans="1:17" s="34" customFormat="1" ht="11.25">
      <c r="A26" s="138"/>
      <c r="B26" s="124"/>
      <c r="C26" s="124"/>
      <c r="D26" s="124"/>
      <c r="E26" s="124"/>
      <c r="F26" s="124"/>
      <c r="G26" s="124"/>
      <c r="H26" s="124"/>
      <c r="I26" s="124" t="s">
        <v>66</v>
      </c>
      <c r="J26" s="124">
        <v>1</v>
      </c>
      <c r="K26" s="124">
        <v>3</v>
      </c>
      <c r="L26" s="124"/>
      <c r="M26" s="124"/>
      <c r="N26" s="124"/>
      <c r="O26" s="125"/>
      <c r="P26" s="124"/>
      <c r="Q26" s="43"/>
    </row>
    <row r="27" spans="1:17" s="34" customFormat="1" ht="11.25">
      <c r="A27" s="138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  <c r="P27" s="124"/>
      <c r="Q27" s="43"/>
    </row>
    <row r="28" spans="1:16" s="34" customFormat="1" ht="67.5">
      <c r="A28" s="138"/>
      <c r="B28" s="124"/>
      <c r="C28" s="37" t="s">
        <v>90</v>
      </c>
      <c r="D28" s="37" t="s">
        <v>67</v>
      </c>
      <c r="E28" s="37">
        <v>16</v>
      </c>
      <c r="F28" s="37">
        <v>20</v>
      </c>
      <c r="G28" s="37" t="s">
        <v>68</v>
      </c>
      <c r="H28" s="37" t="s">
        <v>111</v>
      </c>
      <c r="I28" s="37" t="s">
        <v>69</v>
      </c>
      <c r="J28" s="37">
        <v>16</v>
      </c>
      <c r="K28" s="37">
        <v>4</v>
      </c>
      <c r="L28" s="37" t="s">
        <v>98</v>
      </c>
      <c r="M28" s="37" t="s">
        <v>118</v>
      </c>
      <c r="N28" s="37" t="s">
        <v>62</v>
      </c>
      <c r="O28" s="117">
        <v>90000</v>
      </c>
      <c r="P28" s="37" t="s">
        <v>122</v>
      </c>
    </row>
    <row r="29" spans="1:16" ht="23.25" customHeight="1">
      <c r="A29" s="119" t="s">
        <v>52</v>
      </c>
      <c r="B29" s="118"/>
      <c r="C29" s="49"/>
      <c r="D29" s="49"/>
      <c r="E29" s="49">
        <f>SUM(E20:E28)</f>
        <v>122</v>
      </c>
      <c r="F29" s="49">
        <f>SUM(F20:F28)</f>
        <v>140</v>
      </c>
      <c r="G29" s="49"/>
      <c r="H29" s="49"/>
      <c r="I29" s="49"/>
      <c r="J29" s="49">
        <f>SUM(J20:J28)</f>
        <v>128</v>
      </c>
      <c r="K29" s="49">
        <f>SUM(K20:K28)</f>
        <v>26</v>
      </c>
      <c r="L29" s="49"/>
      <c r="M29" s="50"/>
      <c r="N29" s="50"/>
      <c r="O29" s="64">
        <f>SUM(O20:O28)</f>
        <v>1150000</v>
      </c>
      <c r="P29" s="120"/>
    </row>
    <row r="30" spans="1:16" s="23" customFormat="1" ht="14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21"/>
      <c r="P30" s="22"/>
    </row>
    <row r="31" spans="1:16" s="23" customFormat="1" ht="14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5"/>
      <c r="P31" s="122"/>
    </row>
    <row r="32" spans="1:16" s="23" customFormat="1" ht="36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121"/>
      <c r="P32" s="22"/>
    </row>
    <row r="33" spans="1:16" ht="14.25">
      <c r="A33" s="56"/>
      <c r="B33" s="123"/>
      <c r="C33" s="12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65"/>
      <c r="P33" s="122"/>
    </row>
    <row r="34" spans="1:16" ht="14.25">
      <c r="A34" s="53"/>
      <c r="B34" s="53" t="s">
        <v>54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 t="s">
        <v>55</v>
      </c>
      <c r="N34" s="53"/>
      <c r="O34" s="121"/>
      <c r="P34" s="22"/>
    </row>
    <row r="35" spans="1:14" ht="12.75">
      <c r="A35" s="28"/>
      <c r="B35" s="28"/>
      <c r="C35" s="28"/>
      <c r="D35" s="28"/>
      <c r="E35" s="28"/>
      <c r="F35" s="28"/>
      <c r="G35" s="28"/>
      <c r="H35" s="28"/>
      <c r="I35" s="28"/>
      <c r="K35" s="28"/>
      <c r="L35" s="28"/>
      <c r="M35" s="28"/>
      <c r="N35" s="28"/>
    </row>
    <row r="36" ht="12.75">
      <c r="B36" s="13"/>
    </row>
    <row r="37" spans="3:10" ht="12.75">
      <c r="C37" s="23"/>
      <c r="D37" s="23"/>
      <c r="E37" s="23"/>
      <c r="F37" s="23"/>
      <c r="G37" s="23"/>
      <c r="H37" s="23"/>
      <c r="I37" s="23"/>
      <c r="J37" s="56"/>
    </row>
  </sheetData>
  <sheetProtection/>
  <mergeCells count="47">
    <mergeCell ref="B11:P11"/>
    <mergeCell ref="B12:P12"/>
    <mergeCell ref="B13:P13"/>
    <mergeCell ref="A18:A19"/>
    <mergeCell ref="B18:B19"/>
    <mergeCell ref="C18:C19"/>
    <mergeCell ref="G18:G19"/>
    <mergeCell ref="A6:H6"/>
    <mergeCell ref="A20:A28"/>
    <mergeCell ref="B20:B28"/>
    <mergeCell ref="D20:D27"/>
    <mergeCell ref="E20:E27"/>
    <mergeCell ref="F20:F27"/>
    <mergeCell ref="C20:C27"/>
    <mergeCell ref="B14:P14"/>
    <mergeCell ref="B15:P15"/>
    <mergeCell ref="A7:P7"/>
    <mergeCell ref="A8:P8"/>
    <mergeCell ref="D18:F18"/>
    <mergeCell ref="M18:O18"/>
    <mergeCell ref="H18:H19"/>
    <mergeCell ref="B9:P9"/>
    <mergeCell ref="B10:P10"/>
    <mergeCell ref="I26:I27"/>
    <mergeCell ref="J26:J27"/>
    <mergeCell ref="K26:K27"/>
    <mergeCell ref="G20:G27"/>
    <mergeCell ref="J20:J21"/>
    <mergeCell ref="K20:K21"/>
    <mergeCell ref="H20:H27"/>
    <mergeCell ref="J22:J25"/>
    <mergeCell ref="K22:K25"/>
    <mergeCell ref="I22:I25"/>
    <mergeCell ref="I20:I21"/>
    <mergeCell ref="A2:B5"/>
    <mergeCell ref="C2:P2"/>
    <mergeCell ref="C3:P3"/>
    <mergeCell ref="C4:P4"/>
    <mergeCell ref="C5:P5"/>
    <mergeCell ref="P20:P27"/>
    <mergeCell ref="N20:N23"/>
    <mergeCell ref="L20:L27"/>
    <mergeCell ref="O20:O23"/>
    <mergeCell ref="M20:M23"/>
    <mergeCell ref="M24:M27"/>
    <mergeCell ref="N24:N27"/>
    <mergeCell ref="O24:O27"/>
  </mergeCells>
  <printOptions/>
  <pageMargins left="0.96" right="0.75" top="0.91" bottom="0.47" header="0" footer="0"/>
  <pageSetup horizontalDpi="300" verticalDpi="3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10" bestFit="1" customWidth="1"/>
    <col min="2" max="2" width="17.28125" style="10" customWidth="1"/>
    <col min="3" max="3" width="13.8515625" style="10" customWidth="1"/>
    <col min="4" max="4" width="20.57421875" style="10" customWidth="1"/>
    <col min="5" max="6" width="11.421875" style="10" customWidth="1"/>
    <col min="7" max="7" width="16.00390625" style="10" customWidth="1"/>
    <col min="8" max="8" width="13.57421875" style="10" customWidth="1"/>
    <col min="9" max="9" width="16.8515625" style="10" customWidth="1"/>
    <col min="10" max="10" width="9.28125" style="10" customWidth="1"/>
    <col min="11" max="11" width="9.57421875" style="10" customWidth="1"/>
    <col min="12" max="12" width="10.7109375" style="10" customWidth="1"/>
    <col min="13" max="13" width="14.421875" style="10" customWidth="1"/>
    <col min="14" max="14" width="10.00390625" style="10" customWidth="1"/>
    <col min="15" max="15" width="10.57421875" style="57" customWidth="1"/>
    <col min="16" max="16" width="15.28125" style="10" customWidth="1"/>
    <col min="17" max="17" width="26.7109375" style="10" customWidth="1"/>
    <col min="18" max="16384" width="11.421875" style="10" customWidth="1"/>
  </cols>
  <sheetData>
    <row r="2" spans="1:16" ht="12.75">
      <c r="A2" s="126"/>
      <c r="B2" s="127"/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ht="12.75">
      <c r="A3" s="128"/>
      <c r="B3" s="129"/>
      <c r="C3" s="132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12.75">
      <c r="A4" s="128"/>
      <c r="B4" s="129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6" ht="12.75">
      <c r="A5" s="130"/>
      <c r="B5" s="131"/>
      <c r="C5" s="132" t="s">
        <v>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</row>
    <row r="6" spans="1:16" ht="12.75">
      <c r="A6" s="135" t="s">
        <v>3</v>
      </c>
      <c r="B6" s="136"/>
      <c r="C6" s="136"/>
      <c r="D6" s="136"/>
      <c r="E6" s="136"/>
      <c r="F6" s="136"/>
      <c r="G6" s="136"/>
      <c r="H6" s="137"/>
      <c r="I6" s="11" t="s">
        <v>4</v>
      </c>
      <c r="J6" s="11"/>
      <c r="K6" s="11"/>
      <c r="L6" s="11"/>
      <c r="M6" s="11"/>
      <c r="N6" s="11"/>
      <c r="O6" s="11"/>
      <c r="P6" s="11"/>
    </row>
    <row r="7" spans="1:16" ht="12.75">
      <c r="A7" s="140" t="s">
        <v>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1" t="s">
        <v>140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6" ht="14.25" customHeight="1">
      <c r="A9" s="13" t="s">
        <v>6</v>
      </c>
      <c r="B9" s="139" t="s">
        <v>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ht="12.75">
      <c r="A10" s="13" t="s">
        <v>8</v>
      </c>
      <c r="B10" s="139" t="s">
        <v>70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12.75">
      <c r="A11" s="13" t="s">
        <v>10</v>
      </c>
      <c r="B11" s="139" t="s">
        <v>11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ht="12.75">
      <c r="A12" s="13" t="s">
        <v>12</v>
      </c>
      <c r="B12" s="139" t="s">
        <v>71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ht="12.75">
      <c r="A13" s="13" t="s">
        <v>13</v>
      </c>
      <c r="B13" s="139" t="s">
        <v>72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ht="12.75">
      <c r="A14" s="13" t="s">
        <v>15</v>
      </c>
      <c r="B14" s="139" t="s">
        <v>102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2.75">
      <c r="A15" s="13"/>
      <c r="B15" s="139" t="s">
        <v>103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ht="12.75">
      <c r="A16" s="13"/>
    </row>
    <row r="17" spans="1:16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58">
        <v>15</v>
      </c>
      <c r="P17" s="14">
        <v>16</v>
      </c>
    </row>
    <row r="18" spans="1:16" s="34" customFormat="1" ht="12.75" customHeight="1">
      <c r="A18" s="124" t="s">
        <v>22</v>
      </c>
      <c r="B18" s="124" t="s">
        <v>23</v>
      </c>
      <c r="C18" s="124" t="s">
        <v>24</v>
      </c>
      <c r="D18" s="142" t="s">
        <v>18</v>
      </c>
      <c r="E18" s="142"/>
      <c r="F18" s="143"/>
      <c r="G18" s="124" t="s">
        <v>26</v>
      </c>
      <c r="H18" s="124" t="s">
        <v>27</v>
      </c>
      <c r="I18" s="30" t="s">
        <v>19</v>
      </c>
      <c r="J18" s="31"/>
      <c r="K18" s="32"/>
      <c r="L18" s="148" t="s">
        <v>20</v>
      </c>
      <c r="M18" s="144" t="s">
        <v>21</v>
      </c>
      <c r="N18" s="142"/>
      <c r="O18" s="142"/>
      <c r="P18" s="148" t="s">
        <v>31</v>
      </c>
    </row>
    <row r="19" spans="1:16" s="34" customFormat="1" ht="33.75">
      <c r="A19" s="124"/>
      <c r="B19" s="124"/>
      <c r="C19" s="124"/>
      <c r="D19" s="36" t="s">
        <v>25</v>
      </c>
      <c r="E19" s="37" t="s">
        <v>138</v>
      </c>
      <c r="F19" s="37" t="s">
        <v>139</v>
      </c>
      <c r="G19" s="124"/>
      <c r="H19" s="124"/>
      <c r="I19" s="38" t="s">
        <v>25</v>
      </c>
      <c r="J19" s="36" t="s">
        <v>138</v>
      </c>
      <c r="K19" s="37" t="s">
        <v>139</v>
      </c>
      <c r="L19" s="149"/>
      <c r="M19" s="39" t="s">
        <v>28</v>
      </c>
      <c r="N19" s="37" t="s">
        <v>29</v>
      </c>
      <c r="O19" s="37" t="s">
        <v>30</v>
      </c>
      <c r="P19" s="149"/>
    </row>
    <row r="20" spans="1:16" s="34" customFormat="1" ht="11.25" customHeight="1">
      <c r="A20" s="138" t="s">
        <v>63</v>
      </c>
      <c r="B20" s="124" t="s">
        <v>64</v>
      </c>
      <c r="C20" s="124" t="s">
        <v>73</v>
      </c>
      <c r="D20" s="124" t="s">
        <v>74</v>
      </c>
      <c r="E20" s="124">
        <f>35+58</f>
        <v>93</v>
      </c>
      <c r="F20" s="124">
        <v>100</v>
      </c>
      <c r="G20" s="124" t="s">
        <v>75</v>
      </c>
      <c r="H20" s="124" t="s">
        <v>94</v>
      </c>
      <c r="I20" s="124" t="s">
        <v>69</v>
      </c>
      <c r="J20" s="124">
        <v>23</v>
      </c>
      <c r="K20" s="124">
        <v>7</v>
      </c>
      <c r="L20" s="124" t="s">
        <v>98</v>
      </c>
      <c r="M20" s="147" t="s">
        <v>130</v>
      </c>
      <c r="N20" s="147" t="s">
        <v>76</v>
      </c>
      <c r="O20" s="145">
        <f>6400000</f>
        <v>6400000</v>
      </c>
      <c r="P20" s="124" t="s">
        <v>122</v>
      </c>
    </row>
    <row r="21" spans="1:16" s="34" customFormat="1" ht="11.25">
      <c r="A21" s="138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47"/>
      <c r="N21" s="147"/>
      <c r="O21" s="145"/>
      <c r="P21" s="124"/>
    </row>
    <row r="22" spans="1:17" s="34" customFormat="1" ht="11.25">
      <c r="A22" s="138"/>
      <c r="B22" s="124"/>
      <c r="C22" s="124"/>
      <c r="D22" s="124"/>
      <c r="E22" s="124"/>
      <c r="F22" s="124"/>
      <c r="G22" s="124"/>
      <c r="H22" s="124"/>
      <c r="I22" s="124" t="s">
        <v>77</v>
      </c>
      <c r="J22" s="124">
        <v>2</v>
      </c>
      <c r="K22" s="124">
        <v>2</v>
      </c>
      <c r="L22" s="124"/>
      <c r="M22" s="147"/>
      <c r="N22" s="147"/>
      <c r="O22" s="145"/>
      <c r="P22" s="124"/>
      <c r="Q22" s="66"/>
    </row>
    <row r="23" spans="1:17" s="34" customFormat="1" ht="11.25">
      <c r="A23" s="138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47" t="s">
        <v>131</v>
      </c>
      <c r="N23" s="147" t="s">
        <v>76</v>
      </c>
      <c r="O23" s="145">
        <v>6000</v>
      </c>
      <c r="P23" s="124"/>
      <c r="Q23" s="66"/>
    </row>
    <row r="24" spans="1:17" s="34" customFormat="1" ht="11.25">
      <c r="A24" s="138"/>
      <c r="B24" s="124"/>
      <c r="C24" s="124"/>
      <c r="D24" s="124"/>
      <c r="E24" s="124"/>
      <c r="F24" s="124"/>
      <c r="G24" s="124"/>
      <c r="H24" s="124"/>
      <c r="I24" s="124" t="s">
        <v>78</v>
      </c>
      <c r="J24" s="124">
        <v>1</v>
      </c>
      <c r="K24" s="124">
        <v>1</v>
      </c>
      <c r="L24" s="124"/>
      <c r="M24" s="147"/>
      <c r="N24" s="147"/>
      <c r="O24" s="145"/>
      <c r="P24" s="124"/>
      <c r="Q24" s="66"/>
    </row>
    <row r="25" spans="1:18" s="34" customFormat="1" ht="22.5">
      <c r="A25" s="138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76" t="s">
        <v>133</v>
      </c>
      <c r="N25" s="77"/>
      <c r="O25" s="78">
        <v>200000</v>
      </c>
      <c r="P25" s="124"/>
      <c r="Q25" s="66"/>
      <c r="R25" s="34">
        <v>7984118.205</v>
      </c>
    </row>
    <row r="26" spans="1:17" s="34" customFormat="1" ht="11.25">
      <c r="A26" s="138"/>
      <c r="B26" s="124"/>
      <c r="C26" s="124" t="s">
        <v>93</v>
      </c>
      <c r="D26" s="124" t="s">
        <v>79</v>
      </c>
      <c r="E26" s="124">
        <f>29+13</f>
        <v>42</v>
      </c>
      <c r="F26" s="124">
        <v>46</v>
      </c>
      <c r="G26" s="124" t="s">
        <v>80</v>
      </c>
      <c r="H26" s="124" t="s">
        <v>81</v>
      </c>
      <c r="I26" s="124" t="s">
        <v>69</v>
      </c>
      <c r="J26" s="124">
        <v>26</v>
      </c>
      <c r="K26" s="124">
        <v>4</v>
      </c>
      <c r="L26" s="124" t="s">
        <v>98</v>
      </c>
      <c r="M26" s="124" t="s">
        <v>132</v>
      </c>
      <c r="N26" s="124" t="s">
        <v>76</v>
      </c>
      <c r="O26" s="146">
        <v>199600</v>
      </c>
      <c r="P26" s="124" t="s">
        <v>123</v>
      </c>
      <c r="Q26" s="66"/>
    </row>
    <row r="27" spans="1:16" s="34" customFormat="1" ht="11.25">
      <c r="A27" s="138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46"/>
      <c r="P27" s="124"/>
    </row>
    <row r="28" spans="1:17" s="34" customFormat="1" ht="22.5">
      <c r="A28" s="138"/>
      <c r="B28" s="124"/>
      <c r="C28" s="124"/>
      <c r="D28" s="124"/>
      <c r="E28" s="124"/>
      <c r="F28" s="124"/>
      <c r="G28" s="124"/>
      <c r="H28" s="124"/>
      <c r="I28" s="59" t="s">
        <v>77</v>
      </c>
      <c r="J28" s="37">
        <v>1</v>
      </c>
      <c r="K28" s="37">
        <v>1</v>
      </c>
      <c r="L28" s="124"/>
      <c r="M28" s="124"/>
      <c r="N28" s="124"/>
      <c r="O28" s="146"/>
      <c r="P28" s="124"/>
      <c r="Q28" s="66"/>
    </row>
    <row r="29" spans="1:17" s="34" customFormat="1" ht="22.5">
      <c r="A29" s="138"/>
      <c r="B29" s="124"/>
      <c r="C29" s="124"/>
      <c r="D29" s="124"/>
      <c r="E29" s="124"/>
      <c r="F29" s="124"/>
      <c r="G29" s="124"/>
      <c r="H29" s="124"/>
      <c r="I29" s="59" t="s">
        <v>78</v>
      </c>
      <c r="J29" s="37">
        <v>2</v>
      </c>
      <c r="K29" s="37">
        <v>2</v>
      </c>
      <c r="L29" s="124"/>
      <c r="M29" s="124"/>
      <c r="N29" s="124"/>
      <c r="O29" s="146"/>
      <c r="P29" s="124"/>
      <c r="Q29" s="66"/>
    </row>
    <row r="30" spans="1:16" ht="12.75">
      <c r="A30" s="46" t="s">
        <v>52</v>
      </c>
      <c r="B30" s="47"/>
      <c r="C30" s="48"/>
      <c r="D30" s="48"/>
      <c r="E30" s="48">
        <f>SUM(E20:E26)</f>
        <v>135</v>
      </c>
      <c r="F30" s="48">
        <f>SUM(F20:F26)</f>
        <v>146</v>
      </c>
      <c r="G30" s="48"/>
      <c r="H30" s="48">
        <f>SUM(H20:H26)</f>
        <v>0</v>
      </c>
      <c r="I30" s="48"/>
      <c r="J30" s="79">
        <f>SUM(J20:J26)</f>
        <v>52</v>
      </c>
      <c r="K30" s="49">
        <f>SUM(K20:K28)</f>
        <v>15</v>
      </c>
      <c r="L30" s="49"/>
      <c r="M30" s="50"/>
      <c r="N30" s="50"/>
      <c r="O30" s="67">
        <f>SUM(O20:O29)</f>
        <v>6805600</v>
      </c>
      <c r="P30" s="48"/>
    </row>
    <row r="31" spans="1:1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68"/>
      <c r="P31" s="28"/>
    </row>
    <row r="32" spans="1:16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68"/>
      <c r="P32" s="28"/>
    </row>
    <row r="33" spans="1:16" ht="12.75">
      <c r="A33" s="28"/>
      <c r="B33" s="52"/>
      <c r="C33" s="52"/>
      <c r="D33" s="28"/>
      <c r="E33" s="28"/>
      <c r="F33" s="28"/>
      <c r="G33" s="28"/>
      <c r="H33" s="28"/>
      <c r="I33" s="28"/>
      <c r="J33" s="28"/>
      <c r="K33" s="28"/>
      <c r="L33" s="28"/>
      <c r="M33" s="52"/>
      <c r="N33" s="69"/>
      <c r="O33" s="70"/>
      <c r="P33" s="13"/>
    </row>
    <row r="34" spans="1:16" ht="13.5" thickBot="1">
      <c r="A34" s="28"/>
      <c r="B34" s="71"/>
      <c r="C34" s="71"/>
      <c r="D34" s="71"/>
      <c r="E34" s="28"/>
      <c r="F34" s="28"/>
      <c r="G34" s="28"/>
      <c r="H34" s="28"/>
      <c r="I34" s="28"/>
      <c r="J34" s="28"/>
      <c r="K34" s="28"/>
      <c r="L34" s="28"/>
      <c r="M34" s="71"/>
      <c r="N34" s="71"/>
      <c r="O34" s="72"/>
      <c r="P34" s="28"/>
    </row>
    <row r="35" spans="1:16" ht="12.75">
      <c r="A35" s="28"/>
      <c r="B35" s="73"/>
      <c r="C35" s="52"/>
      <c r="D35" s="53"/>
      <c r="E35" s="28"/>
      <c r="F35" s="13"/>
      <c r="G35" s="28"/>
      <c r="H35" s="28"/>
      <c r="I35" s="28"/>
      <c r="J35" s="28"/>
      <c r="K35" s="28"/>
      <c r="L35" s="28"/>
      <c r="M35" s="52"/>
      <c r="N35" s="52"/>
      <c r="O35" s="74"/>
      <c r="P35" s="13"/>
    </row>
    <row r="36" spans="1:16" ht="12.75">
      <c r="A36" s="28"/>
      <c r="B36" s="53" t="s">
        <v>54</v>
      </c>
      <c r="C36" s="53"/>
      <c r="D36" s="53"/>
      <c r="E36" s="28"/>
      <c r="F36" s="28"/>
      <c r="G36" s="28"/>
      <c r="H36" s="28"/>
      <c r="I36" s="28"/>
      <c r="J36" s="28"/>
      <c r="K36" s="28"/>
      <c r="L36" s="28"/>
      <c r="M36" s="53" t="s">
        <v>113</v>
      </c>
      <c r="N36" s="53"/>
      <c r="O36" s="75"/>
      <c r="P36" s="28"/>
    </row>
    <row r="37" spans="1:16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68"/>
      <c r="P37" s="28"/>
    </row>
    <row r="38" spans="1:16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68"/>
      <c r="P38" s="28"/>
    </row>
    <row r="39" spans="1:16" ht="12.75">
      <c r="A39" s="28"/>
      <c r="B39" s="28"/>
      <c r="C39" s="53"/>
      <c r="D39" s="53"/>
      <c r="E39" s="53"/>
      <c r="F39" s="53"/>
      <c r="G39" s="53"/>
      <c r="H39" s="53"/>
      <c r="I39" s="53"/>
      <c r="J39" s="53"/>
      <c r="K39" s="28"/>
      <c r="L39" s="28"/>
      <c r="M39" s="28"/>
      <c r="N39" s="28"/>
      <c r="O39" s="68"/>
      <c r="P39" s="28"/>
    </row>
  </sheetData>
  <sheetProtection/>
  <mergeCells count="63">
    <mergeCell ref="P18:P19"/>
    <mergeCell ref="M23:M24"/>
    <mergeCell ref="N23:N24"/>
    <mergeCell ref="O23:O24"/>
    <mergeCell ref="P20:P25"/>
    <mergeCell ref="A18:A19"/>
    <mergeCell ref="B18:B19"/>
    <mergeCell ref="C18:C19"/>
    <mergeCell ref="G18:G19"/>
    <mergeCell ref="D18:F18"/>
    <mergeCell ref="K26:K27"/>
    <mergeCell ref="L20:L25"/>
    <mergeCell ref="K22:K23"/>
    <mergeCell ref="M26:M29"/>
    <mergeCell ref="B9:P9"/>
    <mergeCell ref="B10:P10"/>
    <mergeCell ref="B11:P11"/>
    <mergeCell ref="B12:P12"/>
    <mergeCell ref="B13:P13"/>
    <mergeCell ref="B14:P14"/>
    <mergeCell ref="O26:O29"/>
    <mergeCell ref="M20:M22"/>
    <mergeCell ref="N20:N22"/>
    <mergeCell ref="B15:P15"/>
    <mergeCell ref="H18:H19"/>
    <mergeCell ref="L18:L19"/>
    <mergeCell ref="A6:H6"/>
    <mergeCell ref="C20:C25"/>
    <mergeCell ref="L26:L29"/>
    <mergeCell ref="G26:G29"/>
    <mergeCell ref="H26:H29"/>
    <mergeCell ref="K20:K21"/>
    <mergeCell ref="I26:I27"/>
    <mergeCell ref="J26:J27"/>
    <mergeCell ref="J22:J23"/>
    <mergeCell ref="G20:G25"/>
    <mergeCell ref="D26:D29"/>
    <mergeCell ref="H20:H25"/>
    <mergeCell ref="I20:I21"/>
    <mergeCell ref="J20:J21"/>
    <mergeCell ref="J24:J25"/>
    <mergeCell ref="A7:P7"/>
    <mergeCell ref="A2:B5"/>
    <mergeCell ref="C2:P2"/>
    <mergeCell ref="C3:P3"/>
    <mergeCell ref="C4:P4"/>
    <mergeCell ref="C5:P5"/>
    <mergeCell ref="A8:P8"/>
    <mergeCell ref="I24:I25"/>
    <mergeCell ref="F20:F25"/>
    <mergeCell ref="E20:E25"/>
    <mergeCell ref="I22:I23"/>
    <mergeCell ref="M18:O18"/>
    <mergeCell ref="A20:A29"/>
    <mergeCell ref="B20:B29"/>
    <mergeCell ref="C26:C29"/>
    <mergeCell ref="P26:P29"/>
    <mergeCell ref="D20:D25"/>
    <mergeCell ref="E26:E29"/>
    <mergeCell ref="F26:F29"/>
    <mergeCell ref="K24:K25"/>
    <mergeCell ref="O20:O22"/>
    <mergeCell ref="N26:N29"/>
  </mergeCells>
  <printOptions/>
  <pageMargins left="1.08" right="0.75" top="0.73" bottom="0.43" header="0" footer="0"/>
  <pageSetup horizontalDpi="300" verticalDpi="3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14.00390625" style="0" customWidth="1"/>
    <col min="3" max="3" width="11.28125" style="0" customWidth="1"/>
    <col min="4" max="4" width="17.28125" style="0" customWidth="1"/>
    <col min="5" max="5" width="11.00390625" style="0" customWidth="1"/>
    <col min="6" max="6" width="10.8515625" style="0" customWidth="1"/>
    <col min="7" max="7" width="17.57421875" style="0" customWidth="1"/>
    <col min="8" max="8" width="16.28125" style="0" customWidth="1"/>
    <col min="10" max="11" width="10.8515625" style="0" customWidth="1"/>
    <col min="13" max="13" width="10.8515625" style="0" customWidth="1"/>
    <col min="14" max="14" width="8.8515625" style="0" customWidth="1"/>
    <col min="15" max="15" width="9.8515625" style="100" customWidth="1"/>
    <col min="16" max="16" width="14.00390625" style="0" customWidth="1"/>
    <col min="17" max="17" width="26.8515625" style="0" customWidth="1"/>
    <col min="18" max="18" width="25.140625" style="0" customWidth="1"/>
    <col min="19" max="19" width="12.57421875" style="0" bestFit="1" customWidth="1"/>
  </cols>
  <sheetData>
    <row r="2" spans="1:16" ht="12.75">
      <c r="A2" s="151"/>
      <c r="B2" s="152"/>
      <c r="C2" s="157" t="s">
        <v>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</row>
    <row r="3" spans="1:16" ht="12.75">
      <c r="A3" s="153"/>
      <c r="B3" s="154"/>
      <c r="C3" s="157" t="s">
        <v>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</row>
    <row r="4" spans="1:16" ht="12.75">
      <c r="A4" s="153"/>
      <c r="B4" s="154"/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</row>
    <row r="5" spans="1:16" ht="12.75">
      <c r="A5" s="155"/>
      <c r="B5" s="156"/>
      <c r="C5" s="157" t="s">
        <v>2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6" ht="12.75">
      <c r="A6" s="160" t="s">
        <v>3</v>
      </c>
      <c r="B6" s="161"/>
      <c r="C6" s="161"/>
      <c r="D6" s="161"/>
      <c r="E6" s="161"/>
      <c r="F6" s="161"/>
      <c r="G6" s="161"/>
      <c r="H6" s="162"/>
      <c r="I6" s="1" t="s">
        <v>4</v>
      </c>
      <c r="J6" s="1"/>
      <c r="K6" s="1"/>
      <c r="L6" s="1"/>
      <c r="M6" s="1"/>
      <c r="N6" s="1"/>
      <c r="O6" s="1"/>
      <c r="P6" s="1"/>
    </row>
    <row r="7" spans="1:16" ht="12.75">
      <c r="A7" s="163" t="s">
        <v>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>
      <c r="A8" s="164" t="s">
        <v>140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s="3" customFormat="1" ht="12.75">
      <c r="A9" s="3" t="s">
        <v>6</v>
      </c>
      <c r="B9" s="150" t="s">
        <v>7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6" s="3" customFormat="1" ht="12.75">
      <c r="A10" s="3" t="s">
        <v>8</v>
      </c>
      <c r="B10" s="150" t="s">
        <v>9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</row>
    <row r="11" spans="1:16" s="3" customFormat="1" ht="12.75">
      <c r="A11" s="3" t="s">
        <v>10</v>
      </c>
      <c r="B11" s="150" t="s">
        <v>11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6" s="3" customFormat="1" ht="12.75">
      <c r="A12" s="3" t="s">
        <v>12</v>
      </c>
      <c r="B12" s="150" t="s">
        <v>120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</row>
    <row r="13" spans="1:16" s="3" customFormat="1" ht="12.75">
      <c r="A13" s="3" t="s">
        <v>13</v>
      </c>
      <c r="B13" s="150" t="s">
        <v>14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</row>
    <row r="14" spans="1:16" s="3" customFormat="1" ht="12.75">
      <c r="A14" s="3" t="s">
        <v>15</v>
      </c>
      <c r="B14" s="150" t="s">
        <v>104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</row>
    <row r="15" spans="2:17" s="3" customFormat="1" ht="12.75">
      <c r="B15" s="150" t="s">
        <v>105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81"/>
    </row>
    <row r="16" spans="1:16" s="3" customFormat="1" ht="12.75">
      <c r="A16" s="3" t="s">
        <v>13</v>
      </c>
      <c r="B16" s="150" t="s">
        <v>16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6" s="3" customFormat="1" ht="12.75">
      <c r="A17" s="3" t="s">
        <v>17</v>
      </c>
      <c r="B17" s="150" t="s">
        <v>106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ht="12.75">
      <c r="A18" s="3"/>
    </row>
    <row r="19" spans="1:16" ht="12.75" customHeight="1">
      <c r="A19" s="85">
        <v>1</v>
      </c>
      <c r="B19" s="85">
        <v>2</v>
      </c>
      <c r="C19" s="85">
        <v>3</v>
      </c>
      <c r="D19" s="85">
        <v>4</v>
      </c>
      <c r="E19" s="85">
        <v>5</v>
      </c>
      <c r="F19" s="85">
        <v>6</v>
      </c>
      <c r="G19" s="85">
        <v>7</v>
      </c>
      <c r="H19" s="85">
        <v>8</v>
      </c>
      <c r="I19" s="85">
        <v>9</v>
      </c>
      <c r="J19" s="85">
        <v>10</v>
      </c>
      <c r="K19" s="85">
        <v>11</v>
      </c>
      <c r="L19" s="85">
        <v>12</v>
      </c>
      <c r="M19" s="85">
        <v>13</v>
      </c>
      <c r="N19" s="85">
        <v>14</v>
      </c>
      <c r="O19" s="101">
        <v>15</v>
      </c>
      <c r="P19" s="85">
        <v>16</v>
      </c>
    </row>
    <row r="20" spans="1:16" s="87" customFormat="1" ht="11.25">
      <c r="A20" s="124" t="s">
        <v>22</v>
      </c>
      <c r="B20" s="124" t="s">
        <v>23</v>
      </c>
      <c r="C20" s="124" t="s">
        <v>24</v>
      </c>
      <c r="D20" s="165" t="s">
        <v>18</v>
      </c>
      <c r="E20" s="165"/>
      <c r="F20" s="165"/>
      <c r="G20" s="124" t="s">
        <v>26</v>
      </c>
      <c r="H20" s="124" t="s">
        <v>27</v>
      </c>
      <c r="I20" s="86" t="s">
        <v>19</v>
      </c>
      <c r="J20" s="86"/>
      <c r="K20" s="86"/>
      <c r="L20" s="124" t="s">
        <v>20</v>
      </c>
      <c r="M20" s="165" t="s">
        <v>21</v>
      </c>
      <c r="N20" s="165"/>
      <c r="O20" s="165"/>
      <c r="P20" s="124" t="s">
        <v>31</v>
      </c>
    </row>
    <row r="21" spans="1:16" s="87" customFormat="1" ht="33.75">
      <c r="A21" s="124"/>
      <c r="B21" s="124"/>
      <c r="C21" s="124"/>
      <c r="D21" s="37" t="s">
        <v>25</v>
      </c>
      <c r="E21" s="37" t="s">
        <v>138</v>
      </c>
      <c r="F21" s="37" t="s">
        <v>139</v>
      </c>
      <c r="G21" s="124"/>
      <c r="H21" s="124"/>
      <c r="I21" s="37" t="s">
        <v>25</v>
      </c>
      <c r="J21" s="37" t="s">
        <v>138</v>
      </c>
      <c r="K21" s="37" t="s">
        <v>139</v>
      </c>
      <c r="L21" s="124"/>
      <c r="M21" s="37" t="s">
        <v>28</v>
      </c>
      <c r="N21" s="37" t="s">
        <v>29</v>
      </c>
      <c r="O21" s="59" t="s">
        <v>30</v>
      </c>
      <c r="P21" s="124"/>
    </row>
    <row r="22" spans="1:17" s="88" customFormat="1" ht="11.25">
      <c r="A22" s="166" t="s">
        <v>32</v>
      </c>
      <c r="B22" s="166" t="s">
        <v>33</v>
      </c>
      <c r="C22" s="166" t="s">
        <v>91</v>
      </c>
      <c r="D22" s="168" t="s">
        <v>34</v>
      </c>
      <c r="E22" s="168">
        <v>1800</v>
      </c>
      <c r="F22" s="168">
        <v>2250</v>
      </c>
      <c r="G22" s="168" t="s">
        <v>35</v>
      </c>
      <c r="H22" s="168" t="s">
        <v>36</v>
      </c>
      <c r="I22" s="168" t="s">
        <v>37</v>
      </c>
      <c r="J22" s="168">
        <v>100</v>
      </c>
      <c r="K22" s="168">
        <v>100</v>
      </c>
      <c r="L22" s="168" t="s">
        <v>99</v>
      </c>
      <c r="M22" s="169" t="s">
        <v>134</v>
      </c>
      <c r="N22" s="169"/>
      <c r="O22" s="170">
        <f>3000000-O36-O61-O47-O52</f>
        <v>1970000</v>
      </c>
      <c r="P22" s="168" t="s">
        <v>124</v>
      </c>
      <c r="Q22" s="90"/>
    </row>
    <row r="23" spans="1:16" s="88" customFormat="1" ht="11.25">
      <c r="A23" s="166"/>
      <c r="B23" s="166"/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N23" s="169"/>
      <c r="O23" s="170"/>
      <c r="P23" s="168"/>
    </row>
    <row r="24" spans="1:16" s="88" customFormat="1" ht="11.25">
      <c r="A24" s="166"/>
      <c r="B24" s="166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N24" s="169"/>
      <c r="O24" s="170"/>
      <c r="P24" s="168"/>
    </row>
    <row r="25" spans="1:16" s="88" customFormat="1" ht="11.25">
      <c r="A25" s="166"/>
      <c r="B25" s="166"/>
      <c r="C25" s="167"/>
      <c r="D25" s="168"/>
      <c r="E25" s="168"/>
      <c r="F25" s="168"/>
      <c r="G25" s="168"/>
      <c r="H25" s="168"/>
      <c r="I25" s="168"/>
      <c r="J25" s="168"/>
      <c r="K25" s="168"/>
      <c r="L25" s="168"/>
      <c r="M25" s="169" t="s">
        <v>135</v>
      </c>
      <c r="N25" s="169"/>
      <c r="O25" s="171">
        <v>1</v>
      </c>
      <c r="P25" s="168"/>
    </row>
    <row r="26" spans="1:16" s="88" customFormat="1" ht="11.25">
      <c r="A26" s="166"/>
      <c r="B26" s="166"/>
      <c r="C26" s="167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169"/>
      <c r="O26" s="172"/>
      <c r="P26" s="168"/>
    </row>
    <row r="27" spans="1:16" s="88" customFormat="1" ht="11.25">
      <c r="A27" s="166"/>
      <c r="B27" s="166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9" t="s">
        <v>136</v>
      </c>
      <c r="N27" s="169"/>
      <c r="O27" s="170">
        <v>16000</v>
      </c>
      <c r="P27" s="168"/>
    </row>
    <row r="28" spans="1:16" s="88" customFormat="1" ht="11.25">
      <c r="A28" s="166"/>
      <c r="B28" s="166"/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69"/>
      <c r="O28" s="170"/>
      <c r="P28" s="168"/>
    </row>
    <row r="29" spans="1:17" s="88" customFormat="1" ht="11.25">
      <c r="A29" s="166"/>
      <c r="B29" s="166"/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69"/>
      <c r="O29" s="170"/>
      <c r="P29" s="168"/>
      <c r="Q29" s="90"/>
    </row>
    <row r="30" spans="1:16" s="88" customFormat="1" ht="11.25">
      <c r="A30" s="166"/>
      <c r="B30" s="166"/>
      <c r="C30" s="167"/>
      <c r="D30" s="168" t="s">
        <v>38</v>
      </c>
      <c r="E30" s="168">
        <v>485</v>
      </c>
      <c r="F30" s="168">
        <v>600</v>
      </c>
      <c r="G30" s="168"/>
      <c r="H30" s="168"/>
      <c r="I30" s="168" t="s">
        <v>39</v>
      </c>
      <c r="J30" s="168">
        <v>8</v>
      </c>
      <c r="K30" s="168">
        <v>8</v>
      </c>
      <c r="L30" s="168" t="s">
        <v>98</v>
      </c>
      <c r="M30" s="169" t="s">
        <v>112</v>
      </c>
      <c r="N30" s="169"/>
      <c r="O30" s="170">
        <v>1</v>
      </c>
      <c r="P30" s="168"/>
    </row>
    <row r="31" spans="1:17" s="88" customFormat="1" ht="11.25">
      <c r="A31" s="166"/>
      <c r="B31" s="166"/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N31" s="169"/>
      <c r="O31" s="170"/>
      <c r="P31" s="168"/>
      <c r="Q31" s="90"/>
    </row>
    <row r="32" spans="1:16" s="88" customFormat="1" ht="11.25">
      <c r="A32" s="166"/>
      <c r="B32" s="166"/>
      <c r="C32" s="167"/>
      <c r="D32" s="168"/>
      <c r="E32" s="168"/>
      <c r="F32" s="168"/>
      <c r="G32" s="168"/>
      <c r="H32" s="168"/>
      <c r="I32" s="168"/>
      <c r="J32" s="168"/>
      <c r="K32" s="168"/>
      <c r="L32" s="168"/>
      <c r="M32" s="169" t="s">
        <v>137</v>
      </c>
      <c r="N32" s="169"/>
      <c r="O32" s="170">
        <v>30000</v>
      </c>
      <c r="P32" s="168"/>
    </row>
    <row r="33" spans="1:16" s="88" customFormat="1" ht="11.25">
      <c r="A33" s="166"/>
      <c r="B33" s="166"/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9"/>
      <c r="N33" s="169"/>
      <c r="O33" s="170"/>
      <c r="P33" s="168"/>
    </row>
    <row r="34" spans="1:16" s="88" customFormat="1" ht="11.25">
      <c r="A34" s="166"/>
      <c r="B34" s="166"/>
      <c r="C34" s="167"/>
      <c r="D34" s="168"/>
      <c r="E34" s="168"/>
      <c r="F34" s="168"/>
      <c r="G34" s="168"/>
      <c r="H34" s="168"/>
      <c r="I34" s="168"/>
      <c r="J34" s="168"/>
      <c r="K34" s="168"/>
      <c r="L34" s="168"/>
      <c r="M34" s="169"/>
      <c r="N34" s="169"/>
      <c r="O34" s="170"/>
      <c r="P34" s="168"/>
    </row>
    <row r="35" spans="1:16" s="88" customFormat="1" ht="11.25">
      <c r="A35" s="166"/>
      <c r="B35" s="166"/>
      <c r="C35" s="167"/>
      <c r="D35" s="168"/>
      <c r="E35" s="168"/>
      <c r="F35" s="168"/>
      <c r="G35" s="168"/>
      <c r="H35" s="168"/>
      <c r="I35" s="168"/>
      <c r="J35" s="168"/>
      <c r="K35" s="168"/>
      <c r="L35" s="168"/>
      <c r="M35" s="169"/>
      <c r="N35" s="169"/>
      <c r="O35" s="170"/>
      <c r="P35" s="168"/>
    </row>
    <row r="36" spans="1:16" s="89" customFormat="1" ht="11.25">
      <c r="A36" s="166"/>
      <c r="B36" s="166"/>
      <c r="C36" s="167"/>
      <c r="D36" s="166" t="s">
        <v>40</v>
      </c>
      <c r="E36" s="166">
        <v>25</v>
      </c>
      <c r="F36" s="166">
        <v>40</v>
      </c>
      <c r="G36" s="166" t="s">
        <v>41</v>
      </c>
      <c r="H36" s="168" t="s">
        <v>42</v>
      </c>
      <c r="I36" s="166" t="s">
        <v>43</v>
      </c>
      <c r="J36" s="166">
        <v>25</v>
      </c>
      <c r="K36" s="168">
        <v>15</v>
      </c>
      <c r="L36" s="166" t="s">
        <v>100</v>
      </c>
      <c r="M36" s="169" t="s">
        <v>134</v>
      </c>
      <c r="N36" s="169"/>
      <c r="O36" s="170">
        <v>400000</v>
      </c>
      <c r="P36" s="166" t="s">
        <v>125</v>
      </c>
    </row>
    <row r="37" spans="1:18" s="89" customFormat="1" ht="11.25">
      <c r="A37" s="166"/>
      <c r="B37" s="166"/>
      <c r="C37" s="167"/>
      <c r="D37" s="166"/>
      <c r="E37" s="166"/>
      <c r="F37" s="166"/>
      <c r="G37" s="166"/>
      <c r="H37" s="168"/>
      <c r="I37" s="166"/>
      <c r="J37" s="166"/>
      <c r="K37" s="168"/>
      <c r="L37" s="166"/>
      <c r="M37" s="169"/>
      <c r="N37" s="169"/>
      <c r="O37" s="170"/>
      <c r="P37" s="166"/>
      <c r="Q37" s="91"/>
      <c r="R37" s="91"/>
    </row>
    <row r="38" spans="1:16" s="89" customFormat="1" ht="11.25">
      <c r="A38" s="166"/>
      <c r="B38" s="166"/>
      <c r="C38" s="167"/>
      <c r="D38" s="166"/>
      <c r="E38" s="166"/>
      <c r="F38" s="166"/>
      <c r="G38" s="166"/>
      <c r="H38" s="168"/>
      <c r="I38" s="166"/>
      <c r="J38" s="166"/>
      <c r="K38" s="168"/>
      <c r="L38" s="166"/>
      <c r="M38" s="169"/>
      <c r="N38" s="169"/>
      <c r="O38" s="170"/>
      <c r="P38" s="166"/>
    </row>
    <row r="39" spans="1:16" s="89" customFormat="1" ht="22.5">
      <c r="A39" s="166"/>
      <c r="B39" s="166"/>
      <c r="C39" s="167"/>
      <c r="D39" s="166"/>
      <c r="E39" s="166"/>
      <c r="F39" s="166"/>
      <c r="G39" s="166"/>
      <c r="H39" s="168"/>
      <c r="I39" s="83" t="s">
        <v>44</v>
      </c>
      <c r="J39" s="83">
        <v>2</v>
      </c>
      <c r="K39" s="82">
        <v>2</v>
      </c>
      <c r="L39" s="166"/>
      <c r="M39" s="169"/>
      <c r="N39" s="169"/>
      <c r="O39" s="170"/>
      <c r="P39" s="166"/>
    </row>
    <row r="40" spans="1:16" s="89" customFormat="1" ht="11.25">
      <c r="A40" s="166"/>
      <c r="B40" s="166"/>
      <c r="C40" s="167"/>
      <c r="D40" s="166"/>
      <c r="E40" s="166"/>
      <c r="F40" s="166"/>
      <c r="G40" s="166"/>
      <c r="H40" s="168"/>
      <c r="I40" s="166" t="s">
        <v>45</v>
      </c>
      <c r="J40" s="166">
        <v>7</v>
      </c>
      <c r="K40" s="168">
        <v>7</v>
      </c>
      <c r="L40" s="166"/>
      <c r="M40" s="169"/>
      <c r="N40" s="169"/>
      <c r="O40" s="170"/>
      <c r="P40" s="166"/>
    </row>
    <row r="41" spans="1:16" s="89" customFormat="1" ht="11.25">
      <c r="A41" s="166"/>
      <c r="B41" s="166"/>
      <c r="C41" s="167"/>
      <c r="D41" s="166"/>
      <c r="E41" s="166"/>
      <c r="F41" s="166"/>
      <c r="G41" s="166"/>
      <c r="H41" s="168"/>
      <c r="I41" s="166"/>
      <c r="J41" s="166"/>
      <c r="K41" s="168"/>
      <c r="L41" s="166"/>
      <c r="M41" s="169"/>
      <c r="N41" s="169"/>
      <c r="O41" s="170"/>
      <c r="P41" s="166"/>
    </row>
    <row r="42" spans="1:16" s="89" customFormat="1" ht="11.25">
      <c r="A42" s="166"/>
      <c r="B42" s="166"/>
      <c r="C42" s="167"/>
      <c r="D42" s="166"/>
      <c r="E42" s="166"/>
      <c r="F42" s="166"/>
      <c r="G42" s="166"/>
      <c r="H42" s="168"/>
      <c r="I42" s="166"/>
      <c r="J42" s="166"/>
      <c r="K42" s="168"/>
      <c r="L42" s="166"/>
      <c r="M42" s="169"/>
      <c r="N42" s="169"/>
      <c r="O42" s="170"/>
      <c r="P42" s="166"/>
    </row>
    <row r="43" spans="1:16" s="89" customFormat="1" ht="11.25">
      <c r="A43" s="166"/>
      <c r="B43" s="166"/>
      <c r="C43" s="167"/>
      <c r="D43" s="166"/>
      <c r="E43" s="166"/>
      <c r="F43" s="166"/>
      <c r="G43" s="166"/>
      <c r="H43" s="168"/>
      <c r="I43" s="166"/>
      <c r="J43" s="166"/>
      <c r="K43" s="168"/>
      <c r="L43" s="166"/>
      <c r="M43" s="169"/>
      <c r="N43" s="169"/>
      <c r="O43" s="170"/>
      <c r="P43" s="166"/>
    </row>
    <row r="44" spans="1:16" s="89" customFormat="1" ht="11.25">
      <c r="A44" s="166"/>
      <c r="B44" s="166"/>
      <c r="C44" s="167"/>
      <c r="D44" s="166"/>
      <c r="E44" s="166"/>
      <c r="F44" s="166"/>
      <c r="G44" s="166"/>
      <c r="H44" s="168"/>
      <c r="I44" s="166"/>
      <c r="J44" s="166"/>
      <c r="K44" s="168"/>
      <c r="L44" s="166"/>
      <c r="M44" s="169"/>
      <c r="N44" s="169"/>
      <c r="O44" s="170"/>
      <c r="P44" s="166"/>
    </row>
    <row r="45" spans="1:16" s="89" customFormat="1" ht="11.25">
      <c r="A45" s="166"/>
      <c r="B45" s="166"/>
      <c r="C45" s="167"/>
      <c r="D45" s="166"/>
      <c r="E45" s="166"/>
      <c r="F45" s="166"/>
      <c r="G45" s="166"/>
      <c r="H45" s="168"/>
      <c r="I45" s="166"/>
      <c r="J45" s="166"/>
      <c r="K45" s="168"/>
      <c r="L45" s="166"/>
      <c r="M45" s="169"/>
      <c r="N45" s="169"/>
      <c r="O45" s="170"/>
      <c r="P45" s="166"/>
    </row>
    <row r="46" spans="1:16" s="89" customFormat="1" ht="11.25">
      <c r="A46" s="166"/>
      <c r="B46" s="166"/>
      <c r="C46" s="167"/>
      <c r="D46" s="166"/>
      <c r="E46" s="166"/>
      <c r="F46" s="166"/>
      <c r="G46" s="166"/>
      <c r="H46" s="168"/>
      <c r="I46" s="166"/>
      <c r="J46" s="166"/>
      <c r="K46" s="168"/>
      <c r="L46" s="166"/>
      <c r="M46" s="169"/>
      <c r="N46" s="169"/>
      <c r="O46" s="170"/>
      <c r="P46" s="166"/>
    </row>
    <row r="47" spans="1:16" s="89" customFormat="1" ht="11.25">
      <c r="A47" s="166"/>
      <c r="B47" s="166"/>
      <c r="C47" s="167"/>
      <c r="D47" s="166" t="s">
        <v>46</v>
      </c>
      <c r="E47" s="166">
        <v>14</v>
      </c>
      <c r="F47" s="166">
        <v>15</v>
      </c>
      <c r="G47" s="166" t="s">
        <v>47</v>
      </c>
      <c r="H47" s="166" t="s">
        <v>86</v>
      </c>
      <c r="I47" s="166" t="s">
        <v>43</v>
      </c>
      <c r="J47" s="166">
        <v>4</v>
      </c>
      <c r="K47" s="166">
        <v>1</v>
      </c>
      <c r="L47" s="166" t="s">
        <v>98</v>
      </c>
      <c r="M47" s="169" t="s">
        <v>134</v>
      </c>
      <c r="N47" s="169"/>
      <c r="O47" s="170">
        <v>100000</v>
      </c>
      <c r="P47" s="166" t="s">
        <v>124</v>
      </c>
    </row>
    <row r="48" spans="1:16" s="89" customFormat="1" ht="11.25">
      <c r="A48" s="166"/>
      <c r="B48" s="166"/>
      <c r="C48" s="167"/>
      <c r="D48" s="166"/>
      <c r="E48" s="166"/>
      <c r="F48" s="166"/>
      <c r="G48" s="166"/>
      <c r="H48" s="166"/>
      <c r="I48" s="166"/>
      <c r="J48" s="166"/>
      <c r="K48" s="166"/>
      <c r="L48" s="166"/>
      <c r="M48" s="169"/>
      <c r="N48" s="169"/>
      <c r="O48" s="170"/>
      <c r="P48" s="166"/>
    </row>
    <row r="49" spans="1:16" s="89" customFormat="1" ht="11.25">
      <c r="A49" s="166"/>
      <c r="B49" s="166"/>
      <c r="C49" s="167"/>
      <c r="D49" s="166"/>
      <c r="E49" s="166"/>
      <c r="F49" s="166"/>
      <c r="G49" s="166"/>
      <c r="H49" s="166"/>
      <c r="I49" s="166"/>
      <c r="J49" s="166"/>
      <c r="K49" s="166"/>
      <c r="L49" s="166"/>
      <c r="M49" s="169"/>
      <c r="N49" s="169"/>
      <c r="O49" s="170"/>
      <c r="P49" s="166"/>
    </row>
    <row r="50" spans="1:18" s="89" customFormat="1" ht="22.5">
      <c r="A50" s="166"/>
      <c r="B50" s="166"/>
      <c r="C50" s="167"/>
      <c r="D50" s="166"/>
      <c r="E50" s="166"/>
      <c r="F50" s="166"/>
      <c r="G50" s="166"/>
      <c r="H50" s="166"/>
      <c r="I50" s="83" t="s">
        <v>44</v>
      </c>
      <c r="J50" s="83">
        <v>2</v>
      </c>
      <c r="K50" s="82">
        <v>1</v>
      </c>
      <c r="L50" s="166"/>
      <c r="M50" s="169"/>
      <c r="N50" s="169"/>
      <c r="O50" s="170"/>
      <c r="P50" s="166"/>
      <c r="Q50" s="91"/>
      <c r="R50" s="91"/>
    </row>
    <row r="51" spans="1:16" s="89" customFormat="1" ht="45">
      <c r="A51" s="166"/>
      <c r="B51" s="166"/>
      <c r="C51" s="167"/>
      <c r="D51" s="166"/>
      <c r="E51" s="166"/>
      <c r="F51" s="166"/>
      <c r="G51" s="166"/>
      <c r="H51" s="166"/>
      <c r="I51" s="83" t="s">
        <v>45</v>
      </c>
      <c r="J51" s="83">
        <v>1</v>
      </c>
      <c r="K51" s="83">
        <v>1</v>
      </c>
      <c r="L51" s="166"/>
      <c r="M51" s="169"/>
      <c r="N51" s="169"/>
      <c r="O51" s="170"/>
      <c r="P51" s="166"/>
    </row>
    <row r="52" spans="1:16" s="89" customFormat="1" ht="11.25">
      <c r="A52" s="166"/>
      <c r="B52" s="166"/>
      <c r="C52" s="167"/>
      <c r="D52" s="83"/>
      <c r="E52" s="83"/>
      <c r="F52" s="83"/>
      <c r="G52" s="83"/>
      <c r="H52" s="83"/>
      <c r="I52" s="166" t="s">
        <v>43</v>
      </c>
      <c r="J52" s="166">
        <v>5</v>
      </c>
      <c r="K52" s="166">
        <v>5</v>
      </c>
      <c r="L52" s="166"/>
      <c r="M52" s="169" t="s">
        <v>134</v>
      </c>
      <c r="N52" s="169"/>
      <c r="O52" s="170">
        <v>500000</v>
      </c>
      <c r="P52" s="83"/>
    </row>
    <row r="53" spans="1:16" s="89" customFormat="1" ht="11.25">
      <c r="A53" s="166"/>
      <c r="B53" s="166"/>
      <c r="C53" s="167"/>
      <c r="D53" s="166" t="s">
        <v>114</v>
      </c>
      <c r="E53" s="166">
        <v>30</v>
      </c>
      <c r="F53" s="166">
        <v>40</v>
      </c>
      <c r="G53" s="166" t="s">
        <v>115</v>
      </c>
      <c r="H53" s="166" t="s">
        <v>116</v>
      </c>
      <c r="I53" s="166"/>
      <c r="J53" s="166"/>
      <c r="K53" s="166"/>
      <c r="L53" s="166"/>
      <c r="M53" s="169"/>
      <c r="N53" s="169"/>
      <c r="O53" s="170"/>
      <c r="P53" s="166" t="s">
        <v>124</v>
      </c>
    </row>
    <row r="54" spans="1:17" s="89" customFormat="1" ht="11.25">
      <c r="A54" s="166"/>
      <c r="B54" s="166"/>
      <c r="C54" s="167"/>
      <c r="D54" s="166"/>
      <c r="E54" s="166"/>
      <c r="F54" s="166"/>
      <c r="G54" s="166"/>
      <c r="H54" s="166"/>
      <c r="I54" s="166"/>
      <c r="J54" s="166"/>
      <c r="K54" s="166"/>
      <c r="L54" s="166"/>
      <c r="M54" s="169"/>
      <c r="N54" s="169"/>
      <c r="O54" s="170"/>
      <c r="P54" s="166"/>
      <c r="Q54" s="91"/>
    </row>
    <row r="55" spans="1:16" s="89" customFormat="1" ht="11.25">
      <c r="A55" s="166"/>
      <c r="B55" s="166"/>
      <c r="C55" s="167"/>
      <c r="D55" s="166"/>
      <c r="E55" s="166"/>
      <c r="F55" s="166"/>
      <c r="G55" s="166"/>
      <c r="H55" s="166"/>
      <c r="I55" s="166"/>
      <c r="J55" s="166"/>
      <c r="K55" s="166"/>
      <c r="L55" s="166"/>
      <c r="M55" s="169"/>
      <c r="N55" s="169"/>
      <c r="O55" s="170"/>
      <c r="P55" s="166"/>
    </row>
    <row r="56" spans="1:16" s="89" customFormat="1" ht="11.25">
      <c r="A56" s="166"/>
      <c r="B56" s="166"/>
      <c r="C56" s="167"/>
      <c r="D56" s="166"/>
      <c r="E56" s="166"/>
      <c r="F56" s="166"/>
      <c r="G56" s="166"/>
      <c r="H56" s="166"/>
      <c r="I56" s="166"/>
      <c r="J56" s="166"/>
      <c r="K56" s="166"/>
      <c r="L56" s="166"/>
      <c r="M56" s="169"/>
      <c r="N56" s="169"/>
      <c r="O56" s="170"/>
      <c r="P56" s="166"/>
    </row>
    <row r="57" spans="1:18" s="89" customFormat="1" ht="22.5">
      <c r="A57" s="166"/>
      <c r="B57" s="166"/>
      <c r="C57" s="167"/>
      <c r="D57" s="166"/>
      <c r="E57" s="166"/>
      <c r="F57" s="166"/>
      <c r="G57" s="166"/>
      <c r="H57" s="166"/>
      <c r="I57" s="83" t="s">
        <v>44</v>
      </c>
      <c r="J57" s="83">
        <v>0</v>
      </c>
      <c r="K57" s="82">
        <v>4</v>
      </c>
      <c r="L57" s="166"/>
      <c r="M57" s="169"/>
      <c r="N57" s="169"/>
      <c r="O57" s="170"/>
      <c r="P57" s="166"/>
      <c r="R57" s="91"/>
    </row>
    <row r="58" spans="1:17" s="89" customFormat="1" ht="45">
      <c r="A58" s="166"/>
      <c r="B58" s="166"/>
      <c r="C58" s="167"/>
      <c r="D58" s="166"/>
      <c r="E58" s="166"/>
      <c r="F58" s="166"/>
      <c r="G58" s="166"/>
      <c r="H58" s="166"/>
      <c r="I58" s="84" t="s">
        <v>45</v>
      </c>
      <c r="J58" s="83">
        <v>0</v>
      </c>
      <c r="K58" s="83">
        <v>5</v>
      </c>
      <c r="L58" s="166"/>
      <c r="M58" s="169"/>
      <c r="N58" s="169"/>
      <c r="O58" s="170"/>
      <c r="P58" s="166"/>
      <c r="Q58" s="91"/>
    </row>
    <row r="59" spans="1:17" s="89" customFormat="1" ht="33.75">
      <c r="A59" s="166"/>
      <c r="B59" s="166"/>
      <c r="C59" s="167"/>
      <c r="D59" s="166"/>
      <c r="E59" s="166"/>
      <c r="F59" s="166"/>
      <c r="G59" s="166"/>
      <c r="H59" s="166"/>
      <c r="I59" s="84" t="s">
        <v>39</v>
      </c>
      <c r="J59" s="83">
        <v>0</v>
      </c>
      <c r="K59" s="83">
        <v>4</v>
      </c>
      <c r="L59" s="166"/>
      <c r="M59" s="169"/>
      <c r="N59" s="169"/>
      <c r="O59" s="170"/>
      <c r="P59" s="166"/>
      <c r="Q59" s="91"/>
    </row>
    <row r="60" spans="1:17" s="89" customFormat="1" ht="22.5">
      <c r="A60" s="166"/>
      <c r="B60" s="166"/>
      <c r="C60" s="167"/>
      <c r="D60" s="166"/>
      <c r="E60" s="166"/>
      <c r="F60" s="166"/>
      <c r="G60" s="166"/>
      <c r="H60" s="166"/>
      <c r="I60" s="92" t="s">
        <v>49</v>
      </c>
      <c r="J60" s="82">
        <v>0</v>
      </c>
      <c r="K60" s="82">
        <v>5</v>
      </c>
      <c r="L60" s="166"/>
      <c r="M60" s="169"/>
      <c r="N60" s="169"/>
      <c r="O60" s="170"/>
      <c r="P60" s="166"/>
      <c r="Q60" s="91"/>
    </row>
    <row r="61" spans="1:17" s="89" customFormat="1" ht="11.25">
      <c r="A61" s="166"/>
      <c r="B61" s="166"/>
      <c r="C61" s="166" t="s">
        <v>92</v>
      </c>
      <c r="D61" s="166" t="s">
        <v>50</v>
      </c>
      <c r="E61" s="166">
        <v>16</v>
      </c>
      <c r="F61" s="166">
        <v>45</v>
      </c>
      <c r="G61" s="166" t="s">
        <v>51</v>
      </c>
      <c r="H61" s="166" t="s">
        <v>107</v>
      </c>
      <c r="I61" s="166" t="s">
        <v>43</v>
      </c>
      <c r="J61" s="166">
        <v>0</v>
      </c>
      <c r="K61" s="166">
        <v>2</v>
      </c>
      <c r="L61" s="166" t="s">
        <v>98</v>
      </c>
      <c r="M61" s="169" t="s">
        <v>134</v>
      </c>
      <c r="N61" s="169"/>
      <c r="O61" s="170">
        <v>30000</v>
      </c>
      <c r="P61" s="166" t="s">
        <v>126</v>
      </c>
      <c r="Q61" s="91"/>
    </row>
    <row r="62" spans="1:16" s="89" customFormat="1" ht="11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9"/>
      <c r="N62" s="169"/>
      <c r="O62" s="170"/>
      <c r="P62" s="166"/>
    </row>
    <row r="63" spans="1:16" s="89" customFormat="1" ht="11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9"/>
      <c r="N63" s="169"/>
      <c r="O63" s="170"/>
      <c r="P63" s="166"/>
    </row>
    <row r="64" spans="1:16" s="89" customFormat="1" ht="11.2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9"/>
      <c r="N64" s="169"/>
      <c r="O64" s="170"/>
      <c r="P64" s="166"/>
    </row>
    <row r="65" spans="1:16" s="89" customFormat="1" ht="11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9"/>
      <c r="N65" s="169"/>
      <c r="O65" s="170"/>
      <c r="P65" s="166"/>
    </row>
    <row r="66" spans="1:16" s="89" customFormat="1" ht="11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9"/>
      <c r="N66" s="169"/>
      <c r="O66" s="170"/>
      <c r="P66" s="166"/>
    </row>
    <row r="67" spans="1:16" s="93" customFormat="1" ht="14.25">
      <c r="A67" s="94" t="s">
        <v>52</v>
      </c>
      <c r="B67" s="95"/>
      <c r="C67" s="96"/>
      <c r="D67" s="96"/>
      <c r="E67" s="96">
        <f>SUM(E22:E62)</f>
        <v>2370</v>
      </c>
      <c r="F67" s="96">
        <f>SUM(F22:F62)</f>
        <v>2990</v>
      </c>
      <c r="G67" s="96"/>
      <c r="H67" s="4"/>
      <c r="I67" s="4"/>
      <c r="J67" s="4">
        <f>SUM(J22:J65)</f>
        <v>154</v>
      </c>
      <c r="K67" s="4">
        <f>SUM(K22:K65)</f>
        <v>160</v>
      </c>
      <c r="L67" s="4"/>
      <c r="M67" s="5"/>
      <c r="N67" s="5"/>
      <c r="O67" s="102">
        <f>SUM(O22:O66)</f>
        <v>3046002</v>
      </c>
      <c r="P67" s="4" t="s">
        <v>53</v>
      </c>
    </row>
    <row r="68" spans="1:16" ht="14.25">
      <c r="A68" s="97"/>
      <c r="B68" s="97"/>
      <c r="C68" s="97"/>
      <c r="D68" s="97"/>
      <c r="E68" s="97"/>
      <c r="F68" s="97"/>
      <c r="G68" s="97"/>
      <c r="H68" s="2"/>
      <c r="I68" s="2"/>
      <c r="J68" s="2"/>
      <c r="K68" s="2"/>
      <c r="L68" s="2"/>
      <c r="M68" s="6"/>
      <c r="N68" s="6"/>
      <c r="O68" s="103"/>
      <c r="P68" s="2"/>
    </row>
    <row r="69" spans="1:16" ht="41.25" customHeight="1" thickBot="1">
      <c r="A69" s="97"/>
      <c r="B69" s="98"/>
      <c r="C69" s="98"/>
      <c r="D69" s="98"/>
      <c r="E69" s="97"/>
      <c r="F69" s="97"/>
      <c r="G69" s="99"/>
      <c r="H69" s="2"/>
      <c r="I69" s="2"/>
      <c r="J69" s="2"/>
      <c r="K69" s="2"/>
      <c r="L69" s="2"/>
      <c r="M69" s="7"/>
      <c r="N69" s="7"/>
      <c r="O69" s="104"/>
      <c r="P69" s="8"/>
    </row>
    <row r="70" spans="1:16" ht="15">
      <c r="A70" s="97"/>
      <c r="B70" s="52"/>
      <c r="C70" s="52"/>
      <c r="D70" s="53"/>
      <c r="E70" s="28"/>
      <c r="F70" s="28"/>
      <c r="G70" s="28"/>
      <c r="H70" s="19"/>
      <c r="I70" s="19"/>
      <c r="J70" s="19"/>
      <c r="K70" s="19"/>
      <c r="L70" s="19"/>
      <c r="M70" s="21"/>
      <c r="N70" s="21"/>
      <c r="O70" s="60"/>
      <c r="P70" s="9"/>
    </row>
    <row r="71" spans="1:16" ht="14.25">
      <c r="A71" s="80"/>
      <c r="B71" s="53" t="s">
        <v>54</v>
      </c>
      <c r="C71" s="53"/>
      <c r="D71" s="53"/>
      <c r="E71" s="28"/>
      <c r="F71" s="28"/>
      <c r="G71" s="28"/>
      <c r="H71" s="19"/>
      <c r="I71" s="19"/>
      <c r="J71" s="19"/>
      <c r="K71" s="19"/>
      <c r="L71" s="19"/>
      <c r="M71" s="22" t="s">
        <v>55</v>
      </c>
      <c r="N71" s="22"/>
      <c r="O71" s="61"/>
      <c r="P71" s="2"/>
    </row>
    <row r="72" spans="1:15" ht="12.75">
      <c r="A72" s="80"/>
      <c r="B72" s="28"/>
      <c r="C72" s="28"/>
      <c r="D72" s="28"/>
      <c r="E72" s="28"/>
      <c r="F72" s="28"/>
      <c r="G72" s="28"/>
      <c r="H72" s="10"/>
      <c r="I72" s="10"/>
      <c r="J72" s="10"/>
      <c r="K72" s="10"/>
      <c r="L72" s="10"/>
      <c r="M72" s="10"/>
      <c r="N72" s="10"/>
      <c r="O72" s="105"/>
    </row>
    <row r="73" spans="1:15" ht="12.75">
      <c r="A73" s="80"/>
      <c r="B73" s="13"/>
      <c r="C73" s="28"/>
      <c r="D73" s="28"/>
      <c r="E73" s="28"/>
      <c r="F73" s="28"/>
      <c r="G73" s="28"/>
      <c r="H73" s="10"/>
      <c r="I73" s="10"/>
      <c r="J73" s="10"/>
      <c r="K73" s="10"/>
      <c r="L73" s="10"/>
      <c r="M73" s="10"/>
      <c r="N73" s="10"/>
      <c r="O73" s="57"/>
    </row>
    <row r="74" spans="2:15" ht="12.75">
      <c r="B74" s="10"/>
      <c r="C74" s="23"/>
      <c r="D74" s="23"/>
      <c r="E74" s="23"/>
      <c r="F74" s="23"/>
      <c r="G74" s="23"/>
      <c r="H74" s="23"/>
      <c r="I74" s="23"/>
      <c r="J74" s="23"/>
      <c r="K74" s="10"/>
      <c r="L74" s="10"/>
      <c r="M74" s="10"/>
      <c r="N74" s="10"/>
      <c r="O74" s="57"/>
    </row>
  </sheetData>
  <sheetProtection/>
  <mergeCells count="117">
    <mergeCell ref="O27:O29"/>
    <mergeCell ref="M30:M31"/>
    <mergeCell ref="N30:N31"/>
    <mergeCell ref="O30:O31"/>
    <mergeCell ref="F30:F35"/>
    <mergeCell ref="D30:D35"/>
    <mergeCell ref="I22:I29"/>
    <mergeCell ref="J22:J29"/>
    <mergeCell ref="J30:J35"/>
    <mergeCell ref="M22:M24"/>
    <mergeCell ref="N22:N24"/>
    <mergeCell ref="K22:K29"/>
    <mergeCell ref="K30:K35"/>
    <mergeCell ref="L30:L35"/>
    <mergeCell ref="L22:L29"/>
    <mergeCell ref="J40:J46"/>
    <mergeCell ref="I61:I66"/>
    <mergeCell ref="J61:J66"/>
    <mergeCell ref="K61:K66"/>
    <mergeCell ref="L61:L66"/>
    <mergeCell ref="I47:I49"/>
    <mergeCell ref="J47:J49"/>
    <mergeCell ref="K47:K49"/>
    <mergeCell ref="I30:I35"/>
    <mergeCell ref="I52:I56"/>
    <mergeCell ref="I36:I38"/>
    <mergeCell ref="J36:J38"/>
    <mergeCell ref="K36:K38"/>
    <mergeCell ref="L36:L46"/>
    <mergeCell ref="I40:I46"/>
    <mergeCell ref="J52:J56"/>
    <mergeCell ref="K52:K56"/>
    <mergeCell ref="L52:L60"/>
    <mergeCell ref="K40:K46"/>
    <mergeCell ref="L47:L51"/>
    <mergeCell ref="M61:M66"/>
    <mergeCell ref="N61:N66"/>
    <mergeCell ref="P53:P60"/>
    <mergeCell ref="M52:M60"/>
    <mergeCell ref="N52:N60"/>
    <mergeCell ref="O52:O60"/>
    <mergeCell ref="O61:O66"/>
    <mergeCell ref="P61:P66"/>
    <mergeCell ref="P22:P35"/>
    <mergeCell ref="M32:M35"/>
    <mergeCell ref="N32:N35"/>
    <mergeCell ref="O32:O35"/>
    <mergeCell ref="M27:M29"/>
    <mergeCell ref="N27:N29"/>
    <mergeCell ref="O22:O24"/>
    <mergeCell ref="M25:M26"/>
    <mergeCell ref="N25:N26"/>
    <mergeCell ref="O25:O26"/>
    <mergeCell ref="O36:O46"/>
    <mergeCell ref="P47:P51"/>
    <mergeCell ref="M47:M51"/>
    <mergeCell ref="N47:N51"/>
    <mergeCell ref="O47:O51"/>
    <mergeCell ref="P36:P46"/>
    <mergeCell ref="H36:H46"/>
    <mergeCell ref="D22:D29"/>
    <mergeCell ref="E22:E29"/>
    <mergeCell ref="F22:F29"/>
    <mergeCell ref="E30:E35"/>
    <mergeCell ref="D36:D46"/>
    <mergeCell ref="E36:E46"/>
    <mergeCell ref="F36:F46"/>
    <mergeCell ref="G36:G46"/>
    <mergeCell ref="H22:H35"/>
    <mergeCell ref="B11:P11"/>
    <mergeCell ref="B12:P12"/>
    <mergeCell ref="A22:A66"/>
    <mergeCell ref="B22:B66"/>
    <mergeCell ref="C22:C60"/>
    <mergeCell ref="G22:G35"/>
    <mergeCell ref="D47:D51"/>
    <mergeCell ref="E47:E51"/>
    <mergeCell ref="F47:F51"/>
    <mergeCell ref="G47:G51"/>
    <mergeCell ref="D53:D60"/>
    <mergeCell ref="E53:E60"/>
    <mergeCell ref="H47:H51"/>
    <mergeCell ref="F53:F60"/>
    <mergeCell ref="G53:G60"/>
    <mergeCell ref="H53:H60"/>
    <mergeCell ref="H61:H66"/>
    <mergeCell ref="C61:C66"/>
    <mergeCell ref="D61:D66"/>
    <mergeCell ref="E61:E66"/>
    <mergeCell ref="F61:F66"/>
    <mergeCell ref="G61:G66"/>
    <mergeCell ref="M36:M46"/>
    <mergeCell ref="N36:N46"/>
    <mergeCell ref="B15:P15"/>
    <mergeCell ref="B16:P16"/>
    <mergeCell ref="C20:C21"/>
    <mergeCell ref="G20:G21"/>
    <mergeCell ref="H20:H21"/>
    <mergeCell ref="A2:B5"/>
    <mergeCell ref="C2:P2"/>
    <mergeCell ref="C3:P3"/>
    <mergeCell ref="C4:P4"/>
    <mergeCell ref="C5:P5"/>
    <mergeCell ref="B13:P13"/>
    <mergeCell ref="B14:P14"/>
    <mergeCell ref="B17:P17"/>
    <mergeCell ref="L20:L21"/>
    <mergeCell ref="P20:P21"/>
    <mergeCell ref="A6:H6"/>
    <mergeCell ref="A7:P7"/>
    <mergeCell ref="A8:P8"/>
    <mergeCell ref="D20:F20"/>
    <mergeCell ref="M20:O20"/>
    <mergeCell ref="A20:A21"/>
    <mergeCell ref="B20:B21"/>
    <mergeCell ref="B9:P9"/>
    <mergeCell ref="B10:P10"/>
  </mergeCells>
  <printOptions/>
  <pageMargins left="1.58" right="0.61" top="0.54" bottom="0.72" header="0" footer="0"/>
  <pageSetup horizontalDpi="600" verticalDpi="600" orientation="landscape" paperSize="5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K4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18.140625" style="10" bestFit="1" customWidth="1"/>
    <col min="2" max="2" width="11.421875" style="10" customWidth="1"/>
    <col min="3" max="3" width="15.00390625" style="10" customWidth="1"/>
    <col min="4" max="4" width="14.421875" style="10" customWidth="1"/>
    <col min="5" max="6" width="7.7109375" style="10" customWidth="1"/>
    <col min="7" max="7" width="19.140625" style="10" customWidth="1"/>
    <col min="8" max="8" width="18.28125" style="10" customWidth="1"/>
    <col min="9" max="9" width="10.57421875" style="10" customWidth="1"/>
    <col min="10" max="10" width="9.140625" style="10" customWidth="1"/>
    <col min="11" max="12" width="11.421875" style="10" customWidth="1"/>
    <col min="13" max="13" width="13.00390625" style="10" customWidth="1"/>
    <col min="14" max="14" width="7.140625" style="10" customWidth="1"/>
    <col min="15" max="15" width="9.7109375" style="10" customWidth="1"/>
    <col min="16" max="16" width="15.00390625" style="10" customWidth="1"/>
    <col min="17" max="17" width="19.8515625" style="10" hidden="1" customWidth="1"/>
    <col min="18" max="219" width="11.421875" style="23" customWidth="1"/>
    <col min="220" max="16384" width="11.421875" style="10" customWidth="1"/>
  </cols>
  <sheetData>
    <row r="1" ht="12.75"/>
    <row r="2" spans="1:16" ht="12.75">
      <c r="A2" s="126"/>
      <c r="B2" s="127"/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ht="12.75">
      <c r="A3" s="128"/>
      <c r="B3" s="129"/>
      <c r="C3" s="132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12.75">
      <c r="A4" s="128"/>
      <c r="B4" s="129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6" ht="12.75">
      <c r="A5" s="130"/>
      <c r="B5" s="131"/>
      <c r="C5" s="132" t="s">
        <v>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</row>
    <row r="6" spans="1:16" ht="12.75">
      <c r="A6" s="135" t="s">
        <v>3</v>
      </c>
      <c r="B6" s="136"/>
      <c r="C6" s="136"/>
      <c r="D6" s="136"/>
      <c r="E6" s="136"/>
      <c r="F6" s="136"/>
      <c r="G6" s="136"/>
      <c r="H6" s="137"/>
      <c r="I6" s="11" t="s">
        <v>4</v>
      </c>
      <c r="J6" s="11"/>
      <c r="K6" s="11"/>
      <c r="L6" s="11"/>
      <c r="M6" s="11"/>
      <c r="N6" s="11"/>
      <c r="O6" s="11"/>
      <c r="P6" s="11"/>
    </row>
    <row r="7" spans="1:16" ht="12.75">
      <c r="A7" s="140" t="s">
        <v>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>
      <c r="A8" s="141" t="s">
        <v>140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219" s="28" customFormat="1" ht="12.75">
      <c r="A9" s="13" t="s">
        <v>6</v>
      </c>
      <c r="B9" s="13" t="s">
        <v>7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</row>
    <row r="10" spans="1:219" s="28" customFormat="1" ht="12.75">
      <c r="A10" s="13" t="s">
        <v>8</v>
      </c>
      <c r="B10" s="13" t="s">
        <v>70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</row>
    <row r="11" spans="1:219" s="28" customFormat="1" ht="12.75">
      <c r="A11" s="13" t="s">
        <v>10</v>
      </c>
      <c r="B11" s="13" t="s">
        <v>11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</row>
    <row r="12" spans="1:219" s="28" customFormat="1" ht="12.75">
      <c r="A12" s="13" t="s">
        <v>12</v>
      </c>
      <c r="B12" s="13" t="s">
        <v>110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</row>
    <row r="13" spans="1:219" s="28" customFormat="1" ht="12.75">
      <c r="A13" s="13" t="s">
        <v>13</v>
      </c>
      <c r="B13" s="13" t="s">
        <v>82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</row>
    <row r="14" spans="1:219" s="28" customFormat="1" ht="12.75">
      <c r="A14" s="13" t="s">
        <v>15</v>
      </c>
      <c r="B14" s="13" t="s">
        <v>108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</row>
    <row r="15" spans="1:219" s="28" customFormat="1" ht="12.75">
      <c r="A15" s="13"/>
      <c r="B15" s="13" t="s">
        <v>109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</row>
    <row r="16" ht="12.75">
      <c r="A16" s="13"/>
    </row>
    <row r="17" spans="1:16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</row>
    <row r="18" spans="1:219" s="34" customFormat="1" ht="33.75" customHeight="1">
      <c r="A18" s="124" t="s">
        <v>22</v>
      </c>
      <c r="B18" s="124" t="s">
        <v>23</v>
      </c>
      <c r="C18" s="124" t="s">
        <v>24</v>
      </c>
      <c r="D18" s="142" t="s">
        <v>18</v>
      </c>
      <c r="E18" s="142"/>
      <c r="F18" s="143"/>
      <c r="G18" s="124" t="s">
        <v>26</v>
      </c>
      <c r="H18" s="124" t="s">
        <v>27</v>
      </c>
      <c r="I18" s="30" t="s">
        <v>19</v>
      </c>
      <c r="J18" s="31"/>
      <c r="K18" s="32"/>
      <c r="L18" s="148" t="s">
        <v>20</v>
      </c>
      <c r="M18" s="144" t="s">
        <v>21</v>
      </c>
      <c r="N18" s="142"/>
      <c r="O18" s="142"/>
      <c r="P18" s="148" t="s">
        <v>31</v>
      </c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</row>
    <row r="19" spans="1:219" s="34" customFormat="1" ht="45">
      <c r="A19" s="124"/>
      <c r="B19" s="124"/>
      <c r="C19" s="124"/>
      <c r="D19" s="106" t="s">
        <v>25</v>
      </c>
      <c r="E19" s="40" t="s">
        <v>138</v>
      </c>
      <c r="F19" s="40" t="s">
        <v>139</v>
      </c>
      <c r="G19" s="124"/>
      <c r="H19" s="124"/>
      <c r="I19" s="41" t="s">
        <v>25</v>
      </c>
      <c r="J19" s="106" t="s">
        <v>138</v>
      </c>
      <c r="K19" s="40" t="s">
        <v>139</v>
      </c>
      <c r="L19" s="149"/>
      <c r="M19" s="107" t="s">
        <v>28</v>
      </c>
      <c r="N19" s="40" t="s">
        <v>29</v>
      </c>
      <c r="O19" s="40" t="s">
        <v>30</v>
      </c>
      <c r="P19" s="149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</row>
    <row r="20" spans="1:219" s="87" customFormat="1" ht="59.25" customHeight="1">
      <c r="A20" s="174" t="s">
        <v>63</v>
      </c>
      <c r="B20" s="148" t="s">
        <v>64</v>
      </c>
      <c r="C20" s="124" t="s">
        <v>83</v>
      </c>
      <c r="D20" s="124" t="s">
        <v>84</v>
      </c>
      <c r="E20" s="124">
        <f>13+4</f>
        <v>17</v>
      </c>
      <c r="F20" s="124">
        <v>20</v>
      </c>
      <c r="G20" s="124" t="s">
        <v>85</v>
      </c>
      <c r="H20" s="124" t="s">
        <v>48</v>
      </c>
      <c r="I20" s="124" t="s">
        <v>69</v>
      </c>
      <c r="J20" s="148">
        <v>17</v>
      </c>
      <c r="K20" s="148">
        <v>3</v>
      </c>
      <c r="L20" s="148" t="s">
        <v>98</v>
      </c>
      <c r="M20" s="148" t="s">
        <v>119</v>
      </c>
      <c r="N20" s="148"/>
      <c r="O20" s="177">
        <v>50000</v>
      </c>
      <c r="P20" s="148" t="s">
        <v>127</v>
      </c>
      <c r="Q20" s="111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</row>
    <row r="21" spans="1:219" s="87" customFormat="1" ht="12.75" customHeight="1">
      <c r="A21" s="175"/>
      <c r="B21" s="173"/>
      <c r="C21" s="124"/>
      <c r="D21" s="124"/>
      <c r="E21" s="124"/>
      <c r="F21" s="124"/>
      <c r="G21" s="124"/>
      <c r="H21" s="124"/>
      <c r="I21" s="124"/>
      <c r="J21" s="173"/>
      <c r="K21" s="173"/>
      <c r="L21" s="173"/>
      <c r="M21" s="173"/>
      <c r="N21" s="173"/>
      <c r="O21" s="178"/>
      <c r="P21" s="173"/>
      <c r="Q21" s="112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</row>
    <row r="22" spans="1:219" s="87" customFormat="1" ht="12.75" customHeight="1">
      <c r="A22" s="175"/>
      <c r="B22" s="173"/>
      <c r="C22" s="124"/>
      <c r="D22" s="124"/>
      <c r="E22" s="124"/>
      <c r="F22" s="124"/>
      <c r="G22" s="124"/>
      <c r="H22" s="124"/>
      <c r="I22" s="124"/>
      <c r="J22" s="173"/>
      <c r="K22" s="173"/>
      <c r="L22" s="173"/>
      <c r="M22" s="173"/>
      <c r="N22" s="173"/>
      <c r="O22" s="178"/>
      <c r="P22" s="173"/>
      <c r="Q22" s="112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</row>
    <row r="23" spans="1:219" s="87" customFormat="1" ht="40.5" customHeight="1">
      <c r="A23" s="175"/>
      <c r="B23" s="173"/>
      <c r="C23" s="124"/>
      <c r="D23" s="124"/>
      <c r="E23" s="124"/>
      <c r="F23" s="124"/>
      <c r="G23" s="124"/>
      <c r="H23" s="124"/>
      <c r="I23" s="124"/>
      <c r="J23" s="173"/>
      <c r="K23" s="173"/>
      <c r="L23" s="173"/>
      <c r="M23" s="173"/>
      <c r="N23" s="173"/>
      <c r="O23" s="178"/>
      <c r="P23" s="173"/>
      <c r="Q23" s="112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</row>
    <row r="24" spans="1:219" s="87" customFormat="1" ht="12.75" customHeight="1">
      <c r="A24" s="175"/>
      <c r="B24" s="173"/>
      <c r="C24" s="124"/>
      <c r="D24" s="124"/>
      <c r="E24" s="124"/>
      <c r="F24" s="124"/>
      <c r="G24" s="124"/>
      <c r="H24" s="124"/>
      <c r="I24" s="124"/>
      <c r="J24" s="173"/>
      <c r="K24" s="173"/>
      <c r="L24" s="173"/>
      <c r="M24" s="173"/>
      <c r="N24" s="173"/>
      <c r="O24" s="178"/>
      <c r="P24" s="173"/>
      <c r="Q24" s="112">
        <v>63428838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</row>
    <row r="25" spans="1:219" s="87" customFormat="1" ht="12.75" customHeight="1">
      <c r="A25" s="175"/>
      <c r="B25" s="173"/>
      <c r="C25" s="124"/>
      <c r="D25" s="124"/>
      <c r="E25" s="124"/>
      <c r="F25" s="124"/>
      <c r="G25" s="124"/>
      <c r="H25" s="124"/>
      <c r="I25" s="124"/>
      <c r="J25" s="149"/>
      <c r="K25" s="149"/>
      <c r="L25" s="173"/>
      <c r="M25" s="173"/>
      <c r="N25" s="173"/>
      <c r="O25" s="178"/>
      <c r="P25" s="173"/>
      <c r="Q25" s="112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</row>
    <row r="26" spans="1:219" s="87" customFormat="1" ht="15" customHeight="1">
      <c r="A26" s="175"/>
      <c r="B26" s="173"/>
      <c r="C26" s="124"/>
      <c r="D26" s="124"/>
      <c r="E26" s="124"/>
      <c r="F26" s="124"/>
      <c r="G26" s="124"/>
      <c r="H26" s="124"/>
      <c r="I26" s="124" t="s">
        <v>45</v>
      </c>
      <c r="J26" s="148">
        <v>1</v>
      </c>
      <c r="K26" s="148">
        <v>1</v>
      </c>
      <c r="L26" s="173"/>
      <c r="M26" s="173"/>
      <c r="N26" s="173"/>
      <c r="O26" s="178"/>
      <c r="P26" s="173"/>
      <c r="Q26" s="112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</row>
    <row r="27" spans="1:219" s="87" customFormat="1" ht="12.75" customHeight="1">
      <c r="A27" s="175"/>
      <c r="B27" s="173"/>
      <c r="C27" s="124"/>
      <c r="D27" s="124"/>
      <c r="E27" s="124"/>
      <c r="F27" s="124"/>
      <c r="G27" s="124"/>
      <c r="H27" s="124"/>
      <c r="I27" s="124"/>
      <c r="J27" s="173"/>
      <c r="K27" s="173"/>
      <c r="L27" s="173"/>
      <c r="M27" s="173"/>
      <c r="N27" s="173"/>
      <c r="O27" s="178"/>
      <c r="P27" s="173"/>
      <c r="Q27" s="111">
        <f>SUM(O20:O29)</f>
        <v>50000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</row>
    <row r="28" spans="1:219" s="87" customFormat="1" ht="18" customHeight="1">
      <c r="A28" s="175"/>
      <c r="B28" s="173"/>
      <c r="C28" s="124"/>
      <c r="D28" s="124"/>
      <c r="E28" s="124"/>
      <c r="F28" s="124"/>
      <c r="G28" s="124"/>
      <c r="H28" s="124"/>
      <c r="I28" s="124"/>
      <c r="J28" s="173"/>
      <c r="K28" s="173"/>
      <c r="L28" s="173"/>
      <c r="M28" s="173"/>
      <c r="N28" s="173"/>
      <c r="O28" s="178"/>
      <c r="P28" s="173"/>
      <c r="Q28" s="111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</row>
    <row r="29" spans="1:219" s="87" customFormat="1" ht="11.25">
      <c r="A29" s="175"/>
      <c r="B29" s="173"/>
      <c r="C29" s="124"/>
      <c r="D29" s="124"/>
      <c r="E29" s="124"/>
      <c r="F29" s="124"/>
      <c r="G29" s="124"/>
      <c r="H29" s="124"/>
      <c r="I29" s="124"/>
      <c r="J29" s="149"/>
      <c r="K29" s="149"/>
      <c r="L29" s="149"/>
      <c r="M29" s="149"/>
      <c r="N29" s="149"/>
      <c r="O29" s="179"/>
      <c r="P29" s="149"/>
      <c r="Q29" s="112">
        <v>185466552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</row>
    <row r="30" spans="1:219" s="87" customFormat="1" ht="44.25" customHeight="1">
      <c r="A30" s="175"/>
      <c r="B30" s="173"/>
      <c r="C30" s="124" t="s">
        <v>95</v>
      </c>
      <c r="D30" s="124" t="s">
        <v>87</v>
      </c>
      <c r="E30" s="124">
        <f>15+8</f>
        <v>23</v>
      </c>
      <c r="F30" s="124">
        <v>27</v>
      </c>
      <c r="G30" s="124" t="s">
        <v>88</v>
      </c>
      <c r="H30" s="124" t="s">
        <v>107</v>
      </c>
      <c r="I30" s="124" t="s">
        <v>69</v>
      </c>
      <c r="J30" s="148">
        <v>23</v>
      </c>
      <c r="K30" s="148">
        <v>4</v>
      </c>
      <c r="L30" s="148" t="s">
        <v>101</v>
      </c>
      <c r="M30" s="148" t="s">
        <v>119</v>
      </c>
      <c r="N30" s="148"/>
      <c r="O30" s="177">
        <v>150000</v>
      </c>
      <c r="P30" s="148" t="s">
        <v>128</v>
      </c>
      <c r="Q30" s="111"/>
      <c r="R30" s="116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</row>
    <row r="31" spans="1:219" s="87" customFormat="1" ht="11.25" customHeight="1">
      <c r="A31" s="175"/>
      <c r="B31" s="173"/>
      <c r="C31" s="124"/>
      <c r="D31" s="124"/>
      <c r="E31" s="124"/>
      <c r="F31" s="124"/>
      <c r="G31" s="124"/>
      <c r="H31" s="124"/>
      <c r="I31" s="124"/>
      <c r="J31" s="149"/>
      <c r="K31" s="149"/>
      <c r="L31" s="173"/>
      <c r="M31" s="173"/>
      <c r="N31" s="173"/>
      <c r="O31" s="178"/>
      <c r="P31" s="173"/>
      <c r="Q31" s="112">
        <v>235009116</v>
      </c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</row>
    <row r="32" spans="1:219" s="87" customFormat="1" ht="57" customHeight="1">
      <c r="A32" s="175"/>
      <c r="B32" s="173"/>
      <c r="C32" s="124"/>
      <c r="D32" s="124"/>
      <c r="E32" s="124"/>
      <c r="F32" s="124"/>
      <c r="G32" s="124"/>
      <c r="H32" s="124"/>
      <c r="I32" s="124" t="s">
        <v>45</v>
      </c>
      <c r="J32" s="37">
        <v>2</v>
      </c>
      <c r="K32" s="37">
        <v>2</v>
      </c>
      <c r="L32" s="173"/>
      <c r="M32" s="173"/>
      <c r="N32" s="173"/>
      <c r="O32" s="178"/>
      <c r="P32" s="173"/>
      <c r="Q32" s="113">
        <f>SUM(O30:O34)</f>
        <v>150000</v>
      </c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</row>
    <row r="33" spans="1:219" s="87" customFormat="1" ht="15" customHeight="1">
      <c r="A33" s="175"/>
      <c r="B33" s="173"/>
      <c r="C33" s="124"/>
      <c r="D33" s="124"/>
      <c r="E33" s="124"/>
      <c r="F33" s="124"/>
      <c r="G33" s="124"/>
      <c r="H33" s="124"/>
      <c r="I33" s="124" t="s">
        <v>78</v>
      </c>
      <c r="J33" s="174">
        <v>2</v>
      </c>
      <c r="K33" s="180">
        <v>2</v>
      </c>
      <c r="L33" s="173"/>
      <c r="M33" s="173"/>
      <c r="N33" s="173"/>
      <c r="O33" s="178"/>
      <c r="P33" s="173"/>
      <c r="Q33" s="112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</row>
    <row r="34" spans="1:219" s="87" customFormat="1" ht="11.25" customHeight="1">
      <c r="A34" s="175"/>
      <c r="B34" s="173"/>
      <c r="C34" s="124"/>
      <c r="D34" s="124"/>
      <c r="E34" s="124"/>
      <c r="F34" s="124"/>
      <c r="G34" s="124"/>
      <c r="H34" s="124"/>
      <c r="I34" s="124"/>
      <c r="J34" s="175"/>
      <c r="K34" s="181"/>
      <c r="L34" s="173"/>
      <c r="M34" s="149"/>
      <c r="N34" s="149"/>
      <c r="O34" s="179"/>
      <c r="P34" s="173"/>
      <c r="Q34" s="112">
        <v>279976.342</v>
      </c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</row>
    <row r="35" spans="1:16" ht="57" customHeight="1" hidden="1">
      <c r="A35" s="176"/>
      <c r="B35" s="149"/>
      <c r="C35" s="124"/>
      <c r="D35" s="124"/>
      <c r="E35" s="124"/>
      <c r="F35" s="124"/>
      <c r="G35" s="124"/>
      <c r="H35" s="124"/>
      <c r="I35" s="124"/>
      <c r="J35" s="176"/>
      <c r="K35" s="182"/>
      <c r="L35" s="173"/>
      <c r="M35" s="108"/>
      <c r="N35" s="108"/>
      <c r="O35" s="109"/>
      <c r="P35" s="173"/>
    </row>
    <row r="36" spans="1:219" s="110" customFormat="1" ht="15">
      <c r="A36" s="15" t="s">
        <v>52</v>
      </c>
      <c r="B36" s="16"/>
      <c r="C36" s="26"/>
      <c r="D36" s="26"/>
      <c r="E36" s="37">
        <f>SUM(E20:E30)</f>
        <v>40</v>
      </c>
      <c r="F36" s="37">
        <f>SUM(F20:F30)</f>
        <v>47</v>
      </c>
      <c r="G36" s="26"/>
      <c r="H36" s="26"/>
      <c r="I36" s="17"/>
      <c r="J36" s="45">
        <f>SUM(J20:J30)</f>
        <v>41</v>
      </c>
      <c r="K36" s="17">
        <f>SUM(K20:K33)</f>
        <v>12</v>
      </c>
      <c r="L36" s="26"/>
      <c r="M36" s="18"/>
      <c r="N36" s="18"/>
      <c r="O36" s="24">
        <f>SUM(O20:O35)</f>
        <v>200000</v>
      </c>
      <c r="P36" s="26"/>
      <c r="Q36" s="11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</row>
    <row r="37" spans="1:16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5"/>
      <c r="P38" s="25"/>
    </row>
    <row r="39" spans="1:16" ht="14.25">
      <c r="A39" s="19"/>
      <c r="B39" s="19"/>
      <c r="C39" s="19"/>
      <c r="D39" s="19"/>
      <c r="E39" s="19"/>
      <c r="F39" s="19"/>
      <c r="G39" s="25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 thickBot="1">
      <c r="A40" s="19"/>
      <c r="B40" s="20"/>
      <c r="C40" s="20"/>
      <c r="D40" s="20"/>
      <c r="E40" s="19"/>
      <c r="F40" s="19"/>
      <c r="G40" s="19"/>
      <c r="H40" s="19"/>
      <c r="I40" s="19"/>
      <c r="J40" s="19"/>
      <c r="K40" s="19"/>
      <c r="L40" s="19"/>
      <c r="M40" s="20"/>
      <c r="N40" s="20"/>
      <c r="O40" s="20"/>
      <c r="P40" s="19"/>
    </row>
    <row r="41" spans="1:16" ht="15">
      <c r="A41" s="19"/>
      <c r="B41" s="27"/>
      <c r="C41" s="21"/>
      <c r="D41" s="22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  <c r="P41" s="12"/>
    </row>
    <row r="42" spans="1:16" ht="14.25">
      <c r="A42" s="19"/>
      <c r="B42" s="22" t="s">
        <v>54</v>
      </c>
      <c r="C42" s="22"/>
      <c r="D42" s="22"/>
      <c r="E42" s="19"/>
      <c r="F42" s="19"/>
      <c r="G42" s="19"/>
      <c r="H42" s="19"/>
      <c r="I42" s="19"/>
      <c r="J42" s="19"/>
      <c r="K42" s="19"/>
      <c r="L42" s="19"/>
      <c r="M42" s="22" t="s">
        <v>55</v>
      </c>
      <c r="N42" s="22"/>
      <c r="O42" s="22"/>
      <c r="P42" s="19"/>
    </row>
    <row r="44" spans="3:219" s="13" customFormat="1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</row>
    <row r="45" spans="3:10" ht="12.75">
      <c r="C45" s="23"/>
      <c r="D45" s="23"/>
      <c r="E45" s="23"/>
      <c r="F45" s="23"/>
      <c r="G45" s="23"/>
      <c r="H45" s="23"/>
      <c r="I45" s="23"/>
      <c r="J45" s="23"/>
    </row>
    <row r="47" spans="9:10" ht="12.75">
      <c r="I47" s="23"/>
      <c r="J47" s="23"/>
    </row>
  </sheetData>
  <sheetProtection/>
  <mergeCells count="52">
    <mergeCell ref="P18:P19"/>
    <mergeCell ref="I30:I35"/>
    <mergeCell ref="I20:I25"/>
    <mergeCell ref="J33:J35"/>
    <mergeCell ref="L18:L19"/>
    <mergeCell ref="K33:K35"/>
    <mergeCell ref="L20:L29"/>
    <mergeCell ref="J20:J25"/>
    <mergeCell ref="K20:K25"/>
    <mergeCell ref="M20:M29"/>
    <mergeCell ref="N20:N29"/>
    <mergeCell ref="J26:J29"/>
    <mergeCell ref="A18:A19"/>
    <mergeCell ref="B18:B19"/>
    <mergeCell ref="C18:C19"/>
    <mergeCell ref="G18:G19"/>
    <mergeCell ref="H18:H19"/>
    <mergeCell ref="D18:F18"/>
    <mergeCell ref="A6:H6"/>
    <mergeCell ref="A2:B5"/>
    <mergeCell ref="C2:P2"/>
    <mergeCell ref="C3:P3"/>
    <mergeCell ref="C4:P4"/>
    <mergeCell ref="C5:P5"/>
    <mergeCell ref="A7:P7"/>
    <mergeCell ref="A8:P8"/>
    <mergeCell ref="G30:G35"/>
    <mergeCell ref="M18:O18"/>
    <mergeCell ref="A20:A35"/>
    <mergeCell ref="B20:B35"/>
    <mergeCell ref="C20:C29"/>
    <mergeCell ref="D20:D29"/>
    <mergeCell ref="E20:E29"/>
    <mergeCell ref="P20:P29"/>
    <mergeCell ref="P30:P35"/>
    <mergeCell ref="L30:L35"/>
    <mergeCell ref="O20:O29"/>
    <mergeCell ref="M30:M34"/>
    <mergeCell ref="N30:N34"/>
    <mergeCell ref="O30:O34"/>
    <mergeCell ref="K26:K29"/>
    <mergeCell ref="J30:J31"/>
    <mergeCell ref="K30:K31"/>
    <mergeCell ref="C30:C35"/>
    <mergeCell ref="D30:D35"/>
    <mergeCell ref="E30:E35"/>
    <mergeCell ref="F30:F35"/>
    <mergeCell ref="G20:G29"/>
    <mergeCell ref="H20:H29"/>
    <mergeCell ref="F20:F29"/>
    <mergeCell ref="H30:H35"/>
    <mergeCell ref="I26:I29"/>
  </mergeCells>
  <printOptions/>
  <pageMargins left="1.08" right="0.49" top="0.58" bottom="0.59" header="0" footer="0"/>
  <pageSetup horizontalDpi="300" verticalDpi="3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Gobe4a215</dc:creator>
  <cp:keywords/>
  <dc:description/>
  <cp:lastModifiedBy>Mayra Leguizamon</cp:lastModifiedBy>
  <cp:lastPrinted>2011-12-29T18:25:59Z</cp:lastPrinted>
  <dcterms:created xsi:type="dcterms:W3CDTF">2010-12-06T15:45:03Z</dcterms:created>
  <dcterms:modified xsi:type="dcterms:W3CDTF">2013-06-04T13:59:18Z</dcterms:modified>
  <cp:category/>
  <cp:version/>
  <cp:contentType/>
  <cp:contentStatus/>
</cp:coreProperties>
</file>