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00" windowWidth="15420" windowHeight="3945"/>
  </bookViews>
  <sheets>
    <sheet name="PLAN ACCION  2012 SALUD" sheetId="18" r:id="rId1"/>
  </sheets>
  <definedNames>
    <definedName name="_xlnm.Print_Titles" localSheetId="0">'PLAN ACCION  2012 SALUD'!$1:$16</definedName>
  </definedNames>
  <calcPr calcId="125725" fullCalcOnLoad="1"/>
</workbook>
</file>

<file path=xl/calcChain.xml><?xml version="1.0" encoding="utf-8"?>
<calcChain xmlns="http://schemas.openxmlformats.org/spreadsheetml/2006/main">
  <c r="P122" i="18"/>
  <c r="Q122"/>
  <c r="R122"/>
  <c r="S122"/>
  <c r="T122"/>
  <c r="U122"/>
  <c r="V122"/>
  <c r="W122"/>
  <c r="X122"/>
  <c r="Y122"/>
  <c r="O122"/>
  <c r="AR122"/>
  <c r="P107"/>
  <c r="Q107"/>
  <c r="R107"/>
  <c r="S107"/>
  <c r="T107"/>
  <c r="U107"/>
  <c r="V107"/>
  <c r="W107"/>
  <c r="X107"/>
  <c r="Y107"/>
  <c r="O107"/>
  <c r="AR107"/>
  <c r="AR106"/>
  <c r="P106"/>
  <c r="Q106"/>
  <c r="R106"/>
  <c r="S106"/>
  <c r="T106"/>
  <c r="U106"/>
  <c r="V106"/>
  <c r="W106"/>
  <c r="X106"/>
  <c r="Y106"/>
  <c r="O106"/>
  <c r="AR91"/>
  <c r="P91"/>
  <c r="P76"/>
  <c r="Q76"/>
  <c r="R76"/>
  <c r="S76"/>
  <c r="T76"/>
  <c r="U76"/>
  <c r="V76"/>
  <c r="W76"/>
  <c r="X76"/>
  <c r="Y76"/>
  <c r="O76"/>
  <c r="AR76"/>
  <c r="AR75"/>
  <c r="P75"/>
  <c r="AR74"/>
  <c r="P74"/>
  <c r="Q74"/>
  <c r="R74"/>
  <c r="S74"/>
  <c r="T74"/>
  <c r="U74"/>
  <c r="V74"/>
  <c r="W74"/>
  <c r="X74"/>
  <c r="Y74"/>
  <c r="O74"/>
  <c r="P59"/>
  <c r="Q59"/>
  <c r="R59"/>
  <c r="S59"/>
  <c r="T59"/>
  <c r="U59"/>
  <c r="V59"/>
  <c r="W59"/>
  <c r="X59"/>
  <c r="Y59"/>
  <c r="O59"/>
  <c r="P58"/>
  <c r="Q58"/>
  <c r="R58"/>
  <c r="S58"/>
  <c r="T58"/>
  <c r="U58"/>
  <c r="V58"/>
  <c r="W58"/>
  <c r="X58"/>
  <c r="Y58"/>
  <c r="O58"/>
  <c r="P57"/>
  <c r="Q57"/>
  <c r="R57"/>
  <c r="S57"/>
  <c r="T57"/>
  <c r="U57"/>
  <c r="V57"/>
  <c r="W57"/>
  <c r="X57"/>
  <c r="Y57"/>
  <c r="O57"/>
  <c r="O56"/>
  <c r="P55"/>
  <c r="Q55"/>
  <c r="R55"/>
  <c r="S55"/>
  <c r="T55"/>
  <c r="U55"/>
  <c r="V55"/>
  <c r="W55"/>
  <c r="X55"/>
  <c r="Y55"/>
  <c r="O55"/>
  <c r="P53"/>
  <c r="Q53"/>
  <c r="R53"/>
  <c r="S53"/>
  <c r="T53"/>
  <c r="U53"/>
  <c r="V53"/>
  <c r="W53"/>
  <c r="X53"/>
  <c r="Y53"/>
  <c r="O53"/>
  <c r="Y52"/>
  <c r="X52"/>
  <c r="W52"/>
  <c r="V52"/>
  <c r="U52"/>
  <c r="T52"/>
  <c r="S52"/>
  <c r="R52"/>
  <c r="Q52"/>
  <c r="P52"/>
  <c r="O52"/>
  <c r="AR55"/>
  <c r="AR54"/>
  <c r="Q54"/>
  <c r="AR53"/>
  <c r="N52"/>
  <c r="AR59"/>
  <c r="AR58"/>
  <c r="AR56"/>
  <c r="AR57"/>
  <c r="AR52"/>
  <c r="AR17"/>
  <c r="G35"/>
  <c r="D35"/>
  <c r="P32"/>
  <c r="Q32"/>
  <c r="R32"/>
  <c r="S32"/>
  <c r="T32"/>
  <c r="U32"/>
  <c r="V32"/>
  <c r="W32"/>
  <c r="X32"/>
  <c r="Y32"/>
  <c r="O32"/>
  <c r="AR35"/>
  <c r="Y91"/>
  <c r="W91"/>
  <c r="U91"/>
  <c r="S91"/>
  <c r="Q91"/>
  <c r="O91"/>
  <c r="X91"/>
  <c r="V91"/>
  <c r="T91"/>
  <c r="R91"/>
  <c r="AR32"/>
  <c r="X54"/>
  <c r="V54"/>
  <c r="T54"/>
  <c r="R54"/>
  <c r="P54"/>
  <c r="Y75"/>
  <c r="W75"/>
  <c r="U75"/>
  <c r="S75"/>
  <c r="Q75"/>
  <c r="O54"/>
  <c r="Y54"/>
  <c r="W54"/>
  <c r="U54"/>
  <c r="S54"/>
  <c r="O75"/>
  <c r="X75"/>
  <c r="V75"/>
  <c r="T75"/>
  <c r="R75"/>
</calcChain>
</file>

<file path=xl/sharedStrings.xml><?xml version="1.0" encoding="utf-8"?>
<sst xmlns="http://schemas.openxmlformats.org/spreadsheetml/2006/main" count="525" uniqueCount="188">
  <si>
    <t>Nombre</t>
  </si>
  <si>
    <t>Indicador</t>
  </si>
  <si>
    <t>%</t>
  </si>
  <si>
    <t>Codigo</t>
  </si>
  <si>
    <t>Proyectos</t>
  </si>
  <si>
    <t>Estrategias/Actividades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</si>
  <si>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</si>
  <si>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</si>
  <si>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</si>
  <si>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</si>
  <si>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</si>
  <si>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</si>
  <si>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</si>
  <si>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</si>
  <si>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</si>
  <si>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CRONOGRAMA ACTIVIDADES</t>
  </si>
  <si>
    <t>Meta</t>
  </si>
  <si>
    <t>DIMENSION</t>
  </si>
  <si>
    <t>SECTOR</t>
  </si>
  <si>
    <t>PROGRAMA</t>
  </si>
  <si>
    <t>META RESULTADO</t>
  </si>
  <si>
    <t>SUBPROGRAMA</t>
  </si>
  <si>
    <t>META PRODUCTO</t>
  </si>
  <si>
    <t>GOBERNACION DEL PUTUMAYO</t>
  </si>
  <si>
    <t>REPUBLICA DE COLOMBIA</t>
  </si>
  <si>
    <t>FUENTE FINANCIERA</t>
  </si>
  <si>
    <t>RESPONSABLE POR CADA ACTIVIDAD</t>
  </si>
  <si>
    <t>TOTAL A INVERTIR</t>
  </si>
  <si>
    <t>ASEGURAMIENTO</t>
  </si>
  <si>
    <t>PUTUMAYO ASEGURADO EN SALUD</t>
  </si>
  <si>
    <t>PRESTACION Y DESARROLLO  DE SERVICIOS DE SALUD</t>
  </si>
  <si>
    <t>Proyecto para la financiación de la ampliación de cobertura del régimen subsidiado del Dpto. del Putumayo</t>
  </si>
  <si>
    <t xml:space="preserve"> 13 Municipios  y 6 EPS s con acciones de IVC</t>
  </si>
  <si>
    <t>SALUD PARA TODOS</t>
  </si>
  <si>
    <t xml:space="preserve"> Centro de Regulador de Urgencias y Emergencias CRUE operando.</t>
  </si>
  <si>
    <t>Valor 31- 12 - 11</t>
  </si>
  <si>
    <t>Valor   31- 12 - 10</t>
  </si>
  <si>
    <t>13 municipios</t>
  </si>
  <si>
    <t>Numero de prestadores que cumplen con el SOGC</t>
  </si>
  <si>
    <t>334 prestadores que cumplen con el SOGC</t>
  </si>
  <si>
    <t>• Creación e implementación del Sistema de información y atención al usuario</t>
  </si>
  <si>
    <t>Proyecto para la cofinanciación de la infraestructura  hospitalaria</t>
  </si>
  <si>
    <t>Numero de proyectos para la cofinanciación de la infraestructura hospitalaria</t>
  </si>
  <si>
    <t>Apoyo a las IPS Públicas para el mejoramiento de la infraestructura, condiciones tecnicas, adminsitrativas y financieras para el cumplimiernto del SOGC</t>
  </si>
  <si>
    <t>Proyecto para la Dotación de hospitales de primero y segundo nivel</t>
  </si>
  <si>
    <t>Numero de proyectos para la cofinanciación de dotación hospitalaria</t>
  </si>
  <si>
    <t>Proyecto para la Creación e implementación del Centro Regulador de Urgencias y emergncias del Departamento del Putumayo</t>
  </si>
  <si>
    <t>CRUE operando</t>
  </si>
  <si>
    <t xml:space="preserve"> Creación e implementación de Centro Regulador de Urgencias y Emergencias CRUE.</t>
  </si>
  <si>
    <t>SALUD PUBLICA</t>
  </si>
  <si>
    <t xml:space="preserve">• Reducir la tasa de mortalidad materna a 62 x cien mil nacidos vivos.
• Reducir a 3,5 hijos por mujer la tasa de fecundidad global en mujeres de 15 a 49 años 
• Reducir la tasa de mortalidad por cáncer de cuello uterino a 6 x cien mil mujeres
• Mantener por debajo de 1,2 la prevalencia de infección por VIH 
• Lograr un índice COP (Cariados, Obturados y Perdidos)  promedio a los 12 años de edad menor en 2% del índice encontrado 
• Disminuir 40% de los casos de morbilidad por malaria. 
• Disminuir 40%  los casos de morbilidad por dengue 
• Disminuir los riesgos sanitarios y del ambiente en el departamento 
• Reducir a 5% el porcentaje de desnutrición global y por debajo de 6,7 x cien mil la tasa de mortalidad por desnutrición crónica en menores de 5 años 
• Aumentar la prevalencia de actividad física global en adolescentes entre 13 y 17 años por encima de 21% 
• Aumentar la prevalencia de actividad física mínima en adultos entre 18 y 64 años por encima de 34% 
• Incrementar por encima de 12,7 años la edad promedio de inicio de consumo de cigarrillo 
• Reducir la tasa de mortalidad por suicidios a 12 x cien mil
• Incrementar un 10% de donantes de sangre voluntarios y repetitivos. 
• Reducir la tasa de mortalidad en menores de 1 año a 12 x 1000 NV 
• Reducir la tasa de mortalidad en menores de 5 años a 1,8 x 1000 
• Detectar el 70% de los casos estimados de tuberculosis con bacilos copia.
• positiva bajo DOTS/TAS
• 70% de los casos de lepra detectados  con tratamiento
• 0 % de casos de rabia humana transmitida por perro.
• Laboratorio construido y dotado en un 100%
• 100% de municipios con asistencia técnica para fortalecer el sistema de Vigilancia en Salud Pública.
• 13 municipios con control y vigilancia de calidad del agua
• 100% del talento humano que integra el sistema de vigilancia en salud pública capacitado.
• 100% de municipios coordinados y articulados al plan de salud pública.
• 100% de municipios  con acciones de IVC
• Fortalecimiento de la capacidad institucional de rectoría, vigilancia y control para el mejoramiento de la gestión en salud pública institucionalmente
</t>
  </si>
  <si>
    <t>PROMOCION DE LA SALUD Y CALIDAD DE VIDA</t>
  </si>
  <si>
    <t xml:space="preserve">• 10 IPS con acciones de información, educación y comunicación (IEC) para la captación temprana de la gestante al control prenatal
• 10 IPS capacitadas en manejo de código rojo, hemorragia obstétrica e hipertensión inducida por el embarazo.
• 10 IPS con asistencia técnica  y evaluación en el cumplimiento de las normas técnicas y guías de atención de salud sexual
• 5 municipios capacitados para la complementación y sensibilización de las parteras 
• 30.400 gestantes que acceden al parto institucional incluida la población en situación de desplazamiento
• 14.235 jóvenes entre 12 y 18 años con acceso a programas de SSR incluida la población en situación de desplazamiento
• 10 IPS que implementan el modelo de servicios amigables para la atención a adolescentes.
• 13 redes sociales de apoyo a la promoción y garantía al derecho a la SSR operando en el departamento.
• 10 ESE que implementan la estrategia de IEC para la promoción de servicios de tamizaje, detención temprana y tratamiento para el cáncer de cuello uterino.
• 13 municipios que implementan la estrategia IEC para la promoción de la prueba voluntaria para VIH en la población en general.
• 10 IPS implementan el modelo de gestión programática de VIH y la guía para el manejo de ITS y VIH 
• 13 municipios con actividades para la promoción de hábitos higiénicos en salud oral, dirigidas a la población en general, incluida la población en situación de desplazamiento -PSD-
• 13 municipios con actividades de promoción de hábitos higiénicos en salud oral, ámbito laboral, escolar e instituciones
• 13 municipios inducen a la demanda de servicios de salud oral
• un diagnóstico de salud bucal elaborado
• 10 IPS Implementan la estrategia IEC para el fomento de la asistencia de la gestante a los servicios de salud oral.
• 9 municipios endémicos con acciones de prevención, atención y control de las enfermedades de transmisión por vectores - ETV-
• una red de microscopia para el diagnóstico de la malaria en funcionamiento.
• 9 municipios endémicos con acciones de  Información, Educación y Comunicación – IEC para la promoción y prevención de las enfermedades de transmisión por vectores - ETV-
• 9.671 visitas de IVC a establecimientos de alto riesgo sanitario localizados en los trece municipios del departamento (expendios cárnicos, expendios de alimentos en vía pública, restaurantes, expendios de bebidas, bares,  etc)
• 6 municipios con la estrategia de entornos saludables (viviendas saludables y escuelas saludables)
• acciones de inspección, vigilancia y control -IVC- a los riesgos sanitarios, fitosanitarios y ambientales en el paso fronterizo en San Miguel Putumayo
• 13 municipios  con acciones de la prioridad de nutrición encaminadas al mejoramiento del estado nutricional de la población del departamento
• un diagnóstico de seguridad alimentaria y nutricional elaborado.
• 10 IPS públicas con acciones de IVC en las guías de atención de desnutrición y obesidad.
• 13 municipios implementan la estrategia información, educación y comunicación -IEC-, con enfoque etnocultural, para fomentar la seguridad alimentaria y recuperación nutricional.
• 1.500 niños menores de 5 años y gestantes no afiliados y en situación de desplazamiento desparasitados y suplementados con micronutrientes.
• 13 municipios con acciones de promoción y fomento de estilos de vida saludables.
• 13 municipios implementan la  estrategia de visión 20/20.
• 13 IPS aplican las normas técnicas de alteración de agudeza visual, diabetes, hipertensión, enfermedad renal crónica, adulto mayor y adolescentes. 
• 13 municipios implementan estrategias para desestimular el consumo de tabaco en menores de 18 años.
• 13 municipios implementan estrategias para el fomento de espacios libres de humo
• política departamental de salud mental formulada 
• 13 redes sociales desarrollan actividades de promoción de la política de salud mental, prevención de trastornos mentales, prevención de la violencia intrafamiliar y consumo de sustancias psicoactivas.
• 4 campañas masivas de donación voluntaria de sangre. 
• 315 personas  sensibilizadas en la donación voluntaria y habitual de sangre
• 9 asistencias técnicas en donación voluntaria de sangre dirigida al banco de sangre (1) y servicios de transfusión (5).
• 10 IPS públicas con asistencia técnica en la implementación de la estrategia AIEPI (Atención Integral Enfermedades Prevalentes de la Infancia)
• 10 IPS públicas con asistencia técnica en la implementación de la estrategia IAMI (instituciones amigas de la mujer y la infancia)  
</t>
  </si>
  <si>
    <t>Proyecto para dar respuesta integral a las necesidades de SSR en el departamento del Putumayo</t>
  </si>
  <si>
    <t>Proyecto para realizar acciones de promoción de hábitos higiénicos de salud oral en el hogar, ámbito laboral, escolar e instituciones</t>
  </si>
  <si>
    <t>Implementación de un Plan Departamental para el control de las enfermedades transmitidas por vectores.</t>
  </si>
  <si>
    <t>Implementación de un plan departamental de salud ambiental con enfoque diferencial y etnocultural (población afro putumayense, indígena y en situación de desplazamiento).</t>
  </si>
  <si>
    <t>Acciones para fortalecer y mejorar la seguridad alimentaria y nutricional.</t>
  </si>
  <si>
    <t xml:space="preserve">Proyecto para realizar acciones de promoción y fomento de estilos de vida saludables para disminuir factores de riesgo de enfermedades crónicas no transmisibles. </t>
  </si>
  <si>
    <t>Adaptación de la política en salud mental en el Departamental del Putumayo</t>
  </si>
  <si>
    <t>Proyecto para Implementación de la estrategia de Atención Integrada a las Enfermedades Prevalentes de la Infancia en el departamento del Putumayo.</t>
  </si>
  <si>
    <t xml:space="preserve">• 10 IPS con acciones de información, educación y comunicación (IEC) para la captación temprana de la gestante al control prenatal
• 10 IPS capacitadas en manejo de código rojo, hemorragia obstétrica e hipertensión inducida por el embarazo.
• 10 IPS con asistencia técnica  y evaluación en el cumplimiento de las normas técnicas y guías de atención de salud sexual
• 5 municipios capacitados para la complementación y sensibilización de las parteras 
• 30.400 gestantes que acceden al parto institucional incluida la población en situación de desplazamiento
• 14.235 jóvenes entre 12 y 18 años con acceso a programas de SSR incluida la población en situación de desplazamiento
• 10 IPS que implementan el modelo de servicios amigables para la atención a adolescentes.
• 13 redes sociales de apoyo a la promoción y garantía al derecho a la SSR operando en el departamento.
• 10 ESE que implementan la estrategia de IEC para la promoción de servicios de tamizaje, detención temprana y tratamiento para el cáncer de cuello uterino.
• 13 municipios que implementan la estrategia IEC para la promoción de la prueba voluntaria para VIH en la población en general.
• 10 IPS implementan el modelo de gestión programática de VIH y la guía para el manejo de ITS y VIH 
</t>
  </si>
  <si>
    <t>´Promoción de la salud y calidad de vida.</t>
  </si>
  <si>
    <t>Numero de municipios</t>
  </si>
  <si>
    <t xml:space="preserve">• 13 municipios con actividades para la promoción de hábitos higiénicos en salud oral, dirigidas a la población en general, incluida la población en situación de desplazamiento -PSD-
• 13 municipios con actividades de promoción de hábitos higiénicos en salud oral, ámbito laboral, escolar e instituciones
• 13 municipios inducen a la demanda de servicios de salud oral
• un diagnóstico de salud bucal elaborado
• 10 IPS Implementan la estrategia IEC para el fomento de la asistencia de la gestante a los servicios de salud oral.
</t>
  </si>
  <si>
    <t xml:space="preserve">• 9 municipios endémicos con acciones de prevención, atención y control de las enfermedades de transmisión por vectores - ETV-
• una red de microscopia para el diagnóstico de la malaria en funcionamiento.
• 9 municipios endémicos con acciones de  Información, Educación y Comunicación – IEC para la promoción y prevención de las enfermedades de transmisión por vectores - ETV-
</t>
  </si>
  <si>
    <t>9 municipios</t>
  </si>
  <si>
    <t>MAYER YOHAR PEÑA</t>
  </si>
  <si>
    <t xml:space="preserve">• 9.671 visitas de IVC a establecimientos de alto riesgo sanitario localizados en los trece municipios del departamento (expendios cárnicos, expendios de alimentos en vía pública, restaurantes, expendios de bebidas, bares,  etc)
• 6 municipios con la estrategia de entornos saludables (viviendas saludables y escuelas saludables)
• acciones de inspección, vigilancia y control -IVC- a los riesgos sanitarios, fitosanitarios y ambientales en el paso fronterizo en San Miguel Putumayo
</t>
  </si>
  <si>
    <t xml:space="preserve">• 13 municipios  con acciones de la prioridad de nutrición encaminadas al mejoramiento del estado nutricional de la población del departamento
• un diagnóstico de seguridad alimentaria y nutricional elaborado.
• 10 IPS públicas con acciones de IVC en las guías de atención de desnutrición y obesidad.
• 13 municipios implementan la estrategia información, educación y comunicación -IEC-, con enfoque etnocultural, para fomentar la seguridad alimentaria y recuperación nutricional.
• 1.500 niños menores de 5 años y gestantes no afiliados y en situación de desplazamiento desparasitados y suplementados con micronutrientes.
</t>
  </si>
  <si>
    <t xml:space="preserve">• 13 municipios con acciones de promoción y fomento de estilos de vida saludables.
• 13 municipios implementan la  estrategia de visión 20/20.
• 13 IPS aplican las normas técnicas de alteración de agudeza visual, diabetes, hipertensión, enfermedad renal crónica, adulto mayor y adolescentes. 
• 13 municipios implementan estrategias para desestimular el consumo de tabaco en menores de 18 años.
• 13 municipios implementan estrategias para el fomento de espacios libres de humo
</t>
  </si>
  <si>
    <t xml:space="preserve">• política departamental de salud mental formulada 
• 13 redes sociales desarrollan actividades de promoción de la política de salud mental, prevención de trastornos mentales, prevención de la violencia intrafamiliar y consumo de sustancias psicoactivas.
</t>
  </si>
  <si>
    <t>• 10 IPS públicas con asistencia técnica en la implementación de la estrategia AIEPI (Atención Integral Enfermedades Prevalentes de la Infancia)</t>
  </si>
  <si>
    <t>10 IPS Públicas</t>
  </si>
  <si>
    <t>Numero de IPS pùblicas</t>
  </si>
  <si>
    <t>SANDRA RODRIGUEZ</t>
  </si>
  <si>
    <t>PREVENCION DE LOS RIESGOS(BIOLOGICOS, SOCIALES, SANITARIOS Y AMBIENTALES)</t>
  </si>
  <si>
    <t xml:space="preserve">• Coberturas útiles de vacunación a menores de 1 año en todos los biológicos.
• Coberturas útiles de vacunación a menores de 5 años en todos los biológicos
• 13 municipios con red de frio fortalecida
• 509 casos esperados de tuberculosis para ser  tratados bajo el respectivo esquema de tratamiento
• 432 pacientes con tratamiento exitoso DOTS-TAES.
• 13 municipios implementan el DOTS-TAES para el tratamiento de la TBC. 
• Mantener la prevalencia de lepra en 0.04¨x 10.000 habitantes
• 93.672 dosis antirrábicas aplicadas en caninos y felinos (una dosis anual por individuo mayor de tres meses)
• 13 municipios con asistencia técnica al protocolo de rabia.
• 10 IPS públicas aplican oportunamente tratamiento antirrábico humano 
• 13 municipios con acciones de seguimiento y monitoreo a caninos mordedores
</t>
  </si>
  <si>
    <t>Ampliación y mantenimiento de las coberturas útiles de vacunación contempladas en el Plan Ampliado de Inmunizaciones para la población infantil del departamento del Putumayo</t>
  </si>
  <si>
    <t>Proyecto para el fortalecimiento del programa tuberculosis y lepra en el departamento del Putumayo</t>
  </si>
  <si>
    <t>Ampliación y mantenimiento de las coberturas de vacunación antirrábica de caninos y felinos.</t>
  </si>
  <si>
    <t>´Prevención de los riesgos (biologicos, sociales, salitarios y ambientales)</t>
  </si>
  <si>
    <t xml:space="preserve">• Coberturas útiles de vacunación a menores de 1 año en todos los biológicos.
• Coberturas útiles de vacunación a menores de 5 años en todos los biológicos
• 13 municipios con red de frio fortalecida
</t>
  </si>
  <si>
    <t xml:space="preserve">• 509 casos esperados de tuberculosis para ser  tratados bajo el respectivo esquema de tratamiento
• 432 pacientes con tratamiento exitoso DOTS-TAES.
• 13 municipios implementan el DOTS-TAES para el tratamiento de la TBC. 
• Mantener la prevalencia de lepra en 0.04¨x 10.000 habitantes
</t>
  </si>
  <si>
    <t xml:space="preserve">• 93.672 dosis antirrábicas aplicadas en caninos y felinos (una dosis anual por individuo mayor de tres meses)
• 13 municipios con asistencia técnica al protocolo de rabia.
• 10 IPS públicas aplican oportunamente tratamiento antirrábico humano 
• 13 municipios con acciones de seguimiento y monitoreo a caninos mordedores
</t>
  </si>
  <si>
    <t>CRISTINA MARIN</t>
  </si>
  <si>
    <t>VIGILANCIA EN SALUD Y GESTION DEL CONOCIMIENTO</t>
  </si>
  <si>
    <t xml:space="preserve">• Estudios y diseños del laboratorio de salud pública aprobados por el ministerio de la protección social. 
• Laboratorio de salud pública departamental construido. 
• 13 municipios con asistencia técnica (talleres, seminarios o charlas) para fortalecer el sistema de vigilancia en salud pública.
• 13 municipios con el sistema de vigilancia con enfoque diferencial y etnocultural operando.
• 13 municipios con control y vigilancia de la calidad del agua 
• 2.533 muestras tomadas y analizadas para la vigilancia y control a la calidad del agua.
• 43 capacitaciones al talento humano que integra el sistema de vigilancia en salud pública
</t>
  </si>
  <si>
    <t>Fortalecimiento del sistema de vigilancia en salud pública con enfoque diferencial y etnocultural</t>
  </si>
  <si>
    <t xml:space="preserve">• 13 municipios con asistencia técnica (talleres, seminarios o charlas) para fortalecer el sistema de vigilancia en salud pública.
• 13 municipios con el sistema de vigilancia con enfoque diferencial y etnocultural operando.
• 13 municipios con control y vigilancia de la calidad del agua 
• 2.533 muestras tomadas y analizadas para la vigilancia y control a la calidad del agua.
• 43 capacitaciones al talento humano que integra el sistema de vigilancia en salud pública.
</t>
  </si>
  <si>
    <t>Sistema de vigilancia en Salud pública fortalecido</t>
  </si>
  <si>
    <t>PAOLA MORILLO
CAROLINA VILLOTA</t>
  </si>
  <si>
    <t>GESTION INTEGRAL PARA EL DESARROLLO OPERATIVO Y FUNCIONAL DEL PLAN DE SALUD PÚBLICA DE INTERVENCIONES COLECTIVAS</t>
  </si>
  <si>
    <t xml:space="preserve">• 13 municipios con asistencia técnica del plan de intervenciones colectivas dirigidas a las secretarias de salud municipales, IPS y EPS.
• 13 municipios con acciones de IVC realizadas
• 4 municipios con población rural dispersa atendida con un modelo de atención primaria en salud.
• 13 municipios con verificaciones a la ejecución de acciones del Plan de Salud Territorial y cumplimiento de norma técnica de acuerdo a la resolución 412 del 2000.
• 13 municipios verificados con acciones de IVC para medicamentos y el fondo rotatorio de estupefacientes
• 13 municipios con mecanismos de participación ciudadana.
• 13 municipios coordinados y articulados al plan de salud pública.
• 13 municipios con asistencia técnica para la ejecución de las prioridades en salud pública.
</t>
  </si>
  <si>
    <t>Proyecto para el fortalecimiento de las acciones de Inspección, Vigilancia y Control del plan territorial de salud pública de intervenciones colectivas.</t>
  </si>
  <si>
    <t>Proyecto para el fortalecimiento institucional de las prioridades de salud pública.</t>
  </si>
  <si>
    <t>Gestión integral para el desarrollo operativo y funcional del plan de salud pública</t>
  </si>
  <si>
    <t xml:space="preserve">KAROL SUAREZ </t>
  </si>
  <si>
    <t xml:space="preserve">INSPECCION, VIGILANCIA Y CONTROL DE RIESGOS PROFESIONALES
</t>
  </si>
  <si>
    <t xml:space="preserve">• Mantener  la tasa de mortalidad por accidentalidad laboral en 2.04 x cien mil
• Mantener la tasa de accidentalidad ocupacional en 2.78 x cien mil.
</t>
  </si>
  <si>
    <t>SALUD Y CALIDAD DE VIDA PARA LOS TRABAJADORES</t>
  </si>
  <si>
    <t xml:space="preserve">• 39 actividades de promoción y  prevención en riesgos profesionales 
• 60 Empresas del sector formal capacitadas en inducción a la demanda en prevención de riesgos laborales
• 60 empresas con acciones de IVC de riesgos en ámbitos laborales
• 3.300 visitas de IVC de riesgos en ámbitos laborales informales del departamento
• 80 empresas sensibilizadas en la ley 361 del 97 para la inclusión de personas con discapacidad en el sector productivo
</t>
  </si>
  <si>
    <t>Proyecto para la prevención en riesgos profesionales para la población laboral formal e informal.</t>
  </si>
  <si>
    <t>Salud y Calidad de vida para los trabajadores</t>
  </si>
  <si>
    <t xml:space="preserve">• 13 municipios con asistencia técnica del plan de intervenciones colectivas dirigidas a las secretarias de salud municipales, IPS y EPS.
• 13 municipios con acciones de IVC realizadas
</t>
  </si>
  <si>
    <t>13 municipios con mecanismos de participación ciudadana.
• 13 municipios coordinados y articulados al plan de salud pública.
• 13 municipios con asistencia técnica para la ejecución de las prioridades en salud pública.
• 13 municipios con verificaciones a la ejecución de acciones del Plan de Salud Territorial y cumplimiento de norma técnica de acuerdo a la resolución 412 del 2000.</t>
  </si>
  <si>
    <t>Numero de empresas capacacitadas</t>
  </si>
  <si>
    <t>PLAN DE ACCION VIGENCIA FISCAL 2.012.</t>
  </si>
  <si>
    <t>• 268.418 personas del Departamento del Putumayo aseguradas en el régimen subsidiado</t>
  </si>
  <si>
    <t>• 97% de personas del departamento  con necesidades básicas insatisfechas afiliados al régimen subsidiado del Sistema General de  Seguridad Social en salud</t>
  </si>
  <si>
    <t>Valor  31- 12 - 11</t>
  </si>
  <si>
    <t>Valor 31- 12 - 12</t>
  </si>
  <si>
    <t>Valor   31- 12 - 11</t>
  </si>
  <si>
    <t>OBSERVACIONES</t>
  </si>
  <si>
    <t>• 100% de la población pobre no afiliada con subsidio a la demanda, población afiliada con eventos no POS y población en situación de desplazamiento con atención en salud a través de la Red de Prestadores de salud contratada por el Departamento.
• 100% de la Red Prestadora de Servicios de Salud pública con implementación del Sistema Obligatorio de Garantía de la Calidad de la Atención en Salud – SOGCS en su componente de habilitación.
• Sistema de información y atención al usuario implementado y operando.
• 40% de la red pública cofinanciada en infraestructura hospitalaria.
• 60% de la red pública cofinanciada en dotación.
• Creación e implementación del Centro Regulador de Urgencias y Emergencias CRUE.</t>
  </si>
  <si>
    <t>Implementación del sistema obligatorio de garantía de la calidad en la atención en salud S.O.G.C</t>
  </si>
  <si>
    <t xml:space="preserve">• Celebración de contratos con Empresas Sociales del Estado e Instituciones Prestadoras de Servicios de Salud pública y privada para la atención en salud a la población pobre no asegurada.
• Prestación de servicios de salud a la población pobre y vulnerable en lo no cubierto con subsidio a la demanda.
• Red prestadora de servicios de salud que garantiza la atención integral a la población en situación de desplazamiento
</t>
  </si>
  <si>
    <t xml:space="preserve">• Desarrollo de mecanismos de inspección, vigilancia y control de estándares de calidad de las instituciones.
• Monitoreo, seguimiento y evaluación al Sistema Obligatorio de Garantía de la Calidad de la Atención en salud.
• Apoyo a las IPS públicas para el mejoramiento de la infraestructura, condiciones técnicas, administrativas y financieras para el cumplimiento del SOGC.
</t>
  </si>
  <si>
    <t xml:space="preserve">• Fortalecimiento de la Asistencia técnica a los municipios del Departamento del Putumayo, para lograr una adecuada administración y operación del régimen subsidiado.
• Gestión de los recursos para la cofinanciación de la continuidad de la afiliación al régimen subsidiado.
• Vigilancia y control al aseguramiento en el Departamento del Putumayo.
• Seguimiento al control de la evasión y elusión de los aportes del régimen contributivo en los municipios del Putumayo.
</t>
  </si>
  <si>
    <t xml:space="preserve">NO TIENE ASIGNACION DE RECURSOS </t>
  </si>
  <si>
    <t>DESARROLLO HUMANO INTEGRAL Y SOSTENIBLE</t>
  </si>
  <si>
    <t>DERECHO A LA SALUD DE TODA LA POBLACION</t>
  </si>
  <si>
    <t>97 % de cobertura en el regimen subsidiado en el Departamento del Putumayo</t>
  </si>
  <si>
    <t>Cobertura del regimen subsidiado</t>
  </si>
  <si>
    <t>(No de municipios y EPS con IVC)</t>
  </si>
  <si>
    <t>VINO AP. DEST. ESPEC- NAL</t>
  </si>
  <si>
    <t>VINO AP. DEST. ESPEC- EXT</t>
  </si>
  <si>
    <t>MONOPOLIO LIC NAL</t>
  </si>
  <si>
    <t>MONOPOLIO LIC EXT</t>
  </si>
  <si>
    <t>IVA LICORES NAL</t>
  </si>
  <si>
    <t>IVA LICORES EXT</t>
  </si>
  <si>
    <t>IVA CERVEZA NAL</t>
  </si>
  <si>
    <t>IVA CERVEZA EXT</t>
  </si>
  <si>
    <t>SOBRETASA CIGARR NAL</t>
  </si>
  <si>
    <t>SOBRETASA CIGARR EXT</t>
  </si>
  <si>
    <t>LOTERIA FORANEA</t>
  </si>
  <si>
    <t>CHANCE</t>
  </si>
  <si>
    <t>JUEGOS DE AZAR</t>
  </si>
  <si>
    <t>ETESA</t>
  </si>
  <si>
    <t xml:space="preserve"> 13 Municipios y 6 EPS s con IVC del Regimen subsidiado</t>
  </si>
  <si>
    <t>JIMMY PEREZ, Profesional Universitario, grupo Aseguramiento</t>
  </si>
  <si>
    <r>
      <t xml:space="preserve">PARA GARANTIZAR LA CONTINUIDAD DE LA AMPLIACIÓN DE COBERTURA DEL RÉGIMEN SUBSIDIADO CON ESFUERZO PROPIO DEL DEPARTAMENTO DEL PUTUMAYO ES NECESARIO ADICIONAR  EL VALOR  </t>
    </r>
    <r>
      <rPr>
        <b/>
        <sz val="10"/>
        <rFont val="Arial"/>
        <family val="2"/>
      </rPr>
      <t>$2.247.940.516</t>
    </r>
    <r>
      <rPr>
        <sz val="10"/>
        <rFont val="Arial"/>
      </rPr>
      <t xml:space="preserve"> PESOS TENIENDO EN CUENTA QUE PARA LA VIGENCIA 2012 EL VALOR TOTAL DEL PROYECTO ES DE  </t>
    </r>
    <r>
      <rPr>
        <b/>
        <sz val="10"/>
        <rFont val="Arial"/>
        <family val="2"/>
      </rPr>
      <t>$3.27.4380.094</t>
    </r>
    <r>
      <rPr>
        <sz val="10"/>
        <rFont val="Arial"/>
      </rPr>
      <t xml:space="preserve"> PESOS; SABIENDO QUE LOS $2.095.094.063 PESOS y $1.068.654.484 ,94 PESOS ES DEL POS UNIFICADO, EL RESTO ES DE AMPLIACIÓN DE COBERTURA</t>
    </r>
  </si>
  <si>
    <t>Proyecto para prestación  de servicios de salud para la poblacion del Departamento del Putumayo</t>
  </si>
  <si>
    <t>Proyecto para la implementación y funcionamiento del sistema de información y atención al usuario en la SSD</t>
  </si>
  <si>
    <t>Cobertura de Prestacion de Servicios de Salud</t>
  </si>
  <si>
    <t>40                30                  30</t>
  </si>
  <si>
    <t xml:space="preserve">Prestadores de salud públicos que cumplan con las condiciones del Sistema Obligatoria de la Garantía de la Calidad. </t>
  </si>
  <si>
    <t>uno</t>
  </si>
  <si>
    <t>Sistema de información y atención al usuario operando</t>
  </si>
  <si>
    <t>Proyectos de infraestructura hospitalaria de las ESEs con cofinanciación</t>
  </si>
  <si>
    <t>Proyectos de dotacion hospitalaria de las ESEs con cofinanciación</t>
  </si>
  <si>
    <t>• Centro de Regulador de Urgencias y Emergencias CRUE operando.</t>
  </si>
  <si>
    <t>NUEVO IVA LIC NAL</t>
  </si>
  <si>
    <t>NUEVO IVA LIC EXT</t>
  </si>
  <si>
    <t>COM. LIC NAL</t>
  </si>
  <si>
    <t>COM. LIC EXT</t>
  </si>
  <si>
    <t>RIFAS</t>
  </si>
  <si>
    <t>IVONNE TRIANA, Profesional Universitario Grupo Aseguramiento</t>
  </si>
  <si>
    <t>FAIRUZ MUSTAFA, Lider del Grupo de Aseguramiento y Prestacion de Servicios de Salud</t>
  </si>
  <si>
    <t>OLGA LUCIA RUBIO, Especialista Grupo Prestacion de Servicios Y
JOHANA JACANAMIJOY; profesional Universitario Planeacion</t>
  </si>
  <si>
    <t xml:space="preserve">OLGA LUCIA RUBIO, Especialista Grupo Prestacion de Servicios </t>
  </si>
  <si>
    <t>40                 30                  30</t>
  </si>
  <si>
    <t>• 330.470 de la población pobre y vulnerable sin subsidio a la demanda, población afiliada con eventos no POS, PSD, que solicite servicios de salud a través de la Red de Prestadores contratada con atención en salud a cargo del Departamento.
• 334 prestadores de salud públicos que cumplan con las condiciones del Sistema Obligatoria de la Garantía de la Calidad. 
• Un sistema de información y atención al usuario operando.
• 55 proyectos de infraestructura hospitalaria de las ESEs con cofinanciación.  
• 25 proyectos de dotación de ESEs con cofinanciación.
• Centro de Regulador de Urgencias y Emergencias CRUE operando.</t>
  </si>
  <si>
    <t>• 25 proyectos de dotación de ESEs con cofinanciación</t>
  </si>
  <si>
    <t xml:space="preserve">55 proyectos de infraestructura hospitalaria de las ESEs con cofinanciación.  </t>
  </si>
  <si>
    <t>SGP - SALUD PUBLICA</t>
  </si>
  <si>
    <t>CRISTINA MARIN SOLARTE, profesional Universitario</t>
  </si>
  <si>
    <t>UTILIDADES Y EXCEDENTES</t>
  </si>
  <si>
    <t>PROG. NAL FACT RIESGO</t>
  </si>
  <si>
    <t>SANDRA RODRIGUEZ, Profesional Universitario</t>
  </si>
  <si>
    <t>KAROL SUAREZ, profesional Especializado</t>
  </si>
  <si>
    <t>13 redes sociales de apoyo a la promoción y garantía al derecho a la SSR operando en el departamento.</t>
  </si>
  <si>
    <t>municipios endémicos con acciones de prevención, atención y control de las enfermedades de transmisión por vectores - ETV-</t>
  </si>
  <si>
    <t>municipios con la estrategia de entornos saludables (viviendas saludables y escuelas saludables)</t>
  </si>
  <si>
    <t>municipios  con acciones de la prioridad de nutrición encaminadas al mejoramiento del estado nutricional de la población del departamento</t>
  </si>
  <si>
    <t xml:space="preserve">IPS aplican las normas técnicas de alteración de agudeza visual, diabetes, hipertensión, enfermedad renal crónica, adulto mayor y adolescentes. </t>
  </si>
  <si>
    <t>redes sociales desarrollan actividades de promoción de la política de salud mental, prevención de trastornos mentales, prevención de la violencia intrafamiliar y consumo de sustancias psicoactivas.</t>
  </si>
  <si>
    <t>municipios con actividades para la promoción de hábitos higiénicos en salud oral, dirigidas a la población en general, incluida la población en situación de desplazamiento -PSD-</t>
  </si>
  <si>
    <t xml:space="preserve">• IPS públicas con asistencia técnica en la implementación de la estrategia AIEPI (Atención Integral Enfermedades Prevalentes de la Infancia) la estrategia IAMI (instituciones amigas de la mujer y la infancia)  
</t>
  </si>
  <si>
    <t>13 redes sociales</t>
  </si>
  <si>
    <t>Coberturas de vacunacion en menores de un año</t>
  </si>
  <si>
    <t>Cobertura de atencion en los programas de TBC y LEPRA</t>
  </si>
  <si>
    <t>Cobertura de vacunacion antirrabica de caninos y felinos</t>
  </si>
  <si>
    <t>PROG. NAL   LEPRA</t>
  </si>
  <si>
    <t>PROG. NAL   TBC</t>
  </si>
  <si>
    <t>VENTA SERVICIOS</t>
  </si>
  <si>
    <t>Numero de municipios asistidos en el Plan Territorial de Salud</t>
  </si>
  <si>
    <t>Numero de municipios asistidos en el Plan de Salud Publica</t>
  </si>
</sst>
</file>

<file path=xl/styles.xml><?xml version="1.0" encoding="utf-8"?>
<styleSheet xmlns="http://schemas.openxmlformats.org/spreadsheetml/2006/main">
  <numFmts count="3">
    <numFmt numFmtId="179" formatCode="_ * #,##0.00_ ;_ * \-#,##0.00_ ;_ * &quot;-&quot;??_ ;_ @_ "/>
    <numFmt numFmtId="191" formatCode="_ [$€-2]\ * #,##0.00_ ;_ [$€-2]\ * \-#,##0.00_ ;_ [$€-2]\ * &quot;-&quot;??_ "/>
    <numFmt numFmtId="197" formatCode="#,##0\ _€"/>
  </numFmts>
  <fonts count="2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0"/>
      <name val="Calibri"/>
      <family val="2"/>
    </font>
    <font>
      <sz val="8"/>
      <name val="Arial"/>
    </font>
    <font>
      <sz val="1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91" fontId="1" fillId="0" borderId="0" applyFont="0" applyFill="0" applyBorder="0" applyAlignment="0" applyProtection="0"/>
    <xf numFmtId="0" fontId="14" fillId="3" borderId="0" applyNumberFormat="0" applyBorder="0" applyAlignment="0" applyProtection="0"/>
    <xf numFmtId="179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5" fillId="23" borderId="4" applyNumberFormat="0" applyFon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06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/>
    <xf numFmtId="0" fontId="2" fillId="0" borderId="11" xfId="0" applyFont="1" applyBorder="1" applyAlignment="1">
      <alignment textRotation="90"/>
    </xf>
    <xf numFmtId="0" fontId="5" fillId="0" borderId="11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0" fillId="24" borderId="0" xfId="0" applyFill="1"/>
    <xf numFmtId="0" fontId="4" fillId="24" borderId="0" xfId="0" applyFont="1" applyFill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25" borderId="16" xfId="0" applyFont="1" applyFill="1" applyBorder="1"/>
    <xf numFmtId="0" fontId="2" fillId="25" borderId="17" xfId="0" applyFont="1" applyFill="1" applyBorder="1"/>
    <xf numFmtId="0" fontId="0" fillId="0" borderId="1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justify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wrapText="1"/>
    </xf>
    <xf numFmtId="0" fontId="0" fillId="24" borderId="0" xfId="0" applyFill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textRotation="90"/>
    </xf>
    <xf numFmtId="0" fontId="2" fillId="0" borderId="10" xfId="0" applyFont="1" applyBorder="1" applyAlignment="1">
      <alignment textRotation="90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24" borderId="10" xfId="0" applyFill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textRotation="90"/>
    </xf>
    <xf numFmtId="0" fontId="0" fillId="25" borderId="21" xfId="0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179" fontId="5" fillId="0" borderId="11" xfId="33" applyNumberFormat="1" applyFont="1" applyBorder="1" applyAlignment="1">
      <alignment horizontal="center" vertical="center" textRotation="90" wrapText="1"/>
    </xf>
    <xf numFmtId="0" fontId="0" fillId="26" borderId="13" xfId="0" applyFill="1" applyBorder="1"/>
    <xf numFmtId="0" fontId="5" fillId="26" borderId="10" xfId="0" applyFont="1" applyFill="1" applyBorder="1" applyAlignment="1">
      <alignment vertical="center" wrapText="1"/>
    </xf>
    <xf numFmtId="0" fontId="0" fillId="26" borderId="10" xfId="0" applyFill="1" applyBorder="1"/>
    <xf numFmtId="0" fontId="0" fillId="26" borderId="10" xfId="0" applyFill="1" applyBorder="1" applyAlignment="1">
      <alignment horizontal="center" vertical="center" wrapText="1" shrinkToFit="1"/>
    </xf>
    <xf numFmtId="0" fontId="5" fillId="26" borderId="10" xfId="0" applyFont="1" applyFill="1" applyBorder="1" applyAlignment="1">
      <alignment horizontal="center" vertical="center" wrapText="1" shrinkToFit="1"/>
    </xf>
    <xf numFmtId="0" fontId="0" fillId="26" borderId="10" xfId="0" applyFill="1" applyBorder="1" applyAlignment="1">
      <alignment horizontal="center" vertical="center"/>
    </xf>
    <xf numFmtId="0" fontId="0" fillId="26" borderId="0" xfId="0" applyFill="1"/>
    <xf numFmtId="0" fontId="5" fillId="25" borderId="23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27" borderId="0" xfId="0" applyFill="1"/>
    <xf numFmtId="9" fontId="0" fillId="0" borderId="15" xfId="0" applyNumberFormat="1" applyBorder="1" applyAlignment="1">
      <alignment horizontal="center" vertical="center" textRotation="90"/>
    </xf>
    <xf numFmtId="9" fontId="23" fillId="0" borderId="1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4" fontId="5" fillId="26" borderId="15" xfId="0" applyNumberFormat="1" applyFont="1" applyFill="1" applyBorder="1" applyAlignment="1">
      <alignment horizontal="center" vertical="center" textRotation="90" wrapText="1"/>
    </xf>
    <xf numFmtId="4" fontId="27" fillId="0" borderId="15" xfId="0" applyNumberFormat="1" applyFont="1" applyBorder="1" applyAlignment="1">
      <alignment horizontal="center" vertical="center" textRotation="90"/>
    </xf>
    <xf numFmtId="0" fontId="5" fillId="24" borderId="20" xfId="0" applyFont="1" applyFill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6" borderId="11" xfId="0" applyFont="1" applyFill="1" applyBorder="1" applyAlignment="1">
      <alignment horizontal="center" vertical="center" wrapText="1"/>
    </xf>
    <xf numFmtId="9" fontId="5" fillId="26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textRotation="90"/>
    </xf>
    <xf numFmtId="4" fontId="2" fillId="0" borderId="11" xfId="0" applyNumberFormat="1" applyFont="1" applyBorder="1" applyAlignment="1">
      <alignment horizontal="center" vertical="center" textRotation="90" wrapText="1"/>
    </xf>
    <xf numFmtId="0" fontId="0" fillId="24" borderId="51" xfId="0" applyFill="1" applyBorder="1"/>
    <xf numFmtId="0" fontId="5" fillId="26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52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197" fontId="0" fillId="0" borderId="15" xfId="0" applyNumberFormat="1" applyBorder="1" applyAlignment="1">
      <alignment textRotation="90"/>
    </xf>
    <xf numFmtId="0" fontId="5" fillId="26" borderId="27" xfId="0" applyFont="1" applyFill="1" applyBorder="1" applyAlignment="1">
      <alignment horizontal="center" vertical="center"/>
    </xf>
    <xf numFmtId="4" fontId="2" fillId="30" borderId="11" xfId="0" applyNumberFormat="1" applyFont="1" applyFill="1" applyBorder="1" applyAlignment="1">
      <alignment horizontal="center" vertical="center" textRotation="90"/>
    </xf>
    <xf numFmtId="0" fontId="0" fillId="0" borderId="11" xfId="0" applyBorder="1" applyAlignment="1">
      <alignment vertical="center" textRotation="90"/>
    </xf>
    <xf numFmtId="0" fontId="5" fillId="0" borderId="11" xfId="0" applyFont="1" applyBorder="1" applyAlignment="1">
      <alignment horizontal="left" vertical="justify" wrapText="1"/>
    </xf>
    <xf numFmtId="4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 vertical="justify" wrapText="1"/>
    </xf>
    <xf numFmtId="0" fontId="0" fillId="0" borderId="10" xfId="0" applyBorder="1" applyAlignment="1">
      <alignment vertical="center" textRotation="90"/>
    </xf>
    <xf numFmtId="4" fontId="5" fillId="0" borderId="10" xfId="0" applyNumberFormat="1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textRotation="90"/>
    </xf>
    <xf numFmtId="9" fontId="25" fillId="0" borderId="11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vertical="center" textRotation="90"/>
    </xf>
    <xf numFmtId="4" fontId="5" fillId="0" borderId="10" xfId="0" applyNumberFormat="1" applyFont="1" applyBorder="1" applyAlignment="1">
      <alignment vertical="center" textRotation="90"/>
    </xf>
    <xf numFmtId="4" fontId="0" fillId="0" borderId="10" xfId="0" applyNumberFormat="1" applyBorder="1"/>
    <xf numFmtId="3" fontId="5" fillId="0" borderId="10" xfId="0" applyNumberFormat="1" applyFont="1" applyBorder="1" applyAlignment="1">
      <alignment horizontal="center" vertical="center" textRotation="90"/>
    </xf>
    <xf numFmtId="0" fontId="0" fillId="25" borderId="11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/>
    </xf>
    <xf numFmtId="0" fontId="5" fillId="25" borderId="48" xfId="0" applyFont="1" applyFill="1" applyBorder="1" applyAlignment="1">
      <alignment horizontal="center" vertical="center" wrapText="1"/>
    </xf>
    <xf numFmtId="0" fontId="5" fillId="25" borderId="49" xfId="0" applyFont="1" applyFill="1" applyBorder="1" applyAlignment="1">
      <alignment horizontal="center" vertical="center" wrapText="1"/>
    </xf>
    <xf numFmtId="0" fontId="5" fillId="25" borderId="5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 horizontal="left" vertical="center" wrapText="1"/>
    </xf>
    <xf numFmtId="0" fontId="0" fillId="25" borderId="28" xfId="0" applyFill="1" applyBorder="1" applyAlignment="1">
      <alignment horizontal="left" vertical="center"/>
    </xf>
    <xf numFmtId="0" fontId="0" fillId="25" borderId="10" xfId="0" applyFill="1" applyBorder="1" applyAlignment="1">
      <alignment horizontal="left" vertical="center"/>
    </xf>
    <xf numFmtId="0" fontId="0" fillId="25" borderId="28" xfId="0" applyFill="1" applyBorder="1" applyAlignment="1">
      <alignment horizontal="left"/>
    </xf>
    <xf numFmtId="0" fontId="0" fillId="25" borderId="28" xfId="0" applyFill="1" applyBorder="1" applyAlignment="1">
      <alignment horizontal="left" vertical="center" wrapText="1"/>
    </xf>
    <xf numFmtId="0" fontId="5" fillId="25" borderId="29" xfId="0" applyFont="1" applyFill="1" applyBorder="1" applyAlignment="1">
      <alignment horizontal="left" vertical="center" wrapText="1"/>
    </xf>
    <xf numFmtId="0" fontId="5" fillId="25" borderId="30" xfId="0" applyFont="1" applyFill="1" applyBorder="1" applyAlignment="1">
      <alignment horizontal="left" vertical="center" wrapText="1"/>
    </xf>
    <xf numFmtId="0" fontId="5" fillId="25" borderId="20" xfId="0" applyFont="1" applyFill="1" applyBorder="1" applyAlignment="1">
      <alignment horizontal="left" vertical="center" wrapText="1"/>
    </xf>
    <xf numFmtId="0" fontId="5" fillId="25" borderId="39" xfId="0" applyFont="1" applyFill="1" applyBorder="1" applyAlignment="1">
      <alignment horizontal="left"/>
    </xf>
    <xf numFmtId="0" fontId="0" fillId="25" borderId="19" xfId="0" applyFill="1" applyBorder="1" applyAlignment="1">
      <alignment horizontal="left"/>
    </xf>
    <xf numFmtId="0" fontId="0" fillId="25" borderId="35" xfId="0" applyFill="1" applyBorder="1" applyAlignment="1">
      <alignment horizontal="center" vertical="center" textRotation="91" wrapText="1"/>
    </xf>
    <xf numFmtId="0" fontId="0" fillId="25" borderId="13" xfId="0" applyFill="1" applyBorder="1" applyAlignment="1">
      <alignment horizontal="center" vertical="center" textRotation="91" wrapText="1"/>
    </xf>
    <xf numFmtId="0" fontId="2" fillId="29" borderId="32" xfId="0" applyFont="1" applyFill="1" applyBorder="1" applyAlignment="1">
      <alignment horizontal="left" wrapText="1"/>
    </xf>
    <xf numFmtId="0" fontId="2" fillId="29" borderId="33" xfId="0" applyFont="1" applyFill="1" applyBorder="1" applyAlignment="1">
      <alignment horizontal="left"/>
    </xf>
    <xf numFmtId="0" fontId="2" fillId="29" borderId="34" xfId="0" applyFont="1" applyFill="1" applyBorder="1" applyAlignment="1">
      <alignment horizontal="left"/>
    </xf>
    <xf numFmtId="0" fontId="2" fillId="25" borderId="36" xfId="0" applyFont="1" applyFill="1" applyBorder="1" applyAlignment="1">
      <alignment horizontal="left" vertical="center"/>
    </xf>
    <xf numFmtId="0" fontId="2" fillId="25" borderId="38" xfId="0" applyFont="1" applyFill="1" applyBorder="1" applyAlignment="1">
      <alignment horizontal="left" vertical="center"/>
    </xf>
    <xf numFmtId="0" fontId="5" fillId="0" borderId="40" xfId="0" applyFont="1" applyBorder="1" applyAlignment="1">
      <alignment horizontal="left" vertical="top" wrapText="1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2" fillId="25" borderId="37" xfId="0" applyFont="1" applyFill="1" applyBorder="1" applyAlignment="1">
      <alignment horizontal="left" vertical="center"/>
    </xf>
    <xf numFmtId="0" fontId="0" fillId="0" borderId="4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97" fontId="5" fillId="0" borderId="11" xfId="0" applyNumberFormat="1" applyFont="1" applyFill="1" applyBorder="1" applyAlignment="1">
      <alignment horizontal="center" vertical="center" textRotation="90"/>
    </xf>
    <xf numFmtId="197" fontId="5" fillId="0" borderId="20" xfId="0" applyNumberFormat="1" applyFont="1" applyFill="1" applyBorder="1" applyAlignment="1">
      <alignment horizontal="center" vertical="center" textRotation="90"/>
    </xf>
    <xf numFmtId="197" fontId="5" fillId="0" borderId="11" xfId="0" applyNumberFormat="1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2" fillId="29" borderId="32" xfId="0" applyFont="1" applyFill="1" applyBorder="1" applyAlignment="1">
      <alignment horizontal="left"/>
    </xf>
    <xf numFmtId="0" fontId="0" fillId="25" borderId="10" xfId="0" applyFill="1" applyBorder="1" applyAlignment="1">
      <alignment horizontal="center" vertical="center" wrapText="1"/>
    </xf>
    <xf numFmtId="197" fontId="5" fillId="0" borderId="11" xfId="0" applyNumberFormat="1" applyFont="1" applyBorder="1" applyAlignment="1">
      <alignment horizontal="center" vertical="center" textRotation="90"/>
    </xf>
    <xf numFmtId="197" fontId="5" fillId="0" borderId="20" xfId="0" applyNumberFormat="1" applyFont="1" applyBorder="1" applyAlignment="1">
      <alignment horizontal="center" vertical="center" textRotation="90"/>
    </xf>
    <xf numFmtId="0" fontId="0" fillId="25" borderId="28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/>
    </xf>
    <xf numFmtId="0" fontId="0" fillId="25" borderId="28" xfId="0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5" fillId="25" borderId="29" xfId="0" applyFont="1" applyFill="1" applyBorder="1" applyAlignment="1">
      <alignment horizontal="center" vertical="center" wrapText="1"/>
    </xf>
    <xf numFmtId="0" fontId="5" fillId="25" borderId="30" xfId="0" applyFont="1" applyFill="1" applyBorder="1" applyAlignment="1">
      <alignment horizontal="center" vertical="center" wrapText="1"/>
    </xf>
    <xf numFmtId="0" fontId="5" fillId="25" borderId="39" xfId="0" applyFont="1" applyFill="1" applyBorder="1" applyAlignment="1">
      <alignment horizontal="justify"/>
    </xf>
    <xf numFmtId="0" fontId="0" fillId="25" borderId="19" xfId="0" applyFill="1" applyBorder="1" applyAlignment="1">
      <alignment horizontal="justify"/>
    </xf>
    <xf numFmtId="0" fontId="0" fillId="25" borderId="10" xfId="0" applyFill="1" applyBorder="1" applyAlignment="1">
      <alignment vertical="center"/>
    </xf>
    <xf numFmtId="0" fontId="5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5" fillId="29" borderId="32" xfId="0" applyFont="1" applyFill="1" applyBorder="1" applyAlignment="1">
      <alignment horizontal="left"/>
    </xf>
    <xf numFmtId="0" fontId="0" fillId="29" borderId="33" xfId="0" applyFill="1" applyBorder="1" applyAlignment="1">
      <alignment horizontal="left"/>
    </xf>
    <xf numFmtId="0" fontId="0" fillId="29" borderId="34" xfId="0" applyFill="1" applyBorder="1" applyAlignment="1">
      <alignment horizontal="left"/>
    </xf>
    <xf numFmtId="0" fontId="2" fillId="25" borderId="48" xfId="0" applyFont="1" applyFill="1" applyBorder="1" applyAlignment="1">
      <alignment horizontal="center" vertical="center" wrapText="1"/>
    </xf>
    <xf numFmtId="0" fontId="2" fillId="25" borderId="49" xfId="0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center" vertical="center" wrapText="1"/>
    </xf>
    <xf numFmtId="197" fontId="5" fillId="0" borderId="11" xfId="0" applyNumberFormat="1" applyFont="1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textRotation="90" wrapText="1"/>
    </xf>
    <xf numFmtId="0" fontId="3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5" fillId="25" borderId="31" xfId="0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vertical="center" wrapText="1"/>
    </xf>
    <xf numFmtId="0" fontId="0" fillId="25" borderId="26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30" xfId="0" applyFill="1" applyBorder="1" applyAlignment="1">
      <alignment horizontal="center" vertical="center" wrapText="1"/>
    </xf>
    <xf numFmtId="0" fontId="0" fillId="29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29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5" fillId="28" borderId="24" xfId="0" applyFont="1" applyFill="1" applyBorder="1" applyAlignment="1">
      <alignment horizontal="center" vertical="center"/>
    </xf>
    <xf numFmtId="0" fontId="5" fillId="28" borderId="25" xfId="0" applyFont="1" applyFill="1" applyBorder="1" applyAlignment="1">
      <alignment horizontal="center" vertical="center"/>
    </xf>
    <xf numFmtId="0" fontId="5" fillId="28" borderId="26" xfId="0" applyFont="1" applyFill="1" applyBorder="1" applyAlignment="1">
      <alignment horizontal="center" vertical="center"/>
    </xf>
    <xf numFmtId="0" fontId="0" fillId="29" borderId="13" xfId="0" applyFill="1" applyBorder="1" applyAlignment="1">
      <alignment horizontal="left"/>
    </xf>
    <xf numFmtId="0" fontId="0" fillId="29" borderId="10" xfId="0" applyFill="1" applyBorder="1" applyAlignment="1">
      <alignment horizontal="left"/>
    </xf>
    <xf numFmtId="0" fontId="0" fillId="29" borderId="19" xfId="0" applyFill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29" borderId="13" xfId="0" applyFont="1" applyFill="1" applyBorder="1" applyAlignment="1">
      <alignment horizontal="left"/>
    </xf>
    <xf numFmtId="0" fontId="5" fillId="29" borderId="10" xfId="0" applyFont="1" applyFill="1" applyBorder="1" applyAlignment="1">
      <alignment horizontal="left"/>
    </xf>
    <xf numFmtId="0" fontId="5" fillId="29" borderId="19" xfId="0" applyFont="1" applyFill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V122"/>
  <sheetViews>
    <sheetView tabSelected="1" zoomScale="75" zoomScaleNormal="75" workbookViewId="0">
      <selection sqref="A1:Y1"/>
    </sheetView>
  </sheetViews>
  <sheetFormatPr baseColWidth="10" defaultRowHeight="12.75"/>
  <cols>
    <col min="1" max="1" width="21.85546875" customWidth="1"/>
    <col min="2" max="2" width="18.42578125" customWidth="1"/>
    <col min="3" max="3" width="4.7109375" bestFit="1" customWidth="1"/>
    <col min="4" max="4" width="30" customWidth="1"/>
    <col min="5" max="5" width="19.140625" customWidth="1"/>
    <col min="6" max="6" width="15.7109375" customWidth="1"/>
    <col min="7" max="7" width="14.85546875" customWidth="1"/>
    <col min="8" max="8" width="25.7109375" customWidth="1"/>
    <col min="9" max="9" width="4.5703125" bestFit="1" customWidth="1"/>
    <col min="10" max="10" width="19" customWidth="1"/>
    <col min="11" max="11" width="17.28515625" customWidth="1"/>
    <col min="12" max="12" width="11.85546875" customWidth="1"/>
    <col min="14" max="25" width="4.140625" customWidth="1"/>
    <col min="26" max="26" width="9.42578125" customWidth="1"/>
    <col min="27" max="27" width="11.5703125" customWidth="1"/>
    <col min="28" max="31" width="9.42578125" customWidth="1"/>
    <col min="32" max="32" width="9" customWidth="1"/>
    <col min="33" max="33" width="9.28515625" customWidth="1"/>
    <col min="34" max="34" width="9" customWidth="1"/>
    <col min="35" max="39" width="9.28515625" customWidth="1"/>
    <col min="40" max="40" width="9.7109375" customWidth="1"/>
    <col min="41" max="42" width="9.28515625" customWidth="1"/>
    <col min="43" max="43" width="8.7109375" customWidth="1"/>
    <col min="44" max="44" width="10.140625" customWidth="1"/>
    <col min="45" max="45" width="21.140625" customWidth="1"/>
    <col min="46" max="46" width="45.85546875" style="9" customWidth="1"/>
    <col min="47" max="74" width="11.5703125" style="9" customWidth="1"/>
  </cols>
  <sheetData>
    <row r="1" spans="1:53" ht="15">
      <c r="A1" s="178" t="s">
        <v>24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9"/>
    </row>
    <row r="2" spans="1:53" ht="15">
      <c r="A2" s="178" t="s">
        <v>23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9"/>
    </row>
    <row r="3" spans="1:53" ht="16.5">
      <c r="A3" s="179" t="s">
        <v>107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9"/>
    </row>
    <row r="4" spans="1:53" ht="13.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53" ht="17.25" customHeight="1">
      <c r="A5" s="15" t="s">
        <v>17</v>
      </c>
      <c r="B5" s="106" t="s">
        <v>120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</row>
    <row r="6" spans="1:53" ht="18" customHeight="1">
      <c r="A6" s="16" t="s">
        <v>18</v>
      </c>
      <c r="B6" s="106" t="s">
        <v>121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</row>
    <row r="7" spans="1:53" ht="20.25" customHeight="1">
      <c r="A7" s="16" t="s">
        <v>19</v>
      </c>
      <c r="B7" s="187" t="s">
        <v>28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</row>
    <row r="8" spans="1:53">
      <c r="A8" s="126" t="s">
        <v>20</v>
      </c>
      <c r="B8" s="188" t="s">
        <v>109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</row>
    <row r="9" spans="1:53" ht="19.5" customHeight="1">
      <c r="A9" s="127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</row>
    <row r="10" spans="1:53" ht="18.75" customHeight="1">
      <c r="A10" s="16" t="s">
        <v>21</v>
      </c>
      <c r="B10" s="189" t="s">
        <v>29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</row>
    <row r="11" spans="1:53" ht="13.15" customHeight="1">
      <c r="A11" s="126" t="s">
        <v>22</v>
      </c>
      <c r="B11" s="190" t="s">
        <v>108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</row>
    <row r="12" spans="1:53" ht="21" customHeight="1" thickBot="1">
      <c r="A12" s="134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</row>
    <row r="13" spans="1:53" ht="12" customHeight="1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53" ht="18" customHeight="1">
      <c r="A14" s="121" t="s">
        <v>3</v>
      </c>
      <c r="B14" s="155" t="s">
        <v>4</v>
      </c>
      <c r="C14" s="152" t="s">
        <v>2</v>
      </c>
      <c r="D14" s="152" t="s">
        <v>16</v>
      </c>
      <c r="E14" s="154" t="s">
        <v>1</v>
      </c>
      <c r="F14" s="154"/>
      <c r="G14" s="154"/>
      <c r="H14" s="155" t="s">
        <v>5</v>
      </c>
      <c r="I14" s="155" t="s">
        <v>2</v>
      </c>
      <c r="J14" s="152" t="s">
        <v>16</v>
      </c>
      <c r="K14" s="154" t="s">
        <v>1</v>
      </c>
      <c r="L14" s="154"/>
      <c r="M14" s="154"/>
      <c r="N14" s="155" t="s">
        <v>15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07" t="s">
        <v>25</v>
      </c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9"/>
      <c r="AR14" s="159" t="s">
        <v>27</v>
      </c>
      <c r="AS14" s="180" t="s">
        <v>26</v>
      </c>
      <c r="AT14" s="159" t="s">
        <v>113</v>
      </c>
    </row>
    <row r="15" spans="1:53" ht="24.75" customHeight="1">
      <c r="A15" s="122"/>
      <c r="B15" s="149"/>
      <c r="C15" s="153"/>
      <c r="D15" s="153"/>
      <c r="E15" s="163" t="s">
        <v>0</v>
      </c>
      <c r="F15" s="110" t="s">
        <v>110</v>
      </c>
      <c r="G15" s="110" t="s">
        <v>111</v>
      </c>
      <c r="H15" s="149"/>
      <c r="I15" s="149"/>
      <c r="J15" s="153"/>
      <c r="K15" s="163" t="s">
        <v>0</v>
      </c>
      <c r="L15" s="101" t="s">
        <v>112</v>
      </c>
      <c r="M15" s="101" t="s">
        <v>111</v>
      </c>
      <c r="N15" s="149" t="s">
        <v>6</v>
      </c>
      <c r="O15" s="149" t="s">
        <v>7</v>
      </c>
      <c r="P15" s="149" t="s">
        <v>8</v>
      </c>
      <c r="Q15" s="149" t="s">
        <v>9</v>
      </c>
      <c r="R15" s="149" t="s">
        <v>8</v>
      </c>
      <c r="S15" s="149" t="s">
        <v>10</v>
      </c>
      <c r="T15" s="149" t="s">
        <v>10</v>
      </c>
      <c r="U15" s="149" t="s">
        <v>9</v>
      </c>
      <c r="V15" s="149" t="s">
        <v>11</v>
      </c>
      <c r="W15" s="149" t="s">
        <v>12</v>
      </c>
      <c r="X15" s="149" t="s">
        <v>13</v>
      </c>
      <c r="Y15" s="149" t="s">
        <v>14</v>
      </c>
      <c r="Z15" s="104"/>
      <c r="AA15" s="104"/>
      <c r="AB15" s="55"/>
      <c r="AC15" s="55"/>
      <c r="AD15" s="104" t="s">
        <v>125</v>
      </c>
      <c r="AE15" s="104" t="s">
        <v>126</v>
      </c>
      <c r="AF15" s="104" t="s">
        <v>127</v>
      </c>
      <c r="AG15" s="104" t="s">
        <v>128</v>
      </c>
      <c r="AH15" s="104" t="s">
        <v>129</v>
      </c>
      <c r="AI15" s="104" t="s">
        <v>130</v>
      </c>
      <c r="AJ15" s="104" t="s">
        <v>131</v>
      </c>
      <c r="AK15" s="104" t="s">
        <v>132</v>
      </c>
      <c r="AL15" s="102" t="s">
        <v>133</v>
      </c>
      <c r="AM15" s="102" t="s">
        <v>134</v>
      </c>
      <c r="AN15" s="102" t="s">
        <v>135</v>
      </c>
      <c r="AO15" s="102" t="s">
        <v>136</v>
      </c>
      <c r="AP15" s="102" t="s">
        <v>137</v>
      </c>
      <c r="AQ15" s="102" t="s">
        <v>138</v>
      </c>
      <c r="AR15" s="160"/>
      <c r="AS15" s="185"/>
      <c r="AT15" s="186"/>
    </row>
    <row r="16" spans="1:53" ht="25.5" customHeight="1">
      <c r="A16" s="122"/>
      <c r="B16" s="149"/>
      <c r="C16" s="153"/>
      <c r="D16" s="153"/>
      <c r="E16" s="163"/>
      <c r="F16" s="111"/>
      <c r="G16" s="111"/>
      <c r="H16" s="149"/>
      <c r="I16" s="149"/>
      <c r="J16" s="153"/>
      <c r="K16" s="163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05"/>
      <c r="AA16" s="105"/>
      <c r="AB16" s="43"/>
      <c r="AC16" s="43"/>
      <c r="AD16" s="105"/>
      <c r="AE16" s="105"/>
      <c r="AF16" s="105"/>
      <c r="AG16" s="105"/>
      <c r="AH16" s="105"/>
      <c r="AI16" s="105"/>
      <c r="AJ16" s="105"/>
      <c r="AK16" s="105"/>
      <c r="AL16" s="103"/>
      <c r="AM16" s="103"/>
      <c r="AN16" s="103"/>
      <c r="AO16" s="103"/>
      <c r="AP16" s="103"/>
      <c r="AQ16" s="103"/>
      <c r="AR16" s="103"/>
      <c r="AS16" s="105"/>
      <c r="AT16" s="100"/>
    </row>
    <row r="17" spans="1:53" ht="352.5" customHeight="1" thickBot="1">
      <c r="A17" s="13"/>
      <c r="B17" s="19" t="s">
        <v>31</v>
      </c>
      <c r="C17" s="60">
        <v>1</v>
      </c>
      <c r="D17" s="27" t="s">
        <v>122</v>
      </c>
      <c r="E17" s="27" t="s">
        <v>123</v>
      </c>
      <c r="F17" s="61">
        <v>0.97</v>
      </c>
      <c r="G17" s="61">
        <v>0.97</v>
      </c>
      <c r="H17" s="58" t="s">
        <v>118</v>
      </c>
      <c r="I17" s="60">
        <v>1</v>
      </c>
      <c r="J17" s="63" t="s">
        <v>139</v>
      </c>
      <c r="K17" s="20" t="s">
        <v>124</v>
      </c>
      <c r="L17" s="19" t="s">
        <v>32</v>
      </c>
      <c r="M17" s="19" t="s">
        <v>32</v>
      </c>
      <c r="N17" s="64">
        <v>174591171.91666666</v>
      </c>
      <c r="O17" s="64">
        <v>174591171.91666666</v>
      </c>
      <c r="P17" s="64">
        <v>174591171.91666666</v>
      </c>
      <c r="Q17" s="64">
        <v>174591171.91666666</v>
      </c>
      <c r="R17" s="64">
        <v>174591171.91666666</v>
      </c>
      <c r="S17" s="64">
        <v>174591171.91666666</v>
      </c>
      <c r="T17" s="64">
        <v>174591171.91666666</v>
      </c>
      <c r="U17" s="64">
        <v>174591171.91666666</v>
      </c>
      <c r="V17" s="64">
        <v>174591171.91666666</v>
      </c>
      <c r="W17" s="64">
        <v>174591171.91666666</v>
      </c>
      <c r="X17" s="64">
        <v>174591171.91666666</v>
      </c>
      <c r="Y17" s="64">
        <v>174591171.91666666</v>
      </c>
      <c r="Z17" s="65"/>
      <c r="AA17" s="65"/>
      <c r="AB17" s="65"/>
      <c r="AC17" s="65"/>
      <c r="AD17" s="65">
        <v>2633052.5</v>
      </c>
      <c r="AE17" s="65">
        <v>422900</v>
      </c>
      <c r="AF17" s="65">
        <v>76106864.5</v>
      </c>
      <c r="AG17" s="65">
        <v>2353820.5</v>
      </c>
      <c r="AH17" s="65">
        <v>683010320</v>
      </c>
      <c r="AI17" s="65">
        <v>21124030.5</v>
      </c>
      <c r="AJ17" s="65">
        <v>695504410</v>
      </c>
      <c r="AK17" s="65">
        <v>89610</v>
      </c>
      <c r="AL17" s="65">
        <v>392477380</v>
      </c>
      <c r="AM17" s="65">
        <v>1893140</v>
      </c>
      <c r="AN17" s="65">
        <v>680000</v>
      </c>
      <c r="AO17" s="65">
        <v>156758535.44</v>
      </c>
      <c r="AP17" s="65">
        <v>2040000</v>
      </c>
      <c r="AQ17" s="65">
        <v>60000000</v>
      </c>
      <c r="AR17" s="62">
        <f>SUM(AD17:AQ17)</f>
        <v>2095094063.4400001</v>
      </c>
      <c r="AS17" s="44" t="s">
        <v>140</v>
      </c>
      <c r="AT17" s="66" t="s">
        <v>141</v>
      </c>
    </row>
    <row r="18" spans="1:5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53" ht="13.5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53" ht="15">
      <c r="A20" s="15" t="s">
        <v>17</v>
      </c>
      <c r="B20" s="106" t="s">
        <v>120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</row>
    <row r="21" spans="1:53" ht="15">
      <c r="A21" s="16" t="s">
        <v>18</v>
      </c>
      <c r="B21" s="106" t="s">
        <v>121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</row>
    <row r="22" spans="1:53" ht="18.75" customHeight="1">
      <c r="A22" s="16" t="s">
        <v>19</v>
      </c>
      <c r="B22" s="194" t="s">
        <v>30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6"/>
    </row>
    <row r="23" spans="1:53" ht="12.75" customHeight="1">
      <c r="A23" s="126" t="s">
        <v>20</v>
      </c>
      <c r="B23" s="197" t="s">
        <v>114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9"/>
    </row>
    <row r="24" spans="1:53" ht="79.150000000000006" customHeight="1">
      <c r="A24" s="127"/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9"/>
    </row>
    <row r="25" spans="1:53">
      <c r="A25" s="16" t="s">
        <v>21</v>
      </c>
      <c r="B25" s="200" t="s">
        <v>33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2"/>
    </row>
    <row r="26" spans="1:53" ht="52.5" customHeight="1">
      <c r="A26" s="126" t="s">
        <v>22</v>
      </c>
      <c r="B26" s="197" t="s">
        <v>162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9"/>
    </row>
    <row r="27" spans="1:53" ht="38.25" customHeight="1" thickBot="1">
      <c r="A27" s="134"/>
      <c r="B27" s="203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5"/>
    </row>
    <row r="28" spans="1:53" ht="13.5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53" ht="18" customHeight="1">
      <c r="A29" s="121" t="s">
        <v>3</v>
      </c>
      <c r="B29" s="155" t="s">
        <v>4</v>
      </c>
      <c r="C29" s="152" t="s">
        <v>2</v>
      </c>
      <c r="D29" s="152" t="s">
        <v>16</v>
      </c>
      <c r="E29" s="154" t="s">
        <v>1</v>
      </c>
      <c r="F29" s="154"/>
      <c r="G29" s="154"/>
      <c r="H29" s="155" t="s">
        <v>5</v>
      </c>
      <c r="I29" s="155" t="s">
        <v>2</v>
      </c>
      <c r="J29" s="152" t="s">
        <v>16</v>
      </c>
      <c r="K29" s="154" t="s">
        <v>1</v>
      </c>
      <c r="L29" s="154"/>
      <c r="M29" s="154"/>
      <c r="N29" s="155" t="s">
        <v>15</v>
      </c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73" t="s">
        <v>25</v>
      </c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5"/>
      <c r="AR29" s="180" t="s">
        <v>27</v>
      </c>
      <c r="AS29" s="182" t="s">
        <v>26</v>
      </c>
      <c r="AT29" s="191" t="s">
        <v>113</v>
      </c>
    </row>
    <row r="30" spans="1:53" ht="18.75" customHeight="1">
      <c r="A30" s="122"/>
      <c r="B30" s="149"/>
      <c r="C30" s="153"/>
      <c r="D30" s="153"/>
      <c r="E30" s="153" t="s">
        <v>0</v>
      </c>
      <c r="F30" s="110" t="s">
        <v>110</v>
      </c>
      <c r="G30" s="110" t="s">
        <v>111</v>
      </c>
      <c r="H30" s="149"/>
      <c r="I30" s="149"/>
      <c r="J30" s="153"/>
      <c r="K30" s="163" t="s">
        <v>0</v>
      </c>
      <c r="L30" s="101" t="s">
        <v>112</v>
      </c>
      <c r="M30" s="101" t="s">
        <v>111</v>
      </c>
      <c r="N30" s="149" t="s">
        <v>6</v>
      </c>
      <c r="O30" s="149" t="s">
        <v>7</v>
      </c>
      <c r="P30" s="149" t="s">
        <v>8</v>
      </c>
      <c r="Q30" s="149" t="s">
        <v>9</v>
      </c>
      <c r="R30" s="149" t="s">
        <v>8</v>
      </c>
      <c r="S30" s="149" t="s">
        <v>10</v>
      </c>
      <c r="T30" s="149" t="s">
        <v>10</v>
      </c>
      <c r="U30" s="149" t="s">
        <v>9</v>
      </c>
      <c r="V30" s="149" t="s">
        <v>11</v>
      </c>
      <c r="W30" s="149" t="s">
        <v>12</v>
      </c>
      <c r="X30" s="149" t="s">
        <v>13</v>
      </c>
      <c r="Y30" s="149" t="s">
        <v>14</v>
      </c>
      <c r="Z30" s="104" t="s">
        <v>125</v>
      </c>
      <c r="AA30" s="104" t="s">
        <v>126</v>
      </c>
      <c r="AB30" s="104" t="s">
        <v>152</v>
      </c>
      <c r="AC30" s="104" t="s">
        <v>153</v>
      </c>
      <c r="AD30" s="104" t="s">
        <v>154</v>
      </c>
      <c r="AE30" s="104" t="s">
        <v>155</v>
      </c>
      <c r="AF30" s="104" t="s">
        <v>127</v>
      </c>
      <c r="AG30" s="104" t="s">
        <v>128</v>
      </c>
      <c r="AH30" s="104" t="s">
        <v>129</v>
      </c>
      <c r="AI30" s="104" t="s">
        <v>130</v>
      </c>
      <c r="AJ30" s="104" t="s">
        <v>131</v>
      </c>
      <c r="AK30" s="104" t="s">
        <v>132</v>
      </c>
      <c r="AL30" s="102" t="s">
        <v>133</v>
      </c>
      <c r="AM30" s="102" t="s">
        <v>156</v>
      </c>
      <c r="AN30" s="102" t="s">
        <v>135</v>
      </c>
      <c r="AO30" s="102" t="s">
        <v>136</v>
      </c>
      <c r="AP30" s="102" t="s">
        <v>137</v>
      </c>
      <c r="AQ30" s="102" t="s">
        <v>138</v>
      </c>
      <c r="AR30" s="104"/>
      <c r="AS30" s="183"/>
      <c r="AT30" s="192"/>
    </row>
    <row r="31" spans="1:53" ht="31.5" customHeight="1" thickBot="1">
      <c r="A31" s="122"/>
      <c r="B31" s="149"/>
      <c r="C31" s="153"/>
      <c r="D31" s="153"/>
      <c r="E31" s="153"/>
      <c r="F31" s="111"/>
      <c r="G31" s="111"/>
      <c r="H31" s="149"/>
      <c r="I31" s="149"/>
      <c r="J31" s="153"/>
      <c r="K31" s="163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3"/>
      <c r="AM31" s="103"/>
      <c r="AN31" s="103"/>
      <c r="AO31" s="103"/>
      <c r="AP31" s="103"/>
      <c r="AQ31" s="103"/>
      <c r="AR31" s="181"/>
      <c r="AS31" s="184"/>
      <c r="AT31" s="193"/>
    </row>
    <row r="32" spans="1:53" ht="259.5" customHeight="1">
      <c r="A32" s="11"/>
      <c r="B32" s="25" t="s">
        <v>142</v>
      </c>
      <c r="C32" s="17">
        <v>60</v>
      </c>
      <c r="D32" s="45">
        <v>1</v>
      </c>
      <c r="E32" s="7" t="s">
        <v>144</v>
      </c>
      <c r="F32" s="70">
        <v>0.95</v>
      </c>
      <c r="G32" s="45">
        <v>1</v>
      </c>
      <c r="H32" s="23" t="s">
        <v>116</v>
      </c>
      <c r="I32" s="7" t="s">
        <v>161</v>
      </c>
      <c r="J32" s="45">
        <v>1</v>
      </c>
      <c r="K32" s="7" t="s">
        <v>144</v>
      </c>
      <c r="L32" s="67">
        <v>0.95</v>
      </c>
      <c r="M32" s="67">
        <v>1</v>
      </c>
      <c r="N32" s="46"/>
      <c r="O32" s="47">
        <f>12276620429.56/11</f>
        <v>1116056402.6872728</v>
      </c>
      <c r="P32" s="47">
        <f t="shared" ref="P32:Y32" si="0">12276620429.56/11</f>
        <v>1116056402.6872728</v>
      </c>
      <c r="Q32" s="47">
        <f t="shared" si="0"/>
        <v>1116056402.6872728</v>
      </c>
      <c r="R32" s="47">
        <f t="shared" si="0"/>
        <v>1116056402.6872728</v>
      </c>
      <c r="S32" s="47">
        <f t="shared" si="0"/>
        <v>1116056402.6872728</v>
      </c>
      <c r="T32" s="47">
        <f t="shared" si="0"/>
        <v>1116056402.6872728</v>
      </c>
      <c r="U32" s="47">
        <f t="shared" si="0"/>
        <v>1116056402.6872728</v>
      </c>
      <c r="V32" s="47">
        <f t="shared" si="0"/>
        <v>1116056402.6872728</v>
      </c>
      <c r="W32" s="47">
        <f t="shared" si="0"/>
        <v>1116056402.6872728</v>
      </c>
      <c r="X32" s="47">
        <f t="shared" si="0"/>
        <v>1116056402.6872728</v>
      </c>
      <c r="Y32" s="47">
        <f t="shared" si="0"/>
        <v>1116056402.6872728</v>
      </c>
      <c r="Z32" s="71">
        <v>2633052.5</v>
      </c>
      <c r="AA32" s="72">
        <v>422900</v>
      </c>
      <c r="AB32" s="72">
        <v>24811455</v>
      </c>
      <c r="AC32" s="72">
        <v>3985043</v>
      </c>
      <c r="AD32" s="72">
        <v>608093845</v>
      </c>
      <c r="AE32" s="72">
        <v>18807026</v>
      </c>
      <c r="AF32" s="72">
        <v>76106864.5</v>
      </c>
      <c r="AG32" s="72">
        <v>2353820.5</v>
      </c>
      <c r="AH32" s="72">
        <v>683010320</v>
      </c>
      <c r="AI32" s="72">
        <v>21124030.5</v>
      </c>
      <c r="AJ32" s="72">
        <v>347752205</v>
      </c>
      <c r="AK32" s="72">
        <v>44805</v>
      </c>
      <c r="AL32" s="72">
        <v>0</v>
      </c>
      <c r="AM32" s="72">
        <v>1000000</v>
      </c>
      <c r="AN32" s="72">
        <v>70000</v>
      </c>
      <c r="AO32" s="72">
        <v>57631814.560000002</v>
      </c>
      <c r="AP32" s="72">
        <v>960000</v>
      </c>
      <c r="AQ32" s="72">
        <v>0</v>
      </c>
      <c r="AR32" s="82">
        <f>SUM(O32:Y32)</f>
        <v>12276620429.560001</v>
      </c>
      <c r="AS32" s="56" t="s">
        <v>158</v>
      </c>
      <c r="AT32" s="73"/>
    </row>
    <row r="33" spans="1:53" ht="289.5" customHeight="1">
      <c r="A33" s="12"/>
      <c r="B33" s="25" t="s">
        <v>115</v>
      </c>
      <c r="C33" s="17">
        <v>5</v>
      </c>
      <c r="D33" s="17">
        <v>334</v>
      </c>
      <c r="E33" s="57" t="s">
        <v>146</v>
      </c>
      <c r="F33" s="69">
        <v>150</v>
      </c>
      <c r="G33" s="17">
        <v>334</v>
      </c>
      <c r="H33" s="25" t="s">
        <v>117</v>
      </c>
      <c r="I33" s="7" t="s">
        <v>145</v>
      </c>
      <c r="J33" s="7" t="s">
        <v>39</v>
      </c>
      <c r="K33" s="7" t="s">
        <v>38</v>
      </c>
      <c r="L33" s="26">
        <v>0</v>
      </c>
      <c r="M33" s="26">
        <v>334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6">
        <v>0</v>
      </c>
      <c r="AS33" s="27" t="s">
        <v>157</v>
      </c>
      <c r="AT33" s="74" t="s">
        <v>119</v>
      </c>
    </row>
    <row r="34" spans="1:53" s="54" customFormat="1" ht="163.15" customHeight="1">
      <c r="A34" s="48"/>
      <c r="B34" s="49" t="s">
        <v>143</v>
      </c>
      <c r="C34" s="17">
        <v>5</v>
      </c>
      <c r="D34" s="27" t="s">
        <v>147</v>
      </c>
      <c r="E34" s="75" t="s">
        <v>148</v>
      </c>
      <c r="F34" s="69">
        <v>0</v>
      </c>
      <c r="G34" s="27" t="s">
        <v>147</v>
      </c>
      <c r="H34" s="52" t="s">
        <v>40</v>
      </c>
      <c r="I34" s="7">
        <v>100</v>
      </c>
      <c r="J34" s="51">
        <v>1</v>
      </c>
      <c r="K34" s="51">
        <v>1</v>
      </c>
      <c r="L34" s="51">
        <v>0</v>
      </c>
      <c r="M34" s="51">
        <v>1</v>
      </c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3">
        <v>0</v>
      </c>
      <c r="AS34" s="27" t="s">
        <v>157</v>
      </c>
      <c r="AT34" s="74" t="s">
        <v>119</v>
      </c>
    </row>
    <row r="35" spans="1:53" ht="138" customHeight="1">
      <c r="A35" s="12"/>
      <c r="B35" s="25" t="s">
        <v>41</v>
      </c>
      <c r="C35" s="17">
        <v>10</v>
      </c>
      <c r="D35" s="17">
        <f>11*5</f>
        <v>55</v>
      </c>
      <c r="E35" s="57" t="s">
        <v>149</v>
      </c>
      <c r="F35" s="69">
        <v>12</v>
      </c>
      <c r="G35" s="17">
        <f>11*5</f>
        <v>55</v>
      </c>
      <c r="H35" s="22" t="s">
        <v>43</v>
      </c>
      <c r="I35" s="7">
        <v>100</v>
      </c>
      <c r="J35" s="22" t="s">
        <v>164</v>
      </c>
      <c r="K35" s="21" t="s">
        <v>42</v>
      </c>
      <c r="L35" s="41">
        <v>10</v>
      </c>
      <c r="M35" s="41">
        <v>55</v>
      </c>
      <c r="N35" s="150"/>
      <c r="O35" s="150"/>
      <c r="P35" s="150"/>
      <c r="Q35" s="150"/>
      <c r="R35" s="142"/>
      <c r="S35" s="142"/>
      <c r="T35" s="142"/>
      <c r="U35" s="142"/>
      <c r="V35" s="176"/>
      <c r="W35" s="176"/>
      <c r="X35" s="144"/>
      <c r="Y35" s="144"/>
      <c r="Z35" s="146"/>
      <c r="AA35" s="146"/>
      <c r="AB35" s="24"/>
      <c r="AC35" s="24"/>
      <c r="AD35" s="24"/>
      <c r="AE35" s="24"/>
      <c r="AF35" s="146"/>
      <c r="AG35" s="146"/>
      <c r="AH35" s="146"/>
      <c r="AI35" s="146"/>
      <c r="AJ35" s="24"/>
      <c r="AK35" s="24"/>
      <c r="AL35" s="24"/>
      <c r="AM35" s="24"/>
      <c r="AN35" s="24"/>
      <c r="AO35" s="24"/>
      <c r="AP35" s="24"/>
      <c r="AQ35" s="146"/>
      <c r="AR35" s="150">
        <f>N35+O35+P35+Q35+R35+S35+T35+U35+V35+W35+X35+Y35</f>
        <v>0</v>
      </c>
      <c r="AS35" s="27" t="s">
        <v>159</v>
      </c>
      <c r="AT35" s="74" t="s">
        <v>119</v>
      </c>
    </row>
    <row r="36" spans="1:53" ht="102">
      <c r="A36" s="12"/>
      <c r="B36" s="25" t="s">
        <v>44</v>
      </c>
      <c r="C36" s="17">
        <v>10</v>
      </c>
      <c r="D36" s="17">
        <v>25</v>
      </c>
      <c r="E36" s="57" t="s">
        <v>150</v>
      </c>
      <c r="F36" s="69">
        <v>10</v>
      </c>
      <c r="G36" s="17">
        <v>25</v>
      </c>
      <c r="H36" s="22" t="s">
        <v>43</v>
      </c>
      <c r="I36" s="7">
        <v>100</v>
      </c>
      <c r="J36" s="22" t="s">
        <v>163</v>
      </c>
      <c r="K36" s="22" t="s">
        <v>45</v>
      </c>
      <c r="L36" s="41">
        <v>5</v>
      </c>
      <c r="M36" s="41">
        <v>25</v>
      </c>
      <c r="N36" s="151"/>
      <c r="O36" s="151"/>
      <c r="P36" s="151"/>
      <c r="Q36" s="151"/>
      <c r="R36" s="143"/>
      <c r="S36" s="143"/>
      <c r="T36" s="143"/>
      <c r="U36" s="143"/>
      <c r="V36" s="177"/>
      <c r="W36" s="177"/>
      <c r="X36" s="145"/>
      <c r="Y36" s="145"/>
      <c r="Z36" s="147"/>
      <c r="AA36" s="147"/>
      <c r="AB36" s="42"/>
      <c r="AC36" s="42"/>
      <c r="AD36" s="42"/>
      <c r="AE36" s="42"/>
      <c r="AF36" s="147"/>
      <c r="AG36" s="147"/>
      <c r="AH36" s="147"/>
      <c r="AI36" s="147"/>
      <c r="AJ36" s="42"/>
      <c r="AK36" s="42"/>
      <c r="AL36" s="42"/>
      <c r="AM36" s="42"/>
      <c r="AN36" s="42"/>
      <c r="AO36" s="42"/>
      <c r="AP36" s="42"/>
      <c r="AQ36" s="147"/>
      <c r="AR36" s="151"/>
      <c r="AS36" s="27" t="s">
        <v>159</v>
      </c>
      <c r="AT36" s="74" t="s">
        <v>119</v>
      </c>
    </row>
    <row r="37" spans="1:53" ht="150" customHeight="1" thickBot="1">
      <c r="A37" s="13"/>
      <c r="B37" s="76" t="s">
        <v>46</v>
      </c>
      <c r="C37" s="77">
        <v>10</v>
      </c>
      <c r="D37" s="63" t="s">
        <v>147</v>
      </c>
      <c r="E37" s="58" t="s">
        <v>151</v>
      </c>
      <c r="F37" s="78">
        <v>0</v>
      </c>
      <c r="G37" s="63" t="s">
        <v>147</v>
      </c>
      <c r="H37" s="79" t="s">
        <v>48</v>
      </c>
      <c r="I37" s="7">
        <v>100</v>
      </c>
      <c r="J37" s="79" t="s">
        <v>34</v>
      </c>
      <c r="K37" s="79" t="s">
        <v>47</v>
      </c>
      <c r="L37" s="79">
        <v>0</v>
      </c>
      <c r="M37" s="79">
        <v>1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80">
        <v>0</v>
      </c>
      <c r="AS37" s="27" t="s">
        <v>160</v>
      </c>
      <c r="AT37" s="81" t="s">
        <v>119</v>
      </c>
    </row>
    <row r="38" spans="1:5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1:53" s="59" customFormat="1" ht="13.5" thickBot="1"/>
    <row r="40" spans="1:53" ht="15">
      <c r="A40" s="15" t="s">
        <v>17</v>
      </c>
      <c r="B40" s="106" t="s">
        <v>120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</row>
    <row r="41" spans="1:53" ht="15">
      <c r="A41" s="16" t="s">
        <v>18</v>
      </c>
      <c r="B41" s="106" t="s">
        <v>121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</row>
    <row r="42" spans="1:53">
      <c r="A42" s="16" t="s">
        <v>19</v>
      </c>
      <c r="B42" s="170" t="s">
        <v>49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2"/>
    </row>
    <row r="43" spans="1:53">
      <c r="A43" s="126" t="s">
        <v>20</v>
      </c>
      <c r="B43" s="128" t="s">
        <v>50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30"/>
    </row>
    <row r="44" spans="1:53" ht="343.5" customHeight="1">
      <c r="A44" s="12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3"/>
    </row>
    <row r="45" spans="1:53">
      <c r="A45" s="16" t="s">
        <v>21</v>
      </c>
      <c r="B45" s="148" t="s">
        <v>51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5"/>
    </row>
    <row r="46" spans="1:53">
      <c r="A46" s="126" t="s">
        <v>22</v>
      </c>
      <c r="B46" s="164" t="s">
        <v>52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6"/>
    </row>
    <row r="47" spans="1:53" ht="409.5" customHeight="1" thickBot="1">
      <c r="A47" s="134"/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9"/>
    </row>
    <row r="48" spans="1:53" ht="13.5" thickBo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1:53" ht="38.25" customHeight="1">
      <c r="A49" s="121" t="s">
        <v>3</v>
      </c>
      <c r="B49" s="155" t="s">
        <v>4</v>
      </c>
      <c r="C49" s="152" t="s">
        <v>2</v>
      </c>
      <c r="D49" s="152" t="s">
        <v>16</v>
      </c>
      <c r="E49" s="154" t="s">
        <v>1</v>
      </c>
      <c r="F49" s="154"/>
      <c r="G49" s="154"/>
      <c r="H49" s="155" t="s">
        <v>5</v>
      </c>
      <c r="I49" s="155" t="s">
        <v>2</v>
      </c>
      <c r="J49" s="152" t="s">
        <v>16</v>
      </c>
      <c r="K49" s="154" t="s">
        <v>1</v>
      </c>
      <c r="L49" s="154"/>
      <c r="M49" s="154"/>
      <c r="N49" s="155" t="s">
        <v>15</v>
      </c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01" t="s">
        <v>25</v>
      </c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59" t="s">
        <v>27</v>
      </c>
      <c r="AS49" s="161" t="s">
        <v>26</v>
      </c>
      <c r="AT49" s="161" t="s">
        <v>113</v>
      </c>
    </row>
    <row r="50" spans="1:53" ht="20.25" customHeight="1">
      <c r="A50" s="122"/>
      <c r="B50" s="149"/>
      <c r="C50" s="153"/>
      <c r="D50" s="153"/>
      <c r="E50" s="163" t="s">
        <v>0</v>
      </c>
      <c r="F50" s="110" t="s">
        <v>110</v>
      </c>
      <c r="G50" s="110" t="s">
        <v>111</v>
      </c>
      <c r="H50" s="149"/>
      <c r="I50" s="149"/>
      <c r="J50" s="153"/>
      <c r="K50" s="163" t="s">
        <v>0</v>
      </c>
      <c r="L50" s="101" t="s">
        <v>36</v>
      </c>
      <c r="M50" s="101" t="s">
        <v>35</v>
      </c>
      <c r="N50" s="149" t="s">
        <v>6</v>
      </c>
      <c r="O50" s="149" t="s">
        <v>7</v>
      </c>
      <c r="P50" s="149" t="s">
        <v>8</v>
      </c>
      <c r="Q50" s="149" t="s">
        <v>9</v>
      </c>
      <c r="R50" s="149" t="s">
        <v>8</v>
      </c>
      <c r="S50" s="149" t="s">
        <v>10</v>
      </c>
      <c r="T50" s="149" t="s">
        <v>10</v>
      </c>
      <c r="U50" s="149" t="s">
        <v>9</v>
      </c>
      <c r="V50" s="149" t="s">
        <v>11</v>
      </c>
      <c r="W50" s="149" t="s">
        <v>12</v>
      </c>
      <c r="X50" s="149" t="s">
        <v>13</v>
      </c>
      <c r="Y50" s="149" t="s">
        <v>14</v>
      </c>
      <c r="Z50" s="102" t="s">
        <v>165</v>
      </c>
      <c r="AA50" s="102" t="s">
        <v>167</v>
      </c>
      <c r="AB50" s="102" t="s">
        <v>168</v>
      </c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160"/>
      <c r="AS50" s="162"/>
      <c r="AT50" s="162"/>
    </row>
    <row r="51" spans="1:53" ht="32.25" customHeight="1">
      <c r="A51" s="122"/>
      <c r="B51" s="149"/>
      <c r="C51" s="153"/>
      <c r="D51" s="153"/>
      <c r="E51" s="163"/>
      <c r="F51" s="111"/>
      <c r="G51" s="111"/>
      <c r="H51" s="149"/>
      <c r="I51" s="149"/>
      <c r="J51" s="153"/>
      <c r="K51" s="163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3"/>
      <c r="AS51" s="162"/>
      <c r="AT51" s="162"/>
    </row>
    <row r="52" spans="1:53" ht="409.6" customHeight="1">
      <c r="A52" s="11"/>
      <c r="B52" s="7" t="s">
        <v>53</v>
      </c>
      <c r="C52" s="83">
        <v>100</v>
      </c>
      <c r="D52" s="84" t="s">
        <v>61</v>
      </c>
      <c r="E52" s="7" t="s">
        <v>171</v>
      </c>
      <c r="F52" s="7" t="s">
        <v>37</v>
      </c>
      <c r="G52" s="28" t="s">
        <v>37</v>
      </c>
      <c r="H52" s="23" t="s">
        <v>62</v>
      </c>
      <c r="I52" s="83">
        <v>100</v>
      </c>
      <c r="J52" s="7" t="s">
        <v>37</v>
      </c>
      <c r="K52" s="86" t="s">
        <v>63</v>
      </c>
      <c r="L52" s="4">
        <v>13</v>
      </c>
      <c r="M52" s="4">
        <v>13</v>
      </c>
      <c r="N52" s="24">
        <f>AA52/12</f>
        <v>0</v>
      </c>
      <c r="O52" s="87">
        <f>$Z$52/11</f>
        <v>9090909.0909090918</v>
      </c>
      <c r="P52" s="87">
        <f t="shared" ref="P52:Y52" si="1">$Z$52/11</f>
        <v>9090909.0909090918</v>
      </c>
      <c r="Q52" s="87">
        <f t="shared" si="1"/>
        <v>9090909.0909090918</v>
      </c>
      <c r="R52" s="87">
        <f t="shared" si="1"/>
        <v>9090909.0909090918</v>
      </c>
      <c r="S52" s="87">
        <f t="shared" si="1"/>
        <v>9090909.0909090918</v>
      </c>
      <c r="T52" s="87">
        <f t="shared" si="1"/>
        <v>9090909.0909090918</v>
      </c>
      <c r="U52" s="87">
        <f t="shared" si="1"/>
        <v>9090909.0909090918</v>
      </c>
      <c r="V52" s="87">
        <f t="shared" si="1"/>
        <v>9090909.0909090918</v>
      </c>
      <c r="W52" s="87">
        <f t="shared" si="1"/>
        <v>9090909.0909090918</v>
      </c>
      <c r="X52" s="87">
        <f t="shared" si="1"/>
        <v>9090909.0909090918</v>
      </c>
      <c r="Y52" s="87">
        <f t="shared" si="1"/>
        <v>9090909.0909090918</v>
      </c>
      <c r="Z52" s="85">
        <v>100000000</v>
      </c>
      <c r="AA52" s="24"/>
      <c r="AB52" s="24"/>
      <c r="AC52" s="24"/>
      <c r="AD52" s="24"/>
      <c r="AE52" s="24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85">
        <f t="shared" ref="AR52:AR59" si="2">SUM(Z52:AQ52)</f>
        <v>100000000</v>
      </c>
      <c r="AS52" s="18" t="s">
        <v>166</v>
      </c>
    </row>
    <row r="53" spans="1:53" ht="395.25" customHeight="1">
      <c r="A53" s="12"/>
      <c r="B53" s="7" t="s">
        <v>54</v>
      </c>
      <c r="C53" s="83">
        <v>100</v>
      </c>
      <c r="D53" s="29" t="s">
        <v>64</v>
      </c>
      <c r="E53" s="57" t="s">
        <v>177</v>
      </c>
      <c r="F53" s="7" t="s">
        <v>37</v>
      </c>
      <c r="G53" s="28" t="s">
        <v>37</v>
      </c>
      <c r="H53" s="23" t="s">
        <v>62</v>
      </c>
      <c r="I53" s="5"/>
      <c r="J53" s="7" t="s">
        <v>37</v>
      </c>
      <c r="K53" s="23" t="s">
        <v>63</v>
      </c>
      <c r="L53" s="4">
        <v>13</v>
      </c>
      <c r="M53" s="4">
        <v>13</v>
      </c>
      <c r="N53" s="87"/>
      <c r="O53" s="87">
        <f>$Z$53/11</f>
        <v>4545454.5454545459</v>
      </c>
      <c r="P53" s="87">
        <f t="shared" ref="P53:Y53" si="3">$Z$53/11</f>
        <v>4545454.5454545459</v>
      </c>
      <c r="Q53" s="87">
        <f t="shared" si="3"/>
        <v>4545454.5454545459</v>
      </c>
      <c r="R53" s="87">
        <f t="shared" si="3"/>
        <v>4545454.5454545459</v>
      </c>
      <c r="S53" s="87">
        <f t="shared" si="3"/>
        <v>4545454.5454545459</v>
      </c>
      <c r="T53" s="87">
        <f t="shared" si="3"/>
        <v>4545454.5454545459</v>
      </c>
      <c r="U53" s="87">
        <f t="shared" si="3"/>
        <v>4545454.5454545459</v>
      </c>
      <c r="V53" s="87">
        <f t="shared" si="3"/>
        <v>4545454.5454545459</v>
      </c>
      <c r="W53" s="87">
        <f t="shared" si="3"/>
        <v>4545454.5454545459</v>
      </c>
      <c r="X53" s="87">
        <f t="shared" si="3"/>
        <v>4545454.5454545459</v>
      </c>
      <c r="Y53" s="87">
        <f t="shared" si="3"/>
        <v>4545454.5454545459</v>
      </c>
      <c r="Z53" s="85">
        <v>50000000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85">
        <f t="shared" si="2"/>
        <v>50000000</v>
      </c>
      <c r="AS53" s="18" t="s">
        <v>166</v>
      </c>
    </row>
    <row r="54" spans="1:53" ht="216" customHeight="1">
      <c r="A54" s="12"/>
      <c r="B54" s="7" t="s">
        <v>55</v>
      </c>
      <c r="C54" s="83">
        <v>100</v>
      </c>
      <c r="D54" s="29" t="s">
        <v>65</v>
      </c>
      <c r="E54" s="57" t="s">
        <v>172</v>
      </c>
      <c r="F54" s="7" t="s">
        <v>66</v>
      </c>
      <c r="G54" s="28" t="s">
        <v>66</v>
      </c>
      <c r="H54" s="23" t="s">
        <v>62</v>
      </c>
      <c r="I54" s="5"/>
      <c r="J54" s="7" t="s">
        <v>66</v>
      </c>
      <c r="K54" s="23" t="s">
        <v>63</v>
      </c>
      <c r="L54" s="4">
        <v>9</v>
      </c>
      <c r="M54" s="4">
        <v>9</v>
      </c>
      <c r="N54" s="24"/>
      <c r="O54" s="87">
        <f>$AR$54/11</f>
        <v>133108329.81818181</v>
      </c>
      <c r="P54" s="87">
        <f t="shared" ref="P54:Y54" si="4">$AR$54/11</f>
        <v>133108329.81818181</v>
      </c>
      <c r="Q54" s="87">
        <f t="shared" si="4"/>
        <v>133108329.81818181</v>
      </c>
      <c r="R54" s="87">
        <f t="shared" si="4"/>
        <v>133108329.81818181</v>
      </c>
      <c r="S54" s="87">
        <f t="shared" si="4"/>
        <v>133108329.81818181</v>
      </c>
      <c r="T54" s="87">
        <f t="shared" si="4"/>
        <v>133108329.81818181</v>
      </c>
      <c r="U54" s="87">
        <f t="shared" si="4"/>
        <v>133108329.81818181</v>
      </c>
      <c r="V54" s="87">
        <f t="shared" si="4"/>
        <v>133108329.81818181</v>
      </c>
      <c r="W54" s="87">
        <f t="shared" si="4"/>
        <v>133108329.81818181</v>
      </c>
      <c r="X54" s="87">
        <f t="shared" si="4"/>
        <v>133108329.81818181</v>
      </c>
      <c r="Y54" s="87">
        <f t="shared" si="4"/>
        <v>133108329.81818181</v>
      </c>
      <c r="Z54" s="24"/>
      <c r="AA54" s="85">
        <v>156358058</v>
      </c>
      <c r="AB54" s="85">
        <v>1307833570</v>
      </c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85">
        <f t="shared" si="2"/>
        <v>1464191628</v>
      </c>
      <c r="AS54" s="18" t="s">
        <v>166</v>
      </c>
    </row>
    <row r="55" spans="1:53" ht="364.5" customHeight="1">
      <c r="A55" s="12"/>
      <c r="B55" s="7" t="s">
        <v>56</v>
      </c>
      <c r="C55" s="1"/>
      <c r="D55" s="29" t="s">
        <v>68</v>
      </c>
      <c r="E55" s="68" t="s">
        <v>173</v>
      </c>
      <c r="F55" s="7" t="s">
        <v>37</v>
      </c>
      <c r="G55" s="28" t="s">
        <v>37</v>
      </c>
      <c r="H55" s="23" t="s">
        <v>62</v>
      </c>
      <c r="I55" s="5"/>
      <c r="J55" s="7" t="s">
        <v>37</v>
      </c>
      <c r="K55" s="23" t="s">
        <v>63</v>
      </c>
      <c r="L55" s="4">
        <v>13</v>
      </c>
      <c r="M55" s="4">
        <v>13</v>
      </c>
      <c r="N55" s="24"/>
      <c r="O55" s="87">
        <f>$Z$55/11</f>
        <v>40081818.18181818</v>
      </c>
      <c r="P55" s="87">
        <f t="shared" ref="P55:Y55" si="5">$Z$55/11</f>
        <v>40081818.18181818</v>
      </c>
      <c r="Q55" s="87">
        <f t="shared" si="5"/>
        <v>40081818.18181818</v>
      </c>
      <c r="R55" s="87">
        <f t="shared" si="5"/>
        <v>40081818.18181818</v>
      </c>
      <c r="S55" s="87">
        <f t="shared" si="5"/>
        <v>40081818.18181818</v>
      </c>
      <c r="T55" s="87">
        <f t="shared" si="5"/>
        <v>40081818.18181818</v>
      </c>
      <c r="U55" s="87">
        <f t="shared" si="5"/>
        <v>40081818.18181818</v>
      </c>
      <c r="V55" s="87">
        <f t="shared" si="5"/>
        <v>40081818.18181818</v>
      </c>
      <c r="W55" s="87">
        <f t="shared" si="5"/>
        <v>40081818.18181818</v>
      </c>
      <c r="X55" s="87">
        <f t="shared" si="5"/>
        <v>40081818.18181818</v>
      </c>
      <c r="Y55" s="87">
        <f t="shared" si="5"/>
        <v>40081818.18181818</v>
      </c>
      <c r="Z55" s="85">
        <v>440900000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85">
        <f t="shared" si="2"/>
        <v>440900000</v>
      </c>
      <c r="AS55" s="18" t="s">
        <v>166</v>
      </c>
    </row>
    <row r="56" spans="1:53" ht="409.5" customHeight="1">
      <c r="A56" s="12"/>
      <c r="B56" s="7" t="s">
        <v>57</v>
      </c>
      <c r="C56" s="1"/>
      <c r="D56" s="84" t="s">
        <v>69</v>
      </c>
      <c r="E56" s="57" t="s">
        <v>174</v>
      </c>
      <c r="F56" s="7" t="s">
        <v>37</v>
      </c>
      <c r="G56" s="28" t="s">
        <v>37</v>
      </c>
      <c r="H56" s="23" t="s">
        <v>62</v>
      </c>
      <c r="I56" s="5"/>
      <c r="J56" s="7" t="s">
        <v>37</v>
      </c>
      <c r="K56" s="23" t="s">
        <v>63</v>
      </c>
      <c r="L56" s="4">
        <v>13</v>
      </c>
      <c r="M56" s="4">
        <v>13</v>
      </c>
      <c r="N56" s="87"/>
      <c r="O56" s="87">
        <f>$Z$56/11</f>
        <v>3636363.6363636362</v>
      </c>
      <c r="P56" s="87">
        <v>12375000</v>
      </c>
      <c r="Q56" s="87">
        <v>12375000</v>
      </c>
      <c r="R56" s="87">
        <v>12375000</v>
      </c>
      <c r="S56" s="87">
        <v>12375000</v>
      </c>
      <c r="T56" s="87">
        <v>12375000</v>
      </c>
      <c r="U56" s="87">
        <v>12375000</v>
      </c>
      <c r="V56" s="87">
        <v>12375000</v>
      </c>
      <c r="W56" s="87">
        <v>12375000</v>
      </c>
      <c r="X56" s="87">
        <v>12375000</v>
      </c>
      <c r="Y56" s="87">
        <v>12375000</v>
      </c>
      <c r="Z56" s="85">
        <v>40000000</v>
      </c>
      <c r="AA56" s="24"/>
      <c r="AB56" s="24"/>
      <c r="AC56" s="24"/>
      <c r="AD56" s="24"/>
      <c r="AE56" s="24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85">
        <f t="shared" si="2"/>
        <v>40000000</v>
      </c>
      <c r="AS56" s="18" t="s">
        <v>166</v>
      </c>
    </row>
    <row r="57" spans="1:53" ht="392.25" customHeight="1">
      <c r="A57" s="12"/>
      <c r="B57" s="7" t="s">
        <v>58</v>
      </c>
      <c r="C57" s="83">
        <v>100</v>
      </c>
      <c r="D57" s="29" t="s">
        <v>70</v>
      </c>
      <c r="E57" s="57" t="s">
        <v>175</v>
      </c>
      <c r="F57" s="7" t="s">
        <v>37</v>
      </c>
      <c r="G57" s="28" t="s">
        <v>37</v>
      </c>
      <c r="H57" s="23" t="s">
        <v>62</v>
      </c>
      <c r="I57" s="5"/>
      <c r="J57" s="7" t="s">
        <v>37</v>
      </c>
      <c r="K57" s="23" t="s">
        <v>63</v>
      </c>
      <c r="L57" s="4">
        <v>13</v>
      </c>
      <c r="M57" s="4">
        <v>13</v>
      </c>
      <c r="N57" s="87"/>
      <c r="O57" s="87">
        <f>$Z$57/11</f>
        <v>7272727.2727272725</v>
      </c>
      <c r="P57" s="87">
        <f t="shared" ref="P57:Y57" si="6">$Z$57/11</f>
        <v>7272727.2727272725</v>
      </c>
      <c r="Q57" s="87">
        <f t="shared" si="6"/>
        <v>7272727.2727272725</v>
      </c>
      <c r="R57" s="87">
        <f t="shared" si="6"/>
        <v>7272727.2727272725</v>
      </c>
      <c r="S57" s="87">
        <f t="shared" si="6"/>
        <v>7272727.2727272725</v>
      </c>
      <c r="T57" s="87">
        <f t="shared" si="6"/>
        <v>7272727.2727272725</v>
      </c>
      <c r="U57" s="87">
        <f t="shared" si="6"/>
        <v>7272727.2727272725</v>
      </c>
      <c r="V57" s="87">
        <f t="shared" si="6"/>
        <v>7272727.2727272725</v>
      </c>
      <c r="W57" s="87">
        <f t="shared" si="6"/>
        <v>7272727.2727272725</v>
      </c>
      <c r="X57" s="87">
        <f t="shared" si="6"/>
        <v>7272727.2727272725</v>
      </c>
      <c r="Y57" s="87">
        <f t="shared" si="6"/>
        <v>7272727.2727272725</v>
      </c>
      <c r="Z57" s="85">
        <v>80000000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85">
        <f t="shared" si="2"/>
        <v>80000000</v>
      </c>
      <c r="AS57" s="18" t="s">
        <v>166</v>
      </c>
    </row>
    <row r="58" spans="1:53" ht="246" customHeight="1">
      <c r="A58" s="12"/>
      <c r="B58" s="7" t="s">
        <v>59</v>
      </c>
      <c r="C58" s="83">
        <v>100</v>
      </c>
      <c r="D58" s="29" t="s">
        <v>71</v>
      </c>
      <c r="E58" s="57" t="s">
        <v>176</v>
      </c>
      <c r="F58" s="7" t="s">
        <v>179</v>
      </c>
      <c r="G58" s="28" t="s">
        <v>37</v>
      </c>
      <c r="H58" s="23" t="s">
        <v>62</v>
      </c>
      <c r="I58" s="5"/>
      <c r="J58" s="7" t="s">
        <v>37</v>
      </c>
      <c r="K58" s="23" t="s">
        <v>63</v>
      </c>
      <c r="L58" s="4">
        <v>13</v>
      </c>
      <c r="M58" s="4">
        <v>13</v>
      </c>
      <c r="N58" s="87"/>
      <c r="O58" s="87">
        <f>$Z$58/11</f>
        <v>13636363.636363637</v>
      </c>
      <c r="P58" s="87">
        <f t="shared" ref="P58:Y58" si="7">$Z$58/11</f>
        <v>13636363.636363637</v>
      </c>
      <c r="Q58" s="87">
        <f t="shared" si="7"/>
        <v>13636363.636363637</v>
      </c>
      <c r="R58" s="87">
        <f t="shared" si="7"/>
        <v>13636363.636363637</v>
      </c>
      <c r="S58" s="87">
        <f t="shared" si="7"/>
        <v>13636363.636363637</v>
      </c>
      <c r="T58" s="87">
        <f t="shared" si="7"/>
        <v>13636363.636363637</v>
      </c>
      <c r="U58" s="87">
        <f t="shared" si="7"/>
        <v>13636363.636363637</v>
      </c>
      <c r="V58" s="87">
        <f t="shared" si="7"/>
        <v>13636363.636363637</v>
      </c>
      <c r="W58" s="87">
        <f t="shared" si="7"/>
        <v>13636363.636363637</v>
      </c>
      <c r="X58" s="87">
        <f t="shared" si="7"/>
        <v>13636363.636363637</v>
      </c>
      <c r="Y58" s="87">
        <f t="shared" si="7"/>
        <v>13636363.636363637</v>
      </c>
      <c r="Z58" s="85">
        <v>150000000</v>
      </c>
      <c r="AA58" s="24"/>
      <c r="AB58" s="24"/>
      <c r="AC58" s="24"/>
      <c r="AD58" s="24"/>
      <c r="AE58" s="24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85">
        <f t="shared" si="2"/>
        <v>150000000</v>
      </c>
      <c r="AS58" s="18" t="s">
        <v>170</v>
      </c>
    </row>
    <row r="59" spans="1:53" ht="144" customHeight="1">
      <c r="A59" s="1"/>
      <c r="B59" s="27" t="s">
        <v>60</v>
      </c>
      <c r="C59" s="89">
        <v>100</v>
      </c>
      <c r="D59" s="88" t="s">
        <v>72</v>
      </c>
      <c r="E59" s="57" t="s">
        <v>178</v>
      </c>
      <c r="F59" s="27" t="s">
        <v>73</v>
      </c>
      <c r="G59" s="27" t="s">
        <v>73</v>
      </c>
      <c r="H59" s="3" t="s">
        <v>62</v>
      </c>
      <c r="I59" s="1"/>
      <c r="J59" s="27" t="s">
        <v>73</v>
      </c>
      <c r="K59" s="3" t="s">
        <v>74</v>
      </c>
      <c r="L59" s="2">
        <v>10</v>
      </c>
      <c r="M59" s="2">
        <v>10</v>
      </c>
      <c r="N59" s="91"/>
      <c r="O59" s="91">
        <f>$Z$59/11</f>
        <v>4181818.1818181816</v>
      </c>
      <c r="P59" s="91">
        <f t="shared" ref="P59:Y59" si="8">$Z$59/11</f>
        <v>4181818.1818181816</v>
      </c>
      <c r="Q59" s="91">
        <f t="shared" si="8"/>
        <v>4181818.1818181816</v>
      </c>
      <c r="R59" s="91">
        <f t="shared" si="8"/>
        <v>4181818.1818181816</v>
      </c>
      <c r="S59" s="91">
        <f t="shared" si="8"/>
        <v>4181818.1818181816</v>
      </c>
      <c r="T59" s="91">
        <f t="shared" si="8"/>
        <v>4181818.1818181816</v>
      </c>
      <c r="U59" s="91">
        <f t="shared" si="8"/>
        <v>4181818.1818181816</v>
      </c>
      <c r="V59" s="91">
        <f t="shared" si="8"/>
        <v>4181818.1818181816</v>
      </c>
      <c r="W59" s="91">
        <f t="shared" si="8"/>
        <v>4181818.1818181816</v>
      </c>
      <c r="X59" s="91">
        <f t="shared" si="8"/>
        <v>4181818.1818181816</v>
      </c>
      <c r="Y59" s="91">
        <f t="shared" si="8"/>
        <v>4181818.1818181816</v>
      </c>
      <c r="Z59" s="91">
        <v>46000000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90">
        <f t="shared" si="2"/>
        <v>46000000</v>
      </c>
      <c r="AS59" s="27" t="s">
        <v>169</v>
      </c>
    </row>
    <row r="60" spans="1:5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</row>
    <row r="61" spans="1:53" ht="13.5" thickBo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</row>
    <row r="62" spans="1:53" ht="15">
      <c r="A62" s="15" t="s">
        <v>17</v>
      </c>
      <c r="B62" s="106" t="s">
        <v>120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</row>
    <row r="63" spans="1:53" ht="15">
      <c r="A63" s="16" t="s">
        <v>18</v>
      </c>
      <c r="B63" s="106" t="s">
        <v>121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</row>
    <row r="64" spans="1:53">
      <c r="A64" s="16" t="s">
        <v>19</v>
      </c>
      <c r="B64" s="170" t="s">
        <v>49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2"/>
    </row>
    <row r="65" spans="1:53">
      <c r="A65" s="126" t="s">
        <v>20</v>
      </c>
      <c r="B65" s="128" t="s">
        <v>50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30"/>
    </row>
    <row r="66" spans="1:53" ht="358.5" customHeight="1">
      <c r="A66" s="127"/>
      <c r="B66" s="131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3"/>
    </row>
    <row r="67" spans="1:53">
      <c r="A67" s="16" t="s">
        <v>21</v>
      </c>
      <c r="B67" s="148" t="s">
        <v>76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5"/>
    </row>
    <row r="68" spans="1:53">
      <c r="A68" s="126" t="s">
        <v>22</v>
      </c>
      <c r="B68" s="164" t="s">
        <v>77</v>
      </c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6"/>
    </row>
    <row r="69" spans="1:53" ht="155.25" customHeight="1" thickBot="1">
      <c r="A69" s="134"/>
      <c r="B69" s="167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9"/>
    </row>
    <row r="70" spans="1:53" ht="13.5" thickBo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1:53">
      <c r="A71" s="121" t="s">
        <v>3</v>
      </c>
      <c r="B71" s="155" t="s">
        <v>4</v>
      </c>
      <c r="C71" s="152" t="s">
        <v>2</v>
      </c>
      <c r="D71" s="152" t="s">
        <v>16</v>
      </c>
      <c r="E71" s="154" t="s">
        <v>1</v>
      </c>
      <c r="F71" s="154"/>
      <c r="G71" s="154"/>
      <c r="H71" s="155" t="s">
        <v>5</v>
      </c>
      <c r="I71" s="155" t="s">
        <v>2</v>
      </c>
      <c r="J71" s="152" t="s">
        <v>16</v>
      </c>
      <c r="K71" s="154" t="s">
        <v>1</v>
      </c>
      <c r="L71" s="154"/>
      <c r="M71" s="154"/>
      <c r="N71" s="155" t="s">
        <v>15</v>
      </c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01" t="s">
        <v>25</v>
      </c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59" t="s">
        <v>27</v>
      </c>
      <c r="AS71" s="161" t="s">
        <v>26</v>
      </c>
    </row>
    <row r="72" spans="1:53" ht="25.5" customHeight="1">
      <c r="A72" s="122"/>
      <c r="B72" s="149"/>
      <c r="C72" s="153"/>
      <c r="D72" s="153"/>
      <c r="E72" s="163" t="s">
        <v>0</v>
      </c>
      <c r="F72" s="110" t="s">
        <v>110</v>
      </c>
      <c r="G72" s="110" t="s">
        <v>111</v>
      </c>
      <c r="H72" s="149"/>
      <c r="I72" s="149"/>
      <c r="J72" s="153"/>
      <c r="K72" s="163" t="s">
        <v>0</v>
      </c>
      <c r="L72" s="101" t="s">
        <v>36</v>
      </c>
      <c r="M72" s="101" t="s">
        <v>35</v>
      </c>
      <c r="N72" s="149" t="s">
        <v>6</v>
      </c>
      <c r="O72" s="149" t="s">
        <v>7</v>
      </c>
      <c r="P72" s="149" t="s">
        <v>8</v>
      </c>
      <c r="Q72" s="149" t="s">
        <v>9</v>
      </c>
      <c r="R72" s="149" t="s">
        <v>8</v>
      </c>
      <c r="S72" s="149" t="s">
        <v>10</v>
      </c>
      <c r="T72" s="149" t="s">
        <v>10</v>
      </c>
      <c r="U72" s="149" t="s">
        <v>9</v>
      </c>
      <c r="V72" s="149" t="s">
        <v>11</v>
      </c>
      <c r="W72" s="149" t="s">
        <v>12</v>
      </c>
      <c r="X72" s="149" t="s">
        <v>13</v>
      </c>
      <c r="Y72" s="149" t="s">
        <v>14</v>
      </c>
      <c r="Z72" s="102" t="s">
        <v>165</v>
      </c>
      <c r="AA72" s="102" t="s">
        <v>183</v>
      </c>
      <c r="AB72" s="102" t="s">
        <v>184</v>
      </c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160"/>
      <c r="AS72" s="162"/>
    </row>
    <row r="73" spans="1:53" ht="20.25" customHeight="1">
      <c r="A73" s="122"/>
      <c r="B73" s="149"/>
      <c r="C73" s="153"/>
      <c r="D73" s="153"/>
      <c r="E73" s="163"/>
      <c r="F73" s="111"/>
      <c r="G73" s="111"/>
      <c r="H73" s="149"/>
      <c r="I73" s="149"/>
      <c r="J73" s="153"/>
      <c r="K73" s="163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00"/>
      <c r="AA73" s="103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3"/>
      <c r="AS73" s="162"/>
    </row>
    <row r="74" spans="1:53" ht="132.75" customHeight="1">
      <c r="A74" s="11"/>
      <c r="B74" s="4" t="s">
        <v>78</v>
      </c>
      <c r="C74" s="5"/>
      <c r="D74" s="30" t="s">
        <v>82</v>
      </c>
      <c r="E74" s="7" t="s">
        <v>180</v>
      </c>
      <c r="F74" s="45">
        <v>0.95</v>
      </c>
      <c r="G74" s="92">
        <v>0.97</v>
      </c>
      <c r="H74" s="23" t="s">
        <v>81</v>
      </c>
      <c r="I74" s="5"/>
      <c r="J74" s="7" t="s">
        <v>37</v>
      </c>
      <c r="K74" s="23" t="s">
        <v>63</v>
      </c>
      <c r="L74" s="4">
        <v>13</v>
      </c>
      <c r="M74" s="4">
        <v>13</v>
      </c>
      <c r="N74" s="24"/>
      <c r="O74" s="87">
        <f>$Z$74/11</f>
        <v>22727272.727272727</v>
      </c>
      <c r="P74" s="87">
        <f t="shared" ref="P74:Y74" si="9">$Z$74/11</f>
        <v>22727272.727272727</v>
      </c>
      <c r="Q74" s="87">
        <f t="shared" si="9"/>
        <v>22727272.727272727</v>
      </c>
      <c r="R74" s="87">
        <f t="shared" si="9"/>
        <v>22727272.727272727</v>
      </c>
      <c r="S74" s="87">
        <f t="shared" si="9"/>
        <v>22727272.727272727</v>
      </c>
      <c r="T74" s="87">
        <f t="shared" si="9"/>
        <v>22727272.727272727</v>
      </c>
      <c r="U74" s="87">
        <f t="shared" si="9"/>
        <v>22727272.727272727</v>
      </c>
      <c r="V74" s="87">
        <f t="shared" si="9"/>
        <v>22727272.727272727</v>
      </c>
      <c r="W74" s="87">
        <f t="shared" si="9"/>
        <v>22727272.727272727</v>
      </c>
      <c r="X74" s="87">
        <f t="shared" si="9"/>
        <v>22727272.727272727</v>
      </c>
      <c r="Y74" s="87">
        <f t="shared" si="9"/>
        <v>22727272.727272727</v>
      </c>
      <c r="Z74" s="95">
        <v>250000000</v>
      </c>
      <c r="AA74" s="87"/>
      <c r="AB74" s="87"/>
      <c r="AC74" s="24"/>
      <c r="AD74" s="24"/>
      <c r="AE74" s="24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87">
        <f>SUM(Z74:AQ74)</f>
        <v>250000000</v>
      </c>
      <c r="AS74" s="18" t="s">
        <v>75</v>
      </c>
    </row>
    <row r="75" spans="1:53" ht="136.5" customHeight="1">
      <c r="A75" s="12"/>
      <c r="B75" s="4" t="s">
        <v>79</v>
      </c>
      <c r="C75" s="1"/>
      <c r="D75" s="30" t="s">
        <v>83</v>
      </c>
      <c r="E75" s="7" t="s">
        <v>181</v>
      </c>
      <c r="F75" s="45">
        <v>0.9</v>
      </c>
      <c r="G75" s="92">
        <v>0.95</v>
      </c>
      <c r="H75" s="23" t="s">
        <v>81</v>
      </c>
      <c r="I75" s="5"/>
      <c r="J75" s="7" t="s">
        <v>37</v>
      </c>
      <c r="K75" s="23" t="s">
        <v>63</v>
      </c>
      <c r="L75" s="4">
        <v>13</v>
      </c>
      <c r="M75" s="4">
        <v>13</v>
      </c>
      <c r="N75" s="24"/>
      <c r="O75" s="87">
        <f>$AR$75/11</f>
        <v>17908929.818181816</v>
      </c>
      <c r="P75" s="87">
        <f t="shared" ref="P75:Y75" si="10">$AR$75/11</f>
        <v>17908929.818181816</v>
      </c>
      <c r="Q75" s="87">
        <f t="shared" si="10"/>
        <v>17908929.818181816</v>
      </c>
      <c r="R75" s="87">
        <f t="shared" si="10"/>
        <v>17908929.818181816</v>
      </c>
      <c r="S75" s="87">
        <f t="shared" si="10"/>
        <v>17908929.818181816</v>
      </c>
      <c r="T75" s="87">
        <f t="shared" si="10"/>
        <v>17908929.818181816</v>
      </c>
      <c r="U75" s="87">
        <f t="shared" si="10"/>
        <v>17908929.818181816</v>
      </c>
      <c r="V75" s="87">
        <f t="shared" si="10"/>
        <v>17908929.818181816</v>
      </c>
      <c r="W75" s="87">
        <f t="shared" si="10"/>
        <v>17908929.818181816</v>
      </c>
      <c r="X75" s="87">
        <f t="shared" si="10"/>
        <v>17908929.818181816</v>
      </c>
      <c r="Y75" s="87">
        <f t="shared" si="10"/>
        <v>17908929.818181816</v>
      </c>
      <c r="Z75" s="95">
        <v>30998228</v>
      </c>
      <c r="AA75" s="95">
        <v>22000000</v>
      </c>
      <c r="AB75" s="95">
        <v>144000000</v>
      </c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87">
        <f>SUM(Z75:AQ75)</f>
        <v>196998228</v>
      </c>
      <c r="AS75" s="18" t="s">
        <v>85</v>
      </c>
    </row>
    <row r="76" spans="1:53" ht="150.75" customHeight="1">
      <c r="A76" s="12"/>
      <c r="B76" s="2" t="s">
        <v>80</v>
      </c>
      <c r="C76" s="1"/>
      <c r="D76" s="31" t="s">
        <v>84</v>
      </c>
      <c r="E76" s="27" t="s">
        <v>182</v>
      </c>
      <c r="F76" s="93">
        <v>0.8</v>
      </c>
      <c r="G76" s="94">
        <v>0.95</v>
      </c>
      <c r="H76" s="3" t="s">
        <v>81</v>
      </c>
      <c r="I76" s="1"/>
      <c r="J76" s="27" t="s">
        <v>37</v>
      </c>
      <c r="K76" s="3" t="s">
        <v>63</v>
      </c>
      <c r="L76" s="2">
        <v>13</v>
      </c>
      <c r="M76" s="2">
        <v>13</v>
      </c>
      <c r="N76" s="33"/>
      <c r="O76" s="91">
        <f>$Z$76/11</f>
        <v>6363636.3636363633</v>
      </c>
      <c r="P76" s="91">
        <f t="shared" ref="P76:Y76" si="11">$Z$76/11</f>
        <v>6363636.3636363633</v>
      </c>
      <c r="Q76" s="91">
        <f t="shared" si="11"/>
        <v>6363636.3636363633</v>
      </c>
      <c r="R76" s="91">
        <f t="shared" si="11"/>
        <v>6363636.3636363633</v>
      </c>
      <c r="S76" s="91">
        <f t="shared" si="11"/>
        <v>6363636.3636363633</v>
      </c>
      <c r="T76" s="91">
        <f t="shared" si="11"/>
        <v>6363636.3636363633</v>
      </c>
      <c r="U76" s="91">
        <f t="shared" si="11"/>
        <v>6363636.3636363633</v>
      </c>
      <c r="V76" s="91">
        <f t="shared" si="11"/>
        <v>6363636.3636363633</v>
      </c>
      <c r="W76" s="91">
        <f t="shared" si="11"/>
        <v>6363636.3636363633</v>
      </c>
      <c r="X76" s="91">
        <f t="shared" si="11"/>
        <v>6363636.3636363633</v>
      </c>
      <c r="Y76" s="91">
        <f t="shared" si="11"/>
        <v>6363636.3636363633</v>
      </c>
      <c r="Z76" s="96">
        <v>70000000</v>
      </c>
      <c r="AA76" s="97"/>
      <c r="AB76" s="97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87">
        <f>SUM(Z76:AQ76)</f>
        <v>70000000</v>
      </c>
      <c r="AS76" s="34" t="s">
        <v>67</v>
      </c>
    </row>
    <row r="78" spans="1:53" ht="13.5" thickBot="1"/>
    <row r="79" spans="1:53" ht="15">
      <c r="A79" s="15" t="s">
        <v>17</v>
      </c>
      <c r="B79" s="106" t="s">
        <v>120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</row>
    <row r="80" spans="1:53" ht="15">
      <c r="A80" s="16" t="s">
        <v>18</v>
      </c>
      <c r="B80" s="106" t="s">
        <v>121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</row>
    <row r="81" spans="1:53">
      <c r="A81" s="16" t="s">
        <v>19</v>
      </c>
      <c r="B81" s="170" t="s">
        <v>49</v>
      </c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2"/>
    </row>
    <row r="82" spans="1:53">
      <c r="A82" s="126" t="s">
        <v>20</v>
      </c>
      <c r="B82" s="128" t="s">
        <v>50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30"/>
    </row>
    <row r="83" spans="1:53" ht="342.75" customHeight="1">
      <c r="A83" s="127"/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3"/>
    </row>
    <row r="84" spans="1:53">
      <c r="A84" s="16" t="s">
        <v>21</v>
      </c>
      <c r="B84" s="148" t="s">
        <v>86</v>
      </c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5"/>
    </row>
    <row r="85" spans="1:53">
      <c r="A85" s="126" t="s">
        <v>22</v>
      </c>
      <c r="B85" s="164" t="s">
        <v>87</v>
      </c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6"/>
    </row>
    <row r="86" spans="1:53" ht="93" customHeight="1" thickBot="1">
      <c r="A86" s="134"/>
      <c r="B86" s="167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9"/>
    </row>
    <row r="87" spans="1:53" ht="13.5" thickBo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</row>
    <row r="88" spans="1:53">
      <c r="A88" s="121" t="s">
        <v>3</v>
      </c>
      <c r="B88" s="155" t="s">
        <v>4</v>
      </c>
      <c r="C88" s="152" t="s">
        <v>2</v>
      </c>
      <c r="D88" s="152" t="s">
        <v>16</v>
      </c>
      <c r="E88" s="154" t="s">
        <v>1</v>
      </c>
      <c r="F88" s="154"/>
      <c r="G88" s="154"/>
      <c r="H88" s="155" t="s">
        <v>5</v>
      </c>
      <c r="I88" s="155" t="s">
        <v>2</v>
      </c>
      <c r="J88" s="152" t="s">
        <v>16</v>
      </c>
      <c r="K88" s="154" t="s">
        <v>1</v>
      </c>
      <c r="L88" s="154"/>
      <c r="M88" s="154"/>
      <c r="N88" s="155" t="s">
        <v>15</v>
      </c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01" t="s">
        <v>25</v>
      </c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59" t="s">
        <v>27</v>
      </c>
      <c r="AS88" s="161" t="s">
        <v>26</v>
      </c>
    </row>
    <row r="89" spans="1:53" ht="15" customHeight="1">
      <c r="A89" s="122"/>
      <c r="B89" s="149"/>
      <c r="C89" s="153"/>
      <c r="D89" s="153"/>
      <c r="E89" s="163" t="s">
        <v>0</v>
      </c>
      <c r="F89" s="110" t="s">
        <v>110</v>
      </c>
      <c r="G89" s="110" t="s">
        <v>111</v>
      </c>
      <c r="H89" s="149"/>
      <c r="I89" s="149"/>
      <c r="J89" s="153"/>
      <c r="K89" s="163" t="s">
        <v>0</v>
      </c>
      <c r="L89" s="101" t="s">
        <v>36</v>
      </c>
      <c r="M89" s="101" t="s">
        <v>35</v>
      </c>
      <c r="N89" s="149" t="s">
        <v>6</v>
      </c>
      <c r="O89" s="149" t="s">
        <v>7</v>
      </c>
      <c r="P89" s="149" t="s">
        <v>8</v>
      </c>
      <c r="Q89" s="149" t="s">
        <v>9</v>
      </c>
      <c r="R89" s="149" t="s">
        <v>8</v>
      </c>
      <c r="S89" s="149" t="s">
        <v>10</v>
      </c>
      <c r="T89" s="149" t="s">
        <v>10</v>
      </c>
      <c r="U89" s="149" t="s">
        <v>9</v>
      </c>
      <c r="V89" s="149" t="s">
        <v>11</v>
      </c>
      <c r="W89" s="149" t="s">
        <v>12</v>
      </c>
      <c r="X89" s="149" t="s">
        <v>13</v>
      </c>
      <c r="Y89" s="149" t="s">
        <v>14</v>
      </c>
      <c r="Z89" s="102" t="s">
        <v>165</v>
      </c>
      <c r="AA89" s="102" t="s">
        <v>185</v>
      </c>
      <c r="AB89" s="102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160"/>
      <c r="AS89" s="162"/>
    </row>
    <row r="90" spans="1:53" ht="22.5" customHeight="1">
      <c r="A90" s="122"/>
      <c r="B90" s="149"/>
      <c r="C90" s="153"/>
      <c r="D90" s="153"/>
      <c r="E90" s="163"/>
      <c r="F90" s="111"/>
      <c r="G90" s="111"/>
      <c r="H90" s="149"/>
      <c r="I90" s="149"/>
      <c r="J90" s="153"/>
      <c r="K90" s="163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00"/>
      <c r="AA90" s="103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3"/>
      <c r="AS90" s="162"/>
    </row>
    <row r="91" spans="1:53" ht="214.5" customHeight="1">
      <c r="A91" s="12"/>
      <c r="B91" s="31" t="s">
        <v>88</v>
      </c>
      <c r="C91" s="1"/>
      <c r="D91" s="31" t="s">
        <v>89</v>
      </c>
      <c r="E91" s="27" t="s">
        <v>90</v>
      </c>
      <c r="F91" s="32">
        <v>1</v>
      </c>
      <c r="G91" s="17">
        <v>1</v>
      </c>
      <c r="H91" s="27" t="s">
        <v>90</v>
      </c>
      <c r="I91" s="1"/>
      <c r="J91" s="2">
        <v>1</v>
      </c>
      <c r="K91" s="27" t="s">
        <v>90</v>
      </c>
      <c r="L91" s="2">
        <v>1</v>
      </c>
      <c r="M91" s="2">
        <v>1</v>
      </c>
      <c r="N91" s="98"/>
      <c r="O91" s="98">
        <f>$AR$91/11</f>
        <v>34304766.454545453</v>
      </c>
      <c r="P91" s="98">
        <f t="shared" ref="P91:Y91" si="12">$AR$91/11</f>
        <v>34304766.454545453</v>
      </c>
      <c r="Q91" s="98">
        <f t="shared" si="12"/>
        <v>34304766.454545453</v>
      </c>
      <c r="R91" s="98">
        <f t="shared" si="12"/>
        <v>34304766.454545453</v>
      </c>
      <c r="S91" s="98">
        <f t="shared" si="12"/>
        <v>34304766.454545453</v>
      </c>
      <c r="T91" s="98">
        <f t="shared" si="12"/>
        <v>34304766.454545453</v>
      </c>
      <c r="U91" s="98">
        <f t="shared" si="12"/>
        <v>34304766.454545453</v>
      </c>
      <c r="V91" s="98">
        <f t="shared" si="12"/>
        <v>34304766.454545453</v>
      </c>
      <c r="W91" s="98">
        <f t="shared" si="12"/>
        <v>34304766.454545453</v>
      </c>
      <c r="X91" s="98">
        <f t="shared" si="12"/>
        <v>34304766.454545453</v>
      </c>
      <c r="Y91" s="98">
        <f t="shared" si="12"/>
        <v>34304766.454545453</v>
      </c>
      <c r="Z91" s="98">
        <v>372352431</v>
      </c>
      <c r="AA91" s="98">
        <v>5000000</v>
      </c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90">
        <f>SUM(Z91:AA91)</f>
        <v>377352431</v>
      </c>
      <c r="AS91" s="34" t="s">
        <v>91</v>
      </c>
    </row>
    <row r="93" spans="1:53" ht="13.5" thickBot="1"/>
    <row r="94" spans="1:53" ht="15">
      <c r="A94" s="15" t="s">
        <v>17</v>
      </c>
      <c r="B94" s="106" t="s">
        <v>120</v>
      </c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</row>
    <row r="95" spans="1:53" ht="15">
      <c r="A95" s="16" t="s">
        <v>18</v>
      </c>
      <c r="B95" s="106" t="s">
        <v>121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</row>
    <row r="96" spans="1:53">
      <c r="A96" s="16" t="s">
        <v>19</v>
      </c>
      <c r="B96" s="156" t="s">
        <v>49</v>
      </c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8"/>
    </row>
    <row r="97" spans="1:53">
      <c r="A97" s="126" t="s">
        <v>20</v>
      </c>
      <c r="B97" s="128" t="s">
        <v>50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30"/>
    </row>
    <row r="98" spans="1:53">
      <c r="A98" s="127"/>
      <c r="B98" s="131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3"/>
    </row>
    <row r="99" spans="1:53">
      <c r="A99" s="16" t="s">
        <v>21</v>
      </c>
      <c r="B99" s="148" t="s">
        <v>92</v>
      </c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5"/>
    </row>
    <row r="100" spans="1:53">
      <c r="A100" s="126" t="s">
        <v>22</v>
      </c>
      <c r="B100" s="128" t="s">
        <v>93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6"/>
    </row>
    <row r="101" spans="1:53" ht="103.5" customHeight="1" thickBot="1">
      <c r="A101" s="134"/>
      <c r="B101" s="137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9"/>
    </row>
    <row r="102" spans="1:53" ht="13.5" thickBot="1">
      <c r="A102" s="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</row>
    <row r="103" spans="1:53" ht="12.75" customHeight="1">
      <c r="A103" s="121" t="s">
        <v>3</v>
      </c>
      <c r="B103" s="115" t="s">
        <v>4</v>
      </c>
      <c r="C103" s="112" t="s">
        <v>2</v>
      </c>
      <c r="D103" s="112" t="s">
        <v>16</v>
      </c>
      <c r="E103" s="114" t="s">
        <v>1</v>
      </c>
      <c r="F103" s="114"/>
      <c r="G103" s="114"/>
      <c r="H103" s="115" t="s">
        <v>5</v>
      </c>
      <c r="I103" s="115" t="s">
        <v>2</v>
      </c>
      <c r="J103" s="112" t="s">
        <v>16</v>
      </c>
      <c r="K103" s="114" t="s">
        <v>1</v>
      </c>
      <c r="L103" s="114"/>
      <c r="M103" s="114"/>
      <c r="N103" s="115" t="s">
        <v>15</v>
      </c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01" t="s">
        <v>25</v>
      </c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16" t="s">
        <v>27</v>
      </c>
      <c r="AS103" s="119" t="s">
        <v>26</v>
      </c>
    </row>
    <row r="104" spans="1:53">
      <c r="A104" s="122"/>
      <c r="B104" s="111"/>
      <c r="C104" s="113"/>
      <c r="D104" s="113"/>
      <c r="E104" s="113" t="s">
        <v>0</v>
      </c>
      <c r="F104" s="110" t="s">
        <v>110</v>
      </c>
      <c r="G104" s="110" t="s">
        <v>111</v>
      </c>
      <c r="H104" s="111"/>
      <c r="I104" s="111"/>
      <c r="J104" s="113"/>
      <c r="K104" s="113" t="s">
        <v>0</v>
      </c>
      <c r="L104" s="110" t="s">
        <v>36</v>
      </c>
      <c r="M104" s="110" t="s">
        <v>35</v>
      </c>
      <c r="N104" s="111" t="s">
        <v>6</v>
      </c>
      <c r="O104" s="111" t="s">
        <v>7</v>
      </c>
      <c r="P104" s="111" t="s">
        <v>8</v>
      </c>
      <c r="Q104" s="111" t="s">
        <v>9</v>
      </c>
      <c r="R104" s="111" t="s">
        <v>8</v>
      </c>
      <c r="S104" s="111" t="s">
        <v>10</v>
      </c>
      <c r="T104" s="111" t="s">
        <v>10</v>
      </c>
      <c r="U104" s="111" t="s">
        <v>9</v>
      </c>
      <c r="V104" s="111" t="s">
        <v>11</v>
      </c>
      <c r="W104" s="111" t="s">
        <v>12</v>
      </c>
      <c r="X104" s="111" t="s">
        <v>13</v>
      </c>
      <c r="Y104" s="111" t="s">
        <v>14</v>
      </c>
      <c r="Z104" s="102" t="s">
        <v>165</v>
      </c>
      <c r="AA104" s="102"/>
      <c r="AB104" s="102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117"/>
      <c r="AS104" s="120"/>
    </row>
    <row r="105" spans="1:53">
      <c r="A105" s="122"/>
      <c r="B105" s="111"/>
      <c r="C105" s="113"/>
      <c r="D105" s="113"/>
      <c r="E105" s="113"/>
      <c r="F105" s="111"/>
      <c r="G105" s="111"/>
      <c r="H105" s="111"/>
      <c r="I105" s="111"/>
      <c r="J105" s="113"/>
      <c r="K105" s="113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00"/>
      <c r="AA105" s="103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18"/>
      <c r="AS105" s="120"/>
    </row>
    <row r="106" spans="1:53" ht="134.25" customHeight="1">
      <c r="A106" s="1"/>
      <c r="B106" s="31" t="s">
        <v>94</v>
      </c>
      <c r="C106" s="1"/>
      <c r="D106" s="31" t="s">
        <v>104</v>
      </c>
      <c r="E106" s="27" t="s">
        <v>186</v>
      </c>
      <c r="F106" s="27" t="s">
        <v>37</v>
      </c>
      <c r="G106" s="36" t="s">
        <v>37</v>
      </c>
      <c r="H106" s="3" t="s">
        <v>96</v>
      </c>
      <c r="I106" s="1"/>
      <c r="J106" s="27" t="s">
        <v>37</v>
      </c>
      <c r="K106" s="27" t="s">
        <v>186</v>
      </c>
      <c r="L106" s="2">
        <v>13</v>
      </c>
      <c r="M106" s="2">
        <v>13</v>
      </c>
      <c r="N106" s="33"/>
      <c r="O106" s="91">
        <f>$Z$106/11</f>
        <v>38090909.090909094</v>
      </c>
      <c r="P106" s="91">
        <f t="shared" ref="P106:Y106" si="13">$Z$106/11</f>
        <v>38090909.090909094</v>
      </c>
      <c r="Q106" s="91">
        <f t="shared" si="13"/>
        <v>38090909.090909094</v>
      </c>
      <c r="R106" s="91">
        <f t="shared" si="13"/>
        <v>38090909.090909094</v>
      </c>
      <c r="S106" s="91">
        <f t="shared" si="13"/>
        <v>38090909.090909094</v>
      </c>
      <c r="T106" s="91">
        <f t="shared" si="13"/>
        <v>38090909.090909094</v>
      </c>
      <c r="U106" s="91">
        <f t="shared" si="13"/>
        <v>38090909.090909094</v>
      </c>
      <c r="V106" s="91">
        <f t="shared" si="13"/>
        <v>38090909.090909094</v>
      </c>
      <c r="W106" s="91">
        <f t="shared" si="13"/>
        <v>38090909.090909094</v>
      </c>
      <c r="X106" s="91">
        <f t="shared" si="13"/>
        <v>38090909.090909094</v>
      </c>
      <c r="Y106" s="91">
        <f t="shared" si="13"/>
        <v>38090909.090909094</v>
      </c>
      <c r="Z106" s="91">
        <v>419000000</v>
      </c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91">
        <f>SUM(Z106:AQ106)</f>
        <v>419000000</v>
      </c>
      <c r="AS106" s="140" t="s">
        <v>97</v>
      </c>
    </row>
    <row r="107" spans="1:53" ht="171" customHeight="1">
      <c r="A107" s="1"/>
      <c r="B107" s="57" t="s">
        <v>95</v>
      </c>
      <c r="C107" s="1"/>
      <c r="D107" s="40" t="s">
        <v>105</v>
      </c>
      <c r="E107" s="27" t="s">
        <v>187</v>
      </c>
      <c r="F107" s="27" t="s">
        <v>37</v>
      </c>
      <c r="G107" s="36" t="s">
        <v>37</v>
      </c>
      <c r="H107" s="3" t="s">
        <v>96</v>
      </c>
      <c r="I107" s="1"/>
      <c r="J107" s="27" t="s">
        <v>37</v>
      </c>
      <c r="K107" s="27" t="s">
        <v>187</v>
      </c>
      <c r="L107" s="2">
        <v>13</v>
      </c>
      <c r="M107" s="2">
        <v>13</v>
      </c>
      <c r="N107" s="33"/>
      <c r="O107" s="91">
        <f>$Z$107/11</f>
        <v>25835065.636363637</v>
      </c>
      <c r="P107" s="91">
        <f t="shared" ref="P107:Y107" si="14">$Z$107/11</f>
        <v>25835065.636363637</v>
      </c>
      <c r="Q107" s="91">
        <f t="shared" si="14"/>
        <v>25835065.636363637</v>
      </c>
      <c r="R107" s="91">
        <f t="shared" si="14"/>
        <v>25835065.636363637</v>
      </c>
      <c r="S107" s="91">
        <f t="shared" si="14"/>
        <v>25835065.636363637</v>
      </c>
      <c r="T107" s="91">
        <f t="shared" si="14"/>
        <v>25835065.636363637</v>
      </c>
      <c r="U107" s="91">
        <f t="shared" si="14"/>
        <v>25835065.636363637</v>
      </c>
      <c r="V107" s="91">
        <f t="shared" si="14"/>
        <v>25835065.636363637</v>
      </c>
      <c r="W107" s="91">
        <f t="shared" si="14"/>
        <v>25835065.636363637</v>
      </c>
      <c r="X107" s="91">
        <f t="shared" si="14"/>
        <v>25835065.636363637</v>
      </c>
      <c r="Y107" s="91">
        <f t="shared" si="14"/>
        <v>25835065.636363637</v>
      </c>
      <c r="Z107" s="91">
        <v>284185722</v>
      </c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91">
        <f>SUM(Z107:AQ107)</f>
        <v>284185722</v>
      </c>
      <c r="AS107" s="141"/>
    </row>
    <row r="109" spans="1:53" ht="13.5" thickBot="1"/>
    <row r="110" spans="1:53" ht="15">
      <c r="A110" s="15" t="s">
        <v>17</v>
      </c>
      <c r="B110" s="106" t="s">
        <v>120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</row>
    <row r="111" spans="1:53" ht="15">
      <c r="A111" s="16" t="s">
        <v>18</v>
      </c>
      <c r="B111" s="106" t="s">
        <v>121</v>
      </c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</row>
    <row r="112" spans="1:53">
      <c r="A112" s="16" t="s">
        <v>19</v>
      </c>
      <c r="B112" s="123" t="s">
        <v>98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5"/>
    </row>
    <row r="113" spans="1:45">
      <c r="A113" s="126" t="s">
        <v>20</v>
      </c>
      <c r="B113" s="128" t="s">
        <v>99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30"/>
    </row>
    <row r="114" spans="1:45">
      <c r="A114" s="127"/>
      <c r="B114" s="131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3"/>
    </row>
    <row r="115" spans="1:45">
      <c r="A115" s="16" t="s">
        <v>21</v>
      </c>
      <c r="B115" s="123" t="s">
        <v>100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5"/>
    </row>
    <row r="116" spans="1:45">
      <c r="A116" s="126" t="s">
        <v>22</v>
      </c>
      <c r="B116" s="128" t="s">
        <v>101</v>
      </c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6"/>
    </row>
    <row r="117" spans="1:45" ht="58.5" customHeight="1" thickBot="1">
      <c r="A117" s="134"/>
      <c r="B117" s="137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9"/>
    </row>
    <row r="118" spans="1:45" ht="13.5" thickBot="1">
      <c r="A118" s="9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</row>
    <row r="119" spans="1:45" ht="12.75" customHeight="1">
      <c r="A119" s="121" t="s">
        <v>3</v>
      </c>
      <c r="B119" s="115" t="s">
        <v>4</v>
      </c>
      <c r="C119" s="112" t="s">
        <v>2</v>
      </c>
      <c r="D119" s="112" t="s">
        <v>16</v>
      </c>
      <c r="E119" s="114" t="s">
        <v>1</v>
      </c>
      <c r="F119" s="114"/>
      <c r="G119" s="114"/>
      <c r="H119" s="115" t="s">
        <v>5</v>
      </c>
      <c r="I119" s="115" t="s">
        <v>2</v>
      </c>
      <c r="J119" s="112" t="s">
        <v>16</v>
      </c>
      <c r="K119" s="114" t="s">
        <v>1</v>
      </c>
      <c r="L119" s="114"/>
      <c r="M119" s="114"/>
      <c r="N119" s="115" t="s">
        <v>15</v>
      </c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01" t="s">
        <v>25</v>
      </c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16" t="s">
        <v>27</v>
      </c>
      <c r="AS119" s="119" t="s">
        <v>26</v>
      </c>
    </row>
    <row r="120" spans="1:45">
      <c r="A120" s="122"/>
      <c r="B120" s="111"/>
      <c r="C120" s="113"/>
      <c r="D120" s="113"/>
      <c r="E120" s="113" t="s">
        <v>0</v>
      </c>
      <c r="F120" s="110" t="s">
        <v>110</v>
      </c>
      <c r="G120" s="110" t="s">
        <v>111</v>
      </c>
      <c r="H120" s="111"/>
      <c r="I120" s="111"/>
      <c r="J120" s="113"/>
      <c r="K120" s="113" t="s">
        <v>0</v>
      </c>
      <c r="L120" s="110" t="s">
        <v>36</v>
      </c>
      <c r="M120" s="110" t="s">
        <v>35</v>
      </c>
      <c r="N120" s="111" t="s">
        <v>6</v>
      </c>
      <c r="O120" s="111" t="s">
        <v>7</v>
      </c>
      <c r="P120" s="111" t="s">
        <v>8</v>
      </c>
      <c r="Q120" s="111" t="s">
        <v>9</v>
      </c>
      <c r="R120" s="111" t="s">
        <v>8</v>
      </c>
      <c r="S120" s="111" t="s">
        <v>10</v>
      </c>
      <c r="T120" s="111" t="s">
        <v>10</v>
      </c>
      <c r="U120" s="111" t="s">
        <v>9</v>
      </c>
      <c r="V120" s="111" t="s">
        <v>11</v>
      </c>
      <c r="W120" s="111" t="s">
        <v>12</v>
      </c>
      <c r="X120" s="111" t="s">
        <v>13</v>
      </c>
      <c r="Y120" s="111" t="s">
        <v>14</v>
      </c>
      <c r="Z120" s="102" t="s">
        <v>165</v>
      </c>
      <c r="AA120" s="102"/>
      <c r="AB120" s="102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117"/>
      <c r="AS120" s="120"/>
    </row>
    <row r="121" spans="1:45">
      <c r="A121" s="122"/>
      <c r="B121" s="111"/>
      <c r="C121" s="113"/>
      <c r="D121" s="113"/>
      <c r="E121" s="113"/>
      <c r="F121" s="111"/>
      <c r="G121" s="111"/>
      <c r="H121" s="111"/>
      <c r="I121" s="111"/>
      <c r="J121" s="113"/>
      <c r="K121" s="113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00"/>
      <c r="AA121" s="103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18"/>
      <c r="AS121" s="120"/>
    </row>
    <row r="122" spans="1:45" ht="247.5" customHeight="1">
      <c r="A122" s="1"/>
      <c r="B122" s="31" t="s">
        <v>102</v>
      </c>
      <c r="C122" s="1"/>
      <c r="D122" s="39" t="s">
        <v>101</v>
      </c>
      <c r="E122" s="27" t="s">
        <v>106</v>
      </c>
      <c r="F122" s="27">
        <v>60</v>
      </c>
      <c r="G122" s="36">
        <v>80</v>
      </c>
      <c r="H122" s="3" t="s">
        <v>103</v>
      </c>
      <c r="I122" s="1"/>
      <c r="J122" s="39"/>
      <c r="K122" s="27" t="s">
        <v>106</v>
      </c>
      <c r="L122" s="2">
        <v>60</v>
      </c>
      <c r="M122" s="2">
        <v>80</v>
      </c>
      <c r="N122" s="37"/>
      <c r="O122" s="91">
        <f>$Z$122/11</f>
        <v>38090909.090909094</v>
      </c>
      <c r="P122" s="91">
        <f t="shared" ref="P122:Y122" si="15">$Z$122/11</f>
        <v>38090909.090909094</v>
      </c>
      <c r="Q122" s="91">
        <f t="shared" si="15"/>
        <v>38090909.090909094</v>
      </c>
      <c r="R122" s="91">
        <f t="shared" si="15"/>
        <v>38090909.090909094</v>
      </c>
      <c r="S122" s="91">
        <f t="shared" si="15"/>
        <v>38090909.090909094</v>
      </c>
      <c r="T122" s="91">
        <f t="shared" si="15"/>
        <v>38090909.090909094</v>
      </c>
      <c r="U122" s="91">
        <f t="shared" si="15"/>
        <v>38090909.090909094</v>
      </c>
      <c r="V122" s="91">
        <f t="shared" si="15"/>
        <v>38090909.090909094</v>
      </c>
      <c r="W122" s="91">
        <f t="shared" si="15"/>
        <v>38090909.090909094</v>
      </c>
      <c r="X122" s="91">
        <f t="shared" si="15"/>
        <v>38090909.090909094</v>
      </c>
      <c r="Y122" s="91">
        <f t="shared" si="15"/>
        <v>38090909.090909094</v>
      </c>
      <c r="Z122" s="91">
        <v>419000000</v>
      </c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91">
        <f>SUM(Z122:AQ122)</f>
        <v>419000000</v>
      </c>
      <c r="AS122" s="27" t="s">
        <v>85</v>
      </c>
    </row>
  </sheetData>
  <mergeCells count="424">
    <mergeCell ref="AT29:AT31"/>
    <mergeCell ref="B22:AT22"/>
    <mergeCell ref="B23:AT24"/>
    <mergeCell ref="B25:AT25"/>
    <mergeCell ref="B26:AT27"/>
    <mergeCell ref="F30:F31"/>
    <mergeCell ref="G30:G31"/>
    <mergeCell ref="AF30:AF31"/>
    <mergeCell ref="AG30:AG31"/>
    <mergeCell ref="AH30:AH31"/>
    <mergeCell ref="AT14:AT16"/>
    <mergeCell ref="B7:AT7"/>
    <mergeCell ref="B8:AT9"/>
    <mergeCell ref="B10:AT10"/>
    <mergeCell ref="B11:AT12"/>
    <mergeCell ref="E15:E16"/>
    <mergeCell ref="F15:F16"/>
    <mergeCell ref="G15:G16"/>
    <mergeCell ref="AE15:AE16"/>
    <mergeCell ref="L15:L16"/>
    <mergeCell ref="M15:M16"/>
    <mergeCell ref="H14:H16"/>
    <mergeCell ref="I14:I16"/>
    <mergeCell ref="AR14:AR16"/>
    <mergeCell ref="S15:S16"/>
    <mergeCell ref="T15:T16"/>
    <mergeCell ref="U15:U16"/>
    <mergeCell ref="AD15:AD16"/>
    <mergeCell ref="V15:V16"/>
    <mergeCell ref="K71:M71"/>
    <mergeCell ref="N71:Y71"/>
    <mergeCell ref="B67:AS67"/>
    <mergeCell ref="C29:C31"/>
    <mergeCell ref="N29:Y29"/>
    <mergeCell ref="AS14:AS16"/>
    <mergeCell ref="N15:N16"/>
    <mergeCell ref="O15:O16"/>
    <mergeCell ref="K15:K16"/>
    <mergeCell ref="Q15:Q16"/>
    <mergeCell ref="J71:J73"/>
    <mergeCell ref="B42:AS42"/>
    <mergeCell ref="W35:W36"/>
    <mergeCell ref="AR29:AR31"/>
    <mergeCell ref="AS29:AS31"/>
    <mergeCell ref="E30:E31"/>
    <mergeCell ref="Z30:Z31"/>
    <mergeCell ref="AA30:AA31"/>
    <mergeCell ref="W15:W16"/>
    <mergeCell ref="E72:E73"/>
    <mergeCell ref="X15:X16"/>
    <mergeCell ref="O30:O31"/>
    <mergeCell ref="H29:H31"/>
    <mergeCell ref="I29:I31"/>
    <mergeCell ref="J29:J31"/>
    <mergeCell ref="R72:R73"/>
    <mergeCell ref="S72:S73"/>
    <mergeCell ref="F72:F73"/>
    <mergeCell ref="P15:P16"/>
    <mergeCell ref="A29:A31"/>
    <mergeCell ref="D29:D31"/>
    <mergeCell ref="A14:A16"/>
    <mergeCell ref="B14:B16"/>
    <mergeCell ref="Q30:Q31"/>
    <mergeCell ref="R15:R16"/>
    <mergeCell ref="K14:M14"/>
    <mergeCell ref="N14:Y14"/>
    <mergeCell ref="C14:C16"/>
    <mergeCell ref="J14:J16"/>
    <mergeCell ref="A1:Y1"/>
    <mergeCell ref="A2:Y2"/>
    <mergeCell ref="A3:Y3"/>
    <mergeCell ref="A26:A27"/>
    <mergeCell ref="A8:A9"/>
    <mergeCell ref="A11:A12"/>
    <mergeCell ref="A23:A24"/>
    <mergeCell ref="Y15:Y16"/>
    <mergeCell ref="D14:D16"/>
    <mergeCell ref="E14:G14"/>
    <mergeCell ref="G72:G73"/>
    <mergeCell ref="O72:O73"/>
    <mergeCell ref="T72:T73"/>
    <mergeCell ref="K72:K73"/>
    <mergeCell ref="L72:L73"/>
    <mergeCell ref="M72:M73"/>
    <mergeCell ref="N72:N73"/>
    <mergeCell ref="P72:P73"/>
    <mergeCell ref="Q72:Q73"/>
    <mergeCell ref="AR71:AR73"/>
    <mergeCell ref="AS71:AS73"/>
    <mergeCell ref="W72:W73"/>
    <mergeCell ref="X72:X73"/>
    <mergeCell ref="Y72:Y73"/>
    <mergeCell ref="V72:V73"/>
    <mergeCell ref="AI72:AI73"/>
    <mergeCell ref="AJ72:AJ73"/>
    <mergeCell ref="AK72:AK73"/>
    <mergeCell ref="A68:A69"/>
    <mergeCell ref="B68:AS69"/>
    <mergeCell ref="A71:A73"/>
    <mergeCell ref="B71:B73"/>
    <mergeCell ref="C71:C73"/>
    <mergeCell ref="D71:D73"/>
    <mergeCell ref="E71:G71"/>
    <mergeCell ref="H71:H73"/>
    <mergeCell ref="I71:I73"/>
    <mergeCell ref="U72:U73"/>
    <mergeCell ref="A65:A66"/>
    <mergeCell ref="B65:AS66"/>
    <mergeCell ref="K29:M29"/>
    <mergeCell ref="R30:R31"/>
    <mergeCell ref="E29:G29"/>
    <mergeCell ref="M30:M31"/>
    <mergeCell ref="N30:N31"/>
    <mergeCell ref="B29:B31"/>
    <mergeCell ref="W30:W31"/>
    <mergeCell ref="X30:X31"/>
    <mergeCell ref="AT49:AT51"/>
    <mergeCell ref="K30:K31"/>
    <mergeCell ref="L30:L31"/>
    <mergeCell ref="Y30:Y31"/>
    <mergeCell ref="S30:S31"/>
    <mergeCell ref="T30:T31"/>
    <mergeCell ref="U30:U31"/>
    <mergeCell ref="V30:V31"/>
    <mergeCell ref="P30:P31"/>
    <mergeCell ref="X35:X36"/>
    <mergeCell ref="A43:A44"/>
    <mergeCell ref="B43:AS44"/>
    <mergeCell ref="B45:AS45"/>
    <mergeCell ref="U35:U36"/>
    <mergeCell ref="V35:V36"/>
    <mergeCell ref="AG35:AG36"/>
    <mergeCell ref="AH35:AH36"/>
    <mergeCell ref="AI35:AI36"/>
    <mergeCell ref="AQ35:AQ36"/>
    <mergeCell ref="AR35:AR36"/>
    <mergeCell ref="A46:A47"/>
    <mergeCell ref="B46:AS47"/>
    <mergeCell ref="A49:A51"/>
    <mergeCell ref="B49:B51"/>
    <mergeCell ref="C49:C51"/>
    <mergeCell ref="D49:D51"/>
    <mergeCell ref="E49:G49"/>
    <mergeCell ref="H49:H51"/>
    <mergeCell ref="I49:I51"/>
    <mergeCell ref="AR49:AR51"/>
    <mergeCell ref="AS49:AS51"/>
    <mergeCell ref="N50:N51"/>
    <mergeCell ref="O50:O51"/>
    <mergeCell ref="P50:P51"/>
    <mergeCell ref="Q50:Q51"/>
    <mergeCell ref="W50:W51"/>
    <mergeCell ref="N49:Y49"/>
    <mergeCell ref="X50:X51"/>
    <mergeCell ref="Z49:AQ49"/>
    <mergeCell ref="Z50:Z51"/>
    <mergeCell ref="AA50:AA51"/>
    <mergeCell ref="J49:J51"/>
    <mergeCell ref="K49:M49"/>
    <mergeCell ref="Y50:Y51"/>
    <mergeCell ref="F50:F51"/>
    <mergeCell ref="G50:G51"/>
    <mergeCell ref="K50:K51"/>
    <mergeCell ref="L50:L51"/>
    <mergeCell ref="AP15:AP16"/>
    <mergeCell ref="Z29:AQ29"/>
    <mergeCell ref="B64:AS64"/>
    <mergeCell ref="R50:R51"/>
    <mergeCell ref="S50:S51"/>
    <mergeCell ref="T50:T51"/>
    <mergeCell ref="U50:U51"/>
    <mergeCell ref="V50:V51"/>
    <mergeCell ref="E50:E51"/>
    <mergeCell ref="M50:M51"/>
    <mergeCell ref="D88:D90"/>
    <mergeCell ref="E88:G88"/>
    <mergeCell ref="H88:H90"/>
    <mergeCell ref="I88:I90"/>
    <mergeCell ref="B81:AS81"/>
    <mergeCell ref="A82:A83"/>
    <mergeCell ref="B82:AS83"/>
    <mergeCell ref="B84:AS84"/>
    <mergeCell ref="Q89:Q90"/>
    <mergeCell ref="R89:R90"/>
    <mergeCell ref="Y89:Y90"/>
    <mergeCell ref="U89:U90"/>
    <mergeCell ref="V89:V90"/>
    <mergeCell ref="A85:A86"/>
    <mergeCell ref="B85:AS86"/>
    <mergeCell ref="A88:A90"/>
    <mergeCell ref="B88:B90"/>
    <mergeCell ref="C88:C90"/>
    <mergeCell ref="F89:F90"/>
    <mergeCell ref="G89:G90"/>
    <mergeCell ref="K89:K90"/>
    <mergeCell ref="L89:L90"/>
    <mergeCell ref="O89:O90"/>
    <mergeCell ref="P89:P90"/>
    <mergeCell ref="K88:M88"/>
    <mergeCell ref="N88:Y88"/>
    <mergeCell ref="T89:T90"/>
    <mergeCell ref="N89:N90"/>
    <mergeCell ref="B96:AS96"/>
    <mergeCell ref="A97:A98"/>
    <mergeCell ref="B97:AS98"/>
    <mergeCell ref="AR88:AR90"/>
    <mergeCell ref="AS88:AS90"/>
    <mergeCell ref="E89:E90"/>
    <mergeCell ref="A100:A101"/>
    <mergeCell ref="B100:AS101"/>
    <mergeCell ref="A103:A105"/>
    <mergeCell ref="B103:B105"/>
    <mergeCell ref="C103:C105"/>
    <mergeCell ref="D103:D105"/>
    <mergeCell ref="E103:G103"/>
    <mergeCell ref="H103:H105"/>
    <mergeCell ref="I103:I105"/>
    <mergeCell ref="AR103:AR105"/>
    <mergeCell ref="AS103:AS105"/>
    <mergeCell ref="N104:N105"/>
    <mergeCell ref="O104:O105"/>
    <mergeCell ref="P104:P105"/>
    <mergeCell ref="Q104:Q105"/>
    <mergeCell ref="X104:X105"/>
    <mergeCell ref="Y104:Y105"/>
    <mergeCell ref="R104:R105"/>
    <mergeCell ref="S104:S105"/>
    <mergeCell ref="T104:T105"/>
    <mergeCell ref="E104:E105"/>
    <mergeCell ref="F104:F105"/>
    <mergeCell ref="G104:G105"/>
    <mergeCell ref="K104:K105"/>
    <mergeCell ref="L104:L105"/>
    <mergeCell ref="M104:M105"/>
    <mergeCell ref="J103:J105"/>
    <mergeCell ref="K103:M103"/>
    <mergeCell ref="U104:U105"/>
    <mergeCell ref="V104:V105"/>
    <mergeCell ref="W104:W105"/>
    <mergeCell ref="AF35:AF36"/>
    <mergeCell ref="N35:N36"/>
    <mergeCell ref="O35:O36"/>
    <mergeCell ref="P35:P36"/>
    <mergeCell ref="Q35:Q36"/>
    <mergeCell ref="R35:R36"/>
    <mergeCell ref="S35:S36"/>
    <mergeCell ref="AP120:AP121"/>
    <mergeCell ref="AQ120:AQ121"/>
    <mergeCell ref="AS106:AS107"/>
    <mergeCell ref="T35:T36"/>
    <mergeCell ref="Y35:Y36"/>
    <mergeCell ref="Z35:Z36"/>
    <mergeCell ref="AA35:AA36"/>
    <mergeCell ref="N103:Y103"/>
    <mergeCell ref="B99:AS99"/>
    <mergeCell ref="S89:S90"/>
    <mergeCell ref="G120:G121"/>
    <mergeCell ref="B112:AS112"/>
    <mergeCell ref="A113:A114"/>
    <mergeCell ref="B113:AS114"/>
    <mergeCell ref="B115:AS115"/>
    <mergeCell ref="A116:A117"/>
    <mergeCell ref="B116:AS117"/>
    <mergeCell ref="AM120:AM121"/>
    <mergeCell ref="AN120:AN121"/>
    <mergeCell ref="AO120:AO121"/>
    <mergeCell ref="Q120:Q121"/>
    <mergeCell ref="U120:U121"/>
    <mergeCell ref="V120:V121"/>
    <mergeCell ref="A119:A121"/>
    <mergeCell ref="B119:B121"/>
    <mergeCell ref="C119:C121"/>
    <mergeCell ref="D119:D121"/>
    <mergeCell ref="E119:G119"/>
    <mergeCell ref="H119:H121"/>
    <mergeCell ref="F120:F121"/>
    <mergeCell ref="R120:R121"/>
    <mergeCell ref="S120:S121"/>
    <mergeCell ref="T120:T121"/>
    <mergeCell ref="L120:L121"/>
    <mergeCell ref="AR119:AR121"/>
    <mergeCell ref="AS119:AS121"/>
    <mergeCell ref="N120:N121"/>
    <mergeCell ref="AL120:AL121"/>
    <mergeCell ref="O120:O121"/>
    <mergeCell ref="P120:P121"/>
    <mergeCell ref="M120:M121"/>
    <mergeCell ref="J119:J121"/>
    <mergeCell ref="W120:W121"/>
    <mergeCell ref="K119:M119"/>
    <mergeCell ref="E120:E121"/>
    <mergeCell ref="K120:K121"/>
    <mergeCell ref="N119:Y119"/>
    <mergeCell ref="X120:X121"/>
    <mergeCell ref="Y120:Y121"/>
    <mergeCell ref="I119:I121"/>
    <mergeCell ref="AF120:AF121"/>
    <mergeCell ref="AG120:AG121"/>
    <mergeCell ref="AH120:AH121"/>
    <mergeCell ref="AI120:AI121"/>
    <mergeCell ref="AJ120:AJ121"/>
    <mergeCell ref="AK120:AK121"/>
    <mergeCell ref="AO104:AO105"/>
    <mergeCell ref="AP104:AP105"/>
    <mergeCell ref="AQ104:AQ105"/>
    <mergeCell ref="Z119:AQ119"/>
    <mergeCell ref="Z120:Z121"/>
    <mergeCell ref="AA120:AA121"/>
    <mergeCell ref="AB120:AB121"/>
    <mergeCell ref="AC120:AC121"/>
    <mergeCell ref="AD120:AD121"/>
    <mergeCell ref="AE120:AE121"/>
    <mergeCell ref="AI104:AI105"/>
    <mergeCell ref="AJ104:AJ105"/>
    <mergeCell ref="AK104:AK105"/>
    <mergeCell ref="AL104:AL105"/>
    <mergeCell ref="AM104:AM105"/>
    <mergeCell ref="AN104:AN105"/>
    <mergeCell ref="Z103:AQ103"/>
    <mergeCell ref="Z104:Z105"/>
    <mergeCell ref="AA104:AA105"/>
    <mergeCell ref="AB104:AB105"/>
    <mergeCell ref="AC104:AC105"/>
    <mergeCell ref="AD104:AD105"/>
    <mergeCell ref="AE104:AE105"/>
    <mergeCell ref="AF104:AF105"/>
    <mergeCell ref="AG104:AG105"/>
    <mergeCell ref="AH104:AH105"/>
    <mergeCell ref="B5:BA5"/>
    <mergeCell ref="B6:BA6"/>
    <mergeCell ref="B20:BA20"/>
    <mergeCell ref="B21:BA21"/>
    <mergeCell ref="B40:BA40"/>
    <mergeCell ref="B41:BA41"/>
    <mergeCell ref="AI15:AI16"/>
    <mergeCell ref="AQ15:AQ16"/>
    <mergeCell ref="AJ15:AJ16"/>
    <mergeCell ref="AK15:AK16"/>
    <mergeCell ref="B94:BA94"/>
    <mergeCell ref="B95:BA95"/>
    <mergeCell ref="AE72:AE73"/>
    <mergeCell ref="AF72:AF73"/>
    <mergeCell ref="AG72:AG73"/>
    <mergeCell ref="AH72:AH73"/>
    <mergeCell ref="AP89:AP90"/>
    <mergeCell ref="AQ89:AQ90"/>
    <mergeCell ref="W89:W90"/>
    <mergeCell ref="X89:X90"/>
    <mergeCell ref="AL89:AL90"/>
    <mergeCell ref="AM89:AM90"/>
    <mergeCell ref="AN89:AN90"/>
    <mergeCell ref="AO89:AO90"/>
    <mergeCell ref="B62:BA62"/>
    <mergeCell ref="B63:BA63"/>
    <mergeCell ref="B79:BA79"/>
    <mergeCell ref="B80:BA80"/>
    <mergeCell ref="M89:M90"/>
    <mergeCell ref="J88:J90"/>
    <mergeCell ref="Z14:AQ14"/>
    <mergeCell ref="Z15:Z16"/>
    <mergeCell ref="AA15:AA16"/>
    <mergeCell ref="AF15:AF16"/>
    <mergeCell ref="AG15:AG16"/>
    <mergeCell ref="AH15:AH16"/>
    <mergeCell ref="AL15:AL16"/>
    <mergeCell ref="AM15:AM16"/>
    <mergeCell ref="AN15:AN16"/>
    <mergeCell ref="AO15:AO16"/>
    <mergeCell ref="AK30:AK31"/>
    <mergeCell ref="AL30:AL31"/>
    <mergeCell ref="AM30:AM31"/>
    <mergeCell ref="AN30:AN31"/>
    <mergeCell ref="B110:BA110"/>
    <mergeCell ref="B111:BA111"/>
    <mergeCell ref="AH89:AH90"/>
    <mergeCell ref="AI89:AI90"/>
    <mergeCell ref="AJ89:AJ90"/>
    <mergeCell ref="AK89:AK90"/>
    <mergeCell ref="AG50:AG51"/>
    <mergeCell ref="AO30:AO31"/>
    <mergeCell ref="AP30:AP31"/>
    <mergeCell ref="AQ30:AQ31"/>
    <mergeCell ref="AB30:AB31"/>
    <mergeCell ref="AC30:AC31"/>
    <mergeCell ref="AD30:AD31"/>
    <mergeCell ref="AE30:AE31"/>
    <mergeCell ref="AI30:AI31"/>
    <mergeCell ref="AJ30:AJ31"/>
    <mergeCell ref="AI50:AI51"/>
    <mergeCell ref="AJ50:AJ51"/>
    <mergeCell ref="AK50:AK51"/>
    <mergeCell ref="AL50:AL51"/>
    <mergeCell ref="AM50:AM51"/>
    <mergeCell ref="AB50:AB51"/>
    <mergeCell ref="AC50:AC51"/>
    <mergeCell ref="AD50:AD51"/>
    <mergeCell ref="AE50:AE51"/>
    <mergeCell ref="AF50:AF51"/>
    <mergeCell ref="AN50:AN51"/>
    <mergeCell ref="AO50:AO51"/>
    <mergeCell ref="AP50:AP51"/>
    <mergeCell ref="AQ50:AQ51"/>
    <mergeCell ref="Z71:AQ71"/>
    <mergeCell ref="Z72:Z73"/>
    <mergeCell ref="AA72:AA73"/>
    <mergeCell ref="AB72:AB73"/>
    <mergeCell ref="AD72:AD73"/>
    <mergeCell ref="AH50:AH51"/>
    <mergeCell ref="AL72:AL73"/>
    <mergeCell ref="AM72:AM73"/>
    <mergeCell ref="AN72:AN73"/>
    <mergeCell ref="AO72:AO73"/>
    <mergeCell ref="AP72:AP73"/>
    <mergeCell ref="AQ72:AQ73"/>
    <mergeCell ref="AC72:AC73"/>
    <mergeCell ref="Z88:AQ88"/>
    <mergeCell ref="Z89:Z90"/>
    <mergeCell ref="AA89:AA90"/>
    <mergeCell ref="AB89:AB90"/>
    <mergeCell ref="AC89:AC90"/>
    <mergeCell ref="AD89:AD90"/>
    <mergeCell ref="AE89:AE90"/>
    <mergeCell ref="AF89:AF90"/>
    <mergeCell ref="AG89:AG90"/>
  </mergeCells>
  <phoneticPr fontId="26" type="noConversion"/>
  <pageMargins left="0.75" right="0.75" top="0.32" bottom="0.24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ACCION  2012 SALUD</vt:lpstr>
      <vt:lpstr>'PLAN ACCION  2012 SALUD'!Títulos_a_imprimir</vt:lpstr>
    </vt:vector>
  </TitlesOfParts>
  <Company>Gobernación del Putumayo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rubiurre</cp:lastModifiedBy>
  <cp:lastPrinted>2010-03-10T20:03:41Z</cp:lastPrinted>
  <dcterms:created xsi:type="dcterms:W3CDTF">2008-06-04T23:24:23Z</dcterms:created>
  <dcterms:modified xsi:type="dcterms:W3CDTF">2012-11-09T14:58:58Z</dcterms:modified>
</cp:coreProperties>
</file>