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F:\Desktop\Todo Planeación 2020-2023-2\PLANES  ACCIÓN 2020-2023\011. Evaluación  de Gestión  Control Interno 2021\"/>
    </mc:Choice>
  </mc:AlternateContent>
  <xr:revisionPtr revIDLastSave="0" documentId="13_ncr:1_{4D276CC0-8499-44CC-80A4-F87D2BA1E081}" xr6:coauthVersionLast="47" xr6:coauthVersionMax="47" xr10:uidLastSave="{00000000-0000-0000-0000-000000000000}"/>
  <workbookProtection workbookAlgorithmName="SHA-512" workbookHashValue="BsT2TGx+vZ/52yAi1az5IwMXtcxVLeKazUXtFA/R/0D/CSaNFzopRva9zwj/znhXK+iaEZJFhX+gKuKDuwS9sw==" workbookSaltValue="R000uWpoSHbLQpzqai0faw==" workbookSpinCount="100000" lockStructure="1"/>
  <bookViews>
    <workbookView xWindow="-108" yWindow="-108" windowWidth="23256" windowHeight="12576" tabRatio="603" xr2:uid="{00000000-000D-0000-FFFF-FFFF00000000}"/>
  </bookViews>
  <sheets>
    <sheet name="S. Salud y Bienestar Social " sheetId="12" r:id="rId1"/>
  </sheets>
  <definedNames>
    <definedName name="_xlnm._FilterDatabase" localSheetId="0" hidden="1">'S. Salud y Bienestar Social '!$A$9:$CE$103</definedName>
    <definedName name="_xlnm.Print_Area" localSheetId="0">'S. Salud y Bienestar Social '!$B$1:$BM$26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11" i="12" l="1"/>
  <c r="Z101" i="12"/>
  <c r="Z102" i="12"/>
  <c r="Z100" i="12"/>
  <c r="Z91" i="12"/>
  <c r="Z92" i="12"/>
  <c r="Z93" i="12"/>
  <c r="Z94" i="12"/>
  <c r="Z95" i="12"/>
  <c r="Z96" i="12"/>
  <c r="Z97" i="12"/>
  <c r="Z98" i="12"/>
  <c r="Z90" i="12"/>
  <c r="Z86" i="12"/>
  <c r="Z87" i="12"/>
  <c r="Z88" i="12"/>
  <c r="Z80" i="12"/>
  <c r="Z81" i="12"/>
  <c r="Z82" i="12"/>
  <c r="Z83" i="12"/>
  <c r="Z84" i="12"/>
  <c r="Z85" i="12"/>
  <c r="Z79" i="12"/>
  <c r="Z73" i="12"/>
  <c r="Z74" i="12"/>
  <c r="Z75" i="12"/>
  <c r="Z76" i="12"/>
  <c r="Z77" i="12"/>
  <c r="Z72" i="12"/>
  <c r="Z66" i="12"/>
  <c r="Z67" i="12"/>
  <c r="Z68" i="12"/>
  <c r="Z69" i="12"/>
  <c r="Z70" i="12"/>
  <c r="Z65" i="12"/>
  <c r="Z60" i="12"/>
  <c r="Z61" i="12"/>
  <c r="Z62" i="12"/>
  <c r="Z63" i="12"/>
  <c r="Z59" i="12"/>
  <c r="Z53" i="12"/>
  <c r="Z54" i="12"/>
  <c r="Z55" i="12"/>
  <c r="Z56" i="12"/>
  <c r="Z57" i="12"/>
  <c r="Z52" i="12"/>
  <c r="Z45" i="12"/>
  <c r="Z46" i="12"/>
  <c r="Z47" i="12"/>
  <c r="Z48" i="12"/>
  <c r="Z49" i="12"/>
  <c r="Z50" i="12"/>
  <c r="Z44" i="12"/>
  <c r="Z37" i="12"/>
  <c r="Z38" i="12"/>
  <c r="Z39" i="12"/>
  <c r="Z40" i="12"/>
  <c r="Z41" i="12"/>
  <c r="Z42" i="12"/>
  <c r="Z36" i="12"/>
  <c r="Z28" i="12"/>
  <c r="Z29" i="12"/>
  <c r="Z30" i="12"/>
  <c r="Z31" i="12"/>
  <c r="Z32" i="12"/>
  <c r="Z33" i="12"/>
  <c r="Z34" i="12"/>
  <c r="Z27" i="12"/>
  <c r="Z22" i="12"/>
  <c r="Z23" i="12"/>
  <c r="Z24" i="12"/>
  <c r="Z25" i="12"/>
  <c r="Z21" i="12"/>
  <c r="Z12" i="12"/>
  <c r="Z13" i="12"/>
  <c r="Z14" i="12"/>
  <c r="Z15" i="12"/>
  <c r="Z16" i="12"/>
  <c r="Z17" i="12"/>
  <c r="Z18" i="12"/>
  <c r="Z19" i="12"/>
  <c r="Z10" i="12"/>
  <c r="Z99" i="12" l="1"/>
  <c r="AF103" i="12"/>
  <c r="AG103" i="12"/>
  <c r="AH103" i="12"/>
  <c r="AI103" i="12"/>
  <c r="AJ103" i="12"/>
  <c r="AK103" i="12"/>
  <c r="AL103" i="12"/>
  <c r="AM103" i="12"/>
  <c r="AN103" i="12"/>
  <c r="AO103" i="12"/>
  <c r="AP103" i="12"/>
  <c r="AQ103" i="12"/>
  <c r="AR103" i="12"/>
  <c r="AS103" i="12"/>
  <c r="AT103" i="12"/>
  <c r="AU103" i="12"/>
  <c r="AV103" i="12"/>
  <c r="AW103" i="12"/>
  <c r="AF99" i="12"/>
  <c r="AG99" i="12"/>
  <c r="AH99" i="12"/>
  <c r="AI99" i="12"/>
  <c r="AJ99" i="12"/>
  <c r="AK99" i="12"/>
  <c r="AL99" i="12"/>
  <c r="AM99" i="12"/>
  <c r="AN99" i="12"/>
  <c r="AO99" i="12"/>
  <c r="AP99" i="12"/>
  <c r="AQ99" i="12"/>
  <c r="AR99" i="12"/>
  <c r="AS99" i="12"/>
  <c r="AT99" i="12"/>
  <c r="AU99" i="12"/>
  <c r="AV99" i="12"/>
  <c r="AW99" i="12"/>
  <c r="AF89" i="12"/>
  <c r="AG89" i="12"/>
  <c r="AH89" i="12"/>
  <c r="AI89" i="12"/>
  <c r="AJ89" i="12"/>
  <c r="AK89" i="12"/>
  <c r="AL89" i="12"/>
  <c r="AM89" i="12"/>
  <c r="AN89" i="12"/>
  <c r="AO89" i="12"/>
  <c r="AP89" i="12"/>
  <c r="AQ89" i="12"/>
  <c r="AR89" i="12"/>
  <c r="AS89" i="12"/>
  <c r="AT89" i="12"/>
  <c r="AU89" i="12"/>
  <c r="AV89" i="12"/>
  <c r="AW89" i="12"/>
  <c r="AW78" i="12"/>
  <c r="AF78" i="12"/>
  <c r="AG78" i="12"/>
  <c r="AH78" i="12"/>
  <c r="AI78" i="12"/>
  <c r="AJ78" i="12"/>
  <c r="AK78" i="12"/>
  <c r="AL78" i="12"/>
  <c r="AM78" i="12"/>
  <c r="AN78" i="12"/>
  <c r="AO78" i="12"/>
  <c r="AP78" i="12"/>
  <c r="AQ78" i="12"/>
  <c r="AR78" i="12"/>
  <c r="AS78" i="12"/>
  <c r="AT78" i="12"/>
  <c r="AU78" i="12"/>
  <c r="AV78" i="12"/>
  <c r="AF71" i="12"/>
  <c r="AG71" i="12"/>
  <c r="AH71" i="12"/>
  <c r="AI71" i="12"/>
  <c r="AJ71" i="12"/>
  <c r="AK71" i="12"/>
  <c r="AL71" i="12"/>
  <c r="AM71" i="12"/>
  <c r="AN71" i="12"/>
  <c r="AO71" i="12"/>
  <c r="AP71" i="12"/>
  <c r="AQ71" i="12"/>
  <c r="AR71" i="12"/>
  <c r="AS71" i="12"/>
  <c r="AT71" i="12"/>
  <c r="AU71" i="12"/>
  <c r="AV71" i="12"/>
  <c r="AW71" i="12"/>
  <c r="AF64" i="12"/>
  <c r="AG64" i="12"/>
  <c r="AH64" i="12"/>
  <c r="AI64" i="12"/>
  <c r="AJ64" i="12"/>
  <c r="AK64" i="12"/>
  <c r="AL64" i="12"/>
  <c r="AM64" i="12"/>
  <c r="AN64" i="12"/>
  <c r="AO64" i="12"/>
  <c r="AP64" i="12"/>
  <c r="AQ64" i="12"/>
  <c r="AR64" i="12"/>
  <c r="AS64" i="12"/>
  <c r="AT64" i="12"/>
  <c r="AU64" i="12"/>
  <c r="AV64" i="12"/>
  <c r="AW64" i="12"/>
  <c r="AF58" i="12"/>
  <c r="AG58" i="12"/>
  <c r="AH58" i="12"/>
  <c r="AI58" i="12"/>
  <c r="AJ58" i="12"/>
  <c r="AK58" i="12"/>
  <c r="AL58" i="12"/>
  <c r="AM58" i="12"/>
  <c r="AN58" i="12"/>
  <c r="AO58" i="12"/>
  <c r="AP58" i="12"/>
  <c r="AQ58" i="12"/>
  <c r="AR58" i="12"/>
  <c r="AS58" i="12"/>
  <c r="AT58" i="12"/>
  <c r="AU58" i="12"/>
  <c r="AV58" i="12"/>
  <c r="AW58" i="12"/>
  <c r="AF51" i="12"/>
  <c r="AG51" i="12"/>
  <c r="AH51" i="12"/>
  <c r="AI51" i="12"/>
  <c r="AJ51" i="12"/>
  <c r="AK51" i="12"/>
  <c r="AL51" i="12"/>
  <c r="AM51" i="12"/>
  <c r="AN51" i="12"/>
  <c r="AO51" i="12"/>
  <c r="AP51" i="12"/>
  <c r="AQ51" i="12"/>
  <c r="AR51" i="12"/>
  <c r="AS51" i="12"/>
  <c r="AT51" i="12"/>
  <c r="AU51" i="12"/>
  <c r="AV51" i="12"/>
  <c r="AW51" i="12"/>
  <c r="AF43" i="12"/>
  <c r="AG43" i="12"/>
  <c r="AH43" i="12"/>
  <c r="AI43" i="12"/>
  <c r="AJ43" i="12"/>
  <c r="AK43" i="12"/>
  <c r="AL43" i="12"/>
  <c r="AM43" i="12"/>
  <c r="AN43" i="12"/>
  <c r="AO43" i="12"/>
  <c r="AP43" i="12"/>
  <c r="AQ43" i="12"/>
  <c r="AR43" i="12"/>
  <c r="AS43" i="12"/>
  <c r="AT43" i="12"/>
  <c r="AU43" i="12"/>
  <c r="AV43" i="12"/>
  <c r="AW43" i="12"/>
  <c r="AF35" i="12"/>
  <c r="AG35" i="12"/>
  <c r="AH35" i="12"/>
  <c r="AI35" i="12"/>
  <c r="AJ35" i="12"/>
  <c r="AK35" i="12"/>
  <c r="AL35" i="12"/>
  <c r="AM35" i="12"/>
  <c r="AN35" i="12"/>
  <c r="AO35" i="12"/>
  <c r="AP35" i="12"/>
  <c r="AQ35" i="12"/>
  <c r="AR35" i="12"/>
  <c r="AS35" i="12"/>
  <c r="AT35" i="12"/>
  <c r="AU35" i="12"/>
  <c r="AV35" i="12"/>
  <c r="AW35" i="12"/>
  <c r="AF26" i="12"/>
  <c r="AG26" i="12"/>
  <c r="AH26" i="12"/>
  <c r="AI26" i="12"/>
  <c r="AJ26" i="12"/>
  <c r="AK26" i="12"/>
  <c r="AL26" i="12"/>
  <c r="AM26" i="12"/>
  <c r="AN26" i="12"/>
  <c r="AO26" i="12"/>
  <c r="AP26" i="12"/>
  <c r="AQ26" i="12"/>
  <c r="AR26" i="12"/>
  <c r="AS26" i="12"/>
  <c r="AT26" i="12"/>
  <c r="AU26" i="12"/>
  <c r="AV26" i="12"/>
  <c r="AW26" i="12"/>
  <c r="AF20" i="12"/>
  <c r="AG20" i="12"/>
  <c r="AH20" i="12"/>
  <c r="AI20" i="12"/>
  <c r="AJ20" i="12"/>
  <c r="AK20" i="12"/>
  <c r="AL20" i="12"/>
  <c r="AM20" i="12"/>
  <c r="AN20" i="12"/>
  <c r="AO20" i="12"/>
  <c r="AP20" i="12"/>
  <c r="AQ20" i="12"/>
  <c r="AR20" i="12"/>
  <c r="AS20" i="12"/>
  <c r="AT20" i="12"/>
  <c r="AU20" i="12"/>
  <c r="AV20" i="12"/>
  <c r="AW20" i="12"/>
  <c r="AY10" i="12" l="1"/>
  <c r="AE10" i="12" s="1"/>
  <c r="AY102" i="12"/>
  <c r="AE102" i="12" s="1"/>
  <c r="AY101" i="12"/>
  <c r="AE101" i="12" s="1"/>
  <c r="AY100" i="12"/>
  <c r="AE100" i="12" s="1"/>
  <c r="AY98" i="12"/>
  <c r="AE98" i="12" s="1"/>
  <c r="AY97" i="12"/>
  <c r="AE97" i="12" s="1"/>
  <c r="AY96" i="12"/>
  <c r="AE96" i="12" s="1"/>
  <c r="AY95" i="12"/>
  <c r="AE95" i="12" s="1"/>
  <c r="AY94" i="12"/>
  <c r="AE94" i="12" s="1"/>
  <c r="AY93" i="12"/>
  <c r="AE93" i="12" s="1"/>
  <c r="AY92" i="12"/>
  <c r="AE92" i="12" s="1"/>
  <c r="AY91" i="12"/>
  <c r="AE91" i="12" s="1"/>
  <c r="AY90" i="12"/>
  <c r="AE90" i="12" s="1"/>
  <c r="AY88" i="12"/>
  <c r="AE88" i="12" s="1"/>
  <c r="AY87" i="12"/>
  <c r="AE87" i="12" s="1"/>
  <c r="AY86" i="12"/>
  <c r="AE86" i="12" s="1"/>
  <c r="AY85" i="12"/>
  <c r="AE85" i="12" s="1"/>
  <c r="AY84" i="12"/>
  <c r="AE84" i="12" s="1"/>
  <c r="AY83" i="12"/>
  <c r="AE83" i="12" s="1"/>
  <c r="AY82" i="12"/>
  <c r="AE82" i="12" s="1"/>
  <c r="AY81" i="12"/>
  <c r="AE81" i="12" s="1"/>
  <c r="AY80" i="12"/>
  <c r="AE80" i="12" s="1"/>
  <c r="AY79" i="12"/>
  <c r="AE79" i="12" s="1"/>
  <c r="AY77" i="12"/>
  <c r="AE77" i="12" s="1"/>
  <c r="AY76" i="12"/>
  <c r="AE76" i="12" s="1"/>
  <c r="AY75" i="12"/>
  <c r="AE75" i="12" s="1"/>
  <c r="AY74" i="12"/>
  <c r="AE74" i="12" s="1"/>
  <c r="AY73" i="12"/>
  <c r="AE73" i="12" s="1"/>
  <c r="AY72" i="12"/>
  <c r="AE72" i="12" s="1"/>
  <c r="AY70" i="12"/>
  <c r="AE70" i="12" s="1"/>
  <c r="AY69" i="12"/>
  <c r="AE69" i="12" s="1"/>
  <c r="AY68" i="12"/>
  <c r="AE68" i="12" s="1"/>
  <c r="AY67" i="12"/>
  <c r="AE67" i="12" s="1"/>
  <c r="AY66" i="12"/>
  <c r="AE66" i="12" s="1"/>
  <c r="AY65" i="12"/>
  <c r="AE65" i="12" s="1"/>
  <c r="AY63" i="12"/>
  <c r="AE63" i="12" s="1"/>
  <c r="AY62" i="12"/>
  <c r="AE62" i="12" s="1"/>
  <c r="AY61" i="12"/>
  <c r="AE61" i="12" s="1"/>
  <c r="AY60" i="12"/>
  <c r="AE60" i="12" s="1"/>
  <c r="AY59" i="12"/>
  <c r="AE59" i="12" s="1"/>
  <c r="AY57" i="12"/>
  <c r="AE57" i="12" s="1"/>
  <c r="AY56" i="12"/>
  <c r="AE56" i="12" s="1"/>
  <c r="AY55" i="12"/>
  <c r="AE55" i="12" s="1"/>
  <c r="AY54" i="12"/>
  <c r="AE54" i="12" s="1"/>
  <c r="AY53" i="12"/>
  <c r="AE53" i="12" s="1"/>
  <c r="AY52" i="12"/>
  <c r="AE52" i="12" s="1"/>
  <c r="AY50" i="12"/>
  <c r="AE50" i="12" s="1"/>
  <c r="AY49" i="12"/>
  <c r="AE49" i="12" s="1"/>
  <c r="AY48" i="12"/>
  <c r="AE48" i="12" s="1"/>
  <c r="AY47" i="12"/>
  <c r="AE47" i="12" s="1"/>
  <c r="AY46" i="12"/>
  <c r="AE46" i="12" s="1"/>
  <c r="AY45" i="12"/>
  <c r="AE45" i="12" s="1"/>
  <c r="AY44" i="12"/>
  <c r="AE44" i="12" s="1"/>
  <c r="AY42" i="12"/>
  <c r="AE42" i="12" s="1"/>
  <c r="AY41" i="12"/>
  <c r="AE41" i="12" s="1"/>
  <c r="AY40" i="12"/>
  <c r="AE40" i="12" s="1"/>
  <c r="AY39" i="12"/>
  <c r="AE39" i="12" s="1"/>
  <c r="AY38" i="12"/>
  <c r="AE38" i="12" s="1"/>
  <c r="AY37" i="12"/>
  <c r="AE37" i="12" s="1"/>
  <c r="AY36" i="12"/>
  <c r="AE36" i="12" s="1"/>
  <c r="AY34" i="12"/>
  <c r="AE34" i="12" s="1"/>
  <c r="AY33" i="12"/>
  <c r="AE33" i="12" s="1"/>
  <c r="AY32" i="12"/>
  <c r="AE32" i="12" s="1"/>
  <c r="AY31" i="12"/>
  <c r="AE31" i="12" s="1"/>
  <c r="AY30" i="12"/>
  <c r="AE30" i="12" s="1"/>
  <c r="AY29" i="12"/>
  <c r="AE29" i="12" s="1"/>
  <c r="AY28" i="12"/>
  <c r="AE28" i="12" s="1"/>
  <c r="AY27" i="12"/>
  <c r="AE27" i="12" s="1"/>
  <c r="AY25" i="12"/>
  <c r="AE25" i="12" s="1"/>
  <c r="AY24" i="12"/>
  <c r="AE24" i="12" s="1"/>
  <c r="AY23" i="12"/>
  <c r="AE23" i="12" s="1"/>
  <c r="AY22" i="12"/>
  <c r="AE22" i="12" s="1"/>
  <c r="AY21" i="12"/>
  <c r="AE21" i="12" s="1"/>
  <c r="AY19" i="12"/>
  <c r="AE19" i="12" s="1"/>
  <c r="AY18" i="12"/>
  <c r="AE18" i="12" s="1"/>
  <c r="AY17" i="12"/>
  <c r="AE17" i="12" s="1"/>
  <c r="AY16" i="12"/>
  <c r="AE16" i="12" s="1"/>
  <c r="AY15" i="12"/>
  <c r="AE15" i="12" s="1"/>
  <c r="AY14" i="12"/>
  <c r="AE14" i="12" s="1"/>
  <c r="AY13" i="12"/>
  <c r="AE13" i="12" s="1"/>
  <c r="AY12" i="12"/>
  <c r="AE12" i="12" s="1"/>
  <c r="AY11" i="12"/>
  <c r="AE11" i="12" s="1"/>
  <c r="AE35" i="12" l="1"/>
  <c r="Y102" i="12"/>
  <c r="AA102" i="12" s="1"/>
  <c r="Y101" i="12"/>
  <c r="AA101" i="12" s="1"/>
  <c r="Y100" i="12"/>
  <c r="AA100" i="12" s="1"/>
  <c r="Y98" i="12"/>
  <c r="AA98" i="12" s="1"/>
  <c r="Y97" i="12"/>
  <c r="AA97" i="12" s="1"/>
  <c r="Y96" i="12"/>
  <c r="AA96" i="12" s="1"/>
  <c r="Y95" i="12"/>
  <c r="AA95" i="12" s="1"/>
  <c r="Y94" i="12"/>
  <c r="AA94" i="12" s="1"/>
  <c r="Y93" i="12"/>
  <c r="AA93" i="12" s="1"/>
  <c r="Y92" i="12"/>
  <c r="AA92" i="12" s="1"/>
  <c r="Y91" i="12"/>
  <c r="AA91" i="12" s="1"/>
  <c r="Y90" i="12"/>
  <c r="AA90" i="12" s="1"/>
  <c r="Y88" i="12"/>
  <c r="AA88" i="12" s="1"/>
  <c r="Y87" i="12"/>
  <c r="AA87" i="12" s="1"/>
  <c r="Y86" i="12"/>
  <c r="AA86" i="12" s="1"/>
  <c r="Y85" i="12"/>
  <c r="AA85" i="12" s="1"/>
  <c r="Y84" i="12"/>
  <c r="AA84" i="12" s="1"/>
  <c r="Y83" i="12"/>
  <c r="AA83" i="12" s="1"/>
  <c r="Y82" i="12"/>
  <c r="AA82" i="12" s="1"/>
  <c r="Y81" i="12"/>
  <c r="AA81" i="12" s="1"/>
  <c r="Y80" i="12"/>
  <c r="AA80" i="12" s="1"/>
  <c r="Y79" i="12"/>
  <c r="AA79" i="12" s="1"/>
  <c r="Y77" i="12"/>
  <c r="AA77" i="12" s="1"/>
  <c r="Y76" i="12"/>
  <c r="AA76" i="12" s="1"/>
  <c r="Y75" i="12"/>
  <c r="AA75" i="12" s="1"/>
  <c r="Y74" i="12"/>
  <c r="AA74" i="12" s="1"/>
  <c r="Y73" i="12"/>
  <c r="AA73" i="12" s="1"/>
  <c r="Y72" i="12"/>
  <c r="AA72" i="12" s="1"/>
  <c r="Y70" i="12"/>
  <c r="AA70" i="12" s="1"/>
  <c r="Y69" i="12"/>
  <c r="AA69" i="12" s="1"/>
  <c r="Y68" i="12"/>
  <c r="AA68" i="12" s="1"/>
  <c r="Y67" i="12"/>
  <c r="AA67" i="12" s="1"/>
  <c r="Y66" i="12"/>
  <c r="AA66" i="12" s="1"/>
  <c r="Y65" i="12"/>
  <c r="AA65" i="12" s="1"/>
  <c r="Y63" i="12"/>
  <c r="AA63" i="12" s="1"/>
  <c r="Y62" i="12"/>
  <c r="AA62" i="12" s="1"/>
  <c r="Y61" i="12"/>
  <c r="AA61" i="12" s="1"/>
  <c r="Y60" i="12"/>
  <c r="AA60" i="12" s="1"/>
  <c r="Y59" i="12"/>
  <c r="AA59" i="12" s="1"/>
  <c r="Y57" i="12"/>
  <c r="AA57" i="12" s="1"/>
  <c r="Y56" i="12"/>
  <c r="AA56" i="12" s="1"/>
  <c r="Y55" i="12"/>
  <c r="AA55" i="12" s="1"/>
  <c r="Y54" i="12"/>
  <c r="AA54" i="12" s="1"/>
  <c r="Y53" i="12"/>
  <c r="AA53" i="12" s="1"/>
  <c r="Y52" i="12"/>
  <c r="AA52" i="12" s="1"/>
  <c r="Y50" i="12"/>
  <c r="AA50" i="12" s="1"/>
  <c r="Y49" i="12"/>
  <c r="AA49" i="12" s="1"/>
  <c r="Y48" i="12"/>
  <c r="AA48" i="12" s="1"/>
  <c r="Y47" i="12"/>
  <c r="AA47" i="12" s="1"/>
  <c r="Y46" i="12"/>
  <c r="AA46" i="12" s="1"/>
  <c r="Y45" i="12"/>
  <c r="AA45" i="12" s="1"/>
  <c r="Y44" i="12"/>
  <c r="AA44" i="12" s="1"/>
  <c r="Y42" i="12"/>
  <c r="AA42" i="12" s="1"/>
  <c r="Y41" i="12"/>
  <c r="AA41" i="12" s="1"/>
  <c r="Y40" i="12"/>
  <c r="AA40" i="12" s="1"/>
  <c r="Y39" i="12"/>
  <c r="AA39" i="12" s="1"/>
  <c r="Y38" i="12"/>
  <c r="AA38" i="12" s="1"/>
  <c r="Y37" i="12"/>
  <c r="AA37" i="12" s="1"/>
  <c r="Y36" i="12"/>
  <c r="AA36" i="12" s="1"/>
  <c r="Y34" i="12"/>
  <c r="AA34" i="12" s="1"/>
  <c r="Y33" i="12"/>
  <c r="AA33" i="12" s="1"/>
  <c r="Y32" i="12"/>
  <c r="AA32" i="12" s="1"/>
  <c r="Y31" i="12"/>
  <c r="AA31" i="12" s="1"/>
  <c r="Y30" i="12"/>
  <c r="AA30" i="12" s="1"/>
  <c r="Y29" i="12"/>
  <c r="AA29" i="12" s="1"/>
  <c r="Y28" i="12"/>
  <c r="AA28" i="12" s="1"/>
  <c r="Y27" i="12"/>
  <c r="AA27" i="12" s="1"/>
  <c r="Y25" i="12"/>
  <c r="AA25" i="12" s="1"/>
  <c r="Y24" i="12"/>
  <c r="AA24" i="12" s="1"/>
  <c r="Y23" i="12"/>
  <c r="AA23" i="12" s="1"/>
  <c r="Y22" i="12"/>
  <c r="AA22" i="12" s="1"/>
  <c r="Y21" i="12"/>
  <c r="AA21" i="12" s="1"/>
  <c r="Y19" i="12"/>
  <c r="AA19" i="12" s="1"/>
  <c r="Y18" i="12"/>
  <c r="AA18" i="12" s="1"/>
  <c r="Y17" i="12"/>
  <c r="AA17" i="12" s="1"/>
  <c r="Y16" i="12"/>
  <c r="AA16" i="12" s="1"/>
  <c r="Y15" i="12"/>
  <c r="AA15" i="12" s="1"/>
  <c r="Y14" i="12"/>
  <c r="AA14" i="12" s="1"/>
  <c r="Y13" i="12"/>
  <c r="AA13" i="12" s="1"/>
  <c r="Y12" i="12"/>
  <c r="AA12" i="12" s="1"/>
  <c r="Y11" i="12"/>
  <c r="AA11" i="12" s="1"/>
  <c r="Y10" i="12"/>
  <c r="AA10" i="12" s="1"/>
  <c r="Z103" i="12" l="1"/>
  <c r="Z89" i="12"/>
  <c r="Z78" i="12"/>
  <c r="Z71" i="12"/>
  <c r="Z64" i="12"/>
  <c r="Z58" i="12"/>
  <c r="Z51" i="12"/>
  <c r="Z43" i="12"/>
  <c r="Z35" i="12"/>
  <c r="Z26" i="12"/>
  <c r="Z20" i="12"/>
  <c r="AA99" i="12" l="1"/>
  <c r="AA51" i="12"/>
  <c r="AA103" i="12"/>
  <c r="AA26" i="12"/>
  <c r="AA78" i="12"/>
  <c r="AA71" i="12"/>
  <c r="AA89" i="12"/>
  <c r="AA43" i="12"/>
  <c r="AA64" i="12"/>
  <c r="AA35" i="12"/>
  <c r="AA58" i="12"/>
  <c r="AA20" i="12"/>
  <c r="AY35" i="12" l="1"/>
  <c r="AY99" i="12" l="1"/>
  <c r="AE26" i="12"/>
  <c r="AY26" i="12"/>
  <c r="AY20" i="12"/>
  <c r="AY71" i="12"/>
  <c r="AY78" i="12"/>
  <c r="AE103" i="12"/>
  <c r="AY103" i="12"/>
  <c r="AE99" i="12"/>
  <c r="AY89" i="12"/>
  <c r="AE89" i="12"/>
  <c r="AE78" i="12"/>
  <c r="AE71" i="12"/>
  <c r="AY64" i="12"/>
  <c r="AY58" i="12"/>
  <c r="AY51" i="12"/>
  <c r="AY43" i="12"/>
  <c r="AE58" i="12" l="1"/>
  <c r="AE51" i="12"/>
  <c r="AE43" i="12"/>
  <c r="AE64" i="12" l="1"/>
  <c r="AE20" i="12" l="1"/>
</calcChain>
</file>

<file path=xl/sharedStrings.xml><?xml version="1.0" encoding="utf-8"?>
<sst xmlns="http://schemas.openxmlformats.org/spreadsheetml/2006/main" count="1145" uniqueCount="285">
  <si>
    <t>LÍNEA ESTR.</t>
  </si>
  <si>
    <t>PROGRAMA</t>
  </si>
  <si>
    <t>OBJETIVO ESPECÍFICO</t>
  </si>
  <si>
    <t>PROYECTOS</t>
  </si>
  <si>
    <t>LOCALIZ. PROGR.</t>
  </si>
  <si>
    <t>Indicador de Producto</t>
  </si>
  <si>
    <t>TIPO DE META</t>
  </si>
  <si>
    <t>PRODUCTO ALCANZADO</t>
  </si>
  <si>
    <t>ACTIVIDADES</t>
  </si>
  <si>
    <t>CANT. PROG. DE LA ACTIVIDAD</t>
  </si>
  <si>
    <t>Costo Total Actividad 
(*)</t>
  </si>
  <si>
    <t>TIEMPO PROGRA-MADO (DÍAS)</t>
  </si>
  <si>
    <t>PROGRAMACIÓN ANUAL (MESES)</t>
  </si>
  <si>
    <t>ACUM.</t>
  </si>
  <si>
    <t>No.</t>
  </si>
  <si>
    <t>Nom.</t>
  </si>
  <si>
    <t>Und</t>
  </si>
  <si>
    <t>Cant.</t>
  </si>
  <si>
    <t>E</t>
  </si>
  <si>
    <t>F</t>
  </si>
  <si>
    <t>M</t>
  </si>
  <si>
    <t>A</t>
  </si>
  <si>
    <t>J</t>
  </si>
  <si>
    <t>S</t>
  </si>
  <si>
    <t>O</t>
  </si>
  <si>
    <t>N</t>
  </si>
  <si>
    <t>D</t>
  </si>
  <si>
    <t>VIG</t>
  </si>
  <si>
    <t>CUAT.</t>
  </si>
  <si>
    <t>Cantidad</t>
  </si>
  <si>
    <t>DIMENSIÓN         DEL DESARROLLO</t>
  </si>
  <si>
    <t>CÓDIGO DEL BPIM</t>
  </si>
  <si>
    <t>ÁREA MUNICIPAL</t>
  </si>
  <si>
    <t>TOTAL PROGRAMA</t>
  </si>
  <si>
    <t>RESPONSABLE ACTIVIDAD</t>
  </si>
  <si>
    <t>CUMPLIMIENTO DEL INDICADOR</t>
  </si>
  <si>
    <t xml:space="preserve"> META  PRODUCTO    2020 - 2023</t>
  </si>
  <si>
    <t>MUNICIPIO DE AMALFI.  Administración Municipal "La Gran Alianza por Amalfi"</t>
  </si>
  <si>
    <t xml:space="preserve">LÍNEA BASE
</t>
  </si>
  <si>
    <t xml:space="preserve">Incremento </t>
  </si>
  <si>
    <t xml:space="preserve">COMPONENTE </t>
  </si>
  <si>
    <t>Convenios realizados de salud pública</t>
  </si>
  <si>
    <t>Población atendida en el régimen subsidiado</t>
  </si>
  <si>
    <t xml:space="preserve">Caracterizaciones  realizadas a la población migrantes  </t>
  </si>
  <si>
    <t>Acciones realizadas para el fortalecimiento de la autoridad sanitaria y gestión de la salud</t>
  </si>
  <si>
    <t xml:space="preserve">Acciones articuladas con la ESE Hospital El Carmen para la prevención y reducción de las enfermedades prevalentes en la primera infancia </t>
  </si>
  <si>
    <t>Acciones realizadas para la promoción de hábitos y estios de vida saludable</t>
  </si>
  <si>
    <t>Brigadas extramurales realizadas</t>
  </si>
  <si>
    <t xml:space="preserve">Campañas realizadas para la promoción de la lactancia materna </t>
  </si>
  <si>
    <t xml:space="preserve">Campañas realizadas para promover el acceso de gestantes al programa control prenatal </t>
  </si>
  <si>
    <t>Mantenimiento</t>
  </si>
  <si>
    <t xml:space="preserve">LÍNEA ESTRATÉGICA 1 </t>
  </si>
  <si>
    <t>ALIANZA POR LOS AMALFITANOS</t>
  </si>
  <si>
    <t>SALUD PARA TODOS</t>
  </si>
  <si>
    <t>AMALFITANOS SALUDABLES</t>
  </si>
  <si>
    <t>Cuidar la vida y establecer acciones que permitan la prevención y la atención de la enfermedad, articulando estrategias que garanticen el goce efectivo del derecho a la salud para los amalfitanos</t>
  </si>
  <si>
    <t xml:space="preserve">Política pública de salud mental ajustada,  y  socializada </t>
  </si>
  <si>
    <t xml:space="preserve">Politica Pública de  Salud Mental Implementada </t>
  </si>
  <si>
    <t>Gestiones realizadas para la habilitación de servicios complementarios de salud</t>
  </si>
  <si>
    <t>Dotaciones de elementos hospitalarios</t>
  </si>
  <si>
    <t>Acciones realizadas para la promociòn de la salud y la prevención de la enfermedad en el marco de la pandemia del COVID-19</t>
  </si>
  <si>
    <t>SOBERANÍA Y SEGURIDAD ALIMENTARIA</t>
  </si>
  <si>
    <t>Avanzar hacia la seguridad alimentaria y nutricional de los amalfitanos que los requieran, mediante acciones que promuevan la oferta a los alimentos, el acceso a los mismos, y el consumo de alimentación saludable.</t>
  </si>
  <si>
    <t>AMALFI SIN HAMBRE</t>
  </si>
  <si>
    <t>Encuentros realizados de la “mesa de seguridad alimentaria y nutricional”</t>
  </si>
  <si>
    <t>Campañas realizadas de promoción de estilos de vida saludables, hábitos alimentarios y ambientes sanos.</t>
  </si>
  <si>
    <t>Cupos atendidos en el programa de alimentación escolar en la modalidad PAE regular</t>
  </si>
  <si>
    <t>Cupos atendidos en el programa de restaurante escolar modalidad almuerzo</t>
  </si>
  <si>
    <t>Talleres realizados para la promoción de la asociatividad de las mujeres y sus familias.</t>
  </si>
  <si>
    <t>Exámenes médicos realizados a las manipuladoras de alimentos.</t>
  </si>
  <si>
    <t>Acciones realizadas para permitir el acceso de los campesinos a la tecnología y equipos para el campo.</t>
  </si>
  <si>
    <t>Buenas prácticas agropecuarias realizadas para la disminución de pérdidas y desperdicios de alimentos.</t>
  </si>
  <si>
    <t>Incremento</t>
  </si>
  <si>
    <t xml:space="preserve">Mantenimiento </t>
  </si>
  <si>
    <t>PRIMERA INFANCIA, INFANCIA Y ADOLESCENCIA</t>
  </si>
  <si>
    <t xml:space="preserve">POR UNA PRIMERA INFANCIA FELIZ </t>
  </si>
  <si>
    <t>Fortalecer los diferentes procesos dirigidos a la atención integral de nuestros niños y niñas de primera infancia, desde la gestación hasta los 6 años de vida, a través de estrategias que posibiliten su desarrollo físico, emocional y psicológico; que contribuyan a la disminución de brechas que dificultan el desarrollo de capacidades necesarias para una posterior vida creativa, productiva y feliz</t>
  </si>
  <si>
    <t>Programas de educación inicial implementado y fortalecido</t>
  </si>
  <si>
    <t>Actividades de fortalecimiento familiar en temas de cuidado y crianza realizadas</t>
  </si>
  <si>
    <t>Cualificaciones realizadas del talento humano de primera infancia</t>
  </si>
  <si>
    <t xml:space="preserve">Campañas realizadas de promoción del juego como derecho de niños y niñas </t>
  </si>
  <si>
    <t xml:space="preserve">Rutas de Atención Integral a la Primera Infancia (RIA) construidas e implementadas </t>
  </si>
  <si>
    <t xml:space="preserve">Gestión realizada para ampliación de cobertura en programas de primera infancia </t>
  </si>
  <si>
    <t>NIÑOS, NIÑAS Y ADOLESCENTES CON ESPERANZA</t>
  </si>
  <si>
    <t>Diseñar y ejecutar acciones tendientes a promover el reconocimiento de nuestros niños, niñas y adolescentes como sujetos de derechos activos en su propio desarrollo, fortaleciendo su atención integral y bienestar por medio de la movilización social y la intervención de entornos y contextos sociales que por sus condiciones representan un riesgo para la vulneración de sus derechos</t>
  </si>
  <si>
    <t>Políticas públicas de infancia y adolescencia actualizadas, ajustadas y socializadas</t>
  </si>
  <si>
    <t>Políticas públicas de infancia y adolescencia  implementadas</t>
  </si>
  <si>
    <t>Rutas de atención integral a los adolescentes construida e implementada</t>
  </si>
  <si>
    <t>Espacios de participación infantil y adolescente implementados y fortalecidos</t>
  </si>
  <si>
    <t xml:space="preserve">Acciones realizadas para la promoción de los derechos y prevención de las violencias en niños, niñas y adolescentes
</t>
  </si>
  <si>
    <t xml:space="preserve">Campañas realizadas para la prevención del suicidio en niños, niñas y adolescentes </t>
  </si>
  <si>
    <t>Celebraciones del mes de la niñez y la recreación realizadas</t>
  </si>
  <si>
    <t>JÓVENES GENERANDO DESARROLLO</t>
  </si>
  <si>
    <t>JÓVENES CON FUTURO</t>
  </si>
  <si>
    <t>Avanzar en la formulación, ajuste e implementación de programas, proyectos y políticas en favor de la juventud amalfitana, promoviendo la articulación intersectorial e interinstitucional para la prevención de factores de riesgo y la promoción de ambientes sanos e idóneos que fomenten el uso eficiente del tiempo libre de los y las jóvenes del municipio de Amalfi.</t>
  </si>
  <si>
    <t xml:space="preserve">Política pública de juventud revisada y actualizada </t>
  </si>
  <si>
    <t>Política pública de juventud implementada</t>
  </si>
  <si>
    <t xml:space="preserve">Estrategias implementadas para intervenir entornos sociales, situaciones de riesgo y vulnerabilidad de derechos de los jóvenes  </t>
  </si>
  <si>
    <t xml:space="preserve">Semanas de la Juventud realizadas </t>
  </si>
  <si>
    <t>Iniciativas juveniles promovidas.</t>
  </si>
  <si>
    <t>Convenios realizados con el Hogar Juvenil Campesino</t>
  </si>
  <si>
    <t>JUVENTUDES CON LIDERAZGO</t>
  </si>
  <si>
    <t>Potenciar el empoderamiento y la participación de los y las jóvenes amalfitanos como verdaderos actores estratégicos en el desarrollo del territorio, fortaleciendo sus habilidades y capacidades individuales y comunitarias que contribuyan en la formulación de propuestas de incidencia juvenil a nivel político, económico, social y cultural.</t>
  </si>
  <si>
    <t>Jóvenes participando en procesos  de liderazgo y emprendimiento</t>
  </si>
  <si>
    <t>Consejo Municipal de Juventud conformado</t>
  </si>
  <si>
    <t xml:space="preserve">Grupos juveniles organizados, fortalecidos y generando bienestar </t>
  </si>
  <si>
    <t>Grupos juveniles creados y fortalecidos</t>
  </si>
  <si>
    <t>Espacios de formación para el hogar juvenil campesino en participación e incidencia en entornos sociales, políticos, ambientales, entre otros</t>
  </si>
  <si>
    <t>LGTBI</t>
  </si>
  <si>
    <t>SOMOS DIVERSOS</t>
  </si>
  <si>
    <t>promover la inclusión, el respeto por la diferencia y el reconocimiento de la población LGTBI, por medio de acciones que permitan su incidencia en los diferentes escenarios sociales, políticos, económicos y culturales, generando oportunidades desde la no discriminación, la No violencia y la preservación de sus vidas</t>
  </si>
  <si>
    <t>Política pública para la población LGTBI construida y aprobada</t>
  </si>
  <si>
    <t>Política pública para la población LGTBI implementada</t>
  </si>
  <si>
    <t>Eventos, foros y encuentros realizados para promover la participación y derechos de la población LGTBI</t>
  </si>
  <si>
    <t>Acciones realizadas para promover el respeto por la diversidad sexual y de género</t>
  </si>
  <si>
    <t>Acciones realizadas que promuevan la organización de la población LGTBI</t>
  </si>
  <si>
    <t>Caracterización de la población LGTBI realizada</t>
  </si>
  <si>
    <t>MUJERES CON VOZ PROPIA</t>
  </si>
  <si>
    <t>EMPODERAMIENTO FEMENINO</t>
  </si>
  <si>
    <t>La implementación del Acuerdo Municipal 10 de 2015 “por el cual se adopta el plan decenal para las mujeres urbanas y rurales del municipio de Amalfi 2015-2025” como política pública de equidad de género de las mujeres amalfitanas en concordancia con la política nacional de equidad de género para las mujeres y el CONPES 161 de 2013, y se dictan otras disposiciones” en todas sus líneas de acción</t>
  </si>
  <si>
    <t>Acciones realizadas para la promoción de la salud de las mujeres y los derechos sexuales y reproductivos.</t>
  </si>
  <si>
    <t>Capacitaciones realizadas para el fortalecimiento de la participación de las mujeres en los escenarios de poder y de toma de decisión.</t>
  </si>
  <si>
    <t>Mujeres participando en programas de educación con enfoque de género.</t>
  </si>
  <si>
    <t>Acciones realizadas para la promoción de una vida libre de violencia y construcción de paz.</t>
  </si>
  <si>
    <t>Política Pública de equidad de género para las mujeres revisada, actualizada y socializada</t>
  </si>
  <si>
    <t>Política pública de equidad de género para las mujeres implementada</t>
  </si>
  <si>
    <t>DISCAPACIDAD CON INCLUSIÓN SOCIAL</t>
  </si>
  <si>
    <t>NUEVOS RETOS, NUEVAS SONRISAS</t>
  </si>
  <si>
    <t>Atender integralmente a la población con discapacidad mediante programas y proyectos que promuevan la defensa y la restitución de sus derechos y el aprovechamiento de oportunidades</t>
  </si>
  <si>
    <t xml:space="preserve">Política pública de Discapacidad e Inclusión Social, revisada, actualizada y socializada </t>
  </si>
  <si>
    <t>Política pública de Discapacidad e Inclusión Social implementada</t>
  </si>
  <si>
    <t>Jornadas realizadas para la caracterización de personas con discapacidad</t>
  </si>
  <si>
    <t>Banco de ayudas  técnicas constituido para personas con discapacidad</t>
  </si>
  <si>
    <t xml:space="preserve">Personas con  discapacidad beneficiadas  con ayudas técnicas </t>
  </si>
  <si>
    <t>Jornadas de bienestar social realizadas para las personas con discapacidad, familias y cuidadores.</t>
  </si>
  <si>
    <t>Acciones realizadas para fortalecer la Asociación de discapacidad del municipio de Amalfi</t>
  </si>
  <si>
    <t>Personas con discapacidad beneficiadas con transporte para citas médicas</t>
  </si>
  <si>
    <t>Actividades de integración familiar para la población con discapacidad realizadas</t>
  </si>
  <si>
    <t xml:space="preserve">Personas con discapacidad beneficiadas con actividades lúdicas,  recreativas, deportivas,culturales, entre otras </t>
  </si>
  <si>
    <t>BIENESTAR PARA EL ADULTO MAYOR</t>
  </si>
  <si>
    <t>GRATITUD CON NUESTROS ADULTOS MAYORES</t>
  </si>
  <si>
    <t>Promover el envejecimiento activo y saludable en la población adulta mayor, a través de la ejecución de actividades lúdicas, recreativas, educativas, artísticas, culturales y de fortalecimiento de su autonomía económica, que les permita tener una mayor participación en incidencia a nivel social y familia</t>
  </si>
  <si>
    <t>Política pública de envejecimiento y vejez (adulto mayor) revisada, actualizada y socializada</t>
  </si>
  <si>
    <t>Política pública de envejecimiento y vejez implementada</t>
  </si>
  <si>
    <t xml:space="preserve">Adultos mayores beneficiados con programas deportivos, recreativos, culturales, entre otros que promuevan el envejecimiento activo y saludable </t>
  </si>
  <si>
    <t>Grupos de adulto mayor funcionando y fortalecidos</t>
  </si>
  <si>
    <t>Sedes del adulto mayor funcionando</t>
  </si>
  <si>
    <t>Celebraciones del día del adulto mayor realizadas</t>
  </si>
  <si>
    <t xml:space="preserve">Adultos mayores beneficiados con subsidios entregados </t>
  </si>
  <si>
    <t>Líderes de la población adulta mayor formados</t>
  </si>
  <si>
    <t xml:space="preserve">Adultos mayores atendidos en centros dia y/o instituciones </t>
  </si>
  <si>
    <t>AMALFI UNA SOLA FAMILIA</t>
  </si>
  <si>
    <t>Fortalecer los vínculos relacionales y valores familiares, generando espacios que promuevan el desarrollo de habilidades que conlleven a tener dinámicas armoniosas y entornos protectores para sus integrantes</t>
  </si>
  <si>
    <t xml:space="preserve">FAMILIA </t>
  </si>
  <si>
    <t>Espacios y/o encuentros para promover la convivencia y la participación de la familia como núcleo de la sociedad.</t>
  </si>
  <si>
    <t>Acciones realizadas para la prevención de la violencia intrafamiliar y la promoción de los derechos de las familia como núcleo de la sociedad</t>
  </si>
  <si>
    <t>Encuentros familiares realizados para promover los valores al interior de las familias amalfitanas.</t>
  </si>
  <si>
    <t>Fortalecimiento de la gestión territorial en salud del municipio de Amalfi</t>
  </si>
  <si>
    <t xml:space="preserve">Urbana y Rural </t>
  </si>
  <si>
    <t>Implementación del Plan de Seguridad Alimentaria y Nutricional (SAN) como apoyo a la permanencia educativa del municipio de Amalfi</t>
  </si>
  <si>
    <t xml:space="preserve">Fortalecimiento a los procesos que proporcionan desarrollo integral a los niños, niñas y adolescentes en el Municipio de Amalfi
</t>
  </si>
  <si>
    <t>Fortalecimiento a los procesos que proporcionan desarrollo integral a los niños, niñas y adolescentes en el Municipio de Amalfi</t>
  </si>
  <si>
    <t>Fortalecimiento de los espacios de participación juvenil en el municipio de Amalfi</t>
  </si>
  <si>
    <t>Difusión de la igualdad, la equidad, la participación y el empoderamiento femenino, en el municipio Amalfi</t>
  </si>
  <si>
    <t>Fortalecimiento  a la implementación de la Política Pública de Discapacidad en el municipio de  Amalfi</t>
  </si>
  <si>
    <t>Fortalecimiento a la implementación de la Política Pública de Envejecimiento y Vejez del municipio de Amalfi</t>
  </si>
  <si>
    <t>Fortalecimiento de la familia amalfitana como núcleo fundamental de la sociedad, en el municipio de Amalfi</t>
  </si>
  <si>
    <t>Plan de Acción para el curso de vida de primera Infancia impelementado</t>
  </si>
  <si>
    <t>Convenios de subsidios a la oferta realizados con la E.S.E. Hospital El Carmen</t>
  </si>
  <si>
    <t>SALUD EN TODO LUGAR</t>
  </si>
  <si>
    <t>Mejorar el acceso y prestación de los servicios de salud a la población urbana y rural.</t>
  </si>
  <si>
    <t xml:space="preserve"> META  PRODUCTO   2020</t>
  </si>
  <si>
    <t xml:space="preserve"> META  PRODUCTO   2021</t>
  </si>
  <si>
    <t xml:space="preserve"> META  PRODUCTO   2022</t>
  </si>
  <si>
    <t xml:space="preserve"> META  PRODUCTO   2023</t>
  </si>
  <si>
    <t>PROGRAMA 1</t>
  </si>
  <si>
    <t>PROGRAMA 2</t>
  </si>
  <si>
    <t>Recursos Func.2021</t>
  </si>
  <si>
    <t>Cofinanciación Departamento 2021</t>
  </si>
  <si>
    <t>Cofinanciación Nación 2021</t>
  </si>
  <si>
    <t>Crédito 2021</t>
  </si>
  <si>
    <t>Otros 2021</t>
  </si>
  <si>
    <t>Fondo Local de Seguridad 2021</t>
  </si>
  <si>
    <t>Transferencias Ley 99 - 2021</t>
  </si>
  <si>
    <t>Recursos Propios 2021</t>
  </si>
  <si>
    <t>SGP Alimentación Escolar 2021</t>
  </si>
  <si>
    <t>SGP APSB 2021</t>
  </si>
  <si>
    <t>SGP Cultura 2021</t>
  </si>
  <si>
    <t>SGP Deporte 2021</t>
  </si>
  <si>
    <t>SGP Educación 2021</t>
  </si>
  <si>
    <t>SGP Libre Destinación 42% Mpios 4, 5 y 6 Cat 2021</t>
  </si>
  <si>
    <t>SGP Libre Inversión 2021</t>
  </si>
  <si>
    <t>SGP Municipios Río Magdalena 2021</t>
  </si>
  <si>
    <t xml:space="preserve"> SGP Salud 2021</t>
  </si>
  <si>
    <t>Fondo Local de Salud 2021</t>
  </si>
  <si>
    <t xml:space="preserve"> Regalías 2021</t>
  </si>
  <si>
    <t xml:space="preserve"> Total 2021 (miles)</t>
  </si>
  <si>
    <t xml:space="preserve">Secretaria de Salud y Bienestar Social </t>
  </si>
  <si>
    <t>UND</t>
  </si>
  <si>
    <t>X</t>
  </si>
  <si>
    <t>GL</t>
  </si>
  <si>
    <t xml:space="preserve">UND </t>
  </si>
  <si>
    <t xml:space="preserve">GL </t>
  </si>
  <si>
    <t>Apoyo a la población afectada por causa de la emergencia o calamidad pública declarada en el marco de la emergencia economica, social y
ecologica COVID -19 en el Municipio de Amalfi</t>
  </si>
  <si>
    <t>Desarrollo de estrategias para la atención integral a la población LGTBI en el municipio de Amalfi</t>
  </si>
  <si>
    <t xml:space="preserve"> EVALUACIÓN FÍSICA Y FINANCIERA DE LOS PROGRAMAS</t>
  </si>
  <si>
    <t xml:space="preserve">PLAN DE ACCIÓN ANUAL </t>
  </si>
  <si>
    <t xml:space="preserve">Adecuación de espacio para ubicar el banco; gestión y consecusión de 41 ayudas técnicas; recepción e inventario de las ayudas técnicas; elaboración de requerimientos administrativos para la formalización, entrega y préstamo de las ayudas técnicas a la población beneficiaria. </t>
  </si>
  <si>
    <t xml:space="preserve">Revisión de la solicitud de ayuda ténica realizada por la persona con discapacidad; socialización del reglamento a la persona; elaboración de acta de entrega; y entrega de la ayuda técnica.  </t>
  </si>
  <si>
    <t>Se elaboró contrato para adquirir servicios de transporte para facilitar el acceso de las personas con discapacidad a citas médicas en en servicios de niveles altos de complejidad, ubicados en lugares alejados del municipio. Se han beneficiado de este contrato 14 personas para la asistencia a citas médicas.</t>
  </si>
  <si>
    <t>Se realizó actividad de integración familiar, en articulación con el Inder Amalfi, promoviendo la inclusión social, integración familiar, y hábitos de vida saludable para las personas con discapacidad, familias y cuidadores.</t>
  </si>
  <si>
    <t>Se realizó actividades física e hidroterapia acompañadas por personal del Inder Amalfi; actividades de integración; actividades culturales con los grupos Dances de Amor, Música para Ver; talleres de patrimonio cultural, talleres de fotografía y teatro; se realizaron también, actividades de sensibilización y articulación de la población general con la población con discapacidad frente a la no discriminación y empatía; y terapia ocupacional por medio de manualidades.</t>
  </si>
  <si>
    <t xml:space="preserve">Este indicador no ha sido cumplido. </t>
  </si>
  <si>
    <t xml:space="preserve">Publicación de ecards educativas y de sensibilización por las diferentes redes sociales; sensibilización en establecimientos de comercio sobre el respeto y la inclusión de la población LGTBI; conversatorio y entrega de estímulo simbólico; exposición de la biblioteca diversa; rumba aeróbicos; y difusión de video por las diferentes redes sociales. </t>
  </si>
  <si>
    <t xml:space="preserve">Mediante gestión con el SENA se dicto una formación en confecciones, con una duración de 40 horas, generando capacidad instalada. </t>
  </si>
  <si>
    <t>Se crearon grupos juveniles en las veredas Naranjal, Portachuelo, lLa Gómez y Guayabito</t>
  </si>
  <si>
    <t xml:space="preserve">Se entregaron paquetes alimentarios; y se implementó la logísitica requerida para la adecuada entrega de los subsidios monetarios del programa Colombia Mayor </t>
  </si>
  <si>
    <t>Encuentros mensuales con los líderes y capacitación en derechos de los adultos mayores, elaboración de derechos de petición, entre otros.</t>
  </si>
  <si>
    <t>Se realizó convenio con el CPESAM La Providencia para la Institucionalización de 22 adultos mayores y servicio de seguridad alimentaria a 10 adultos mayores en condición de vulnerabilidad y pobreza extrema; se realizó contrato de prestación de servicios con la institución ECOSESA para la atención de un adulto mayor en condición de discapacidad cognitiva y psiquiátrica.</t>
  </si>
  <si>
    <t>Implementación de los programa de educación inicial (Hoares FAMI, Buen Comienoo Antioquia, CDI Santa Laura Montoya y Hogar Infantil el Tigrillo); se realizaron cualificaciones de talento humano; acompañamiento en la implementación protocolos de bioseguridad; y trámite de formalización del comodato para el CDI Santa Laura Montoya.</t>
  </si>
  <si>
    <t xml:space="preserve">Se realizó programa En Vivo sobre Crianza Amorosa + Juego; intervención virtual con las madres usuarias de los Hogares Fami; talleres en prevención de violencias en la familia en el corregimiento de Portachuelo; implementación de Villa Juego en la vereda la María como herramienta que permita abordar las pautas de crianza amorosa desde el juego. </t>
  </si>
  <si>
    <t>Este indicador no fue proyectado para esta vigencia 2021.</t>
  </si>
  <si>
    <t xml:space="preserve">Se realizaron actividades lúdicas y recreativas en el área urbana y rural; una simultánea de juego a través de un En Vivo; talleres de Villa Juego con padres y madres de familia; recorrido multicolor para la entrega de dulces. </t>
  </si>
  <si>
    <t>Este indicador no se ha desarrollado.</t>
  </si>
  <si>
    <t>Se realizó una ciclovía familiar "Entornos Protectores + Ambientes Seguros"; desarrollo de encuentros "Ponte en mis Zapatos" actividad orientada al acompañamiento de las familias con discapacidad y el compartir con diferentes grupos poblacionales.</t>
  </si>
  <si>
    <t>Se Formalizó convenio con la ESE Hospital El Carmen para la implmentación del Plan de Intervenciones Colectivas- PIC- en Salud Pública</t>
  </si>
  <si>
    <t xml:space="preserve">Elaboración de acto administrativo con las EPS-S, para garantizar el aseguramiento de las personas al Régimen Subsidiado en Salud </t>
  </si>
  <si>
    <t xml:space="preserve">Se formalizó convenio con la ESE Hospital El Carmen para fortalecer el funcionamiento de la prestación de los servicios en salud </t>
  </si>
  <si>
    <t xml:space="preserve">Se realizaron brigadas extramurales a diferentes veredas del municipio de Amalfi, en las cuales se ofertaron servicios de planificación familiar, citología, agudeza visual, consulta médica, salud oral, atendiendo a niños, niñas, adolescentes, jóvenes, adultos y adultos mayores. </t>
  </si>
  <si>
    <t>Intervención con empresas, entidades y establecimientos comerciales para sensibilizar sobre estrategia PRASS y vcunación; atención a pacientes sintomáticos y contactos estrechos; busquedas activas de casos de covid; camapañas comunicacionales</t>
  </si>
  <si>
    <t>x</t>
  </si>
  <si>
    <t xml:space="preserve">Planeación de la agenda de las reuniones; convocatorias; desarrollo de las agendas; elaboración de las actas de las reuniones, seguimiento de compromisos, construcción y evaluación del plan de trabajo de la Mesa. </t>
  </si>
  <si>
    <t xml:space="preserve">Recepción de paquetes; verificación de calidad; registros INVIMA; rotulado; alamcenamiento en bodega; diligenciamiento de actas; verificación de transporte de alimentos y bodega de proveedor; covocatoria y entrega de paquetes a los beneficiarios; consolidado de planillas; entregas de alimentos a instituciones educativas; acompañamiento a los Restaurantes Escolares y Manipuladoras de Alimentos. </t>
  </si>
  <si>
    <t xml:space="preserve">Recepción de paquetes; verificación de calidad; registros INVIMA; rotulado; alamcenamiento en bodega; diligenciamiento de actas; verificación de transporte de alimentos y bodega de proveedor; covocatoria y entrega de paquetes a los beneficiarios; consolidado de planillas; ntregas de alimentos a instituciones educativas; acompañamiento a los Restaurantes Escolares y Manipuladoras de Alimentos. </t>
  </si>
  <si>
    <t>Se realizó taller sobre asociatividad con las mujeres de las veredas Manzanillo, La Gómez, Boquerón, Risaralda y Támara  y les fue socializado los lineamientos para la aplicación al proyecto ganadero "Mejoramiento de la productividad lechera mediante la implementación de 33 hectáreas en sistemas silvopastoriles en el municipio de Amalfi, Antioquia"
Taller sobre la organización como Asociación, dirigido a las Asociación de Mujeres Ganaderas de Amalfi ASMUGAN</t>
  </si>
  <si>
    <t xml:space="preserve">Este indicador no se cumplió </t>
  </si>
  <si>
    <t xml:space="preserve">Se realizó una campaña informativa sobre el manejo y consumo de alimentos, abordando temas temas como la inocuidad y manejo de los alimentos, consumo de frutas, verduras y consumo de agua, consuo de sal, azucar y grasas, através de la emisora y programas telvisivos, elaboración de carteleras y una muestra gastronómica. 
La segunda campaña se dirigió a la población escolar para promover la actividad física  por medio de descansos y pausas activas, talleres educativos a la población escolar y madres de familia, una mujestra gastronómica. 
La tercera campaña se enfocó en la recopilación de saberes y conocimientos frente a los hábitos y estilos de vida saludables, para lo cual se realizó una mañana recreativa, finalizando con una muestra gastronómica. </t>
  </si>
  <si>
    <t xml:space="preserve">Desde la Mesa de Primera Infancia, Infancia y Adolescencia se construyó y ejecutó el plan de acción orientado al desarrollo de diferentes actividades para nuestros niños, niñas y adolescentes, de acuerdo con cada curso de vida. </t>
  </si>
  <si>
    <t xml:space="preserve">Se realizó cualificación al talento humano del programa Buen Comienzo Antioquia por medio de Villa Juego, fortaleciendo aspectos como capacidad de escucha y relación con el otro; actividad dirigida de promoción de la escucha activida en agentes educativos; capacitación en Puericultura y Crianza Amorosa con apoyo de la Gobernación de Antioquia; encuentro pedagogico de agentes educativos donde se capacitó en tejido social y comunicación. </t>
  </si>
  <si>
    <t xml:space="preserve">Se realizó la campaña "Juguemos al Derechos" con actividades predeportivas con niños, niñas, adolescentes y familias y una movilización para promover el buen trato y el juego para prevenir el uso de pantallas. </t>
  </si>
  <si>
    <t>Se llevó a cabo la construcción de la Ruta Integral de Atenciones para la Primera Infancia, mediante un formato Excel dispuesto para tal fin</t>
  </si>
  <si>
    <t xml:space="preserve">Se implementaron estrategias lúdico - recreativas - pedagógicas para el desarrollo integral de las familias, niños, niñas y adolescentes; se han realizdo campañas de prevención del embarazo adolescente y el cosumo de sustancias psicoactivas; atención a niños y niñas de primera infancia en programas de educación inicial; encuentros de la mesa de Primera Infancia, Infancia, Adolescencia y Juvetud; implementación del centro amigo; acompañamiento psicosocial de niños, niñas y adolescentes con vulneración de derechos; desarrollo de cciones de promoción de alimentación y hábitos y estilos de vida saludable; promoción del buen trato hacia los niños, niñas y adolescentes y la prevención de las violencias; celebración de la Semana Andina; promoción de espacios y procesos culturales; descansos activos; proyecto "Tu cuadra en Movimiento"; actividades ambientales; celebración del Día de la Niña; entre otros. </t>
  </si>
  <si>
    <t>Se realizó la convocatoria, la planeación y desarrollo de talleres de capcitación para los niños, niñas y adolescentes, se realizó la votación por parte de los niños,  niñas y adolescentes y se llevó a cabo la istalación  de la Mesa de Participación de Niños, Niñas y Adolescentes.  Encuentros de los integrantes de la Mesa de Participación de los niños y niñas, elección de los representantes de la misma y participación de encuentro subregional para la formulación de la  actualización de la política pública de infancia y adolescencia.</t>
  </si>
  <si>
    <t xml:space="preserve">Se realizó la conmemoración del Día Internacional contra el reclutamiento de niños, niñas y adolescentes para el conflicto armado; campaña contra el trabajo Infantil y talleres en prevención de violencias intrafamiliares, prevención de violencias sexuales; talleres virtuales con los estudiantes de las instituciones educativas; campaña de prevención del delito "Señal por la Vida"; acompañamiento y control en los hoteles del municipio a fin de capacitarlos en las normas permitidas para el ingreso de menores de edad; conmemoración de fechas especiales e importantes como la Semana Andina; Día internacional contra la explotación sexual, comercial de niños, niñas y adolescentes; día mundial de la niña. desarrollo de espacios con actividades para promover los derechos  de los niños a la vida, a la sexualidad, salud, intimidad y talleres de prevención del abuso sexual y autoconocimiento. </t>
  </si>
  <si>
    <t xml:space="preserve">Se realizó la campaña "Aliados por la Vida" por medio de talleres pedagógicos e informativos para padres de familia; movilización social por medio de carteles; movilización social por medios digitales "Mensajes de Vida" </t>
  </si>
  <si>
    <t xml:space="preserve">Se realizó la campaña "SOMOS DOS" para la prevención de embarazos tempranos; se conformó el comité de concertación y decisión; se gestionó y dictó curso a través del SENA en manipulación de alimentos con la participación de 30 jóvenes; se esta realizando acompañamiento a los grupos juveniles y se esta impulsando la creación de otros nuevos; y se realizó taller de identidad en la vereda San Agustín. 
Se actualizó la Plataforma Municipal de Juventud; se fortalecieron procesos juveniles del área rura; se realizaron actividades para fortalecer capacidades, habilidades y destrezas; elección del Consejo Municipal de Juventud; implementación del cento de Servicios Amigables. </t>
  </si>
  <si>
    <t xml:space="preserve">Actividades orientadas a promover el aprovechamiento del tiempo libre; entrega de preservativos; conformación e instalación de la Mesa Municipal de Juventud. Se desarrolló la estrategia denominada "Enfoques de Juventud con Perspectiva de Género"mediante actividades de lustración y fotografía. </t>
  </si>
  <si>
    <t xml:space="preserve">Se celebró la semana de la juventud denominada "Es el Momento de las Juventudes" con actividades deportivas, culturales, educativas y de sano esparcimiento. </t>
  </si>
  <si>
    <t xml:space="preserve">Se realizó la segunda convocatoria de "Estímulos Juveniles premiando 4 iniciativas, para lo cual se hará entrega de insumos para la ejecución de las mismas. Se lllevó a cabo un proceso con actividades de planeación, articulación, difusión, recepción de iniciativas, revisión, evaluación y premiación. </t>
  </si>
  <si>
    <t xml:space="preserve">Se realizó un seminario juvenil en participación; implementación de la estrategia YO DECIDO; curso de manipulación de alimentos dirigido a jóvenes; desayuno juvenil con los aspirantes a personerías estudiantiles y autoridades municipales; implementación del proyecto ANTIOQUIA LAB; jornada de integración y aprendizaje en el Sabatino </t>
  </si>
  <si>
    <t>Se realizó la elección del Consejo Municipal de Juventud, para lo cual se realizaron actividades pedagogicas, acompañamiento en inscripción de candidatos; movilización social; talleres; difusión por redes sociales y medios de comunicación; planeación y ejecución de la jornada electoral</t>
  </si>
  <si>
    <t>Se realizó acompañamiento y fortalecimiento a los grupos juveniles por medio de actividad lúdicas, recreativas, deportivas, de formación, integración y participación. Actualización de la Plataforma de Juventud; visita pedagógica a la comuna 13 en la ciudad de Medellín</t>
  </si>
  <si>
    <t xml:space="preserve">Se realizó el conversatorio "Familias, Empoderamiento y Reconocimiento"; la actividad "Expo Joven"; capacitación "Atención al público desde el efoque diferencial" </t>
  </si>
  <si>
    <t>Se realizó el encuentro "Hablemos de diversidad sexual y de género"; convocatoria y reunión de la primera reunión de la Mesa Diversa por la Vida; participación en el encuentro "Somos Antioquia, Somos Inclusión, Somos Diversidad";  conversatorios "Somos Diversos" con estudiantes de las Instituciones Educativas; conversatorio intermunicipal sonbre LGTBI; movilización social a través de redes sociales para promover la camapaña "No hace falta ser la causa para defenderla"; carrusel lúdico pedagógico con estudiantes de la Institución Educativa Pueblo Nuevo</t>
  </si>
  <si>
    <t>Se diseñó formulario de la caracteriación; promocion y disfusión por redes sociales de la caracterización; tabulación de los resultados</t>
  </si>
  <si>
    <t xml:space="preserve">Se realizó conferencia sobre derechos sexuales y reproductivos; campaña "Somos Dos" con actividades en tematicas como proyecto de vida, autocuidado y reconocimiento del cuerpo, un En Vivo denominado "Sexualidad Inteligente", difusión de ecards, cuñas radiales y videos promocionales; y se conmemoró el Día Internacional de la Acción por la Salud de la Mujer con ecards en redes sociales y una birgada de salud en la E.S.E Hospital El Carmen; muestra gastronómica y promoción de hábitos y estilos de vida saludable; talleres con estudiantes de las Instituciones Educativas sobre derechos sexuales y reproductivos; brigada de salud para la mujer en el corregimiento Portachuelo </t>
  </si>
  <si>
    <t xml:space="preserve">Se dictó taller de liderazgo "Escalando espacios de poder" con el apoyo del Ministerio del Interior </t>
  </si>
  <si>
    <t xml:space="preserve">Se conmemoró el Día Internacional de los Derechos de las Mujeres con actividades como taller con servidores públicos y personas de las veredas Manzanillo, Guayabito y Boquerón sobre estereotipos, amor propio y micro machismos; entrega de souvenir a las servidoras públicas; conferencia sobre la Misoginia a través de Facebook Live; compartir y taller con los grupos de miujeres de las JAC; evento de premiación a mujeres; entrega de incentivo a Asociaciones de Mujeres para su fortalecimiento; conmeroación del DíInternacional para la eliminación de las violencias contra las mujeres mediante la campaña "Decide vivir sin violencias" con acciones como difusión de microvideos, conversatorios, talleres, murales, foro y planton </t>
  </si>
  <si>
    <t xml:space="preserve">El presente indicador no se cumplió </t>
  </si>
  <si>
    <t>Acompañamiento, fortalecimiento, capacitaciones y talleres a Asociaciones de Mujeres; activación, convocatoria y activación del mercado campesino "Alianza con mi Tierra"; acompañamiento y apoyo a las mujeres y Asociaciones emprendedoras en proyectos e iniciativas para la reactivación y autonomía económica; campaña "Aliados por una vida libre de violencia contra las mujeres" en la que se difundiron líneas y rutas de atención, información del violentómetro y señales de alerta, tanto en el área urbana como rural; operación de la Mesa de Erradicación de la Violencia contra las Mujeres</t>
  </si>
  <si>
    <t xml:space="preserve">Promoción de espacios amigables y la visualización de la inclusión social; actividades lúdicas, rcreativas, deportivas, formativas, culturales, terapeuticas, entre otras para el fortalecimiento del autocuidado, el autoreconocimiento, la funcionalidad, la rehabilitación, el mejoramiento de la calidad de vida, la promoción de hábitos y estilos de vida salludable y la prevención de enfermedades; préstamo de ayudas técnicas; donación de insumos como pañales, kits de aseo y alimentos a personas con discapacidad de bajos recursos; acompañamiento en la gestión ante EPS; se relizaron campañas de sensibilización contra el matrato y promoción de la empatía. </t>
  </si>
  <si>
    <t xml:space="preserve">Se realizó jornada de caracterización y actualización de datos en la zona urbana en el sector Camellón y parque principal, y en la zona rural en las veredas Boquerón, el correcimiento Portachuelo y el núcleo zonal San Miguel, La María y el Silencio Monos. </t>
  </si>
  <si>
    <t>Se realizó jornadas de dignificación y bienestar social en el área urbana y rural; jornadas de rehabilitación; visitas domiciliarias con atención en fisioterapia y salud; integración familiar por medio de actividades lúdicas y recreativas.</t>
  </si>
  <si>
    <t>Se definió metodología de trabajo y plan de acción articulado con la Asociación; además se brindó acompañamiento y fortalecimiento en certificación de discapacidad, reactivación económica y matenimiento de la asociación, trámite de requerimiento de la Asociación ante la Secretaría de Infraestructura para la disposición de rampasen el espacio y establecimientos público, visita al comercio para sensibilización sobre la accesibilidad de las personas con discapacidad, inicio del curso de piscicultura con el SENA, apoyo en clase teórico práctica en la Granja Siembra, contrucción de proyecto en la convotaria Unidos por la Participación; también se realizó taller en construcción de estrategias e identificación de falencias administrativas, actualización de estatutos; apoyo en gestión de recursos económicos ante el comercio; acompañamiento en estrategias para la reactivación económica; gestión y acompañamiento en pasantía piscícola y procesos de aprendizaje con el SENA</t>
  </si>
  <si>
    <t xml:space="preserve">Se realizó instalación del comité gerontologico; evaluación de la situación actual de la población adulta mayor del municipio y contrución de la Ruta de Atención al Adulto Mayor; encuentros mensuales con los adultos mayores del cabildo mayor y líderes gerontológicos; convenio con el CPSAM La Providencia para atención de adultos mayores; convenio con ECOSESA para atención de un adulto mayor con discapacidad en situación de calle; contratación del personal para la ejecución del programa gerontológico; convenio con el Inder Amalfi para el desarrollo de actividad física y deportiva con los grupos gerontológicos; activación de la Ruta de Atención Integral al Adulto Mayor; conformación de grupo de emprendimiento LUXAM con adultas mayores; entrega de paquete alimentarios a la población adulta mayor; entrega de subsidios económicos del programa Colombia Mayor; contratación de profesional en derecho para la operatividad de la Ruta de Atención Integral al adulto mayor; se celebró el Día del Adulto Mayor; se realizó la elección del Cabildo Mayor Municipal; se realizaron encuentros zonales; se inició la primera etapa de caracterización de la población adulta mayor; se entregó dotación para el funcionamiento de la sede de Adulto Mayor Pueblo Nuevo. </t>
  </si>
  <si>
    <t>Se realizó la contratación de Monitor de Música y Monitora para apoyo de actividades ocupacionales; se realizó convenio con Inder Amalfi; de esta manera se atienden 21 gurpos de adultos mayores del área urbana y rural desde actividades deportivas, recreativas, lúdicas, manualidades, música, danza, entre otras; se realizaron olimpiadas del adulto mayor</t>
  </si>
  <si>
    <t xml:space="preserve">Se realizó la contratación del Talento Humano para el funcionamiento de la sede del adulto mayor; se realizó la dotación de la sede adulto mayor Pueblo Nuevo </t>
  </si>
  <si>
    <t>Se atienden actualmente 21 grupos gerontológicos con una población de 750 adultos mayores desde programa de Centro Día, realizando actividades enfocadas a las expresiones artísticas, mantenimiento físico, emprendimiento, entre otras</t>
  </si>
  <si>
    <t xml:space="preserve">Se realizó la celebración del Día del Adulto Mayor con diferentes actividades lúdico recreativas en el mes de octubre. </t>
  </si>
  <si>
    <t xml:space="preserve">Se realizó una mañana recreativa y una cena con las personas de discapacidad y sus familias, donde el objetivo principal fue resaltar la importancia de los valores en la familia a través de diferentes actividades de integración </t>
  </si>
  <si>
    <t>Se realizaron talleres en prevención de la desnutrición; talleres en prevención de las enfermedades diareicas agudas y respiratorias agudas; jornadas de desparacitación; jornadas de vacunación; vistas a la puérpera y el recién nacido; jornadas de vacunación; campaña, conversatorio y encuentro de saberes sobre AIEPI.</t>
  </si>
  <si>
    <t xml:space="preserve">Se realizaron programas radiales y capacitaciones para promover el uso responsable de recursos naturales no renovables, el lavado de alimentos empacados, tenencia responsable de mascotas; talleres de capacitación en el uso racional de agua, adecuado tratamiento o potabilización; talleres de promoción de la convivencia social y la salud mental en mujeres víctimas; talleres derechos sexuales y reproductivos; talleres de promoción de la salud, prevención de enfermedades a través de alimentación saludable, actividad física periódica, disminución de la sal, el azúcar, entre otros; celebración de la semana de prevención del riesgo de consumo de alcohol y demás sustancias psicoactivas.   </t>
  </si>
  <si>
    <t xml:space="preserve">Se implementó la campaña “Maternidad Segura”, la cual se realizó por medio de visitas casa a casa y conversatorios para sensibilizar sobre el ejercicio de la maternidad segura, el acceso a controles prenatales y el parto institucional </t>
  </si>
  <si>
    <t xml:space="preserve">Activación y operación del comité de convivencia social y salud mental; talleres en promoción de la convivencia social y la salud mental (auto 092) de la violencia de género; conversatorio en derechos sexuales y reproductivos; celebración de la semana de embarazos no deseados y en adolescentes; talleres para el fortalecimiento de la autoestima, auto cuidado, relaciones interpesonales y a nivel familiar y grupal; socialización de ruta de atención en violencias; atención psicosocial en familias; formación a familias en género, diversidad e inclusión; formación a familias en fortalecimiento de vínculo afectivo, manejo de emociones y frustración; taller sobre promoción de los derechos para la prevención de violencias en NNA; análisis de enfermedades en salud mental en el COVE Municipal; jornada de prevención del consumo de SPA, buen uso del tiempo libre y prevención de enfermedades mentales; talleres sobre pautas de crianza dirigida a familias. </t>
  </si>
  <si>
    <t xml:space="preserve">Elaboración y reporte de informes en Salud ante las entidades de vigilancia y control; imlplementación los sistemas de información en salud; implementación el sistema de atención a la comunidad - SAC; implementación de la política pública de participación social en salud; acciones de fortalecimiento en aseguramiento; apoyo para en la implementación y fortalecimiento del PAI; ejecución del Plan de Acción para la Prevención de Lesionados por Pólvora; monitoreo rápido en vacunación y adquisión de equipos de cómputo para fortalecer el área de sistemas de información y a autoridad sanitaria; ejecución de acciones para la promoción del aseguramiento. </t>
  </si>
  <si>
    <t xml:space="preserve">Se diseñó instrumento con 76 preguntas detalladas del núcleo familiar de acuerdo a las condiciones para realizar la caracterización población migrante venezolana residente en el municipio de Amalfi, instrumento que fue aplicado a la población identificada que accedió a brindar la información mediante consentimiento informado. De ello se obtuvo el informe con el análisis de las variables proyectadas. </t>
  </si>
  <si>
    <t>Se realizó gestión de solicitud de habilitación de los servicios en Psicología y Ginecobstetricia para prestar en la E.S.E. Hospital El Carmen, obteniendo por parte del  Ministerio de Salud y Protección Social la habilitación a dichos servicios.</t>
  </si>
  <si>
    <t xml:space="preserve">Se realizó dotación de elementos hospitalarios para la E.S.E Hospital El Carmen, adquiriendo un monitor fetal F-3, Termohigrometro, regulador 2 manómetros. </t>
  </si>
  <si>
    <t>Se realizó lactatón; talleres sobre la importancia de la lactancia materna; programas radiales; difusión de información sobre la lactancia materna por redes sociales; museo de lactancia materna.</t>
  </si>
  <si>
    <t xml:space="preserve">Se suscribió convenio con Comfenalco Antioquia para la implementación del programa Gestación a Dos Años; se realizó gestión con los Presidentes y Líderes de JAC del área rural, con el fin de realizar caracterización de la población de primera infancia que se encuentra sin atención en programas de Cero a Siempre, con el fin de enviar a entidades del orden departamedntal para visualizar la necesidad de la ampliación de cobertura en programas de primera infancia. </t>
  </si>
  <si>
    <t>Se realizó evento de integración familiar en el parque prinicipal; concurso de cuadras navideñas; entrega de anchetas familiares.</t>
  </si>
  <si>
    <t xml:space="preserve">En este semestre se hicieron transformaciones gastronómicas de los siguientes productos agrícolas: lulo 50kg, guanábana 10kg (pulpas), aguacate criollo 7kg (guacamole), ají 4kg (mermelada).
Se han realizado diferentes pruebas gastronómicas para el desarrollo de nuevos productos transformados, como: Mayonesa de maracuyá, patacones congelados, chips de plátano verde y maduro, mayonesa de cebolla de rama y cebolla de rama deshidratada
En el centro de acopio se esta incentivando a la creación de nuevos emprendimientos y la transformación de nuevos productos con valor agregado como: Conservas con orellanas, mermelada de piña, mermelada de lulo, aceite de coco prensado y chimichurri criollo; se apoyó en la adecuación de los trapiches comunitarios la Aldea y Risaralda; se entregaron 22 beneficios de cacao (fermentadores); se realizaron 30 eventos de mercados campesinos
</t>
  </si>
  <si>
    <t>SECRETARÍA DE SALUD Y BIENESTAR SOCIAL VIGENCIA 2021</t>
  </si>
  <si>
    <t>FUENTES DE COFINANCIACIÓN EN PESOS</t>
  </si>
  <si>
    <t xml:space="preserve">Se formuló un proyecto para la transformación y comercialización del cacao en el municipio, el cual beneficiará a los productores que hacen parte de las asociaciones de ASOCAM y ASOPROCAM
Se viene fortaleciendo la identidad y el reconocimiento, por medio de la creación de marca y logotipos de algunos emprendimientos y asociaciones que tienen como actividad principal la transformación de productos agropecuarios ( Amalcoffee,  Asoprolula,  Dulces del campo, N-orellanas, Marca de Origen ) 
Mediante el programa campo emprende se esta acompañando las siguientes asociaciones: ASOPORCINA, ASPROAMALFI, ASMURAMA, Trapiche el tesoro ASOPROPAL, ASOPACAMFII, ASPROBLANCA, ASOJAM, Asociación de mujeres cacaoteras de la Guayana; se adquirieron 3 motoazadas y un moto carguero y 3 guadañas; compra de tractor 92 caballos, aperos (arado de discos, remolque, arado de cincel, rotovator).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</si>
</sst>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3" formatCode="_-* #,##0.00_-;\-* #,##0.00_-;_-* &quot;-&quot;??_-;_-@_-"/>
  </numFmts>
  <fonts count="16" x14ac:knownFonts="1">
    <font>
      <sz val="11"/>
      <color theme="1"/>
      <name val="Calibri"/>
      <family val="2"/>
      <scheme val="minor"/>
    </font>
    <font>
      <sz val="10"/>
      <name val="Arial"/>
      <family val="2"/>
    </font>
    <font>
      <b/>
      <sz val="10"/>
      <color theme="1"/>
      <name val="Arial"/>
      <family val="2"/>
    </font>
    <font>
      <sz val="10"/>
      <color theme="1"/>
      <name val="Arial"/>
      <family val="2"/>
    </font>
    <font>
      <sz val="11"/>
      <color theme="1"/>
      <name val="Calibri"/>
      <family val="2"/>
      <scheme val="minor"/>
    </font>
    <font>
      <sz val="9"/>
      <color theme="1"/>
      <name val="Arial"/>
      <family val="2"/>
    </font>
    <font>
      <b/>
      <sz val="11"/>
      <color theme="1"/>
      <name val="Calibri"/>
      <family val="2"/>
      <scheme val="minor"/>
    </font>
    <font>
      <b/>
      <sz val="12"/>
      <color theme="1"/>
      <name val="Arial"/>
      <family val="2"/>
    </font>
    <font>
      <sz val="12"/>
      <color theme="1"/>
      <name val="Arial"/>
      <family val="2"/>
    </font>
    <font>
      <sz val="9"/>
      <color theme="1"/>
      <name val="Calibri"/>
      <family val="2"/>
      <scheme val="minor"/>
    </font>
    <font>
      <sz val="10"/>
      <color rgb="FFFF0000"/>
      <name val="Arial"/>
      <family val="2"/>
    </font>
    <font>
      <b/>
      <sz val="10"/>
      <color rgb="FFFF0000"/>
      <name val="Arial"/>
      <family val="2"/>
    </font>
    <font>
      <b/>
      <sz val="10"/>
      <color theme="1"/>
      <name val="Calibri"/>
      <family val="2"/>
      <scheme val="minor"/>
    </font>
    <font>
      <sz val="10"/>
      <color theme="1"/>
      <name val="Calibri"/>
      <family val="2"/>
      <scheme val="minor"/>
    </font>
    <font>
      <sz val="10"/>
      <color rgb="FFFF0000"/>
      <name val="Calibri"/>
      <family val="2"/>
      <scheme val="minor"/>
    </font>
    <font>
      <sz val="11"/>
      <color theme="1"/>
      <name val="Arial"/>
      <family val="2"/>
    </font>
  </fonts>
  <fills count="8">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cellStyleXfs>
  <cellXfs count="107">
    <xf numFmtId="0" fontId="0" fillId="0" borderId="0" xfId="0"/>
    <xf numFmtId="0" fontId="3" fillId="0" borderId="0" xfId="1" applyFont="1" applyFill="1" applyAlignment="1" applyProtection="1">
      <alignment horizontal="center" vertical="center"/>
      <protection locked="0"/>
    </xf>
    <xf numFmtId="0" fontId="3" fillId="0" borderId="0" xfId="1" applyFont="1" applyFill="1" applyAlignment="1" applyProtection="1">
      <alignment horizontal="center" vertical="center" wrapText="1"/>
      <protection locked="0"/>
    </xf>
    <xf numFmtId="0" fontId="2" fillId="0" borderId="0" xfId="1" applyFont="1" applyFill="1" applyAlignment="1" applyProtection="1">
      <alignment horizontal="center" vertical="center"/>
      <protection locked="0"/>
    </xf>
    <xf numFmtId="0" fontId="8" fillId="0" borderId="0" xfId="1" applyFont="1" applyFill="1" applyAlignment="1" applyProtection="1">
      <alignment horizontal="center" vertical="center" wrapText="1"/>
      <protection locked="0"/>
    </xf>
    <xf numFmtId="9" fontId="3" fillId="0" borderId="0" xfId="3" applyNumberFormat="1" applyFont="1" applyFill="1" applyAlignment="1" applyProtection="1">
      <alignment horizontal="center" vertical="center"/>
      <protection locked="0"/>
    </xf>
    <xf numFmtId="0" fontId="5" fillId="0" borderId="0" xfId="1" applyFont="1" applyFill="1" applyAlignment="1" applyProtection="1">
      <alignment horizontal="center" vertical="center"/>
      <protection locked="0"/>
    </xf>
    <xf numFmtId="0" fontId="9" fillId="0" borderId="0" xfId="0" applyFont="1"/>
    <xf numFmtId="0" fontId="4" fillId="0" borderId="0" xfId="0" applyFont="1"/>
    <xf numFmtId="9" fontId="2" fillId="2" borderId="1" xfId="3" applyNumberFormat="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3" fontId="2" fillId="2" borderId="1" xfId="1" applyNumberFormat="1" applyFont="1" applyFill="1" applyBorder="1" applyAlignment="1" applyProtection="1">
      <alignment horizontal="center" vertical="center" wrapText="1"/>
    </xf>
    <xf numFmtId="1" fontId="2" fillId="2" borderId="1" xfId="1" applyNumberFormat="1" applyFont="1" applyFill="1" applyBorder="1" applyAlignment="1" applyProtection="1">
      <alignment horizontal="center" vertical="center" wrapText="1"/>
    </xf>
    <xf numFmtId="0" fontId="10" fillId="0" borderId="0" xfId="1" applyFont="1" applyFill="1" applyAlignment="1" applyProtection="1">
      <alignment horizontal="center" vertical="center"/>
      <protection locked="0"/>
    </xf>
    <xf numFmtId="1" fontId="3" fillId="0" borderId="1" xfId="2"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horizontal="center" vertical="center" wrapText="1"/>
    </xf>
    <xf numFmtId="1" fontId="2" fillId="2" borderId="1" xfId="2" applyNumberFormat="1" applyFont="1" applyFill="1" applyBorder="1" applyAlignment="1" applyProtection="1">
      <alignment horizontal="center" vertical="center" wrapText="1"/>
    </xf>
    <xf numFmtId="3" fontId="2" fillId="2" borderId="1" xfId="0" applyNumberFormat="1" applyFont="1" applyFill="1" applyBorder="1" applyAlignment="1" applyProtection="1">
      <alignment horizontal="center" vertical="center"/>
    </xf>
    <xf numFmtId="1" fontId="2" fillId="2" borderId="8" xfId="2" applyNumberFormat="1" applyFont="1" applyFill="1" applyBorder="1" applyAlignment="1" applyProtection="1">
      <alignment horizontal="center" vertical="center" wrapText="1"/>
    </xf>
    <xf numFmtId="9" fontId="2" fillId="2" borderId="8" xfId="3" applyNumberFormat="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3" fontId="2" fillId="2" borderId="8" xfId="1" applyNumberFormat="1" applyFont="1" applyFill="1" applyBorder="1" applyAlignment="1" applyProtection="1">
      <alignment horizontal="center" vertical="center" wrapText="1"/>
    </xf>
    <xf numFmtId="1" fontId="2" fillId="2" borderId="8" xfId="1" applyNumberFormat="1" applyFont="1" applyFill="1" applyBorder="1" applyAlignment="1" applyProtection="1">
      <alignment horizontal="center" vertical="center" wrapText="1"/>
    </xf>
    <xf numFmtId="9" fontId="2" fillId="4" borderId="1" xfId="3" applyNumberFormat="1" applyFont="1" applyFill="1" applyBorder="1" applyAlignment="1" applyProtection="1">
      <alignment horizontal="center" vertical="center" wrapText="1" shrinkToFit="1"/>
      <protection locked="0"/>
    </xf>
    <xf numFmtId="0" fontId="3" fillId="0" borderId="1" xfId="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9" fontId="3" fillId="0" borderId="1" xfId="3" applyNumberFormat="1" applyFont="1" applyFill="1" applyBorder="1" applyAlignment="1" applyProtection="1">
      <alignment horizontal="center" vertical="center"/>
    </xf>
    <xf numFmtId="42" fontId="13" fillId="0" borderId="1" xfId="4" applyFont="1" applyFill="1" applyBorder="1" applyAlignment="1" applyProtection="1">
      <alignment horizontal="center" vertical="center"/>
    </xf>
    <xf numFmtId="42" fontId="13" fillId="0" borderId="1" xfId="4" applyFont="1" applyBorder="1" applyAlignment="1" applyProtection="1">
      <alignment horizontal="center" vertical="center"/>
    </xf>
    <xf numFmtId="0" fontId="13" fillId="0" borderId="1" xfId="0" applyFont="1" applyFill="1" applyBorder="1" applyAlignment="1" applyProtection="1">
      <alignment horizontal="center" vertical="center" wrapText="1"/>
    </xf>
    <xf numFmtId="1" fontId="3" fillId="0" borderId="1" xfId="1" applyNumberFormat="1" applyFont="1" applyFill="1" applyBorder="1" applyAlignment="1" applyProtection="1">
      <alignment horizontal="center" vertical="center" wrapText="1"/>
    </xf>
    <xf numFmtId="9" fontId="13" fillId="0" borderId="1" xfId="0" applyNumberFormat="1" applyFont="1" applyFill="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xf>
    <xf numFmtId="9" fontId="13" fillId="0" borderId="1" xfId="0" applyNumberFormat="1" applyFont="1" applyBorder="1" applyAlignment="1" applyProtection="1">
      <alignment horizontal="center" vertical="center"/>
    </xf>
    <xf numFmtId="0" fontId="13" fillId="0" borderId="1" xfId="0" applyFont="1" applyBorder="1" applyAlignment="1" applyProtection="1">
      <alignment horizontal="center"/>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3" fontId="3" fillId="0" borderId="1" xfId="1" applyNumberFormat="1" applyFont="1" applyFill="1" applyBorder="1" applyAlignment="1" applyProtection="1">
      <alignment horizontal="center" vertical="center" wrapText="1"/>
    </xf>
    <xf numFmtId="3" fontId="3" fillId="7" borderId="1" xfId="1" applyNumberFormat="1" applyFont="1" applyFill="1" applyBorder="1" applyAlignment="1" applyProtection="1">
      <alignment horizontal="center" vertical="center" wrapText="1"/>
    </xf>
    <xf numFmtId="0" fontId="3" fillId="7" borderId="1" xfId="1" applyFont="1" applyFill="1" applyBorder="1" applyAlignment="1" applyProtection="1">
      <alignment horizontal="center" vertical="center" wrapText="1"/>
    </xf>
    <xf numFmtId="0" fontId="14" fillId="0" borderId="1" xfId="0" applyFont="1" applyBorder="1" applyAlignment="1" applyProtection="1">
      <alignment horizontal="center" vertical="center"/>
    </xf>
    <xf numFmtId="9" fontId="14" fillId="0" borderId="1" xfId="0" applyNumberFormat="1" applyFont="1" applyBorder="1" applyAlignment="1" applyProtection="1">
      <alignment horizontal="center" vertical="center"/>
    </xf>
    <xf numFmtId="0" fontId="14" fillId="0" borderId="1" xfId="0" applyFont="1" applyBorder="1" applyAlignment="1" applyProtection="1">
      <alignment horizontal="center"/>
    </xf>
    <xf numFmtId="0" fontId="13" fillId="5" borderId="1" xfId="0" applyFont="1" applyFill="1" applyBorder="1" applyAlignment="1" applyProtection="1">
      <alignment horizontal="center" vertical="center"/>
    </xf>
    <xf numFmtId="9" fontId="14" fillId="0" borderId="1" xfId="0" applyNumberFormat="1" applyFont="1" applyFill="1" applyBorder="1" applyAlignment="1" applyProtection="1">
      <alignment horizontal="center" vertical="center"/>
    </xf>
    <xf numFmtId="9" fontId="15" fillId="0" borderId="11" xfId="3" applyFont="1" applyFill="1" applyBorder="1" applyAlignment="1" applyProtection="1">
      <alignment horizontal="center" vertical="center"/>
    </xf>
    <xf numFmtId="0" fontId="7" fillId="0" borderId="0" xfId="1" applyFont="1" applyFill="1" applyAlignment="1" applyProtection="1">
      <alignment horizontal="center" vertical="center" wrapText="1"/>
      <protection locked="0"/>
    </xf>
    <xf numFmtId="0" fontId="7" fillId="0" borderId="0" xfId="1" applyFont="1" applyFill="1" applyBorder="1" applyAlignment="1" applyProtection="1">
      <alignment horizontal="center" vertical="center" wrapText="1"/>
      <protection locked="0"/>
    </xf>
    <xf numFmtId="0" fontId="7" fillId="0" borderId="10"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textRotation="90" wrapText="1"/>
      <protection locked="0"/>
    </xf>
    <xf numFmtId="0" fontId="2" fillId="0" borderId="1" xfId="1" applyFont="1" applyFill="1" applyBorder="1" applyAlignment="1" applyProtection="1">
      <alignment horizontal="center" vertical="center" textRotation="90" wrapText="1"/>
      <protection locked="0"/>
    </xf>
    <xf numFmtId="0" fontId="2" fillId="0" borderId="4" xfId="1" applyFont="1" applyFill="1" applyBorder="1" applyAlignment="1" applyProtection="1">
      <alignment horizontal="center" vertical="center" wrapText="1"/>
      <protection locked="0"/>
    </xf>
    <xf numFmtId="0" fontId="2" fillId="0" borderId="6"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shrinkToFit="1"/>
      <protection locked="0"/>
    </xf>
    <xf numFmtId="0" fontId="11" fillId="4" borderId="1" xfId="1" applyFont="1" applyFill="1" applyBorder="1" applyAlignment="1" applyProtection="1">
      <alignment horizontal="center" vertical="center" wrapText="1" shrinkToFit="1"/>
      <protection locked="0"/>
    </xf>
    <xf numFmtId="0" fontId="2" fillId="4" borderId="1" xfId="1" applyFont="1" applyFill="1" applyBorder="1" applyAlignment="1" applyProtection="1">
      <alignment horizontal="center" vertical="center" wrapText="1" shrinkToFit="1"/>
      <protection locked="0"/>
    </xf>
    <xf numFmtId="9" fontId="2" fillId="4" borderId="1" xfId="3" applyNumberFormat="1" applyFont="1" applyFill="1" applyBorder="1" applyAlignment="1" applyProtection="1">
      <alignment horizontal="center" vertical="center" wrapText="1" shrinkToFit="1"/>
      <protection locked="0"/>
    </xf>
    <xf numFmtId="42" fontId="12" fillId="6" borderId="1" xfId="4" applyFont="1" applyFill="1" applyBorder="1" applyAlignment="1">
      <alignment horizontal="center" vertical="center" wrapText="1"/>
    </xf>
    <xf numFmtId="0" fontId="2" fillId="0" borderId="3" xfId="1" applyFont="1" applyFill="1" applyBorder="1" applyAlignment="1" applyProtection="1">
      <alignment horizontal="center" vertical="center"/>
      <protection locked="0"/>
    </xf>
    <xf numFmtId="0" fontId="2" fillId="0" borderId="1" xfId="1" applyFont="1" applyFill="1" applyBorder="1" applyAlignment="1" applyProtection="1">
      <alignment horizontal="center" vertical="center"/>
      <protection locked="0"/>
    </xf>
    <xf numFmtId="0" fontId="2" fillId="4" borderId="3" xfId="1" applyFont="1" applyFill="1" applyBorder="1" applyAlignment="1" applyProtection="1">
      <alignment horizontal="center" vertical="center" wrapText="1" shrinkToFit="1"/>
      <protection locked="0"/>
    </xf>
    <xf numFmtId="0" fontId="3" fillId="0" borderId="1" xfId="1" applyFont="1" applyFill="1" applyBorder="1" applyAlignment="1" applyProtection="1">
      <alignment horizontal="center" vertical="center" wrapText="1"/>
      <protection locked="0"/>
    </xf>
    <xf numFmtId="0" fontId="2" fillId="3" borderId="3" xfId="1" applyFont="1" applyFill="1" applyBorder="1" applyAlignment="1" applyProtection="1">
      <alignment horizontal="center" vertical="center" wrapText="1" shrinkToFit="1"/>
      <protection locked="0"/>
    </xf>
    <xf numFmtId="0" fontId="2" fillId="3" borderId="1" xfId="1" applyFont="1" applyFill="1" applyBorder="1" applyAlignment="1" applyProtection="1">
      <alignment horizontal="center" vertical="center" wrapText="1" shrinkToFit="1"/>
      <protection locked="0"/>
    </xf>
    <xf numFmtId="0" fontId="3" fillId="0" borderId="5"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shrinkToFit="1"/>
      <protection locked="0"/>
    </xf>
    <xf numFmtId="0" fontId="11" fillId="3" borderId="3" xfId="1" applyFont="1" applyFill="1" applyBorder="1" applyAlignment="1" applyProtection="1">
      <alignment horizontal="center" vertical="center" wrapText="1" shrinkToFit="1"/>
      <protection locked="0"/>
    </xf>
    <xf numFmtId="0" fontId="11" fillId="3" borderId="1" xfId="1" applyFont="1" applyFill="1" applyBorder="1" applyAlignment="1" applyProtection="1">
      <alignment horizontal="center" vertical="center" wrapText="1" shrinkToFit="1"/>
      <protection locked="0"/>
    </xf>
    <xf numFmtId="0" fontId="2" fillId="0" borderId="6" xfId="1" applyFont="1" applyFill="1" applyBorder="1" applyAlignment="1" applyProtection="1">
      <alignment horizontal="center" vertical="center"/>
      <protection locked="0"/>
    </xf>
    <xf numFmtId="0" fontId="3" fillId="0" borderId="1" xfId="1" applyFont="1" applyFill="1" applyBorder="1" applyAlignment="1" applyProtection="1">
      <alignment horizontal="center" vertical="center" textRotation="90" wrapText="1"/>
    </xf>
    <xf numFmtId="0" fontId="3" fillId="0" borderId="5" xfId="1" applyFont="1" applyFill="1" applyBorder="1" applyAlignment="1" applyProtection="1">
      <alignment horizontal="center" vertical="center" textRotation="90" wrapText="1"/>
    </xf>
    <xf numFmtId="0" fontId="3" fillId="5" borderId="1" xfId="1" applyFont="1" applyFill="1" applyBorder="1" applyAlignment="1" applyProtection="1">
      <alignment horizontal="center" vertical="center" textRotation="90" wrapText="1"/>
    </xf>
    <xf numFmtId="1" fontId="10" fillId="0" borderId="1" xfId="2" applyNumberFormat="1" applyFont="1" applyFill="1" applyBorder="1" applyAlignment="1" applyProtection="1">
      <alignment horizontal="center" vertical="center" wrapText="1"/>
    </xf>
    <xf numFmtId="1" fontId="3" fillId="7" borderId="1" xfId="1" applyNumberFormat="1" applyFont="1" applyFill="1" applyBorder="1" applyAlignment="1" applyProtection="1">
      <alignment horizontal="center" vertical="center" wrapText="1"/>
    </xf>
    <xf numFmtId="0" fontId="4" fillId="0" borderId="0" xfId="0" applyFont="1" applyFill="1" applyProtection="1"/>
    <xf numFmtId="0" fontId="3" fillId="0" borderId="0" xfId="1" applyFont="1" applyFill="1" applyAlignment="1" applyProtection="1">
      <alignment horizontal="center" vertical="center"/>
    </xf>
    <xf numFmtId="0" fontId="4" fillId="0" borderId="0" xfId="0" applyFont="1" applyProtection="1"/>
    <xf numFmtId="1" fontId="10" fillId="0" borderId="1" xfId="1" applyNumberFormat="1" applyFont="1" applyFill="1" applyBorder="1" applyAlignment="1" applyProtection="1">
      <alignment horizontal="center" vertical="center" wrapText="1"/>
    </xf>
    <xf numFmtId="0" fontId="4" fillId="7" borderId="0" xfId="0" applyFont="1" applyFill="1" applyProtection="1"/>
    <xf numFmtId="0" fontId="3" fillId="0" borderId="6" xfId="1" applyFont="1" applyFill="1" applyBorder="1" applyAlignment="1" applyProtection="1">
      <alignment horizontal="center" vertical="center" wrapText="1"/>
    </xf>
    <xf numFmtId="0" fontId="2" fillId="0" borderId="0" xfId="1" applyFont="1" applyFill="1" applyAlignment="1" applyProtection="1">
      <alignment horizontal="center" vertical="center"/>
    </xf>
    <xf numFmtId="0" fontId="3" fillId="2" borderId="5" xfId="1" applyFont="1" applyFill="1" applyBorder="1" applyAlignment="1" applyProtection="1">
      <alignment horizontal="center" vertical="center" textRotation="90" wrapText="1"/>
    </xf>
    <xf numFmtId="0" fontId="3" fillId="2" borderId="1" xfId="1" applyFont="1" applyFill="1" applyBorder="1" applyAlignment="1" applyProtection="1">
      <alignment horizontal="center" vertical="center" textRotation="90" wrapText="1"/>
    </xf>
    <xf numFmtId="0" fontId="3" fillId="2" borderId="1" xfId="1" applyFont="1" applyFill="1" applyBorder="1" applyAlignment="1" applyProtection="1">
      <alignment vertical="center" textRotation="90" wrapText="1"/>
    </xf>
    <xf numFmtId="0" fontId="2" fillId="2" borderId="1" xfId="1" applyFont="1" applyFill="1" applyBorder="1" applyAlignment="1" applyProtection="1">
      <alignment horizontal="center" vertical="center" wrapText="1"/>
    </xf>
    <xf numFmtId="1" fontId="11" fillId="2" borderId="1" xfId="1" applyNumberFormat="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6" fillId="2" borderId="0" xfId="0" applyFont="1" applyFill="1" applyProtection="1"/>
    <xf numFmtId="0" fontId="2" fillId="2" borderId="0" xfId="1" applyFont="1" applyFill="1" applyAlignment="1" applyProtection="1">
      <alignment horizontal="center" vertical="center"/>
    </xf>
    <xf numFmtId="43" fontId="10" fillId="0" borderId="1" xfId="5" applyFont="1" applyFill="1" applyBorder="1" applyAlignment="1" applyProtection="1">
      <alignment horizontal="center" vertical="center" wrapText="1"/>
    </xf>
    <xf numFmtId="0" fontId="3" fillId="0" borderId="6" xfId="1" applyFont="1" applyFill="1" applyBorder="1" applyAlignment="1" applyProtection="1">
      <alignment horizontal="center" vertical="center"/>
    </xf>
    <xf numFmtId="0" fontId="5" fillId="0" borderId="1" xfId="1" applyFont="1" applyFill="1" applyBorder="1" applyAlignment="1" applyProtection="1">
      <alignment horizontal="center" vertical="center" wrapText="1"/>
    </xf>
    <xf numFmtId="3" fontId="2" fillId="2" borderId="6" xfId="1" applyNumberFormat="1" applyFont="1" applyFill="1" applyBorder="1" applyAlignment="1" applyProtection="1">
      <alignment horizontal="center" vertical="center" wrapText="1"/>
    </xf>
    <xf numFmtId="0" fontId="3" fillId="7" borderId="6" xfId="1" applyFont="1" applyFill="1" applyBorder="1" applyAlignment="1" applyProtection="1">
      <alignment horizontal="center" vertical="center"/>
    </xf>
    <xf numFmtId="0" fontId="3" fillId="2" borderId="7" xfId="1" applyFont="1" applyFill="1" applyBorder="1" applyAlignment="1" applyProtection="1">
      <alignment horizontal="center" vertical="center" textRotation="90" wrapText="1"/>
    </xf>
    <xf numFmtId="0" fontId="3" fillId="2" borderId="8" xfId="1" applyFont="1" applyFill="1" applyBorder="1" applyAlignment="1" applyProtection="1">
      <alignment horizontal="center" vertical="center" textRotation="90" wrapText="1"/>
    </xf>
    <xf numFmtId="0" fontId="2" fillId="2" borderId="8" xfId="1" applyFont="1" applyFill="1" applyBorder="1" applyAlignment="1" applyProtection="1">
      <alignment horizontal="center" vertical="center" wrapText="1"/>
    </xf>
    <xf numFmtId="1" fontId="11" fillId="2" borderId="8" xfId="1" applyNumberFormat="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3" fillId="0" borderId="0" xfId="1" applyFont="1" applyFill="1" applyAlignment="1" applyProtection="1">
      <alignment horizontal="center" vertical="center" wrapText="1"/>
    </xf>
    <xf numFmtId="0" fontId="10" fillId="0" borderId="0" xfId="1" applyFont="1" applyFill="1" applyAlignment="1" applyProtection="1">
      <alignment horizontal="center" vertical="center"/>
    </xf>
    <xf numFmtId="9" fontId="3" fillId="0" borderId="0" xfId="3" applyNumberFormat="1" applyFont="1" applyFill="1" applyAlignment="1" applyProtection="1">
      <alignment horizontal="center" vertical="center"/>
    </xf>
  </cellXfs>
  <cellStyles count="6">
    <cellStyle name="Millares" xfId="5" builtinId="3"/>
    <cellStyle name="Moneda [0]" xfId="4" builtinId="7"/>
    <cellStyle name="Normal" xfId="0" builtinId="0"/>
    <cellStyle name="Normal 2" xfId="1" xr:uid="{00000000-0005-0000-0000-000003000000}"/>
    <cellStyle name="Porcentaje" xfId="3" builtinId="5"/>
    <cellStyle name="Porcentaje 2" xfId="2" xr:uid="{00000000-0005-0000-0000-000005000000}"/>
  </cellStyles>
  <dxfs count="140">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theme="9"/>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FFCCFF"/>
      <color rgb="FFFFCCCC"/>
      <color rgb="FFFF99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107"/>
  <sheetViews>
    <sheetView showGridLines="0" tabSelected="1" topLeftCell="L1" zoomScale="80" zoomScaleNormal="80" zoomScaleSheetLayoutView="50" workbookViewId="0">
      <pane ySplit="9" topLeftCell="A99" activePane="bottomLeft" state="frozen"/>
      <selection activeCell="A6" sqref="A6"/>
      <selection pane="bottomLeft" activeCell="L10" sqref="A10:XFD107"/>
    </sheetView>
  </sheetViews>
  <sheetFormatPr baseColWidth="10" defaultColWidth="0.109375" defaultRowHeight="14.4" x14ac:dyDescent="0.3"/>
  <cols>
    <col min="1" max="1" width="6.88671875" style="1" customWidth="1"/>
    <col min="2" max="5" width="7.109375" style="2" customWidth="1"/>
    <col min="6" max="6" width="7.109375" style="1" customWidth="1"/>
    <col min="7" max="7" width="15.109375" style="1" customWidth="1"/>
    <col min="8" max="8" width="16" style="1" customWidth="1"/>
    <col min="9" max="9" width="6" style="1" customWidth="1"/>
    <col min="10" max="10" width="35.6640625" style="2" customWidth="1"/>
    <col min="11" max="11" width="16.6640625" style="1" customWidth="1"/>
    <col min="12" max="12" width="15" style="1" customWidth="1"/>
    <col min="13" max="13" width="32.5546875" style="1" customWidth="1"/>
    <col min="14" max="14" width="15.6640625" style="1" customWidth="1"/>
    <col min="15" max="15" width="12.5546875" style="1" customWidth="1"/>
    <col min="16" max="16" width="14.33203125" style="1" customWidth="1"/>
    <col min="17" max="17" width="13.33203125" style="1" customWidth="1"/>
    <col min="18" max="18" width="13.33203125" style="13" customWidth="1"/>
    <col min="19" max="20" width="13.33203125" style="1" hidden="1" customWidth="1"/>
    <col min="21" max="21" width="6.5546875" style="1" customWidth="1"/>
    <col min="22" max="22" width="6.33203125" style="13" customWidth="1"/>
    <col min="23" max="24" width="6.5546875" style="1" hidden="1" customWidth="1"/>
    <col min="25" max="25" width="8.109375" style="1" customWidth="1"/>
    <col min="26" max="27" width="9" style="5" customWidth="1"/>
    <col min="28" max="28" width="79.88671875" style="2" customWidth="1"/>
    <col min="29" max="30" width="9.88671875" style="1" customWidth="1"/>
    <col min="31" max="31" width="16.88671875" style="1" customWidth="1"/>
    <col min="32" max="33" width="13.6640625" style="1" customWidth="1"/>
    <col min="34" max="34" width="15.5546875" style="1" customWidth="1"/>
    <col min="35" max="35" width="13.6640625" style="1" hidden="1" customWidth="1"/>
    <col min="36" max="36" width="13.6640625" style="1" customWidth="1"/>
    <col min="37" max="37" width="13.6640625" style="1" hidden="1" customWidth="1"/>
    <col min="38" max="40" width="13.6640625" style="1" customWidth="1"/>
    <col min="41" max="44" width="13.6640625" style="1" hidden="1" customWidth="1"/>
    <col min="45" max="46" width="13.6640625" style="1" customWidth="1"/>
    <col min="47" max="47" width="13.6640625" style="1" hidden="1" customWidth="1"/>
    <col min="48" max="48" width="13.6640625" style="1" customWidth="1"/>
    <col min="49" max="50" width="13.6640625" style="1" hidden="1" customWidth="1"/>
    <col min="51" max="51" width="18.5546875" style="1" bestFit="1" customWidth="1"/>
    <col min="52" max="52" width="19.5546875" style="1" customWidth="1"/>
    <col min="53" max="53" width="17.44140625" style="1" customWidth="1"/>
    <col min="54" max="55" width="2.88671875" style="1" bestFit="1" customWidth="1"/>
    <col min="56" max="56" width="3.109375" style="1" bestFit="1" customWidth="1"/>
    <col min="57" max="57" width="3" style="1" bestFit="1" customWidth="1"/>
    <col min="58" max="58" width="3.109375" style="1" bestFit="1" customWidth="1"/>
    <col min="59" max="60" width="2.6640625" style="1" bestFit="1" customWidth="1"/>
    <col min="61" max="62" width="3" style="1" bestFit="1" customWidth="1"/>
    <col min="63" max="63" width="3.109375" style="1" bestFit="1" customWidth="1"/>
    <col min="64" max="65" width="3" style="1" bestFit="1" customWidth="1"/>
    <col min="66" max="83" width="0.109375" style="8"/>
    <col min="84" max="16384" width="0.109375" style="1"/>
  </cols>
  <sheetData>
    <row r="1" spans="2:83" ht="15.6" x14ac:dyDescent="0.3">
      <c r="B1" s="47" t="s">
        <v>206</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row>
    <row r="2" spans="2:83" ht="15.6" x14ac:dyDescent="0.3">
      <c r="B2" s="47" t="s">
        <v>205</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row>
    <row r="3" spans="2:83" ht="15.6" x14ac:dyDescent="0.3">
      <c r="B3" s="47" t="s">
        <v>282</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row>
    <row r="4" spans="2:83" ht="15.6" x14ac:dyDescent="0.3">
      <c r="B4" s="1"/>
      <c r="C4" s="4"/>
      <c r="D4" s="4"/>
      <c r="E4" s="48" t="s">
        <v>37</v>
      </c>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9"/>
    </row>
    <row r="5" spans="2:83" ht="15" thickBot="1" x14ac:dyDescent="0.35">
      <c r="F5" s="3"/>
      <c r="G5" s="3"/>
    </row>
    <row r="6" spans="2:83" s="6" customFormat="1" ht="13.2" x14ac:dyDescent="0.25">
      <c r="B6" s="50" t="s">
        <v>0</v>
      </c>
      <c r="C6" s="51"/>
      <c r="D6" s="51" t="s">
        <v>40</v>
      </c>
      <c r="E6" s="51" t="s">
        <v>1</v>
      </c>
      <c r="F6" s="51"/>
      <c r="G6" s="51" t="s">
        <v>30</v>
      </c>
      <c r="H6" s="54" t="s">
        <v>2</v>
      </c>
      <c r="I6" s="51" t="s">
        <v>3</v>
      </c>
      <c r="J6" s="51"/>
      <c r="K6" s="51" t="s">
        <v>31</v>
      </c>
      <c r="L6" s="70" t="s">
        <v>4</v>
      </c>
      <c r="M6" s="70" t="s">
        <v>5</v>
      </c>
      <c r="N6" s="70" t="s">
        <v>6</v>
      </c>
      <c r="O6" s="70" t="s">
        <v>38</v>
      </c>
      <c r="P6" s="67" t="s">
        <v>36</v>
      </c>
      <c r="Q6" s="70" t="s">
        <v>171</v>
      </c>
      <c r="R6" s="71" t="s">
        <v>172</v>
      </c>
      <c r="S6" s="67" t="s">
        <v>173</v>
      </c>
      <c r="T6" s="67" t="s">
        <v>174</v>
      </c>
      <c r="U6" s="65" t="s">
        <v>7</v>
      </c>
      <c r="V6" s="65"/>
      <c r="W6" s="65"/>
      <c r="X6" s="65"/>
      <c r="Y6" s="65"/>
      <c r="Z6" s="65"/>
      <c r="AA6" s="65"/>
      <c r="AB6" s="51" t="s">
        <v>8</v>
      </c>
      <c r="AC6" s="51" t="s">
        <v>9</v>
      </c>
      <c r="AD6" s="51"/>
      <c r="AE6" s="51" t="s">
        <v>10</v>
      </c>
      <c r="AF6" s="51" t="s">
        <v>177</v>
      </c>
      <c r="AG6" s="63" t="s">
        <v>283</v>
      </c>
      <c r="AH6" s="63"/>
      <c r="AI6" s="63"/>
      <c r="AJ6" s="63"/>
      <c r="AK6" s="63"/>
      <c r="AL6" s="63"/>
      <c r="AM6" s="63"/>
      <c r="AN6" s="63"/>
      <c r="AO6" s="63"/>
      <c r="AP6" s="63"/>
      <c r="AQ6" s="63"/>
      <c r="AR6" s="63"/>
      <c r="AS6" s="63"/>
      <c r="AT6" s="63"/>
      <c r="AU6" s="63"/>
      <c r="AV6" s="63"/>
      <c r="AW6" s="63"/>
      <c r="AX6" s="63"/>
      <c r="AY6" s="63"/>
      <c r="AZ6" s="51" t="s">
        <v>34</v>
      </c>
      <c r="BA6" s="51" t="s">
        <v>11</v>
      </c>
      <c r="BB6" s="51" t="s">
        <v>12</v>
      </c>
      <c r="BC6" s="51"/>
      <c r="BD6" s="51"/>
      <c r="BE6" s="51"/>
      <c r="BF6" s="51"/>
      <c r="BG6" s="51"/>
      <c r="BH6" s="51"/>
      <c r="BI6" s="51"/>
      <c r="BJ6" s="51"/>
      <c r="BK6" s="51"/>
      <c r="BL6" s="51"/>
      <c r="BM6" s="56"/>
      <c r="BN6" s="7"/>
      <c r="BO6" s="7"/>
      <c r="BP6" s="7"/>
      <c r="BQ6" s="7"/>
      <c r="BR6" s="7"/>
      <c r="BS6" s="7"/>
      <c r="BT6" s="7"/>
      <c r="BU6" s="7"/>
      <c r="BV6" s="7"/>
      <c r="BW6" s="7"/>
      <c r="BX6" s="7"/>
      <c r="BY6" s="7"/>
      <c r="BZ6" s="7"/>
      <c r="CA6" s="7"/>
      <c r="CB6" s="7"/>
      <c r="CC6" s="7"/>
      <c r="CD6" s="7"/>
      <c r="CE6" s="7"/>
    </row>
    <row r="7" spans="2:83" s="6" customFormat="1" ht="12" x14ac:dyDescent="0.25">
      <c r="B7" s="52"/>
      <c r="C7" s="53"/>
      <c r="D7" s="53"/>
      <c r="E7" s="53"/>
      <c r="F7" s="53"/>
      <c r="G7" s="53"/>
      <c r="H7" s="55"/>
      <c r="I7" s="53"/>
      <c r="J7" s="53"/>
      <c r="K7" s="53"/>
      <c r="L7" s="58"/>
      <c r="M7" s="58"/>
      <c r="N7" s="58"/>
      <c r="O7" s="58"/>
      <c r="P7" s="68"/>
      <c r="Q7" s="58"/>
      <c r="R7" s="72"/>
      <c r="S7" s="68"/>
      <c r="T7" s="68"/>
      <c r="U7" s="58">
        <v>2020</v>
      </c>
      <c r="V7" s="59">
        <v>2021</v>
      </c>
      <c r="W7" s="60">
        <v>2022</v>
      </c>
      <c r="X7" s="60">
        <v>2023</v>
      </c>
      <c r="Y7" s="60" t="s">
        <v>13</v>
      </c>
      <c r="Z7" s="61" t="s">
        <v>35</v>
      </c>
      <c r="AA7" s="61"/>
      <c r="AB7" s="53"/>
      <c r="AC7" s="53"/>
      <c r="AD7" s="53"/>
      <c r="AE7" s="53"/>
      <c r="AF7" s="53"/>
      <c r="AG7" s="64"/>
      <c r="AH7" s="64"/>
      <c r="AI7" s="64"/>
      <c r="AJ7" s="64"/>
      <c r="AK7" s="64"/>
      <c r="AL7" s="64"/>
      <c r="AM7" s="64"/>
      <c r="AN7" s="64"/>
      <c r="AO7" s="64"/>
      <c r="AP7" s="64"/>
      <c r="AQ7" s="64"/>
      <c r="AR7" s="64"/>
      <c r="AS7" s="64"/>
      <c r="AT7" s="64"/>
      <c r="AU7" s="64"/>
      <c r="AV7" s="64"/>
      <c r="AW7" s="64"/>
      <c r="AX7" s="64"/>
      <c r="AY7" s="64"/>
      <c r="AZ7" s="53"/>
      <c r="BA7" s="53"/>
      <c r="BB7" s="53"/>
      <c r="BC7" s="53"/>
      <c r="BD7" s="53"/>
      <c r="BE7" s="53"/>
      <c r="BF7" s="53"/>
      <c r="BG7" s="53"/>
      <c r="BH7" s="53"/>
      <c r="BI7" s="53"/>
      <c r="BJ7" s="53"/>
      <c r="BK7" s="53"/>
      <c r="BL7" s="53"/>
      <c r="BM7" s="57"/>
      <c r="BN7" s="7"/>
      <c r="BO7" s="7"/>
      <c r="BP7" s="7"/>
      <c r="BQ7" s="7"/>
      <c r="BR7" s="7"/>
      <c r="BS7" s="7"/>
      <c r="BT7" s="7"/>
      <c r="BU7" s="7"/>
      <c r="BV7" s="7"/>
      <c r="BW7" s="7"/>
      <c r="BX7" s="7"/>
      <c r="BY7" s="7"/>
      <c r="BZ7" s="7"/>
      <c r="CA7" s="7"/>
      <c r="CB7" s="7"/>
      <c r="CC7" s="7"/>
      <c r="CD7" s="7"/>
      <c r="CE7" s="7"/>
    </row>
    <row r="8" spans="2:83" s="6" customFormat="1" ht="12" x14ac:dyDescent="0.25">
      <c r="B8" s="69" t="s">
        <v>14</v>
      </c>
      <c r="C8" s="66" t="s">
        <v>15</v>
      </c>
      <c r="D8" s="53"/>
      <c r="E8" s="66" t="s">
        <v>14</v>
      </c>
      <c r="F8" s="66" t="s">
        <v>15</v>
      </c>
      <c r="G8" s="66" t="s">
        <v>15</v>
      </c>
      <c r="H8" s="55"/>
      <c r="I8" s="66" t="s">
        <v>14</v>
      </c>
      <c r="J8" s="66" t="s">
        <v>15</v>
      </c>
      <c r="K8" s="53"/>
      <c r="L8" s="66" t="s">
        <v>32</v>
      </c>
      <c r="M8" s="58"/>
      <c r="N8" s="58"/>
      <c r="O8" s="58"/>
      <c r="P8" s="68"/>
      <c r="Q8" s="58"/>
      <c r="R8" s="72"/>
      <c r="S8" s="68"/>
      <c r="T8" s="68"/>
      <c r="U8" s="58"/>
      <c r="V8" s="59"/>
      <c r="W8" s="60"/>
      <c r="X8" s="60"/>
      <c r="Y8" s="60"/>
      <c r="Z8" s="61"/>
      <c r="AA8" s="61"/>
      <c r="AB8" s="53"/>
      <c r="AC8" s="66" t="s">
        <v>16</v>
      </c>
      <c r="AD8" s="66" t="s">
        <v>17</v>
      </c>
      <c r="AE8" s="53"/>
      <c r="AF8" s="53"/>
      <c r="AG8" s="62" t="s">
        <v>178</v>
      </c>
      <c r="AH8" s="62" t="s">
        <v>179</v>
      </c>
      <c r="AI8" s="62" t="s">
        <v>180</v>
      </c>
      <c r="AJ8" s="62" t="s">
        <v>181</v>
      </c>
      <c r="AK8" s="62" t="s">
        <v>182</v>
      </c>
      <c r="AL8" s="62" t="s">
        <v>183</v>
      </c>
      <c r="AM8" s="62" t="s">
        <v>184</v>
      </c>
      <c r="AN8" s="62" t="s">
        <v>185</v>
      </c>
      <c r="AO8" s="62" t="s">
        <v>186</v>
      </c>
      <c r="AP8" s="62" t="s">
        <v>187</v>
      </c>
      <c r="AQ8" s="62" t="s">
        <v>188</v>
      </c>
      <c r="AR8" s="62" t="s">
        <v>189</v>
      </c>
      <c r="AS8" s="62" t="s">
        <v>190</v>
      </c>
      <c r="AT8" s="62" t="s">
        <v>191</v>
      </c>
      <c r="AU8" s="62" t="s">
        <v>192</v>
      </c>
      <c r="AV8" s="62" t="s">
        <v>193</v>
      </c>
      <c r="AW8" s="62" t="s">
        <v>194</v>
      </c>
      <c r="AX8" s="62" t="s">
        <v>195</v>
      </c>
      <c r="AY8" s="62" t="s">
        <v>196</v>
      </c>
      <c r="AZ8" s="53"/>
      <c r="BA8" s="53"/>
      <c r="BB8" s="64" t="s">
        <v>18</v>
      </c>
      <c r="BC8" s="64" t="s">
        <v>19</v>
      </c>
      <c r="BD8" s="64" t="s">
        <v>20</v>
      </c>
      <c r="BE8" s="64" t="s">
        <v>21</v>
      </c>
      <c r="BF8" s="64" t="s">
        <v>20</v>
      </c>
      <c r="BG8" s="64" t="s">
        <v>22</v>
      </c>
      <c r="BH8" s="64" t="s">
        <v>22</v>
      </c>
      <c r="BI8" s="64" t="s">
        <v>21</v>
      </c>
      <c r="BJ8" s="64" t="s">
        <v>23</v>
      </c>
      <c r="BK8" s="64" t="s">
        <v>24</v>
      </c>
      <c r="BL8" s="64" t="s">
        <v>25</v>
      </c>
      <c r="BM8" s="73" t="s">
        <v>26</v>
      </c>
      <c r="BN8" s="7"/>
      <c r="BO8" s="7"/>
      <c r="BP8" s="7"/>
      <c r="BQ8" s="7"/>
      <c r="BR8" s="7"/>
      <c r="BS8" s="7"/>
      <c r="BT8" s="7"/>
      <c r="BU8" s="7"/>
      <c r="BV8" s="7"/>
      <c r="BW8" s="7"/>
      <c r="BX8" s="7"/>
      <c r="BY8" s="7"/>
      <c r="BZ8" s="7"/>
      <c r="CA8" s="7"/>
      <c r="CB8" s="7"/>
      <c r="CC8" s="7"/>
      <c r="CD8" s="7"/>
      <c r="CE8" s="7"/>
    </row>
    <row r="9" spans="2:83" s="6" customFormat="1" ht="13.2" x14ac:dyDescent="0.25">
      <c r="B9" s="69"/>
      <c r="C9" s="66"/>
      <c r="D9" s="53"/>
      <c r="E9" s="66"/>
      <c r="F9" s="66"/>
      <c r="G9" s="66"/>
      <c r="H9" s="55"/>
      <c r="I9" s="66"/>
      <c r="J9" s="66"/>
      <c r="K9" s="53"/>
      <c r="L9" s="66"/>
      <c r="M9" s="58"/>
      <c r="N9" s="58"/>
      <c r="O9" s="58"/>
      <c r="P9" s="68"/>
      <c r="Q9" s="58"/>
      <c r="R9" s="72"/>
      <c r="S9" s="68"/>
      <c r="T9" s="68"/>
      <c r="U9" s="58"/>
      <c r="V9" s="59"/>
      <c r="W9" s="60"/>
      <c r="X9" s="60"/>
      <c r="Y9" s="60"/>
      <c r="Z9" s="23" t="s">
        <v>27</v>
      </c>
      <c r="AA9" s="23" t="s">
        <v>28</v>
      </c>
      <c r="AB9" s="53"/>
      <c r="AC9" s="66"/>
      <c r="AD9" s="66" t="s">
        <v>29</v>
      </c>
      <c r="AE9" s="53"/>
      <c r="AF9" s="53"/>
      <c r="AG9" s="62"/>
      <c r="AH9" s="62"/>
      <c r="AI9" s="62"/>
      <c r="AJ9" s="62"/>
      <c r="AK9" s="62"/>
      <c r="AL9" s="62"/>
      <c r="AM9" s="62"/>
      <c r="AN9" s="62"/>
      <c r="AO9" s="62"/>
      <c r="AP9" s="62"/>
      <c r="AQ9" s="62"/>
      <c r="AR9" s="62"/>
      <c r="AS9" s="62"/>
      <c r="AT9" s="62"/>
      <c r="AU9" s="62"/>
      <c r="AV9" s="62"/>
      <c r="AW9" s="62"/>
      <c r="AX9" s="62"/>
      <c r="AY9" s="62"/>
      <c r="AZ9" s="53"/>
      <c r="BA9" s="53"/>
      <c r="BB9" s="64"/>
      <c r="BC9" s="64"/>
      <c r="BD9" s="64"/>
      <c r="BE9" s="64"/>
      <c r="BF9" s="64"/>
      <c r="BG9" s="64"/>
      <c r="BH9" s="64"/>
      <c r="BI9" s="64"/>
      <c r="BJ9" s="64"/>
      <c r="BK9" s="64"/>
      <c r="BL9" s="64"/>
      <c r="BM9" s="73"/>
      <c r="BN9" s="7"/>
      <c r="BO9" s="7"/>
      <c r="BP9" s="7"/>
      <c r="BQ9" s="7"/>
      <c r="BR9" s="7"/>
      <c r="BS9" s="7"/>
      <c r="BT9" s="7"/>
      <c r="BU9" s="7"/>
      <c r="BV9" s="7"/>
      <c r="BW9" s="7"/>
      <c r="BX9" s="7"/>
      <c r="BY9" s="7"/>
      <c r="BZ9" s="7"/>
      <c r="CA9" s="7"/>
      <c r="CB9" s="7"/>
      <c r="CC9" s="7"/>
      <c r="CD9" s="7"/>
      <c r="CE9" s="7"/>
    </row>
    <row r="10" spans="2:83" s="80" customFormat="1" ht="91.8" customHeight="1" x14ac:dyDescent="0.3">
      <c r="B10" s="75" t="s">
        <v>51</v>
      </c>
      <c r="C10" s="74" t="s">
        <v>52</v>
      </c>
      <c r="D10" s="74" t="s">
        <v>53</v>
      </c>
      <c r="E10" s="74" t="s">
        <v>175</v>
      </c>
      <c r="F10" s="74" t="s">
        <v>54</v>
      </c>
      <c r="G10" s="74"/>
      <c r="H10" s="74" t="s">
        <v>55</v>
      </c>
      <c r="I10" s="24">
        <v>1</v>
      </c>
      <c r="J10" s="24" t="s">
        <v>157</v>
      </c>
      <c r="K10" s="30">
        <v>2020050310005</v>
      </c>
      <c r="L10" s="29" t="s">
        <v>158</v>
      </c>
      <c r="M10" s="29" t="s">
        <v>41</v>
      </c>
      <c r="N10" s="25" t="s">
        <v>50</v>
      </c>
      <c r="O10" s="25">
        <v>4</v>
      </c>
      <c r="P10" s="25">
        <v>4</v>
      </c>
      <c r="Q10" s="25">
        <v>1</v>
      </c>
      <c r="R10" s="36">
        <v>1</v>
      </c>
      <c r="S10" s="25">
        <v>1</v>
      </c>
      <c r="T10" s="25">
        <v>1</v>
      </c>
      <c r="U10" s="25">
        <v>1</v>
      </c>
      <c r="V10" s="77">
        <v>1</v>
      </c>
      <c r="W10" s="14"/>
      <c r="X10" s="14"/>
      <c r="Y10" s="14">
        <f>SUM(U10:X10)</f>
        <v>2</v>
      </c>
      <c r="Z10" s="26">
        <f>IF(ISERROR(V10/R10),"",V10/R10)</f>
        <v>1</v>
      </c>
      <c r="AA10" s="46">
        <f>Y10/SUM(Q10:T10)</f>
        <v>0.5</v>
      </c>
      <c r="AB10" s="24" t="s">
        <v>225</v>
      </c>
      <c r="AC10" s="24" t="s">
        <v>198</v>
      </c>
      <c r="AD10" s="38">
        <v>1</v>
      </c>
      <c r="AE10" s="27">
        <f>+AY10</f>
        <v>277921</v>
      </c>
      <c r="AF10" s="28">
        <v>0</v>
      </c>
      <c r="AG10" s="28">
        <v>60125</v>
      </c>
      <c r="AH10" s="28">
        <v>0</v>
      </c>
      <c r="AI10" s="28"/>
      <c r="AJ10" s="28">
        <v>0</v>
      </c>
      <c r="AK10" s="28">
        <v>0</v>
      </c>
      <c r="AL10" s="28">
        <v>0</v>
      </c>
      <c r="AM10" s="28">
        <v>0</v>
      </c>
      <c r="AN10" s="27">
        <v>0</v>
      </c>
      <c r="AO10" s="28">
        <v>0</v>
      </c>
      <c r="AP10" s="28">
        <v>0</v>
      </c>
      <c r="AQ10" s="28">
        <v>0</v>
      </c>
      <c r="AR10" s="27">
        <v>0</v>
      </c>
      <c r="AS10" s="28">
        <v>0</v>
      </c>
      <c r="AT10" s="28">
        <v>0</v>
      </c>
      <c r="AU10" s="28">
        <v>0</v>
      </c>
      <c r="AV10" s="28">
        <v>217796</v>
      </c>
      <c r="AW10" s="28">
        <v>0</v>
      </c>
      <c r="AX10" s="28">
        <v>0</v>
      </c>
      <c r="AY10" s="28">
        <f>SUM(AF10:AX10)</f>
        <v>277921</v>
      </c>
      <c r="AZ10" s="15" t="s">
        <v>197</v>
      </c>
      <c r="BA10" s="78">
        <v>120</v>
      </c>
      <c r="BB10" s="24"/>
      <c r="BC10" s="24"/>
      <c r="BD10" s="24" t="s">
        <v>199</v>
      </c>
      <c r="BE10" s="24" t="s">
        <v>199</v>
      </c>
      <c r="BF10" s="24" t="s">
        <v>199</v>
      </c>
      <c r="BG10" s="24" t="s">
        <v>199</v>
      </c>
      <c r="BH10" s="24" t="s">
        <v>199</v>
      </c>
      <c r="BI10" s="24" t="s">
        <v>199</v>
      </c>
      <c r="BJ10" s="24" t="s">
        <v>199</v>
      </c>
      <c r="BK10" s="24" t="s">
        <v>199</v>
      </c>
      <c r="BL10" s="24" t="s">
        <v>199</v>
      </c>
      <c r="BM10" s="24" t="s">
        <v>199</v>
      </c>
      <c r="BN10" s="79"/>
      <c r="BO10" s="79"/>
      <c r="BP10" s="79"/>
      <c r="BQ10" s="79"/>
      <c r="BR10" s="79"/>
      <c r="BS10" s="79"/>
      <c r="BT10" s="79"/>
      <c r="BU10" s="79"/>
      <c r="BV10" s="79"/>
      <c r="BW10" s="79"/>
      <c r="BX10" s="79"/>
      <c r="BY10" s="79"/>
      <c r="BZ10" s="79"/>
      <c r="CA10" s="79"/>
      <c r="CB10" s="79"/>
      <c r="CC10" s="79"/>
      <c r="CD10" s="79"/>
      <c r="CE10" s="79"/>
    </row>
    <row r="11" spans="2:83" s="80" customFormat="1" ht="79.8" customHeight="1" x14ac:dyDescent="0.3">
      <c r="B11" s="75"/>
      <c r="C11" s="74"/>
      <c r="D11" s="74"/>
      <c r="E11" s="74"/>
      <c r="F11" s="74"/>
      <c r="G11" s="74"/>
      <c r="H11" s="74"/>
      <c r="I11" s="24">
        <v>2</v>
      </c>
      <c r="J11" s="24" t="s">
        <v>157</v>
      </c>
      <c r="K11" s="30">
        <v>2020050310005</v>
      </c>
      <c r="L11" s="29" t="s">
        <v>158</v>
      </c>
      <c r="M11" s="29" t="s">
        <v>42</v>
      </c>
      <c r="N11" s="25" t="s">
        <v>50</v>
      </c>
      <c r="O11" s="25">
        <v>16862</v>
      </c>
      <c r="P11" s="25">
        <v>16862</v>
      </c>
      <c r="Q11" s="29">
        <v>16862</v>
      </c>
      <c r="R11" s="37">
        <v>16862</v>
      </c>
      <c r="S11" s="29">
        <v>16862</v>
      </c>
      <c r="T11" s="29">
        <v>16862</v>
      </c>
      <c r="U11" s="29">
        <v>16976</v>
      </c>
      <c r="V11" s="77">
        <v>17012</v>
      </c>
      <c r="W11" s="14"/>
      <c r="X11" s="14"/>
      <c r="Y11" s="14">
        <f t="shared" ref="Y11:Y74" si="0">SUM(U11:X11)</f>
        <v>33988</v>
      </c>
      <c r="Z11" s="26">
        <f>IF(V11&gt;R11, 100%,(V11/R11))</f>
        <v>1</v>
      </c>
      <c r="AA11" s="46">
        <f>Y11/SUM(Q11:T11)</f>
        <v>0.50391412643814493</v>
      </c>
      <c r="AB11" s="40" t="s">
        <v>226</v>
      </c>
      <c r="AC11" s="24" t="s">
        <v>198</v>
      </c>
      <c r="AD11" s="38">
        <v>16862</v>
      </c>
      <c r="AE11" s="27">
        <f t="shared" ref="AE11:AE19" si="1">+AY11</f>
        <v>16306266</v>
      </c>
      <c r="AF11" s="28">
        <v>0</v>
      </c>
      <c r="AG11" s="28">
        <v>2002733</v>
      </c>
      <c r="AH11" s="28">
        <v>14303533</v>
      </c>
      <c r="AI11" s="28"/>
      <c r="AJ11" s="28">
        <v>0</v>
      </c>
      <c r="AK11" s="28">
        <v>0</v>
      </c>
      <c r="AL11" s="28">
        <v>0</v>
      </c>
      <c r="AM11" s="28">
        <v>0</v>
      </c>
      <c r="AN11" s="27">
        <v>0</v>
      </c>
      <c r="AO11" s="28">
        <v>0</v>
      </c>
      <c r="AP11" s="28">
        <v>0</v>
      </c>
      <c r="AQ11" s="28">
        <v>0</v>
      </c>
      <c r="AR11" s="27">
        <v>0</v>
      </c>
      <c r="AS11" s="28">
        <v>0</v>
      </c>
      <c r="AT11" s="28">
        <v>0</v>
      </c>
      <c r="AU11" s="28">
        <v>0</v>
      </c>
      <c r="AV11" s="28">
        <v>0</v>
      </c>
      <c r="AW11" s="28">
        <v>0</v>
      </c>
      <c r="AX11" s="28">
        <v>0</v>
      </c>
      <c r="AY11" s="28">
        <f t="shared" ref="AY11:AY19" si="2">SUM(AF11:AX11)</f>
        <v>16306266</v>
      </c>
      <c r="AZ11" s="15" t="s">
        <v>197</v>
      </c>
      <c r="BA11" s="30">
        <v>180</v>
      </c>
      <c r="BB11" s="24" t="s">
        <v>199</v>
      </c>
      <c r="BC11" s="24" t="s">
        <v>199</v>
      </c>
      <c r="BD11" s="24" t="s">
        <v>199</v>
      </c>
      <c r="BE11" s="24" t="s">
        <v>199</v>
      </c>
      <c r="BF11" s="24" t="s">
        <v>199</v>
      </c>
      <c r="BG11" s="24" t="s">
        <v>199</v>
      </c>
      <c r="BH11" s="24" t="s">
        <v>199</v>
      </c>
      <c r="BI11" s="24" t="s">
        <v>199</v>
      </c>
      <c r="BJ11" s="24" t="s">
        <v>199</v>
      </c>
      <c r="BK11" s="24" t="s">
        <v>199</v>
      </c>
      <c r="BL11" s="24" t="s">
        <v>199</v>
      </c>
      <c r="BM11" s="24" t="s">
        <v>199</v>
      </c>
      <c r="BN11" s="79"/>
      <c r="BO11" s="79"/>
      <c r="BP11" s="79"/>
      <c r="BQ11" s="79"/>
      <c r="BR11" s="79"/>
      <c r="BS11" s="79"/>
      <c r="BT11" s="81"/>
      <c r="BU11" s="81"/>
      <c r="BV11" s="81"/>
      <c r="BW11" s="81"/>
      <c r="BX11" s="81"/>
      <c r="BY11" s="81"/>
      <c r="BZ11" s="81"/>
      <c r="CA11" s="81"/>
      <c r="CB11" s="81"/>
      <c r="CC11" s="81"/>
      <c r="CD11" s="81"/>
      <c r="CE11" s="81"/>
    </row>
    <row r="12" spans="2:83" s="80" customFormat="1" ht="79.2" customHeight="1" x14ac:dyDescent="0.3">
      <c r="B12" s="75"/>
      <c r="C12" s="74"/>
      <c r="D12" s="74"/>
      <c r="E12" s="74"/>
      <c r="F12" s="74"/>
      <c r="G12" s="74"/>
      <c r="H12" s="74"/>
      <c r="I12" s="24">
        <v>3</v>
      </c>
      <c r="J12" s="24" t="s">
        <v>157</v>
      </c>
      <c r="K12" s="30">
        <v>2020050310005</v>
      </c>
      <c r="L12" s="29" t="s">
        <v>158</v>
      </c>
      <c r="M12" s="29" t="s">
        <v>168</v>
      </c>
      <c r="N12" s="25" t="s">
        <v>39</v>
      </c>
      <c r="O12" s="25">
        <v>4</v>
      </c>
      <c r="P12" s="25">
        <v>4</v>
      </c>
      <c r="Q12" s="25">
        <v>1</v>
      </c>
      <c r="R12" s="36">
        <v>1</v>
      </c>
      <c r="S12" s="25">
        <v>1</v>
      </c>
      <c r="T12" s="25">
        <v>1</v>
      </c>
      <c r="U12" s="25">
        <v>1</v>
      </c>
      <c r="V12" s="82">
        <v>1</v>
      </c>
      <c r="W12" s="30"/>
      <c r="X12" s="30"/>
      <c r="Y12" s="14">
        <f t="shared" si="0"/>
        <v>2</v>
      </c>
      <c r="Z12" s="26">
        <f t="shared" ref="Z12:Z74" si="3">IF(ISERROR(V12/R12),"",V12/R12)</f>
        <v>1</v>
      </c>
      <c r="AA12" s="26">
        <f t="shared" ref="AA12:AA74" si="4">IF(ISERROR(Y12/P12),"",Y12/P12)</f>
        <v>0.5</v>
      </c>
      <c r="AB12" s="24" t="s">
        <v>227</v>
      </c>
      <c r="AC12" s="24" t="s">
        <v>198</v>
      </c>
      <c r="AD12" s="38">
        <v>1</v>
      </c>
      <c r="AE12" s="27">
        <f t="shared" si="1"/>
        <v>285259</v>
      </c>
      <c r="AF12" s="28">
        <v>0</v>
      </c>
      <c r="AG12" s="28">
        <v>0</v>
      </c>
      <c r="AH12" s="28">
        <v>0</v>
      </c>
      <c r="AI12" s="28"/>
      <c r="AJ12" s="28">
        <v>0</v>
      </c>
      <c r="AK12" s="28">
        <v>0</v>
      </c>
      <c r="AL12" s="28">
        <v>0</v>
      </c>
      <c r="AM12" s="28">
        <v>0</v>
      </c>
      <c r="AN12" s="27">
        <v>0</v>
      </c>
      <c r="AO12" s="28">
        <v>0</v>
      </c>
      <c r="AP12" s="28">
        <v>0</v>
      </c>
      <c r="AQ12" s="28">
        <v>0</v>
      </c>
      <c r="AR12" s="27">
        <v>0</v>
      </c>
      <c r="AS12" s="28">
        <v>0</v>
      </c>
      <c r="AT12" s="28">
        <v>0</v>
      </c>
      <c r="AU12" s="28">
        <v>0</v>
      </c>
      <c r="AV12" s="28">
        <v>285259</v>
      </c>
      <c r="AW12" s="28">
        <v>0</v>
      </c>
      <c r="AX12" s="28">
        <v>0</v>
      </c>
      <c r="AY12" s="28">
        <f t="shared" si="2"/>
        <v>285259</v>
      </c>
      <c r="AZ12" s="15" t="s">
        <v>197</v>
      </c>
      <c r="BA12" s="30">
        <v>90</v>
      </c>
      <c r="BB12" s="24"/>
      <c r="BC12" s="24"/>
      <c r="BD12" s="24"/>
      <c r="BE12" s="24" t="s">
        <v>199</v>
      </c>
      <c r="BF12" s="24" t="s">
        <v>199</v>
      </c>
      <c r="BG12" s="24" t="s">
        <v>199</v>
      </c>
      <c r="BH12" s="24" t="s">
        <v>199</v>
      </c>
      <c r="BI12" s="24" t="s">
        <v>199</v>
      </c>
      <c r="BJ12" s="24" t="s">
        <v>199</v>
      </c>
      <c r="BK12" s="24" t="s">
        <v>199</v>
      </c>
      <c r="BL12" s="24" t="s">
        <v>199</v>
      </c>
      <c r="BM12" s="24" t="s">
        <v>199</v>
      </c>
      <c r="BN12" s="79"/>
      <c r="BO12" s="79"/>
      <c r="BP12" s="79"/>
      <c r="BQ12" s="79"/>
      <c r="BR12" s="79"/>
      <c r="BS12" s="79"/>
      <c r="BT12" s="81"/>
      <c r="BU12" s="81"/>
      <c r="BV12" s="81"/>
      <c r="BW12" s="81"/>
      <c r="BX12" s="81"/>
      <c r="BY12" s="81"/>
      <c r="BZ12" s="81"/>
      <c r="CA12" s="81"/>
      <c r="CB12" s="81"/>
      <c r="CC12" s="81"/>
      <c r="CD12" s="81"/>
      <c r="CE12" s="81"/>
    </row>
    <row r="13" spans="2:83" s="80" customFormat="1" ht="94.2" customHeight="1" x14ac:dyDescent="0.3">
      <c r="B13" s="75"/>
      <c r="C13" s="74"/>
      <c r="D13" s="74"/>
      <c r="E13" s="74"/>
      <c r="F13" s="74"/>
      <c r="G13" s="74"/>
      <c r="H13" s="74"/>
      <c r="I13" s="24">
        <v>4</v>
      </c>
      <c r="J13" s="24" t="s">
        <v>157</v>
      </c>
      <c r="K13" s="30">
        <v>2020050310005</v>
      </c>
      <c r="L13" s="29" t="s">
        <v>158</v>
      </c>
      <c r="M13" s="29" t="s">
        <v>43</v>
      </c>
      <c r="N13" s="25" t="s">
        <v>39</v>
      </c>
      <c r="O13" s="25">
        <v>0</v>
      </c>
      <c r="P13" s="25">
        <v>1</v>
      </c>
      <c r="Q13" s="25">
        <v>0</v>
      </c>
      <c r="R13" s="36">
        <v>1</v>
      </c>
      <c r="S13" s="25">
        <v>0</v>
      </c>
      <c r="T13" s="25">
        <v>0</v>
      </c>
      <c r="U13" s="30">
        <v>0</v>
      </c>
      <c r="V13" s="82">
        <v>1</v>
      </c>
      <c r="W13" s="30"/>
      <c r="X13" s="30"/>
      <c r="Y13" s="14">
        <f t="shared" si="0"/>
        <v>1</v>
      </c>
      <c r="Z13" s="26">
        <f t="shared" si="3"/>
        <v>1</v>
      </c>
      <c r="AA13" s="26">
        <f t="shared" si="4"/>
        <v>1</v>
      </c>
      <c r="AB13" s="24" t="s">
        <v>275</v>
      </c>
      <c r="AC13" s="24" t="s">
        <v>198</v>
      </c>
      <c r="AD13" s="38">
        <v>1</v>
      </c>
      <c r="AE13" s="27">
        <f t="shared" si="1"/>
        <v>1000</v>
      </c>
      <c r="AF13" s="28">
        <v>1000</v>
      </c>
      <c r="AG13" s="28">
        <v>0</v>
      </c>
      <c r="AH13" s="28">
        <v>0</v>
      </c>
      <c r="AI13" s="28"/>
      <c r="AJ13" s="28">
        <v>0</v>
      </c>
      <c r="AK13" s="28">
        <v>0</v>
      </c>
      <c r="AL13" s="28">
        <v>0</v>
      </c>
      <c r="AM13" s="28">
        <v>0</v>
      </c>
      <c r="AN13" s="27">
        <v>0</v>
      </c>
      <c r="AO13" s="28">
        <v>0</v>
      </c>
      <c r="AP13" s="28">
        <v>0</v>
      </c>
      <c r="AQ13" s="28">
        <v>0</v>
      </c>
      <c r="AR13" s="27">
        <v>0</v>
      </c>
      <c r="AS13" s="28">
        <v>0</v>
      </c>
      <c r="AT13" s="28">
        <v>0</v>
      </c>
      <c r="AU13" s="28">
        <v>0</v>
      </c>
      <c r="AV13" s="28">
        <v>0</v>
      </c>
      <c r="AW13" s="28">
        <v>0</v>
      </c>
      <c r="AX13" s="28">
        <v>0</v>
      </c>
      <c r="AY13" s="28">
        <f t="shared" si="2"/>
        <v>1000</v>
      </c>
      <c r="AZ13" s="15" t="s">
        <v>197</v>
      </c>
      <c r="BA13" s="30">
        <v>0</v>
      </c>
      <c r="BB13" s="24"/>
      <c r="BC13" s="24"/>
      <c r="BD13" s="24"/>
      <c r="BE13" s="24"/>
      <c r="BF13" s="24"/>
      <c r="BG13" s="24"/>
      <c r="BH13" s="24"/>
      <c r="BI13" s="24"/>
      <c r="BJ13" s="24" t="s">
        <v>199</v>
      </c>
      <c r="BK13" s="24" t="s">
        <v>199</v>
      </c>
      <c r="BL13" s="24" t="s">
        <v>199</v>
      </c>
      <c r="BM13" s="24" t="s">
        <v>199</v>
      </c>
      <c r="BN13" s="79"/>
      <c r="BO13" s="79"/>
      <c r="BP13" s="79"/>
      <c r="BQ13" s="79"/>
      <c r="BR13" s="79"/>
      <c r="BS13" s="79"/>
      <c r="BT13" s="81"/>
      <c r="BU13" s="81"/>
      <c r="BV13" s="81"/>
      <c r="BW13" s="81"/>
      <c r="BX13" s="81"/>
      <c r="BY13" s="81"/>
      <c r="BZ13" s="81"/>
      <c r="CA13" s="81"/>
      <c r="CB13" s="81"/>
      <c r="CC13" s="81"/>
      <c r="CD13" s="81"/>
      <c r="CE13" s="81"/>
    </row>
    <row r="14" spans="2:83" s="80" customFormat="1" ht="156.6" customHeight="1" x14ac:dyDescent="0.3">
      <c r="B14" s="75"/>
      <c r="C14" s="74"/>
      <c r="D14" s="74"/>
      <c r="E14" s="74"/>
      <c r="F14" s="74"/>
      <c r="G14" s="74"/>
      <c r="H14" s="74"/>
      <c r="I14" s="24">
        <v>5</v>
      </c>
      <c r="J14" s="24" t="s">
        <v>157</v>
      </c>
      <c r="K14" s="30">
        <v>2020050310005</v>
      </c>
      <c r="L14" s="29" t="s">
        <v>158</v>
      </c>
      <c r="M14" s="29" t="s">
        <v>44</v>
      </c>
      <c r="N14" s="25" t="s">
        <v>39</v>
      </c>
      <c r="O14" s="25">
        <v>0</v>
      </c>
      <c r="P14" s="25">
        <v>35</v>
      </c>
      <c r="Q14" s="25">
        <v>8</v>
      </c>
      <c r="R14" s="36">
        <v>9</v>
      </c>
      <c r="S14" s="25">
        <v>9</v>
      </c>
      <c r="T14" s="25">
        <v>9</v>
      </c>
      <c r="U14" s="25">
        <v>8</v>
      </c>
      <c r="V14" s="82">
        <v>9</v>
      </c>
      <c r="W14" s="30"/>
      <c r="X14" s="30"/>
      <c r="Y14" s="14">
        <f t="shared" si="0"/>
        <v>17</v>
      </c>
      <c r="Z14" s="26">
        <f t="shared" si="3"/>
        <v>1</v>
      </c>
      <c r="AA14" s="26">
        <f t="shared" si="4"/>
        <v>0.48571428571428571</v>
      </c>
      <c r="AB14" s="40" t="s">
        <v>274</v>
      </c>
      <c r="AC14" s="24" t="s">
        <v>200</v>
      </c>
      <c r="AD14" s="39">
        <v>9</v>
      </c>
      <c r="AE14" s="27">
        <f t="shared" si="1"/>
        <v>198220</v>
      </c>
      <c r="AF14" s="28">
        <v>0</v>
      </c>
      <c r="AG14" s="28">
        <v>0</v>
      </c>
      <c r="AH14" s="28">
        <v>0</v>
      </c>
      <c r="AI14" s="28"/>
      <c r="AJ14" s="28">
        <v>46099</v>
      </c>
      <c r="AK14" s="28">
        <v>0</v>
      </c>
      <c r="AL14" s="28">
        <v>0</v>
      </c>
      <c r="AM14" s="28">
        <v>0</v>
      </c>
      <c r="AN14" s="27">
        <v>0</v>
      </c>
      <c r="AO14" s="28">
        <v>0</v>
      </c>
      <c r="AP14" s="28">
        <v>0</v>
      </c>
      <c r="AQ14" s="28">
        <v>0</v>
      </c>
      <c r="AR14" s="27">
        <v>0</v>
      </c>
      <c r="AS14" s="28">
        <v>0</v>
      </c>
      <c r="AT14" s="28">
        <v>0</v>
      </c>
      <c r="AU14" s="28">
        <v>0</v>
      </c>
      <c r="AV14" s="28">
        <v>152121</v>
      </c>
      <c r="AW14" s="28">
        <v>0</v>
      </c>
      <c r="AX14" s="28">
        <v>0</v>
      </c>
      <c r="AY14" s="28">
        <f t="shared" si="2"/>
        <v>198220</v>
      </c>
      <c r="AZ14" s="15" t="s">
        <v>197</v>
      </c>
      <c r="BA14" s="78">
        <v>150</v>
      </c>
      <c r="BB14" s="40"/>
      <c r="BC14" s="40" t="s">
        <v>199</v>
      </c>
      <c r="BD14" s="40" t="s">
        <v>199</v>
      </c>
      <c r="BE14" s="40" t="s">
        <v>199</v>
      </c>
      <c r="BF14" s="40" t="s">
        <v>199</v>
      </c>
      <c r="BG14" s="40" t="s">
        <v>199</v>
      </c>
      <c r="BH14" s="40" t="s">
        <v>199</v>
      </c>
      <c r="BI14" s="40" t="s">
        <v>199</v>
      </c>
      <c r="BJ14" s="40" t="s">
        <v>199</v>
      </c>
      <c r="BK14" s="40" t="s">
        <v>199</v>
      </c>
      <c r="BL14" s="40" t="s">
        <v>199</v>
      </c>
      <c r="BM14" s="40" t="s">
        <v>199</v>
      </c>
      <c r="BN14" s="83"/>
      <c r="BO14" s="83"/>
      <c r="BP14" s="83"/>
      <c r="BQ14" s="83"/>
      <c r="BR14" s="83"/>
      <c r="BS14" s="83"/>
      <c r="BT14" s="79"/>
      <c r="BU14" s="79"/>
      <c r="BV14" s="79"/>
      <c r="BW14" s="79"/>
      <c r="BX14" s="79"/>
      <c r="BY14" s="79"/>
      <c r="BZ14" s="79"/>
      <c r="CA14" s="79"/>
      <c r="CB14" s="79"/>
      <c r="CC14" s="79"/>
      <c r="CD14" s="79"/>
      <c r="CE14" s="79"/>
    </row>
    <row r="15" spans="2:83" s="80" customFormat="1" ht="109.2" customHeight="1" x14ac:dyDescent="0.3">
      <c r="B15" s="75"/>
      <c r="C15" s="74"/>
      <c r="D15" s="74"/>
      <c r="E15" s="74"/>
      <c r="F15" s="74"/>
      <c r="G15" s="74"/>
      <c r="H15" s="74"/>
      <c r="I15" s="24">
        <v>6</v>
      </c>
      <c r="J15" s="24" t="s">
        <v>157</v>
      </c>
      <c r="K15" s="30">
        <v>2020050310005</v>
      </c>
      <c r="L15" s="29" t="s">
        <v>158</v>
      </c>
      <c r="M15" s="29" t="s">
        <v>45</v>
      </c>
      <c r="N15" s="25" t="s">
        <v>39</v>
      </c>
      <c r="O15" s="25">
        <v>0</v>
      </c>
      <c r="P15" s="25">
        <v>50</v>
      </c>
      <c r="Q15" s="25">
        <v>5</v>
      </c>
      <c r="R15" s="36">
        <v>20</v>
      </c>
      <c r="S15" s="25">
        <v>20</v>
      </c>
      <c r="T15" s="25">
        <v>5</v>
      </c>
      <c r="U15" s="25">
        <v>5</v>
      </c>
      <c r="V15" s="82">
        <v>20</v>
      </c>
      <c r="W15" s="30"/>
      <c r="X15" s="30"/>
      <c r="Y15" s="14">
        <f t="shared" si="0"/>
        <v>25</v>
      </c>
      <c r="Z15" s="26">
        <f t="shared" si="3"/>
        <v>1</v>
      </c>
      <c r="AA15" s="26">
        <f t="shared" si="4"/>
        <v>0.5</v>
      </c>
      <c r="AB15" s="24" t="s">
        <v>270</v>
      </c>
      <c r="AC15" s="24" t="s">
        <v>200</v>
      </c>
      <c r="AD15" s="38">
        <v>20</v>
      </c>
      <c r="AE15" s="27">
        <f t="shared" si="1"/>
        <v>3100</v>
      </c>
      <c r="AF15" s="28">
        <v>0</v>
      </c>
      <c r="AG15" s="28">
        <v>0</v>
      </c>
      <c r="AH15" s="28">
        <v>0</v>
      </c>
      <c r="AI15" s="28"/>
      <c r="AJ15" s="28">
        <v>0</v>
      </c>
      <c r="AK15" s="28">
        <v>0</v>
      </c>
      <c r="AL15" s="28">
        <v>0</v>
      </c>
      <c r="AM15" s="28">
        <v>0</v>
      </c>
      <c r="AN15" s="27">
        <v>0</v>
      </c>
      <c r="AO15" s="28">
        <v>0</v>
      </c>
      <c r="AP15" s="28">
        <v>0</v>
      </c>
      <c r="AQ15" s="28">
        <v>0</v>
      </c>
      <c r="AR15" s="27">
        <v>0</v>
      </c>
      <c r="AS15" s="28">
        <v>0</v>
      </c>
      <c r="AT15" s="28">
        <v>0</v>
      </c>
      <c r="AU15" s="28">
        <v>0</v>
      </c>
      <c r="AV15" s="28">
        <v>3100</v>
      </c>
      <c r="AW15" s="28">
        <v>0</v>
      </c>
      <c r="AX15" s="28">
        <v>0</v>
      </c>
      <c r="AY15" s="28">
        <f t="shared" si="2"/>
        <v>3100</v>
      </c>
      <c r="AZ15" s="15" t="s">
        <v>197</v>
      </c>
      <c r="BA15" s="30">
        <v>12</v>
      </c>
      <c r="BB15" s="24"/>
      <c r="BC15" s="24"/>
      <c r="BD15" s="24" t="s">
        <v>199</v>
      </c>
      <c r="BE15" s="24" t="s">
        <v>199</v>
      </c>
      <c r="BF15" s="24" t="s">
        <v>199</v>
      </c>
      <c r="BG15" s="24" t="s">
        <v>199</v>
      </c>
      <c r="BH15" s="24" t="s">
        <v>199</v>
      </c>
      <c r="BI15" s="24" t="s">
        <v>199</v>
      </c>
      <c r="BJ15" s="24" t="s">
        <v>199</v>
      </c>
      <c r="BK15" s="24" t="s">
        <v>199</v>
      </c>
      <c r="BL15" s="24" t="s">
        <v>199</v>
      </c>
      <c r="BM15" s="84"/>
      <c r="BN15" s="79"/>
      <c r="BO15" s="79"/>
      <c r="BP15" s="79"/>
      <c r="BQ15" s="79"/>
      <c r="BR15" s="79"/>
      <c r="BS15" s="79"/>
      <c r="BT15" s="81"/>
      <c r="BU15" s="81"/>
      <c r="BV15" s="81"/>
      <c r="BW15" s="81"/>
      <c r="BX15" s="81"/>
      <c r="BY15" s="81"/>
      <c r="BZ15" s="81"/>
      <c r="CA15" s="81"/>
      <c r="CB15" s="81"/>
      <c r="CC15" s="81"/>
      <c r="CD15" s="81"/>
      <c r="CE15" s="81"/>
    </row>
    <row r="16" spans="2:83" s="80" customFormat="1" ht="123" customHeight="1" x14ac:dyDescent="0.3">
      <c r="B16" s="75"/>
      <c r="C16" s="74"/>
      <c r="D16" s="74"/>
      <c r="E16" s="74"/>
      <c r="F16" s="74"/>
      <c r="G16" s="74"/>
      <c r="H16" s="74"/>
      <c r="I16" s="24">
        <v>7</v>
      </c>
      <c r="J16" s="24" t="s">
        <v>157</v>
      </c>
      <c r="K16" s="30">
        <v>2020050310005</v>
      </c>
      <c r="L16" s="29" t="s">
        <v>158</v>
      </c>
      <c r="M16" s="29" t="s">
        <v>46</v>
      </c>
      <c r="N16" s="25" t="s">
        <v>39</v>
      </c>
      <c r="O16" s="25">
        <v>0</v>
      </c>
      <c r="P16" s="25">
        <v>30</v>
      </c>
      <c r="Q16" s="25">
        <v>0</v>
      </c>
      <c r="R16" s="36">
        <v>10</v>
      </c>
      <c r="S16" s="25">
        <v>12</v>
      </c>
      <c r="T16" s="25">
        <v>8</v>
      </c>
      <c r="U16" s="30">
        <v>0</v>
      </c>
      <c r="V16" s="82">
        <v>10</v>
      </c>
      <c r="W16" s="30"/>
      <c r="X16" s="30"/>
      <c r="Y16" s="14">
        <f t="shared" si="0"/>
        <v>10</v>
      </c>
      <c r="Z16" s="26">
        <f t="shared" si="3"/>
        <v>1</v>
      </c>
      <c r="AA16" s="26">
        <f t="shared" si="4"/>
        <v>0.33333333333333331</v>
      </c>
      <c r="AB16" s="24" t="s">
        <v>271</v>
      </c>
      <c r="AC16" s="24" t="s">
        <v>200</v>
      </c>
      <c r="AD16" s="38">
        <v>10</v>
      </c>
      <c r="AE16" s="27">
        <f t="shared" si="1"/>
        <v>2660</v>
      </c>
      <c r="AF16" s="28">
        <v>0</v>
      </c>
      <c r="AG16" s="28">
        <v>0</v>
      </c>
      <c r="AH16" s="28">
        <v>0</v>
      </c>
      <c r="AI16" s="28"/>
      <c r="AJ16" s="28">
        <v>0</v>
      </c>
      <c r="AK16" s="28">
        <v>0</v>
      </c>
      <c r="AL16" s="28">
        <v>0</v>
      </c>
      <c r="AM16" s="28">
        <v>0</v>
      </c>
      <c r="AN16" s="27">
        <v>0</v>
      </c>
      <c r="AO16" s="28">
        <v>0</v>
      </c>
      <c r="AP16" s="28">
        <v>0</v>
      </c>
      <c r="AQ16" s="28">
        <v>0</v>
      </c>
      <c r="AR16" s="27">
        <v>0</v>
      </c>
      <c r="AS16" s="28">
        <v>0</v>
      </c>
      <c r="AT16" s="28">
        <v>0</v>
      </c>
      <c r="AU16" s="28">
        <v>0</v>
      </c>
      <c r="AV16" s="28">
        <v>2660</v>
      </c>
      <c r="AW16" s="28">
        <v>0</v>
      </c>
      <c r="AX16" s="28">
        <v>0</v>
      </c>
      <c r="AY16" s="28">
        <f t="shared" si="2"/>
        <v>2660</v>
      </c>
      <c r="AZ16" s="15" t="s">
        <v>197</v>
      </c>
      <c r="BA16" s="30">
        <v>15</v>
      </c>
      <c r="BB16" s="24"/>
      <c r="BC16" s="24"/>
      <c r="BD16" s="24" t="s">
        <v>199</v>
      </c>
      <c r="BE16" s="24" t="s">
        <v>199</v>
      </c>
      <c r="BF16" s="24" t="s">
        <v>199</v>
      </c>
      <c r="BG16" s="24" t="s">
        <v>199</v>
      </c>
      <c r="BH16" s="24" t="s">
        <v>199</v>
      </c>
      <c r="BI16" s="24" t="s">
        <v>199</v>
      </c>
      <c r="BJ16" s="24" t="s">
        <v>199</v>
      </c>
      <c r="BK16" s="24" t="s">
        <v>199</v>
      </c>
      <c r="BL16" s="24"/>
      <c r="BM16" s="84"/>
      <c r="BN16" s="79"/>
      <c r="BO16" s="79"/>
      <c r="BP16" s="79"/>
      <c r="BQ16" s="79"/>
      <c r="BR16" s="79"/>
      <c r="BS16" s="79"/>
      <c r="BT16" s="81"/>
      <c r="BU16" s="81"/>
      <c r="BV16" s="81"/>
      <c r="BW16" s="81"/>
      <c r="BX16" s="81"/>
      <c r="BY16" s="81"/>
      <c r="BZ16" s="81"/>
      <c r="CA16" s="81"/>
      <c r="CB16" s="81"/>
      <c r="CC16" s="81"/>
      <c r="CD16" s="81"/>
      <c r="CE16" s="81"/>
    </row>
    <row r="17" spans="1:83" s="80" customFormat="1" ht="108" customHeight="1" x14ac:dyDescent="0.3">
      <c r="B17" s="75"/>
      <c r="C17" s="74"/>
      <c r="D17" s="74"/>
      <c r="E17" s="74"/>
      <c r="F17" s="74"/>
      <c r="G17" s="74"/>
      <c r="H17" s="74"/>
      <c r="I17" s="24">
        <v>8</v>
      </c>
      <c r="J17" s="24" t="s">
        <v>157</v>
      </c>
      <c r="K17" s="30">
        <v>2020050310005</v>
      </c>
      <c r="L17" s="29" t="s">
        <v>158</v>
      </c>
      <c r="M17" s="29" t="s">
        <v>47</v>
      </c>
      <c r="N17" s="25" t="s">
        <v>39</v>
      </c>
      <c r="O17" s="25">
        <v>0</v>
      </c>
      <c r="P17" s="25">
        <v>135</v>
      </c>
      <c r="Q17" s="25">
        <v>10</v>
      </c>
      <c r="R17" s="36">
        <v>43</v>
      </c>
      <c r="S17" s="25">
        <v>42</v>
      </c>
      <c r="T17" s="25">
        <v>40</v>
      </c>
      <c r="U17" s="25">
        <v>10</v>
      </c>
      <c r="V17" s="82">
        <v>43</v>
      </c>
      <c r="W17" s="30"/>
      <c r="X17" s="30"/>
      <c r="Y17" s="14">
        <f t="shared" si="0"/>
        <v>53</v>
      </c>
      <c r="Z17" s="26">
        <f t="shared" si="3"/>
        <v>1</v>
      </c>
      <c r="AA17" s="26">
        <f t="shared" si="4"/>
        <v>0.3925925925925926</v>
      </c>
      <c r="AB17" s="24" t="s">
        <v>228</v>
      </c>
      <c r="AC17" s="24" t="s">
        <v>198</v>
      </c>
      <c r="AD17" s="38">
        <v>43</v>
      </c>
      <c r="AE17" s="27">
        <f t="shared" si="1"/>
        <v>2000</v>
      </c>
      <c r="AF17" s="28">
        <v>0</v>
      </c>
      <c r="AG17" s="28">
        <v>0</v>
      </c>
      <c r="AH17" s="28">
        <v>0</v>
      </c>
      <c r="AI17" s="28"/>
      <c r="AJ17" s="28">
        <v>0</v>
      </c>
      <c r="AK17" s="28">
        <v>0</v>
      </c>
      <c r="AL17" s="28">
        <v>0</v>
      </c>
      <c r="AM17" s="28">
        <v>0</v>
      </c>
      <c r="AN17" s="27">
        <v>0</v>
      </c>
      <c r="AO17" s="28">
        <v>0</v>
      </c>
      <c r="AP17" s="28">
        <v>0</v>
      </c>
      <c r="AQ17" s="28">
        <v>0</v>
      </c>
      <c r="AR17" s="27">
        <v>0</v>
      </c>
      <c r="AS17" s="28">
        <v>0</v>
      </c>
      <c r="AT17" s="28">
        <v>0</v>
      </c>
      <c r="AU17" s="28">
        <v>0</v>
      </c>
      <c r="AV17" s="28">
        <v>2000</v>
      </c>
      <c r="AW17" s="28">
        <v>0</v>
      </c>
      <c r="AX17" s="28">
        <v>0</v>
      </c>
      <c r="AY17" s="28">
        <f t="shared" si="2"/>
        <v>2000</v>
      </c>
      <c r="AZ17" s="15" t="s">
        <v>197</v>
      </c>
      <c r="BA17" s="30">
        <v>50</v>
      </c>
      <c r="BB17" s="24"/>
      <c r="BC17" s="24" t="s">
        <v>199</v>
      </c>
      <c r="BD17" s="24" t="s">
        <v>199</v>
      </c>
      <c r="BE17" s="24" t="s">
        <v>199</v>
      </c>
      <c r="BF17" s="24" t="s">
        <v>199</v>
      </c>
      <c r="BG17" s="24" t="s">
        <v>199</v>
      </c>
      <c r="BH17" s="24"/>
      <c r="BI17" s="24"/>
      <c r="BJ17" s="24"/>
      <c r="BK17" s="24"/>
      <c r="BL17" s="24"/>
      <c r="BM17" s="84"/>
      <c r="BN17" s="79"/>
      <c r="BO17" s="79"/>
      <c r="BP17" s="79"/>
      <c r="BQ17" s="79"/>
      <c r="BR17" s="79"/>
      <c r="BS17" s="79"/>
      <c r="BT17" s="81"/>
      <c r="BU17" s="81"/>
      <c r="BV17" s="81"/>
      <c r="BW17" s="81"/>
      <c r="BX17" s="81"/>
      <c r="BY17" s="81"/>
      <c r="BZ17" s="81"/>
      <c r="CA17" s="81"/>
      <c r="CB17" s="81"/>
      <c r="CC17" s="81"/>
      <c r="CD17" s="81"/>
      <c r="CE17" s="81"/>
    </row>
    <row r="18" spans="1:83" s="80" customFormat="1" ht="105" customHeight="1" x14ac:dyDescent="0.3">
      <c r="B18" s="75"/>
      <c r="C18" s="74"/>
      <c r="D18" s="74"/>
      <c r="E18" s="74"/>
      <c r="F18" s="74"/>
      <c r="G18" s="74"/>
      <c r="H18" s="74"/>
      <c r="I18" s="24">
        <v>9</v>
      </c>
      <c r="J18" s="24" t="s">
        <v>157</v>
      </c>
      <c r="K18" s="30">
        <v>2020050310005</v>
      </c>
      <c r="L18" s="29" t="s">
        <v>158</v>
      </c>
      <c r="M18" s="29" t="s">
        <v>48</v>
      </c>
      <c r="N18" s="25" t="s">
        <v>39</v>
      </c>
      <c r="O18" s="25">
        <v>0</v>
      </c>
      <c r="P18" s="25">
        <v>3</v>
      </c>
      <c r="Q18" s="25">
        <v>0</v>
      </c>
      <c r="R18" s="36">
        <v>1</v>
      </c>
      <c r="S18" s="25">
        <v>1</v>
      </c>
      <c r="T18" s="25">
        <v>1</v>
      </c>
      <c r="U18" s="30">
        <v>0</v>
      </c>
      <c r="V18" s="82">
        <v>1</v>
      </c>
      <c r="W18" s="30"/>
      <c r="X18" s="30"/>
      <c r="Y18" s="14">
        <f t="shared" si="0"/>
        <v>1</v>
      </c>
      <c r="Z18" s="26">
        <f t="shared" si="3"/>
        <v>1</v>
      </c>
      <c r="AA18" s="26">
        <f t="shared" si="4"/>
        <v>0.33333333333333331</v>
      </c>
      <c r="AB18" s="24" t="s">
        <v>278</v>
      </c>
      <c r="AC18" s="24" t="s">
        <v>200</v>
      </c>
      <c r="AD18" s="38">
        <v>1</v>
      </c>
      <c r="AE18" s="27">
        <f t="shared" si="1"/>
        <v>1500</v>
      </c>
      <c r="AF18" s="28">
        <v>0</v>
      </c>
      <c r="AG18" s="28">
        <v>0</v>
      </c>
      <c r="AH18" s="28">
        <v>0</v>
      </c>
      <c r="AI18" s="28"/>
      <c r="AJ18" s="28">
        <v>0</v>
      </c>
      <c r="AK18" s="28">
        <v>0</v>
      </c>
      <c r="AL18" s="28">
        <v>0</v>
      </c>
      <c r="AM18" s="28">
        <v>0</v>
      </c>
      <c r="AN18" s="27">
        <v>0</v>
      </c>
      <c r="AO18" s="28">
        <v>0</v>
      </c>
      <c r="AP18" s="28">
        <v>0</v>
      </c>
      <c r="AQ18" s="28">
        <v>0</v>
      </c>
      <c r="AR18" s="27">
        <v>0</v>
      </c>
      <c r="AS18" s="28">
        <v>0</v>
      </c>
      <c r="AT18" s="28">
        <v>0</v>
      </c>
      <c r="AU18" s="28">
        <v>0</v>
      </c>
      <c r="AV18" s="28">
        <v>1500</v>
      </c>
      <c r="AW18" s="28">
        <v>0</v>
      </c>
      <c r="AX18" s="28">
        <v>0</v>
      </c>
      <c r="AY18" s="28">
        <f t="shared" si="2"/>
        <v>1500</v>
      </c>
      <c r="AZ18" s="15" t="s">
        <v>197</v>
      </c>
      <c r="BA18" s="30">
        <v>0</v>
      </c>
      <c r="BB18" s="24"/>
      <c r="BC18" s="24"/>
      <c r="BD18" s="24"/>
      <c r="BE18" s="24"/>
      <c r="BF18" s="24"/>
      <c r="BG18" s="24"/>
      <c r="BH18" s="24"/>
      <c r="BI18" s="24" t="s">
        <v>199</v>
      </c>
      <c r="BJ18" s="24"/>
      <c r="BK18" s="24"/>
      <c r="BL18" s="24"/>
      <c r="BM18" s="84"/>
      <c r="BN18" s="79"/>
      <c r="BO18" s="79"/>
      <c r="BP18" s="79"/>
      <c r="BQ18" s="79"/>
      <c r="BR18" s="79"/>
      <c r="BS18" s="79"/>
      <c r="BT18" s="81"/>
      <c r="BU18" s="81"/>
      <c r="BV18" s="81"/>
      <c r="BW18" s="81"/>
      <c r="BX18" s="81"/>
      <c r="BY18" s="81"/>
      <c r="BZ18" s="81"/>
      <c r="CA18" s="81"/>
      <c r="CB18" s="81"/>
      <c r="CC18" s="81"/>
      <c r="CD18" s="81"/>
      <c r="CE18" s="81"/>
    </row>
    <row r="19" spans="1:83" s="80" customFormat="1" ht="76.8" customHeight="1" x14ac:dyDescent="0.3">
      <c r="B19" s="75"/>
      <c r="C19" s="74"/>
      <c r="D19" s="74"/>
      <c r="E19" s="74"/>
      <c r="F19" s="74"/>
      <c r="G19" s="74"/>
      <c r="H19" s="74"/>
      <c r="I19" s="24">
        <v>10</v>
      </c>
      <c r="J19" s="24" t="s">
        <v>157</v>
      </c>
      <c r="K19" s="30">
        <v>2020050310005</v>
      </c>
      <c r="L19" s="29" t="s">
        <v>158</v>
      </c>
      <c r="M19" s="29" t="s">
        <v>49</v>
      </c>
      <c r="N19" s="25" t="s">
        <v>39</v>
      </c>
      <c r="O19" s="25">
        <v>0</v>
      </c>
      <c r="P19" s="25">
        <v>3</v>
      </c>
      <c r="Q19" s="25">
        <v>0</v>
      </c>
      <c r="R19" s="36">
        <v>1</v>
      </c>
      <c r="S19" s="25">
        <v>1</v>
      </c>
      <c r="T19" s="25">
        <v>1</v>
      </c>
      <c r="U19" s="30">
        <v>0</v>
      </c>
      <c r="V19" s="82">
        <v>1</v>
      </c>
      <c r="W19" s="30"/>
      <c r="X19" s="30"/>
      <c r="Y19" s="14">
        <f t="shared" si="0"/>
        <v>1</v>
      </c>
      <c r="Z19" s="26">
        <f t="shared" si="3"/>
        <v>1</v>
      </c>
      <c r="AA19" s="26">
        <f t="shared" si="4"/>
        <v>0.33333333333333331</v>
      </c>
      <c r="AB19" s="24" t="s">
        <v>272</v>
      </c>
      <c r="AC19" s="24" t="s">
        <v>200</v>
      </c>
      <c r="AD19" s="38">
        <v>1</v>
      </c>
      <c r="AE19" s="27">
        <f t="shared" si="1"/>
        <v>1500</v>
      </c>
      <c r="AF19" s="28">
        <v>0</v>
      </c>
      <c r="AG19" s="28">
        <v>0</v>
      </c>
      <c r="AH19" s="28">
        <v>0</v>
      </c>
      <c r="AI19" s="28"/>
      <c r="AJ19" s="28">
        <v>0</v>
      </c>
      <c r="AK19" s="28">
        <v>0</v>
      </c>
      <c r="AL19" s="28">
        <v>0</v>
      </c>
      <c r="AM19" s="28">
        <v>0</v>
      </c>
      <c r="AN19" s="27">
        <v>0</v>
      </c>
      <c r="AO19" s="28">
        <v>0</v>
      </c>
      <c r="AP19" s="28">
        <v>0</v>
      </c>
      <c r="AQ19" s="28">
        <v>0</v>
      </c>
      <c r="AR19" s="27">
        <v>0</v>
      </c>
      <c r="AS19" s="28">
        <v>0</v>
      </c>
      <c r="AT19" s="28">
        <v>0</v>
      </c>
      <c r="AU19" s="28">
        <v>0</v>
      </c>
      <c r="AV19" s="28">
        <v>1500</v>
      </c>
      <c r="AW19" s="28">
        <v>0</v>
      </c>
      <c r="AX19" s="28">
        <v>0</v>
      </c>
      <c r="AY19" s="28">
        <f t="shared" si="2"/>
        <v>1500</v>
      </c>
      <c r="AZ19" s="15" t="s">
        <v>197</v>
      </c>
      <c r="BA19" s="30">
        <v>0</v>
      </c>
      <c r="BB19" s="24"/>
      <c r="BC19" s="24"/>
      <c r="BD19" s="24"/>
      <c r="BE19" s="24"/>
      <c r="BF19" s="24"/>
      <c r="BG19" s="24"/>
      <c r="BH19" s="24" t="s">
        <v>199</v>
      </c>
      <c r="BI19" s="24" t="s">
        <v>199</v>
      </c>
      <c r="BJ19" s="24" t="s">
        <v>199</v>
      </c>
      <c r="BK19" s="24" t="s">
        <v>199</v>
      </c>
      <c r="BL19" s="24"/>
      <c r="BM19" s="84"/>
      <c r="BN19" s="79"/>
      <c r="BO19" s="79"/>
      <c r="BP19" s="79"/>
      <c r="BQ19" s="79"/>
      <c r="BR19" s="79"/>
      <c r="BS19" s="79"/>
      <c r="BT19" s="81"/>
      <c r="BU19" s="81"/>
      <c r="BV19" s="81"/>
      <c r="BW19" s="81"/>
      <c r="BX19" s="81"/>
      <c r="BY19" s="81"/>
      <c r="BZ19" s="81"/>
      <c r="CA19" s="81"/>
      <c r="CB19" s="81"/>
      <c r="CC19" s="81"/>
      <c r="CD19" s="81"/>
      <c r="CE19" s="81"/>
    </row>
    <row r="20" spans="1:83" s="93" customFormat="1" x14ac:dyDescent="0.3">
      <c r="A20" s="85"/>
      <c r="B20" s="86"/>
      <c r="C20" s="87"/>
      <c r="D20" s="88"/>
      <c r="E20" s="89" t="s">
        <v>33</v>
      </c>
      <c r="F20" s="89"/>
      <c r="G20" s="89"/>
      <c r="H20" s="89"/>
      <c r="I20" s="89"/>
      <c r="J20" s="89"/>
      <c r="K20" s="89"/>
      <c r="L20" s="89"/>
      <c r="M20" s="89"/>
      <c r="N20" s="89"/>
      <c r="O20" s="89"/>
      <c r="P20" s="89"/>
      <c r="Q20" s="89"/>
      <c r="R20" s="89"/>
      <c r="S20" s="89"/>
      <c r="T20" s="89"/>
      <c r="U20" s="12"/>
      <c r="V20" s="90"/>
      <c r="W20" s="12"/>
      <c r="X20" s="12"/>
      <c r="Y20" s="16"/>
      <c r="Z20" s="9">
        <f>AVERAGE(Z10:Z19)</f>
        <v>1</v>
      </c>
      <c r="AA20" s="9">
        <f>AVERAGE(AA10:AA19)</f>
        <v>0.48822210047450226</v>
      </c>
      <c r="AB20" s="11"/>
      <c r="AC20" s="10"/>
      <c r="AD20" s="11"/>
      <c r="AE20" s="11">
        <f>SUM(AE10:AE19)</f>
        <v>17079426</v>
      </c>
      <c r="AF20" s="11">
        <f t="shared" ref="AF20:AW20" si="5">SUM(AF10:AF19)</f>
        <v>1000</v>
      </c>
      <c r="AG20" s="11">
        <f t="shared" si="5"/>
        <v>2062858</v>
      </c>
      <c r="AH20" s="11">
        <f t="shared" si="5"/>
        <v>14303533</v>
      </c>
      <c r="AI20" s="11">
        <f t="shared" si="5"/>
        <v>0</v>
      </c>
      <c r="AJ20" s="11">
        <f t="shared" si="5"/>
        <v>46099</v>
      </c>
      <c r="AK20" s="11">
        <f t="shared" si="5"/>
        <v>0</v>
      </c>
      <c r="AL20" s="11">
        <f t="shared" si="5"/>
        <v>0</v>
      </c>
      <c r="AM20" s="11">
        <f t="shared" si="5"/>
        <v>0</v>
      </c>
      <c r="AN20" s="11">
        <f t="shared" si="5"/>
        <v>0</v>
      </c>
      <c r="AO20" s="11">
        <f t="shared" si="5"/>
        <v>0</v>
      </c>
      <c r="AP20" s="11">
        <f t="shared" si="5"/>
        <v>0</v>
      </c>
      <c r="AQ20" s="11">
        <f t="shared" si="5"/>
        <v>0</v>
      </c>
      <c r="AR20" s="11">
        <f t="shared" si="5"/>
        <v>0</v>
      </c>
      <c r="AS20" s="11">
        <f t="shared" si="5"/>
        <v>0</v>
      </c>
      <c r="AT20" s="11">
        <f t="shared" si="5"/>
        <v>0</v>
      </c>
      <c r="AU20" s="11">
        <f t="shared" si="5"/>
        <v>0</v>
      </c>
      <c r="AV20" s="11">
        <f t="shared" si="5"/>
        <v>665936</v>
      </c>
      <c r="AW20" s="11">
        <f t="shared" si="5"/>
        <v>0</v>
      </c>
      <c r="AX20" s="12"/>
      <c r="AY20" s="11">
        <f>SUM(AY10:AY19)</f>
        <v>17079426</v>
      </c>
      <c r="AZ20" s="12"/>
      <c r="BA20" s="12"/>
      <c r="BB20" s="10"/>
      <c r="BC20" s="10"/>
      <c r="BD20" s="10"/>
      <c r="BE20" s="10"/>
      <c r="BF20" s="10"/>
      <c r="BG20" s="10"/>
      <c r="BH20" s="10"/>
      <c r="BI20" s="10"/>
      <c r="BJ20" s="10"/>
      <c r="BK20" s="10"/>
      <c r="BL20" s="10"/>
      <c r="BM20" s="91"/>
      <c r="BN20" s="92"/>
      <c r="BO20" s="92"/>
      <c r="BP20" s="92"/>
      <c r="BQ20" s="92"/>
      <c r="BR20" s="92"/>
      <c r="BS20" s="92"/>
      <c r="BT20" s="92"/>
      <c r="BU20" s="92"/>
      <c r="BV20" s="92"/>
      <c r="BW20" s="92"/>
      <c r="BX20" s="92"/>
      <c r="BY20" s="92"/>
      <c r="BZ20" s="92"/>
      <c r="CA20" s="92"/>
      <c r="CB20" s="92"/>
      <c r="CC20" s="92"/>
      <c r="CD20" s="92"/>
      <c r="CE20" s="92"/>
    </row>
    <row r="21" spans="1:83" s="80" customFormat="1" ht="94.2" customHeight="1" x14ac:dyDescent="0.3">
      <c r="B21" s="75" t="s">
        <v>51</v>
      </c>
      <c r="C21" s="74" t="s">
        <v>52</v>
      </c>
      <c r="D21" s="74" t="s">
        <v>53</v>
      </c>
      <c r="E21" s="74" t="s">
        <v>176</v>
      </c>
      <c r="F21" s="74" t="s">
        <v>169</v>
      </c>
      <c r="G21" s="74"/>
      <c r="H21" s="74" t="s">
        <v>170</v>
      </c>
      <c r="I21" s="24">
        <v>1</v>
      </c>
      <c r="J21" s="24" t="s">
        <v>157</v>
      </c>
      <c r="K21" s="30">
        <v>2020050310005</v>
      </c>
      <c r="L21" s="29" t="s">
        <v>158</v>
      </c>
      <c r="M21" s="29" t="s">
        <v>56</v>
      </c>
      <c r="N21" s="25" t="s">
        <v>39</v>
      </c>
      <c r="O21" s="25">
        <v>0</v>
      </c>
      <c r="P21" s="25">
        <v>1</v>
      </c>
      <c r="Q21" s="25">
        <v>0</v>
      </c>
      <c r="R21" s="36">
        <v>1</v>
      </c>
      <c r="S21" s="25">
        <v>0</v>
      </c>
      <c r="T21" s="25">
        <v>0</v>
      </c>
      <c r="U21" s="30">
        <v>0</v>
      </c>
      <c r="V21" s="82">
        <v>0</v>
      </c>
      <c r="W21" s="30"/>
      <c r="X21" s="30"/>
      <c r="Y21" s="14">
        <f t="shared" si="0"/>
        <v>0</v>
      </c>
      <c r="Z21" s="26">
        <f t="shared" si="3"/>
        <v>0</v>
      </c>
      <c r="AA21" s="26">
        <f t="shared" si="4"/>
        <v>0</v>
      </c>
      <c r="AB21" s="24" t="s">
        <v>223</v>
      </c>
      <c r="AC21" s="24" t="s">
        <v>200</v>
      </c>
      <c r="AD21" s="38">
        <v>1</v>
      </c>
      <c r="AE21" s="28">
        <f>+AY21</f>
        <v>0</v>
      </c>
      <c r="AF21" s="27">
        <v>0</v>
      </c>
      <c r="AG21" s="27">
        <v>0</v>
      </c>
      <c r="AH21" s="27">
        <v>0</v>
      </c>
      <c r="AI21" s="27"/>
      <c r="AJ21" s="27">
        <v>0</v>
      </c>
      <c r="AK21" s="27">
        <v>0</v>
      </c>
      <c r="AL21" s="27">
        <v>0</v>
      </c>
      <c r="AM21" s="27">
        <v>0</v>
      </c>
      <c r="AN21" s="27">
        <v>0</v>
      </c>
      <c r="AO21" s="27">
        <v>0</v>
      </c>
      <c r="AP21" s="27">
        <v>0</v>
      </c>
      <c r="AQ21" s="28">
        <v>0</v>
      </c>
      <c r="AR21" s="27">
        <v>0</v>
      </c>
      <c r="AS21" s="28">
        <v>0</v>
      </c>
      <c r="AT21" s="28">
        <v>0</v>
      </c>
      <c r="AU21" s="28">
        <v>0</v>
      </c>
      <c r="AV21" s="28">
        <v>0</v>
      </c>
      <c r="AW21" s="28">
        <v>0</v>
      </c>
      <c r="AX21" s="28">
        <v>0</v>
      </c>
      <c r="AY21" s="28">
        <f>SUM(AF21:AX21)</f>
        <v>0</v>
      </c>
      <c r="AZ21" s="15" t="s">
        <v>197</v>
      </c>
      <c r="BA21" s="30">
        <v>0</v>
      </c>
      <c r="BB21" s="24"/>
      <c r="BC21" s="24"/>
      <c r="BD21" s="24"/>
      <c r="BE21" s="24"/>
      <c r="BF21" s="24"/>
      <c r="BG21" s="24"/>
      <c r="BH21" s="24"/>
      <c r="BI21" s="24"/>
      <c r="BJ21" s="24"/>
      <c r="BK21" s="24"/>
      <c r="BL21" s="24"/>
      <c r="BM21" s="84"/>
      <c r="BN21" s="79"/>
      <c r="BO21" s="79"/>
      <c r="BP21" s="79"/>
      <c r="BQ21" s="79"/>
      <c r="BR21" s="79"/>
      <c r="BS21" s="79"/>
      <c r="BT21" s="81"/>
      <c r="BU21" s="81"/>
      <c r="BV21" s="81"/>
      <c r="BW21" s="81"/>
      <c r="BX21" s="81"/>
      <c r="BY21" s="81"/>
      <c r="BZ21" s="81"/>
      <c r="CA21" s="81"/>
      <c r="CB21" s="81"/>
      <c r="CC21" s="81"/>
      <c r="CD21" s="81"/>
      <c r="CE21" s="81"/>
    </row>
    <row r="22" spans="1:83" s="80" customFormat="1" ht="156.6" customHeight="1" x14ac:dyDescent="0.3">
      <c r="B22" s="75"/>
      <c r="C22" s="74"/>
      <c r="D22" s="74"/>
      <c r="E22" s="74"/>
      <c r="F22" s="74"/>
      <c r="G22" s="74"/>
      <c r="H22" s="74"/>
      <c r="I22" s="24">
        <v>2</v>
      </c>
      <c r="J22" s="24" t="s">
        <v>157</v>
      </c>
      <c r="K22" s="30">
        <v>2020050310005</v>
      </c>
      <c r="L22" s="29" t="s">
        <v>158</v>
      </c>
      <c r="M22" s="29" t="s">
        <v>57</v>
      </c>
      <c r="N22" s="25" t="s">
        <v>39</v>
      </c>
      <c r="O22" s="25">
        <v>0</v>
      </c>
      <c r="P22" s="31">
        <v>0.4</v>
      </c>
      <c r="Q22" s="31">
        <v>0.05</v>
      </c>
      <c r="R22" s="45">
        <v>0.15</v>
      </c>
      <c r="S22" s="31">
        <v>0.3</v>
      </c>
      <c r="T22" s="31">
        <v>0.4</v>
      </c>
      <c r="U22" s="31">
        <v>0.05</v>
      </c>
      <c r="V22" s="94">
        <v>0.15</v>
      </c>
      <c r="W22" s="30"/>
      <c r="X22" s="30"/>
      <c r="Y22" s="14">
        <f t="shared" si="0"/>
        <v>0.2</v>
      </c>
      <c r="Z22" s="26">
        <f t="shared" si="3"/>
        <v>1</v>
      </c>
      <c r="AA22" s="26">
        <f t="shared" si="4"/>
        <v>0.5</v>
      </c>
      <c r="AB22" s="24" t="s">
        <v>273</v>
      </c>
      <c r="AC22" s="24" t="s">
        <v>200</v>
      </c>
      <c r="AD22" s="38">
        <v>1</v>
      </c>
      <c r="AE22" s="28">
        <f t="shared" ref="AE22:AE25" si="6">+AY22</f>
        <v>2500</v>
      </c>
      <c r="AF22" s="27">
        <v>0</v>
      </c>
      <c r="AG22" s="27">
        <v>0</v>
      </c>
      <c r="AH22" s="27">
        <v>0</v>
      </c>
      <c r="AI22" s="27"/>
      <c r="AJ22" s="27">
        <v>0</v>
      </c>
      <c r="AK22" s="27">
        <v>0</v>
      </c>
      <c r="AL22" s="27">
        <v>0</v>
      </c>
      <c r="AM22" s="27">
        <v>0</v>
      </c>
      <c r="AN22" s="27">
        <v>0</v>
      </c>
      <c r="AO22" s="27">
        <v>0</v>
      </c>
      <c r="AP22" s="27">
        <v>0</v>
      </c>
      <c r="AQ22" s="28">
        <v>0</v>
      </c>
      <c r="AR22" s="27">
        <v>0</v>
      </c>
      <c r="AS22" s="28">
        <v>0</v>
      </c>
      <c r="AT22" s="28">
        <v>0</v>
      </c>
      <c r="AU22" s="28">
        <v>0</v>
      </c>
      <c r="AV22" s="28">
        <v>2500</v>
      </c>
      <c r="AW22" s="28">
        <v>0</v>
      </c>
      <c r="AX22" s="28">
        <v>0</v>
      </c>
      <c r="AY22" s="28">
        <f t="shared" ref="AY22:AY25" si="7">SUM(AF22:AX22)</f>
        <v>2500</v>
      </c>
      <c r="AZ22" s="15" t="s">
        <v>197</v>
      </c>
      <c r="BA22" s="30">
        <v>120</v>
      </c>
      <c r="BB22" s="24"/>
      <c r="BC22" s="24"/>
      <c r="BD22" s="24" t="s">
        <v>199</v>
      </c>
      <c r="BE22" s="24" t="s">
        <v>199</v>
      </c>
      <c r="BF22" s="24" t="s">
        <v>199</v>
      </c>
      <c r="BG22" s="24" t="s">
        <v>199</v>
      </c>
      <c r="BH22" s="24" t="s">
        <v>199</v>
      </c>
      <c r="BI22" s="24" t="s">
        <v>199</v>
      </c>
      <c r="BJ22" s="24" t="s">
        <v>199</v>
      </c>
      <c r="BK22" s="24" t="s">
        <v>199</v>
      </c>
      <c r="BL22" s="24" t="s">
        <v>199</v>
      </c>
      <c r="BM22" s="84"/>
      <c r="BN22" s="79"/>
      <c r="BO22" s="79"/>
      <c r="BP22" s="79"/>
      <c r="BQ22" s="79"/>
      <c r="BR22" s="79"/>
      <c r="BS22" s="79"/>
      <c r="BT22" s="81"/>
      <c r="BU22" s="81"/>
      <c r="BV22" s="81"/>
      <c r="BW22" s="81"/>
      <c r="BX22" s="81"/>
      <c r="BY22" s="81"/>
      <c r="BZ22" s="81"/>
      <c r="CA22" s="81"/>
      <c r="CB22" s="81"/>
      <c r="CC22" s="81"/>
      <c r="CD22" s="81"/>
      <c r="CE22" s="81"/>
    </row>
    <row r="23" spans="1:83" s="80" customFormat="1" ht="79.2" customHeight="1" x14ac:dyDescent="0.3">
      <c r="B23" s="75"/>
      <c r="C23" s="74"/>
      <c r="D23" s="74"/>
      <c r="E23" s="74"/>
      <c r="F23" s="74"/>
      <c r="G23" s="74"/>
      <c r="H23" s="74"/>
      <c r="I23" s="24">
        <v>3</v>
      </c>
      <c r="J23" s="24" t="s">
        <v>157</v>
      </c>
      <c r="K23" s="30">
        <v>2020050310005</v>
      </c>
      <c r="L23" s="29" t="s">
        <v>158</v>
      </c>
      <c r="M23" s="29" t="s">
        <v>58</v>
      </c>
      <c r="N23" s="25" t="s">
        <v>39</v>
      </c>
      <c r="O23" s="25">
        <v>0</v>
      </c>
      <c r="P23" s="25">
        <v>1</v>
      </c>
      <c r="Q23" s="25">
        <v>0</v>
      </c>
      <c r="R23" s="36">
        <v>1</v>
      </c>
      <c r="S23" s="25">
        <v>0</v>
      </c>
      <c r="T23" s="25">
        <v>0</v>
      </c>
      <c r="U23" s="30">
        <v>0</v>
      </c>
      <c r="V23" s="82">
        <v>1</v>
      </c>
      <c r="W23" s="30"/>
      <c r="X23" s="30"/>
      <c r="Y23" s="14">
        <f t="shared" si="0"/>
        <v>1</v>
      </c>
      <c r="Z23" s="26">
        <f t="shared" si="3"/>
        <v>1</v>
      </c>
      <c r="AA23" s="26">
        <f t="shared" si="4"/>
        <v>1</v>
      </c>
      <c r="AB23" s="24" t="s">
        <v>276</v>
      </c>
      <c r="AC23" s="24" t="s">
        <v>198</v>
      </c>
      <c r="AD23" s="38">
        <v>1</v>
      </c>
      <c r="AE23" s="28">
        <f t="shared" si="6"/>
        <v>650</v>
      </c>
      <c r="AF23" s="27">
        <v>650</v>
      </c>
      <c r="AG23" s="27">
        <v>0</v>
      </c>
      <c r="AH23" s="27">
        <v>0</v>
      </c>
      <c r="AI23" s="27"/>
      <c r="AJ23" s="27">
        <v>0</v>
      </c>
      <c r="AK23" s="27">
        <v>0</v>
      </c>
      <c r="AL23" s="27">
        <v>0</v>
      </c>
      <c r="AM23" s="27">
        <v>0</v>
      </c>
      <c r="AN23" s="27">
        <v>0</v>
      </c>
      <c r="AO23" s="27">
        <v>0</v>
      </c>
      <c r="AP23" s="27">
        <v>0</v>
      </c>
      <c r="AQ23" s="28">
        <v>0</v>
      </c>
      <c r="AR23" s="27">
        <v>0</v>
      </c>
      <c r="AS23" s="28">
        <v>0</v>
      </c>
      <c r="AT23" s="28">
        <v>0</v>
      </c>
      <c r="AU23" s="28">
        <v>0</v>
      </c>
      <c r="AV23" s="28">
        <v>0</v>
      </c>
      <c r="AW23" s="28">
        <v>0</v>
      </c>
      <c r="AX23" s="28">
        <v>0</v>
      </c>
      <c r="AY23" s="28">
        <f t="shared" si="7"/>
        <v>650</v>
      </c>
      <c r="AZ23" s="15" t="s">
        <v>197</v>
      </c>
      <c r="BA23" s="30">
        <v>0</v>
      </c>
      <c r="BB23" s="24"/>
      <c r="BC23" s="24"/>
      <c r="BD23" s="24"/>
      <c r="BE23" s="24"/>
      <c r="BF23" s="24"/>
      <c r="BG23" s="24"/>
      <c r="BH23" s="24"/>
      <c r="BI23" s="24" t="s">
        <v>199</v>
      </c>
      <c r="BJ23" s="24" t="s">
        <v>199</v>
      </c>
      <c r="BK23" s="24"/>
      <c r="BL23" s="24"/>
      <c r="BM23" s="84"/>
      <c r="BN23" s="79"/>
      <c r="BO23" s="79"/>
      <c r="BP23" s="79"/>
      <c r="BQ23" s="79"/>
      <c r="BR23" s="79"/>
      <c r="BS23" s="79"/>
      <c r="BT23" s="81"/>
      <c r="BU23" s="81"/>
      <c r="BV23" s="81"/>
      <c r="BW23" s="81"/>
      <c r="BX23" s="81"/>
      <c r="BY23" s="81"/>
      <c r="BZ23" s="81"/>
      <c r="CA23" s="81"/>
      <c r="CB23" s="81"/>
      <c r="CC23" s="81"/>
      <c r="CD23" s="81"/>
      <c r="CE23" s="81"/>
    </row>
    <row r="24" spans="1:83" s="80" customFormat="1" ht="85.2" customHeight="1" x14ac:dyDescent="0.3">
      <c r="B24" s="75"/>
      <c r="C24" s="74"/>
      <c r="D24" s="74"/>
      <c r="E24" s="74"/>
      <c r="F24" s="74"/>
      <c r="G24" s="74"/>
      <c r="H24" s="74"/>
      <c r="I24" s="24">
        <v>4</v>
      </c>
      <c r="J24" s="24" t="s">
        <v>157</v>
      </c>
      <c r="K24" s="30">
        <v>2020050310005</v>
      </c>
      <c r="L24" s="29" t="s">
        <v>158</v>
      </c>
      <c r="M24" s="29" t="s">
        <v>59</v>
      </c>
      <c r="N24" s="25" t="s">
        <v>39</v>
      </c>
      <c r="O24" s="25">
        <v>0</v>
      </c>
      <c r="P24" s="25">
        <v>3</v>
      </c>
      <c r="Q24" s="25">
        <v>1</v>
      </c>
      <c r="R24" s="36">
        <v>1</v>
      </c>
      <c r="S24" s="25">
        <v>1</v>
      </c>
      <c r="T24" s="25">
        <v>0</v>
      </c>
      <c r="U24" s="25">
        <v>1</v>
      </c>
      <c r="V24" s="82">
        <v>1</v>
      </c>
      <c r="W24" s="30"/>
      <c r="X24" s="30"/>
      <c r="Y24" s="14">
        <f t="shared" si="0"/>
        <v>2</v>
      </c>
      <c r="Z24" s="26">
        <f t="shared" si="3"/>
        <v>1</v>
      </c>
      <c r="AA24" s="26">
        <f t="shared" si="4"/>
        <v>0.66666666666666663</v>
      </c>
      <c r="AB24" s="24" t="s">
        <v>277</v>
      </c>
      <c r="AC24" s="24" t="s">
        <v>198</v>
      </c>
      <c r="AD24" s="38">
        <v>1</v>
      </c>
      <c r="AE24" s="27">
        <f t="shared" si="6"/>
        <v>650</v>
      </c>
      <c r="AF24" s="27">
        <v>650</v>
      </c>
      <c r="AG24" s="27">
        <v>0</v>
      </c>
      <c r="AH24" s="27">
        <v>0</v>
      </c>
      <c r="AI24" s="27"/>
      <c r="AJ24" s="27">
        <v>0</v>
      </c>
      <c r="AK24" s="27">
        <v>0</v>
      </c>
      <c r="AL24" s="27">
        <v>0</v>
      </c>
      <c r="AM24" s="27">
        <v>0</v>
      </c>
      <c r="AN24" s="27">
        <v>0</v>
      </c>
      <c r="AO24" s="27">
        <v>0</v>
      </c>
      <c r="AP24" s="27">
        <v>0</v>
      </c>
      <c r="AQ24" s="28">
        <v>0</v>
      </c>
      <c r="AR24" s="27">
        <v>0</v>
      </c>
      <c r="AS24" s="28">
        <v>0</v>
      </c>
      <c r="AT24" s="28">
        <v>0</v>
      </c>
      <c r="AU24" s="28">
        <v>0</v>
      </c>
      <c r="AV24" s="28">
        <v>0</v>
      </c>
      <c r="AW24" s="28">
        <v>0</v>
      </c>
      <c r="AX24" s="28">
        <v>0</v>
      </c>
      <c r="AY24" s="28">
        <f t="shared" si="7"/>
        <v>650</v>
      </c>
      <c r="AZ24" s="15" t="s">
        <v>197</v>
      </c>
      <c r="BA24" s="30">
        <v>0</v>
      </c>
      <c r="BB24" s="24"/>
      <c r="BC24" s="24"/>
      <c r="BD24" s="24"/>
      <c r="BE24" s="24"/>
      <c r="BF24" s="24"/>
      <c r="BG24" s="24"/>
      <c r="BH24" s="24" t="s">
        <v>199</v>
      </c>
      <c r="BI24" s="24" t="s">
        <v>199</v>
      </c>
      <c r="BJ24" s="24"/>
      <c r="BK24" s="24"/>
      <c r="BL24" s="24"/>
      <c r="BM24" s="84"/>
      <c r="BN24" s="79"/>
      <c r="BO24" s="79"/>
      <c r="BP24" s="79"/>
      <c r="BQ24" s="79"/>
      <c r="BR24" s="79"/>
      <c r="BS24" s="79"/>
      <c r="BT24" s="81"/>
      <c r="BU24" s="81"/>
      <c r="BV24" s="81"/>
      <c r="BW24" s="81"/>
      <c r="BX24" s="81"/>
      <c r="BY24" s="81"/>
      <c r="BZ24" s="81"/>
      <c r="CA24" s="81"/>
      <c r="CB24" s="81"/>
      <c r="CC24" s="81"/>
      <c r="CD24" s="81"/>
      <c r="CE24" s="81"/>
    </row>
    <row r="25" spans="1:83" s="80" customFormat="1" ht="73.2" customHeight="1" x14ac:dyDescent="0.3">
      <c r="B25" s="75"/>
      <c r="C25" s="74"/>
      <c r="D25" s="74"/>
      <c r="E25" s="74"/>
      <c r="F25" s="74"/>
      <c r="G25" s="74"/>
      <c r="H25" s="74"/>
      <c r="I25" s="24">
        <v>5</v>
      </c>
      <c r="J25" s="24" t="s">
        <v>203</v>
      </c>
      <c r="K25" s="30">
        <v>2020050310002</v>
      </c>
      <c r="L25" s="29" t="s">
        <v>158</v>
      </c>
      <c r="M25" s="29" t="s">
        <v>60</v>
      </c>
      <c r="N25" s="25" t="s">
        <v>39</v>
      </c>
      <c r="O25" s="25">
        <v>0</v>
      </c>
      <c r="P25" s="25">
        <v>30</v>
      </c>
      <c r="Q25" s="25">
        <v>19</v>
      </c>
      <c r="R25" s="36">
        <v>9</v>
      </c>
      <c r="S25" s="25">
        <v>1</v>
      </c>
      <c r="T25" s="25">
        <v>1</v>
      </c>
      <c r="U25" s="25">
        <v>19</v>
      </c>
      <c r="V25" s="82">
        <v>9</v>
      </c>
      <c r="W25" s="30"/>
      <c r="X25" s="30"/>
      <c r="Y25" s="14">
        <f t="shared" si="0"/>
        <v>28</v>
      </c>
      <c r="Z25" s="26">
        <f t="shared" si="3"/>
        <v>1</v>
      </c>
      <c r="AA25" s="26">
        <f t="shared" si="4"/>
        <v>0.93333333333333335</v>
      </c>
      <c r="AB25" s="24" t="s">
        <v>229</v>
      </c>
      <c r="AC25" s="24" t="s">
        <v>200</v>
      </c>
      <c r="AD25" s="38">
        <v>9</v>
      </c>
      <c r="AE25" s="27">
        <f t="shared" si="6"/>
        <v>72828</v>
      </c>
      <c r="AF25" s="27">
        <v>0</v>
      </c>
      <c r="AG25" s="27">
        <v>35578</v>
      </c>
      <c r="AH25" s="28">
        <v>0</v>
      </c>
      <c r="AI25" s="28"/>
      <c r="AJ25" s="28">
        <v>0</v>
      </c>
      <c r="AK25" s="28">
        <v>0</v>
      </c>
      <c r="AL25" s="28">
        <v>0</v>
      </c>
      <c r="AM25" s="28">
        <v>10950</v>
      </c>
      <c r="AN25" s="27">
        <v>0</v>
      </c>
      <c r="AO25" s="28">
        <v>0</v>
      </c>
      <c r="AP25" s="28">
        <v>0</v>
      </c>
      <c r="AQ25" s="28">
        <v>0</v>
      </c>
      <c r="AR25" s="27">
        <v>0</v>
      </c>
      <c r="AS25" s="28">
        <v>26300</v>
      </c>
      <c r="AT25" s="28">
        <v>0</v>
      </c>
      <c r="AU25" s="28">
        <v>0</v>
      </c>
      <c r="AV25" s="28">
        <v>0</v>
      </c>
      <c r="AW25" s="28">
        <v>0</v>
      </c>
      <c r="AX25" s="28">
        <v>0</v>
      </c>
      <c r="AY25" s="28">
        <f t="shared" si="7"/>
        <v>72828</v>
      </c>
      <c r="AZ25" s="15" t="s">
        <v>197</v>
      </c>
      <c r="BA25" s="30">
        <v>180</v>
      </c>
      <c r="BB25" s="24" t="s">
        <v>199</v>
      </c>
      <c r="BC25" s="24" t="s">
        <v>199</v>
      </c>
      <c r="BD25" s="24" t="s">
        <v>199</v>
      </c>
      <c r="BE25" s="24" t="s">
        <v>199</v>
      </c>
      <c r="BF25" s="24" t="s">
        <v>199</v>
      </c>
      <c r="BG25" s="24" t="s">
        <v>199</v>
      </c>
      <c r="BH25" s="24" t="s">
        <v>199</v>
      </c>
      <c r="BI25" s="24" t="s">
        <v>199</v>
      </c>
      <c r="BJ25" s="24" t="s">
        <v>199</v>
      </c>
      <c r="BK25" s="24" t="s">
        <v>199</v>
      </c>
      <c r="BL25" s="24" t="s">
        <v>199</v>
      </c>
      <c r="BM25" s="24" t="s">
        <v>199</v>
      </c>
      <c r="BN25" s="79"/>
      <c r="BO25" s="79"/>
      <c r="BP25" s="79"/>
      <c r="BQ25" s="79"/>
      <c r="BR25" s="79"/>
      <c r="BS25" s="79"/>
      <c r="BT25" s="81"/>
      <c r="BU25" s="81"/>
      <c r="BV25" s="81"/>
      <c r="BW25" s="81"/>
      <c r="BX25" s="81"/>
      <c r="BY25" s="81"/>
      <c r="BZ25" s="81"/>
      <c r="CA25" s="81"/>
      <c r="CB25" s="81"/>
      <c r="CC25" s="81"/>
      <c r="CD25" s="81"/>
      <c r="CE25" s="81"/>
    </row>
    <row r="26" spans="1:83" s="93" customFormat="1" x14ac:dyDescent="0.3">
      <c r="A26" s="85"/>
      <c r="B26" s="86"/>
      <c r="C26" s="87"/>
      <c r="D26" s="87"/>
      <c r="E26" s="89" t="s">
        <v>33</v>
      </c>
      <c r="F26" s="89"/>
      <c r="G26" s="89"/>
      <c r="H26" s="89"/>
      <c r="I26" s="89"/>
      <c r="J26" s="89"/>
      <c r="K26" s="89"/>
      <c r="L26" s="89"/>
      <c r="M26" s="89"/>
      <c r="N26" s="89"/>
      <c r="O26" s="89"/>
      <c r="P26" s="89"/>
      <c r="Q26" s="89"/>
      <c r="R26" s="89"/>
      <c r="S26" s="89"/>
      <c r="T26" s="89"/>
      <c r="U26" s="12"/>
      <c r="V26" s="90"/>
      <c r="W26" s="12"/>
      <c r="X26" s="12"/>
      <c r="Y26" s="16"/>
      <c r="Z26" s="9">
        <f>AVERAGE(Z21:Z25)</f>
        <v>0.8</v>
      </c>
      <c r="AA26" s="9">
        <f>AVERAGE(AA21:AA25)</f>
        <v>0.61999999999999988</v>
      </c>
      <c r="AB26" s="11"/>
      <c r="AC26" s="10"/>
      <c r="AD26" s="11"/>
      <c r="AE26" s="11">
        <f>SUM(AE21:AE25)</f>
        <v>76628</v>
      </c>
      <c r="AF26" s="11">
        <f t="shared" ref="AF26:AW26" si="8">SUM(AF21:AF25)</f>
        <v>1300</v>
      </c>
      <c r="AG26" s="11">
        <f t="shared" si="8"/>
        <v>35578</v>
      </c>
      <c r="AH26" s="11">
        <f t="shared" si="8"/>
        <v>0</v>
      </c>
      <c r="AI26" s="11">
        <f t="shared" si="8"/>
        <v>0</v>
      </c>
      <c r="AJ26" s="11">
        <f t="shared" si="8"/>
        <v>0</v>
      </c>
      <c r="AK26" s="11">
        <f t="shared" si="8"/>
        <v>0</v>
      </c>
      <c r="AL26" s="11">
        <f t="shared" si="8"/>
        <v>0</v>
      </c>
      <c r="AM26" s="11">
        <f t="shared" si="8"/>
        <v>10950</v>
      </c>
      <c r="AN26" s="11">
        <f t="shared" si="8"/>
        <v>0</v>
      </c>
      <c r="AO26" s="11">
        <f t="shared" si="8"/>
        <v>0</v>
      </c>
      <c r="AP26" s="11">
        <f t="shared" si="8"/>
        <v>0</v>
      </c>
      <c r="AQ26" s="11">
        <f t="shared" si="8"/>
        <v>0</v>
      </c>
      <c r="AR26" s="11">
        <f t="shared" si="8"/>
        <v>0</v>
      </c>
      <c r="AS26" s="11">
        <f t="shared" si="8"/>
        <v>26300</v>
      </c>
      <c r="AT26" s="11">
        <f t="shared" si="8"/>
        <v>0</v>
      </c>
      <c r="AU26" s="11">
        <f t="shared" si="8"/>
        <v>0</v>
      </c>
      <c r="AV26" s="11">
        <f t="shared" si="8"/>
        <v>2500</v>
      </c>
      <c r="AW26" s="11">
        <f t="shared" si="8"/>
        <v>0</v>
      </c>
      <c r="AX26" s="12"/>
      <c r="AY26" s="11">
        <f>SUM(AY21:AY25)</f>
        <v>76628</v>
      </c>
      <c r="AZ26" s="12"/>
      <c r="BA26" s="12"/>
      <c r="BB26" s="10"/>
      <c r="BC26" s="10"/>
      <c r="BD26" s="10"/>
      <c r="BE26" s="10"/>
      <c r="BF26" s="10"/>
      <c r="BG26" s="10"/>
      <c r="BH26" s="10"/>
      <c r="BI26" s="10"/>
      <c r="BJ26" s="10"/>
      <c r="BK26" s="10"/>
      <c r="BL26" s="10"/>
      <c r="BM26" s="91"/>
      <c r="BN26" s="92"/>
      <c r="BO26" s="92"/>
      <c r="BP26" s="92"/>
      <c r="BQ26" s="92"/>
      <c r="BR26" s="92"/>
      <c r="BS26" s="92"/>
      <c r="BT26" s="92"/>
      <c r="BU26" s="92"/>
      <c r="BV26" s="92"/>
      <c r="BW26" s="92"/>
      <c r="BX26" s="92"/>
      <c r="BY26" s="92"/>
      <c r="BZ26" s="92"/>
      <c r="CA26" s="92"/>
      <c r="CB26" s="92"/>
      <c r="CC26" s="92"/>
      <c r="CD26" s="92"/>
      <c r="CE26" s="92"/>
    </row>
    <row r="27" spans="1:83" s="80" customFormat="1" ht="96.6" customHeight="1" x14ac:dyDescent="0.3">
      <c r="B27" s="75" t="s">
        <v>51</v>
      </c>
      <c r="C27" s="74" t="s">
        <v>52</v>
      </c>
      <c r="D27" s="74" t="s">
        <v>61</v>
      </c>
      <c r="E27" s="74" t="s">
        <v>175</v>
      </c>
      <c r="F27" s="74" t="s">
        <v>63</v>
      </c>
      <c r="G27" s="74"/>
      <c r="H27" s="74" t="s">
        <v>62</v>
      </c>
      <c r="I27" s="24">
        <v>1</v>
      </c>
      <c r="J27" s="24" t="s">
        <v>159</v>
      </c>
      <c r="K27" s="30">
        <v>2020050310010</v>
      </c>
      <c r="L27" s="29" t="s">
        <v>158</v>
      </c>
      <c r="M27" s="29" t="s">
        <v>64</v>
      </c>
      <c r="N27" s="25" t="s">
        <v>39</v>
      </c>
      <c r="O27" s="25">
        <v>0</v>
      </c>
      <c r="P27" s="25">
        <v>7</v>
      </c>
      <c r="Q27" s="25">
        <v>1</v>
      </c>
      <c r="R27" s="36">
        <v>2</v>
      </c>
      <c r="S27" s="25">
        <v>2</v>
      </c>
      <c r="T27" s="25">
        <v>2</v>
      </c>
      <c r="U27" s="25">
        <v>1</v>
      </c>
      <c r="V27" s="77">
        <v>2</v>
      </c>
      <c r="W27" s="14"/>
      <c r="X27" s="14"/>
      <c r="Y27" s="14">
        <f t="shared" si="0"/>
        <v>3</v>
      </c>
      <c r="Z27" s="26">
        <f t="shared" si="3"/>
        <v>1</v>
      </c>
      <c r="AA27" s="26">
        <f t="shared" si="4"/>
        <v>0.42857142857142855</v>
      </c>
      <c r="AB27" s="24" t="s">
        <v>231</v>
      </c>
      <c r="AC27" s="24" t="s">
        <v>198</v>
      </c>
      <c r="AD27" s="38">
        <v>2</v>
      </c>
      <c r="AE27" s="28">
        <f t="shared" ref="AE27:AE34" si="9">+AY27</f>
        <v>3000</v>
      </c>
      <c r="AF27" s="28">
        <v>0</v>
      </c>
      <c r="AG27" s="28">
        <v>0</v>
      </c>
      <c r="AH27" s="28">
        <v>0</v>
      </c>
      <c r="AI27" s="28"/>
      <c r="AJ27" s="28">
        <v>0</v>
      </c>
      <c r="AK27" s="28">
        <v>0</v>
      </c>
      <c r="AL27" s="28">
        <v>0</v>
      </c>
      <c r="AM27" s="28">
        <v>3000</v>
      </c>
      <c r="AN27" s="27">
        <v>0</v>
      </c>
      <c r="AO27" s="28">
        <v>0</v>
      </c>
      <c r="AP27" s="28">
        <v>0</v>
      </c>
      <c r="AQ27" s="28">
        <v>0</v>
      </c>
      <c r="AR27" s="27">
        <v>0</v>
      </c>
      <c r="AS27" s="28">
        <v>0</v>
      </c>
      <c r="AT27" s="28">
        <v>0</v>
      </c>
      <c r="AU27" s="28">
        <v>0</v>
      </c>
      <c r="AV27" s="28">
        <v>0</v>
      </c>
      <c r="AW27" s="28">
        <v>0</v>
      </c>
      <c r="AX27" s="28">
        <v>0</v>
      </c>
      <c r="AY27" s="28">
        <f t="shared" ref="AY27:AY34" si="10">SUM(AF27:AX27)</f>
        <v>3000</v>
      </c>
      <c r="AZ27" s="15" t="s">
        <v>197</v>
      </c>
      <c r="BA27" s="30">
        <v>2</v>
      </c>
      <c r="BB27" s="24"/>
      <c r="BC27" s="24"/>
      <c r="BD27" s="24" t="s">
        <v>199</v>
      </c>
      <c r="BE27" s="24"/>
      <c r="BF27" s="24"/>
      <c r="BG27" s="24"/>
      <c r="BH27" s="24"/>
      <c r="BI27" s="24"/>
      <c r="BJ27" s="24"/>
      <c r="BK27" s="24" t="s">
        <v>199</v>
      </c>
      <c r="BL27" s="24"/>
      <c r="BM27" s="95"/>
      <c r="BN27" s="79"/>
      <c r="BO27" s="79"/>
      <c r="BP27" s="79"/>
      <c r="BQ27" s="79"/>
      <c r="BR27" s="79"/>
      <c r="BS27" s="79"/>
      <c r="BT27" s="79"/>
      <c r="BU27" s="79"/>
      <c r="BV27" s="79"/>
      <c r="BW27" s="79"/>
      <c r="BX27" s="79"/>
      <c r="BY27" s="79"/>
      <c r="BZ27" s="79"/>
      <c r="CA27" s="79"/>
      <c r="CB27" s="79"/>
      <c r="CC27" s="79"/>
      <c r="CD27" s="79"/>
      <c r="CE27" s="79"/>
    </row>
    <row r="28" spans="1:83" s="80" customFormat="1" ht="156.6" customHeight="1" x14ac:dyDescent="0.3">
      <c r="B28" s="75"/>
      <c r="C28" s="74"/>
      <c r="D28" s="74"/>
      <c r="E28" s="76"/>
      <c r="F28" s="74"/>
      <c r="G28" s="74"/>
      <c r="H28" s="74"/>
      <c r="I28" s="24">
        <v>2</v>
      </c>
      <c r="J28" s="24" t="s">
        <v>159</v>
      </c>
      <c r="K28" s="30">
        <v>2020050310010</v>
      </c>
      <c r="L28" s="29" t="s">
        <v>158</v>
      </c>
      <c r="M28" s="29" t="s">
        <v>65</v>
      </c>
      <c r="N28" s="25" t="s">
        <v>39</v>
      </c>
      <c r="O28" s="25">
        <v>2</v>
      </c>
      <c r="P28" s="25">
        <v>9</v>
      </c>
      <c r="Q28" s="25">
        <v>0</v>
      </c>
      <c r="R28" s="36">
        <v>3</v>
      </c>
      <c r="S28" s="25">
        <v>3</v>
      </c>
      <c r="T28" s="25">
        <v>3</v>
      </c>
      <c r="U28" s="30">
        <v>0</v>
      </c>
      <c r="V28" s="77">
        <v>3</v>
      </c>
      <c r="W28" s="14"/>
      <c r="X28" s="14"/>
      <c r="Y28" s="14">
        <f t="shared" si="0"/>
        <v>3</v>
      </c>
      <c r="Z28" s="26">
        <f t="shared" si="3"/>
        <v>1</v>
      </c>
      <c r="AA28" s="26">
        <f t="shared" si="4"/>
        <v>0.33333333333333331</v>
      </c>
      <c r="AB28" s="24" t="s">
        <v>236</v>
      </c>
      <c r="AC28" s="24" t="s">
        <v>200</v>
      </c>
      <c r="AD28" s="38">
        <v>3</v>
      </c>
      <c r="AE28" s="28">
        <f t="shared" si="9"/>
        <v>4500</v>
      </c>
      <c r="AF28" s="28">
        <v>0</v>
      </c>
      <c r="AG28" s="28">
        <v>0</v>
      </c>
      <c r="AH28" s="28">
        <v>0</v>
      </c>
      <c r="AI28" s="28"/>
      <c r="AJ28" s="28">
        <v>0</v>
      </c>
      <c r="AK28" s="28">
        <v>0</v>
      </c>
      <c r="AL28" s="28">
        <v>0</v>
      </c>
      <c r="AM28" s="28">
        <v>4500</v>
      </c>
      <c r="AN28" s="27">
        <v>0</v>
      </c>
      <c r="AO28" s="28">
        <v>0</v>
      </c>
      <c r="AP28" s="28">
        <v>0</v>
      </c>
      <c r="AQ28" s="28">
        <v>0</v>
      </c>
      <c r="AR28" s="27">
        <v>0</v>
      </c>
      <c r="AS28" s="28">
        <v>0</v>
      </c>
      <c r="AT28" s="28">
        <v>0</v>
      </c>
      <c r="AU28" s="28">
        <v>0</v>
      </c>
      <c r="AV28" s="28">
        <v>0</v>
      </c>
      <c r="AW28" s="28">
        <v>0</v>
      </c>
      <c r="AX28" s="28">
        <v>0</v>
      </c>
      <c r="AY28" s="28">
        <f t="shared" si="10"/>
        <v>4500</v>
      </c>
      <c r="AZ28" s="15" t="s">
        <v>197</v>
      </c>
      <c r="BA28" s="30">
        <v>0</v>
      </c>
      <c r="BB28" s="24"/>
      <c r="BC28" s="24"/>
      <c r="BD28" s="24"/>
      <c r="BE28" s="24"/>
      <c r="BF28" s="24"/>
      <c r="BG28" s="24"/>
      <c r="BH28" s="24"/>
      <c r="BI28" s="24" t="s">
        <v>199</v>
      </c>
      <c r="BJ28" s="24" t="s">
        <v>199</v>
      </c>
      <c r="BK28" s="24" t="s">
        <v>199</v>
      </c>
      <c r="BL28" s="24"/>
      <c r="BM28" s="84"/>
      <c r="BN28" s="79"/>
      <c r="BO28" s="79"/>
      <c r="BP28" s="79"/>
      <c r="BQ28" s="79"/>
      <c r="BR28" s="79"/>
      <c r="BS28" s="79"/>
      <c r="BT28" s="81"/>
      <c r="BU28" s="81"/>
      <c r="BV28" s="81"/>
      <c r="BW28" s="81"/>
      <c r="BX28" s="81"/>
      <c r="BY28" s="81"/>
      <c r="BZ28" s="81"/>
      <c r="CA28" s="81"/>
      <c r="CB28" s="81"/>
      <c r="CC28" s="81"/>
      <c r="CD28" s="81"/>
      <c r="CE28" s="81"/>
    </row>
    <row r="29" spans="1:83" s="80" customFormat="1" ht="112.8" customHeight="1" x14ac:dyDescent="0.3">
      <c r="B29" s="75"/>
      <c r="C29" s="74"/>
      <c r="D29" s="74"/>
      <c r="E29" s="74"/>
      <c r="F29" s="74"/>
      <c r="G29" s="74"/>
      <c r="H29" s="74"/>
      <c r="I29" s="24">
        <v>3</v>
      </c>
      <c r="J29" s="24" t="s">
        <v>159</v>
      </c>
      <c r="K29" s="30">
        <v>2020050310010</v>
      </c>
      <c r="L29" s="29" t="s">
        <v>158</v>
      </c>
      <c r="M29" s="29" t="s">
        <v>66</v>
      </c>
      <c r="N29" s="25" t="s">
        <v>50</v>
      </c>
      <c r="O29" s="25">
        <v>2437</v>
      </c>
      <c r="P29" s="44">
        <v>2437</v>
      </c>
      <c r="Q29" s="25">
        <v>2437</v>
      </c>
      <c r="R29" s="36">
        <v>2437</v>
      </c>
      <c r="S29" s="25">
        <v>2437</v>
      </c>
      <c r="T29" s="25">
        <v>2437</v>
      </c>
      <c r="U29" s="25">
        <v>2437</v>
      </c>
      <c r="V29" s="36">
        <v>2437</v>
      </c>
      <c r="W29" s="30"/>
      <c r="X29" s="30"/>
      <c r="Y29" s="14">
        <f t="shared" si="0"/>
        <v>4874</v>
      </c>
      <c r="Z29" s="26">
        <f t="shared" si="3"/>
        <v>1</v>
      </c>
      <c r="AA29" s="46">
        <f t="shared" ref="AA29:AA30" si="11">Y29/SUM(Q29:T29)</f>
        <v>0.5</v>
      </c>
      <c r="AB29" s="24" t="s">
        <v>232</v>
      </c>
      <c r="AC29" s="24" t="s">
        <v>198</v>
      </c>
      <c r="AD29" s="38">
        <v>2437</v>
      </c>
      <c r="AE29" s="28">
        <f t="shared" si="9"/>
        <v>624352</v>
      </c>
      <c r="AF29" s="28">
        <v>0</v>
      </c>
      <c r="AG29" s="28">
        <v>531776</v>
      </c>
      <c r="AH29" s="28">
        <v>6000</v>
      </c>
      <c r="AI29" s="28"/>
      <c r="AJ29" s="28">
        <v>0</v>
      </c>
      <c r="AK29" s="28">
        <v>0</v>
      </c>
      <c r="AL29" s="28">
        <v>0</v>
      </c>
      <c r="AM29" s="28">
        <v>15100</v>
      </c>
      <c r="AN29" s="27">
        <v>71476</v>
      </c>
      <c r="AO29" s="28">
        <v>0</v>
      </c>
      <c r="AP29" s="28">
        <v>0</v>
      </c>
      <c r="AQ29" s="28">
        <v>0</v>
      </c>
      <c r="AR29" s="27">
        <v>0</v>
      </c>
      <c r="AS29" s="28">
        <v>0</v>
      </c>
      <c r="AT29" s="28">
        <v>0</v>
      </c>
      <c r="AU29" s="28">
        <v>0</v>
      </c>
      <c r="AV29" s="28">
        <v>0</v>
      </c>
      <c r="AW29" s="28">
        <v>0</v>
      </c>
      <c r="AX29" s="28">
        <v>0</v>
      </c>
      <c r="AY29" s="28">
        <f t="shared" si="10"/>
        <v>624352</v>
      </c>
      <c r="AZ29" s="15" t="s">
        <v>197</v>
      </c>
      <c r="BA29" s="30">
        <v>160</v>
      </c>
      <c r="BB29" s="24" t="s">
        <v>199</v>
      </c>
      <c r="BC29" s="24" t="s">
        <v>199</v>
      </c>
      <c r="BD29" s="24" t="s">
        <v>199</v>
      </c>
      <c r="BE29" s="24" t="s">
        <v>199</v>
      </c>
      <c r="BF29" s="24" t="s">
        <v>199</v>
      </c>
      <c r="BG29" s="24" t="s">
        <v>199</v>
      </c>
      <c r="BH29" s="24" t="s">
        <v>199</v>
      </c>
      <c r="BI29" s="24" t="s">
        <v>199</v>
      </c>
      <c r="BJ29" s="24" t="s">
        <v>199</v>
      </c>
      <c r="BK29" s="24" t="s">
        <v>199</v>
      </c>
      <c r="BL29" s="24" t="s">
        <v>199</v>
      </c>
      <c r="BM29" s="84"/>
      <c r="BN29" s="79"/>
      <c r="BO29" s="79"/>
      <c r="BP29" s="79"/>
      <c r="BQ29" s="79"/>
      <c r="BR29" s="79"/>
      <c r="BS29" s="79"/>
      <c r="BT29" s="81"/>
      <c r="BU29" s="81"/>
      <c r="BV29" s="81"/>
      <c r="BW29" s="81"/>
      <c r="BX29" s="81"/>
      <c r="BY29" s="81"/>
      <c r="BZ29" s="81"/>
      <c r="CA29" s="81"/>
      <c r="CB29" s="81"/>
      <c r="CC29" s="81"/>
      <c r="CD29" s="81"/>
      <c r="CE29" s="81"/>
    </row>
    <row r="30" spans="1:83" s="80" customFormat="1" ht="103.2" customHeight="1" x14ac:dyDescent="0.3">
      <c r="B30" s="75"/>
      <c r="C30" s="74"/>
      <c r="D30" s="74"/>
      <c r="E30" s="74"/>
      <c r="F30" s="74"/>
      <c r="G30" s="74"/>
      <c r="H30" s="74"/>
      <c r="I30" s="24">
        <v>4</v>
      </c>
      <c r="J30" s="24" t="s">
        <v>159</v>
      </c>
      <c r="K30" s="30">
        <v>2020050310010</v>
      </c>
      <c r="L30" s="29" t="s">
        <v>158</v>
      </c>
      <c r="M30" s="29" t="s">
        <v>67</v>
      </c>
      <c r="N30" s="25" t="s">
        <v>50</v>
      </c>
      <c r="O30" s="25">
        <v>1688</v>
      </c>
      <c r="P30" s="44">
        <v>1688</v>
      </c>
      <c r="Q30" s="25">
        <v>1688</v>
      </c>
      <c r="R30" s="36">
        <v>1688</v>
      </c>
      <c r="S30" s="25">
        <v>1688</v>
      </c>
      <c r="T30" s="25">
        <v>1688</v>
      </c>
      <c r="U30" s="25">
        <v>140</v>
      </c>
      <c r="V30" s="82">
        <v>140</v>
      </c>
      <c r="W30" s="30"/>
      <c r="X30" s="30"/>
      <c r="Y30" s="14">
        <f t="shared" si="0"/>
        <v>280</v>
      </c>
      <c r="Z30" s="26">
        <f t="shared" si="3"/>
        <v>8.2938388625592413E-2</v>
      </c>
      <c r="AA30" s="46">
        <f t="shared" si="11"/>
        <v>4.1469194312796206E-2</v>
      </c>
      <c r="AB30" s="24" t="s">
        <v>233</v>
      </c>
      <c r="AC30" s="24" t="s">
        <v>198</v>
      </c>
      <c r="AD30" s="38">
        <v>1688</v>
      </c>
      <c r="AE30" s="28">
        <f t="shared" si="9"/>
        <v>87318</v>
      </c>
      <c r="AF30" s="28">
        <v>0</v>
      </c>
      <c r="AG30" s="28">
        <v>41067</v>
      </c>
      <c r="AH30" s="28">
        <v>1500</v>
      </c>
      <c r="AI30" s="28"/>
      <c r="AJ30" s="28">
        <v>0</v>
      </c>
      <c r="AK30" s="28">
        <v>0</v>
      </c>
      <c r="AL30" s="28">
        <v>0</v>
      </c>
      <c r="AM30" s="28">
        <v>10195</v>
      </c>
      <c r="AN30" s="27">
        <v>34556</v>
      </c>
      <c r="AO30" s="28">
        <v>0</v>
      </c>
      <c r="AP30" s="28">
        <v>0</v>
      </c>
      <c r="AQ30" s="28">
        <v>0</v>
      </c>
      <c r="AR30" s="27">
        <v>0</v>
      </c>
      <c r="AS30" s="28">
        <v>0</v>
      </c>
      <c r="AT30" s="28">
        <v>0</v>
      </c>
      <c r="AU30" s="28">
        <v>0</v>
      </c>
      <c r="AV30" s="28">
        <v>0</v>
      </c>
      <c r="AW30" s="28">
        <v>0</v>
      </c>
      <c r="AX30" s="28">
        <v>0</v>
      </c>
      <c r="AY30" s="28">
        <f t="shared" si="10"/>
        <v>87318</v>
      </c>
      <c r="AZ30" s="15" t="s">
        <v>197</v>
      </c>
      <c r="BA30" s="30">
        <v>160</v>
      </c>
      <c r="BB30" s="24" t="s">
        <v>199</v>
      </c>
      <c r="BC30" s="24" t="s">
        <v>199</v>
      </c>
      <c r="BD30" s="24" t="s">
        <v>199</v>
      </c>
      <c r="BE30" s="24" t="s">
        <v>199</v>
      </c>
      <c r="BF30" s="24" t="s">
        <v>199</v>
      </c>
      <c r="BG30" s="24" t="s">
        <v>199</v>
      </c>
      <c r="BH30" s="24" t="s">
        <v>199</v>
      </c>
      <c r="BI30" s="24" t="s">
        <v>199</v>
      </c>
      <c r="BJ30" s="24" t="s">
        <v>199</v>
      </c>
      <c r="BK30" s="24" t="s">
        <v>199</v>
      </c>
      <c r="BL30" s="24" t="s">
        <v>199</v>
      </c>
      <c r="BM30" s="84"/>
      <c r="BN30" s="79"/>
      <c r="BO30" s="79"/>
      <c r="BP30" s="79"/>
      <c r="BQ30" s="79"/>
      <c r="BR30" s="79"/>
      <c r="BS30" s="79"/>
      <c r="BT30" s="81"/>
      <c r="BU30" s="81"/>
      <c r="BV30" s="81"/>
      <c r="BW30" s="81"/>
      <c r="BX30" s="81"/>
      <c r="BY30" s="81"/>
      <c r="BZ30" s="81"/>
      <c r="CA30" s="81"/>
      <c r="CB30" s="81"/>
      <c r="CC30" s="81"/>
      <c r="CD30" s="81"/>
      <c r="CE30" s="81"/>
    </row>
    <row r="31" spans="1:83" s="80" customFormat="1" ht="99" customHeight="1" x14ac:dyDescent="0.3">
      <c r="B31" s="75"/>
      <c r="C31" s="74"/>
      <c r="D31" s="74"/>
      <c r="E31" s="76"/>
      <c r="F31" s="74"/>
      <c r="G31" s="74"/>
      <c r="H31" s="74"/>
      <c r="I31" s="24">
        <v>5</v>
      </c>
      <c r="J31" s="24" t="s">
        <v>159</v>
      </c>
      <c r="K31" s="30">
        <v>2020050310010</v>
      </c>
      <c r="L31" s="29" t="s">
        <v>158</v>
      </c>
      <c r="M31" s="29" t="s">
        <v>68</v>
      </c>
      <c r="N31" s="29" t="s">
        <v>39</v>
      </c>
      <c r="O31" s="25">
        <v>0</v>
      </c>
      <c r="P31" s="25">
        <v>7</v>
      </c>
      <c r="Q31" s="25">
        <v>0</v>
      </c>
      <c r="R31" s="36">
        <v>2</v>
      </c>
      <c r="S31" s="25">
        <v>3</v>
      </c>
      <c r="T31" s="25">
        <v>2</v>
      </c>
      <c r="U31" s="30">
        <v>0</v>
      </c>
      <c r="V31" s="82">
        <v>2</v>
      </c>
      <c r="W31" s="30"/>
      <c r="X31" s="30"/>
      <c r="Y31" s="14">
        <f t="shared" si="0"/>
        <v>2</v>
      </c>
      <c r="Z31" s="26">
        <f t="shared" si="3"/>
        <v>1</v>
      </c>
      <c r="AA31" s="26">
        <f t="shared" si="4"/>
        <v>0.2857142857142857</v>
      </c>
      <c r="AB31" s="24" t="s">
        <v>234</v>
      </c>
      <c r="AC31" s="24" t="s">
        <v>200</v>
      </c>
      <c r="AD31" s="38">
        <v>2</v>
      </c>
      <c r="AE31" s="28">
        <f t="shared" si="9"/>
        <v>3500</v>
      </c>
      <c r="AF31" s="28">
        <v>0</v>
      </c>
      <c r="AG31" s="28">
        <v>0</v>
      </c>
      <c r="AH31" s="28">
        <v>0</v>
      </c>
      <c r="AI31" s="28"/>
      <c r="AJ31" s="28">
        <v>0</v>
      </c>
      <c r="AK31" s="28">
        <v>0</v>
      </c>
      <c r="AL31" s="28">
        <v>0</v>
      </c>
      <c r="AM31" s="28">
        <v>3500</v>
      </c>
      <c r="AN31" s="27">
        <v>0</v>
      </c>
      <c r="AO31" s="28">
        <v>0</v>
      </c>
      <c r="AP31" s="28">
        <v>0</v>
      </c>
      <c r="AQ31" s="28">
        <v>0</v>
      </c>
      <c r="AR31" s="27">
        <v>0</v>
      </c>
      <c r="AS31" s="28">
        <v>0</v>
      </c>
      <c r="AT31" s="28">
        <v>0</v>
      </c>
      <c r="AU31" s="28">
        <v>0</v>
      </c>
      <c r="AV31" s="28">
        <v>0</v>
      </c>
      <c r="AW31" s="28">
        <v>0</v>
      </c>
      <c r="AX31" s="28">
        <v>0</v>
      </c>
      <c r="AY31" s="28">
        <f t="shared" si="10"/>
        <v>3500</v>
      </c>
      <c r="AZ31" s="15" t="s">
        <v>197</v>
      </c>
      <c r="BA31" s="30">
        <v>3</v>
      </c>
      <c r="BB31" s="24"/>
      <c r="BC31" s="24"/>
      <c r="BD31" s="24"/>
      <c r="BE31" s="24" t="s">
        <v>199</v>
      </c>
      <c r="BF31" s="24"/>
      <c r="BG31" s="24"/>
      <c r="BH31" s="24"/>
      <c r="BI31" s="24" t="s">
        <v>199</v>
      </c>
      <c r="BJ31" s="24"/>
      <c r="BK31" s="24"/>
      <c r="BL31" s="24"/>
      <c r="BM31" s="84"/>
      <c r="BN31" s="79"/>
      <c r="BO31" s="79"/>
      <c r="BP31" s="79"/>
      <c r="BQ31" s="79"/>
      <c r="BR31" s="79"/>
      <c r="BS31" s="79"/>
      <c r="BT31" s="79"/>
      <c r="BU31" s="79"/>
      <c r="BV31" s="79"/>
      <c r="BW31" s="79"/>
      <c r="BX31" s="79"/>
      <c r="BY31" s="79"/>
      <c r="BZ31" s="79"/>
      <c r="CA31" s="79"/>
      <c r="CB31" s="79"/>
      <c r="CC31" s="79"/>
      <c r="CD31" s="79"/>
      <c r="CE31" s="79"/>
    </row>
    <row r="32" spans="1:83" s="80" customFormat="1" ht="75" customHeight="1" x14ac:dyDescent="0.3">
      <c r="B32" s="75"/>
      <c r="C32" s="74"/>
      <c r="D32" s="74"/>
      <c r="E32" s="76"/>
      <c r="F32" s="74"/>
      <c r="G32" s="74"/>
      <c r="H32" s="74"/>
      <c r="I32" s="24">
        <v>6</v>
      </c>
      <c r="J32" s="24" t="s">
        <v>159</v>
      </c>
      <c r="K32" s="30">
        <v>2020050310010</v>
      </c>
      <c r="L32" s="29" t="s">
        <v>158</v>
      </c>
      <c r="M32" s="29" t="s">
        <v>69</v>
      </c>
      <c r="N32" s="29" t="s">
        <v>39</v>
      </c>
      <c r="O32" s="25">
        <v>0</v>
      </c>
      <c r="P32" s="25">
        <v>60</v>
      </c>
      <c r="Q32" s="25">
        <v>0</v>
      </c>
      <c r="R32" s="36">
        <v>30</v>
      </c>
      <c r="S32" s="25">
        <v>20</v>
      </c>
      <c r="T32" s="25">
        <v>10</v>
      </c>
      <c r="U32" s="30">
        <v>0</v>
      </c>
      <c r="V32" s="82">
        <v>0</v>
      </c>
      <c r="W32" s="30"/>
      <c r="X32" s="30"/>
      <c r="Y32" s="14">
        <f t="shared" si="0"/>
        <v>0</v>
      </c>
      <c r="Z32" s="26">
        <f t="shared" si="3"/>
        <v>0</v>
      </c>
      <c r="AA32" s="26">
        <f t="shared" si="4"/>
        <v>0</v>
      </c>
      <c r="AB32" s="24" t="s">
        <v>235</v>
      </c>
      <c r="AC32" s="24" t="s">
        <v>198</v>
      </c>
      <c r="AD32" s="38">
        <v>30</v>
      </c>
      <c r="AE32" s="28">
        <f t="shared" si="9"/>
        <v>0</v>
      </c>
      <c r="AF32" s="28">
        <v>0</v>
      </c>
      <c r="AG32" s="28">
        <v>0</v>
      </c>
      <c r="AH32" s="28">
        <v>0</v>
      </c>
      <c r="AI32" s="28"/>
      <c r="AJ32" s="28">
        <v>0</v>
      </c>
      <c r="AK32" s="28">
        <v>0</v>
      </c>
      <c r="AL32" s="28">
        <v>0</v>
      </c>
      <c r="AM32" s="28">
        <v>0</v>
      </c>
      <c r="AN32" s="27">
        <v>0</v>
      </c>
      <c r="AO32" s="28">
        <v>0</v>
      </c>
      <c r="AP32" s="28">
        <v>0</v>
      </c>
      <c r="AQ32" s="28">
        <v>0</v>
      </c>
      <c r="AR32" s="27">
        <v>0</v>
      </c>
      <c r="AS32" s="28">
        <v>0</v>
      </c>
      <c r="AT32" s="28">
        <v>0</v>
      </c>
      <c r="AU32" s="28">
        <v>0</v>
      </c>
      <c r="AV32" s="28">
        <v>0</v>
      </c>
      <c r="AW32" s="28">
        <v>0</v>
      </c>
      <c r="AX32" s="28">
        <v>0</v>
      </c>
      <c r="AY32" s="28">
        <f t="shared" si="10"/>
        <v>0</v>
      </c>
      <c r="AZ32" s="15" t="s">
        <v>197</v>
      </c>
      <c r="BA32" s="30">
        <v>0</v>
      </c>
      <c r="BB32" s="24"/>
      <c r="BC32" s="24"/>
      <c r="BD32" s="24"/>
      <c r="BE32" s="24"/>
      <c r="BF32" s="24"/>
      <c r="BG32" s="24"/>
      <c r="BH32" s="24"/>
      <c r="BI32" s="24"/>
      <c r="BJ32" s="24"/>
      <c r="BK32" s="24"/>
      <c r="BL32" s="24"/>
      <c r="BM32" s="84"/>
      <c r="BN32" s="79"/>
      <c r="BO32" s="79"/>
      <c r="BP32" s="79"/>
      <c r="BQ32" s="79"/>
      <c r="BR32" s="79"/>
      <c r="BS32" s="79"/>
      <c r="BT32" s="79"/>
      <c r="BU32" s="79"/>
      <c r="BV32" s="79"/>
      <c r="BW32" s="81"/>
      <c r="BX32" s="81"/>
      <c r="BY32" s="81"/>
      <c r="BZ32" s="81"/>
      <c r="CA32" s="81"/>
      <c r="CB32" s="81"/>
      <c r="CC32" s="81"/>
      <c r="CD32" s="81"/>
      <c r="CE32" s="81"/>
    </row>
    <row r="33" spans="1:83" s="80" customFormat="1" ht="156.6" customHeight="1" x14ac:dyDescent="0.3">
      <c r="B33" s="75"/>
      <c r="C33" s="74"/>
      <c r="D33" s="74"/>
      <c r="E33" s="76"/>
      <c r="F33" s="74"/>
      <c r="G33" s="74"/>
      <c r="H33" s="74"/>
      <c r="I33" s="24">
        <v>7</v>
      </c>
      <c r="J33" s="24" t="s">
        <v>159</v>
      </c>
      <c r="K33" s="30">
        <v>2020050310010</v>
      </c>
      <c r="L33" s="29" t="s">
        <v>158</v>
      </c>
      <c r="M33" s="29" t="s">
        <v>70</v>
      </c>
      <c r="N33" s="29" t="s">
        <v>39</v>
      </c>
      <c r="O33" s="25">
        <v>0</v>
      </c>
      <c r="P33" s="25">
        <v>8</v>
      </c>
      <c r="Q33" s="25">
        <v>0</v>
      </c>
      <c r="R33" s="36">
        <v>3</v>
      </c>
      <c r="S33" s="25">
        <v>3</v>
      </c>
      <c r="T33" s="25">
        <v>2</v>
      </c>
      <c r="U33" s="30">
        <v>0</v>
      </c>
      <c r="V33" s="82">
        <v>3</v>
      </c>
      <c r="W33" s="30"/>
      <c r="X33" s="30"/>
      <c r="Y33" s="14">
        <f t="shared" si="0"/>
        <v>3</v>
      </c>
      <c r="Z33" s="26">
        <f t="shared" si="3"/>
        <v>1</v>
      </c>
      <c r="AA33" s="26">
        <f t="shared" si="4"/>
        <v>0.375</v>
      </c>
      <c r="AB33" s="96" t="s">
        <v>284</v>
      </c>
      <c r="AC33" s="24" t="s">
        <v>198</v>
      </c>
      <c r="AD33" s="38">
        <v>3</v>
      </c>
      <c r="AE33" s="28">
        <f t="shared" si="9"/>
        <v>281627</v>
      </c>
      <c r="AF33" s="28">
        <v>0</v>
      </c>
      <c r="AG33" s="28"/>
      <c r="AH33" s="28">
        <v>0</v>
      </c>
      <c r="AI33" s="28"/>
      <c r="AJ33" s="28">
        <v>0</v>
      </c>
      <c r="AK33" s="28">
        <v>0</v>
      </c>
      <c r="AL33" s="28">
        <v>251620</v>
      </c>
      <c r="AM33" s="28">
        <v>0</v>
      </c>
      <c r="AN33" s="27">
        <v>0</v>
      </c>
      <c r="AO33" s="28">
        <v>0</v>
      </c>
      <c r="AP33" s="28">
        <v>0</v>
      </c>
      <c r="AQ33" s="28">
        <v>0</v>
      </c>
      <c r="AR33" s="27">
        <v>0</v>
      </c>
      <c r="AS33" s="28">
        <v>0</v>
      </c>
      <c r="AT33" s="28">
        <v>30007</v>
      </c>
      <c r="AU33" s="28">
        <v>0</v>
      </c>
      <c r="AV33" s="28">
        <v>0</v>
      </c>
      <c r="AW33" s="28">
        <v>0</v>
      </c>
      <c r="AX33" s="28">
        <v>0</v>
      </c>
      <c r="AY33" s="28">
        <f t="shared" si="10"/>
        <v>281627</v>
      </c>
      <c r="AZ33" s="15" t="s">
        <v>197</v>
      </c>
      <c r="BA33" s="30"/>
      <c r="BB33" s="24"/>
      <c r="BC33" s="24"/>
      <c r="BD33" s="24"/>
      <c r="BE33" s="24"/>
      <c r="BF33" s="24"/>
      <c r="BG33" s="24"/>
      <c r="BH33" s="24"/>
      <c r="BI33" s="24"/>
      <c r="BJ33" s="24"/>
      <c r="BK33" s="24"/>
      <c r="BL33" s="24"/>
      <c r="BM33" s="84"/>
      <c r="BN33" s="79"/>
      <c r="BO33" s="79"/>
      <c r="BP33" s="79"/>
      <c r="BQ33" s="79"/>
      <c r="BR33" s="79"/>
      <c r="BS33" s="79"/>
      <c r="BT33" s="79"/>
      <c r="BU33" s="79"/>
      <c r="BV33" s="79"/>
      <c r="BW33" s="81"/>
      <c r="BX33" s="81"/>
      <c r="BY33" s="81"/>
      <c r="BZ33" s="81"/>
      <c r="CA33" s="81"/>
      <c r="CB33" s="81"/>
      <c r="CC33" s="81"/>
      <c r="CD33" s="81"/>
      <c r="CE33" s="81"/>
    </row>
    <row r="34" spans="1:83" s="80" customFormat="1" ht="117" customHeight="1" x14ac:dyDescent="0.3">
      <c r="B34" s="75"/>
      <c r="C34" s="74"/>
      <c r="D34" s="74"/>
      <c r="E34" s="76"/>
      <c r="F34" s="74"/>
      <c r="G34" s="74"/>
      <c r="H34" s="74"/>
      <c r="I34" s="24">
        <v>8</v>
      </c>
      <c r="J34" s="24" t="s">
        <v>159</v>
      </c>
      <c r="K34" s="30">
        <v>2020050310010</v>
      </c>
      <c r="L34" s="29" t="s">
        <v>158</v>
      </c>
      <c r="M34" s="29" t="s">
        <v>71</v>
      </c>
      <c r="N34" s="29" t="s">
        <v>39</v>
      </c>
      <c r="O34" s="25">
        <v>0</v>
      </c>
      <c r="P34" s="25">
        <v>7</v>
      </c>
      <c r="Q34" s="25">
        <v>0</v>
      </c>
      <c r="R34" s="36">
        <v>2</v>
      </c>
      <c r="S34" s="25">
        <v>3</v>
      </c>
      <c r="T34" s="25">
        <v>2</v>
      </c>
      <c r="U34" s="30">
        <v>0</v>
      </c>
      <c r="V34" s="82">
        <v>2</v>
      </c>
      <c r="W34" s="30"/>
      <c r="X34" s="30"/>
      <c r="Y34" s="14">
        <f t="shared" si="0"/>
        <v>2</v>
      </c>
      <c r="Z34" s="26">
        <f t="shared" si="3"/>
        <v>1</v>
      </c>
      <c r="AA34" s="26">
        <f t="shared" si="4"/>
        <v>0.2857142857142857</v>
      </c>
      <c r="AB34" s="96" t="s">
        <v>281</v>
      </c>
      <c r="AC34" s="24" t="s">
        <v>200</v>
      </c>
      <c r="AD34" s="38">
        <v>2</v>
      </c>
      <c r="AE34" s="28">
        <f t="shared" si="9"/>
        <v>3000</v>
      </c>
      <c r="AF34" s="28">
        <v>3000</v>
      </c>
      <c r="AG34" s="28"/>
      <c r="AH34" s="28">
        <v>0</v>
      </c>
      <c r="AI34" s="28"/>
      <c r="AJ34" s="28">
        <v>0</v>
      </c>
      <c r="AK34" s="28">
        <v>0</v>
      </c>
      <c r="AL34" s="28">
        <v>0</v>
      </c>
      <c r="AM34" s="28">
        <v>0</v>
      </c>
      <c r="AN34" s="27">
        <v>0</v>
      </c>
      <c r="AO34" s="28">
        <v>0</v>
      </c>
      <c r="AP34" s="28">
        <v>0</v>
      </c>
      <c r="AQ34" s="28">
        <v>0</v>
      </c>
      <c r="AR34" s="27">
        <v>0</v>
      </c>
      <c r="AS34" s="28">
        <v>0</v>
      </c>
      <c r="AT34" s="28">
        <v>0</v>
      </c>
      <c r="AU34" s="28">
        <v>0</v>
      </c>
      <c r="AV34" s="28">
        <v>0</v>
      </c>
      <c r="AW34" s="28">
        <v>0</v>
      </c>
      <c r="AX34" s="28">
        <v>0</v>
      </c>
      <c r="AY34" s="28">
        <f t="shared" si="10"/>
        <v>3000</v>
      </c>
      <c r="AZ34" s="15" t="s">
        <v>197</v>
      </c>
      <c r="BA34" s="30"/>
      <c r="BB34" s="24"/>
      <c r="BC34" s="24"/>
      <c r="BD34" s="24"/>
      <c r="BE34" s="24"/>
      <c r="BF34" s="24"/>
      <c r="BG34" s="24"/>
      <c r="BH34" s="24"/>
      <c r="BI34" s="24"/>
      <c r="BJ34" s="24"/>
      <c r="BK34" s="24"/>
      <c r="BL34" s="24"/>
      <c r="BM34" s="84"/>
      <c r="BN34" s="79"/>
      <c r="BO34" s="79"/>
      <c r="BP34" s="79"/>
      <c r="BQ34" s="79"/>
      <c r="BR34" s="79"/>
      <c r="BS34" s="79"/>
      <c r="BT34" s="79"/>
      <c r="BU34" s="79"/>
      <c r="BV34" s="79"/>
      <c r="BW34" s="81"/>
      <c r="BX34" s="81"/>
      <c r="BY34" s="81"/>
      <c r="BZ34" s="81"/>
      <c r="CA34" s="81"/>
      <c r="CB34" s="81"/>
      <c r="CC34" s="81"/>
      <c r="CD34" s="81"/>
      <c r="CE34" s="81"/>
    </row>
    <row r="35" spans="1:83" s="93" customFormat="1" ht="21.6" customHeight="1" x14ac:dyDescent="0.3">
      <c r="A35" s="85"/>
      <c r="B35" s="86"/>
      <c r="C35" s="87"/>
      <c r="D35" s="87"/>
      <c r="E35" s="89" t="s">
        <v>33</v>
      </c>
      <c r="F35" s="89"/>
      <c r="G35" s="89"/>
      <c r="H35" s="89"/>
      <c r="I35" s="89"/>
      <c r="J35" s="89"/>
      <c r="K35" s="89"/>
      <c r="L35" s="89"/>
      <c r="M35" s="89"/>
      <c r="N35" s="89"/>
      <c r="O35" s="89"/>
      <c r="P35" s="89"/>
      <c r="Q35" s="89"/>
      <c r="R35" s="89"/>
      <c r="S35" s="89"/>
      <c r="T35" s="89"/>
      <c r="U35" s="12"/>
      <c r="V35" s="90"/>
      <c r="W35" s="12"/>
      <c r="X35" s="12"/>
      <c r="Y35" s="16"/>
      <c r="Z35" s="9">
        <f>AVERAGE(Z27:Z34)</f>
        <v>0.76036729857819907</v>
      </c>
      <c r="AA35" s="9">
        <f>AVERAGE(AA27:AA34)</f>
        <v>0.28122531595576616</v>
      </c>
      <c r="AB35" s="11"/>
      <c r="AC35" s="10"/>
      <c r="AD35" s="11"/>
      <c r="AE35" s="11">
        <f>SUM(AE27:AE34)</f>
        <v>1007297</v>
      </c>
      <c r="AF35" s="11">
        <f t="shared" ref="AF35:AW35" si="12">SUM(AF27:AF34)</f>
        <v>3000</v>
      </c>
      <c r="AG35" s="11">
        <f t="shared" si="12"/>
        <v>572843</v>
      </c>
      <c r="AH35" s="11">
        <f t="shared" si="12"/>
        <v>7500</v>
      </c>
      <c r="AI35" s="11">
        <f t="shared" si="12"/>
        <v>0</v>
      </c>
      <c r="AJ35" s="11">
        <f t="shared" si="12"/>
        <v>0</v>
      </c>
      <c r="AK35" s="11">
        <f t="shared" si="12"/>
        <v>0</v>
      </c>
      <c r="AL35" s="11">
        <f t="shared" si="12"/>
        <v>251620</v>
      </c>
      <c r="AM35" s="11">
        <f t="shared" si="12"/>
        <v>36295</v>
      </c>
      <c r="AN35" s="11">
        <f t="shared" si="12"/>
        <v>106032</v>
      </c>
      <c r="AO35" s="11">
        <f t="shared" si="12"/>
        <v>0</v>
      </c>
      <c r="AP35" s="11">
        <f t="shared" si="12"/>
        <v>0</v>
      </c>
      <c r="AQ35" s="11">
        <f t="shared" si="12"/>
        <v>0</v>
      </c>
      <c r="AR35" s="11">
        <f t="shared" si="12"/>
        <v>0</v>
      </c>
      <c r="AS35" s="11">
        <f t="shared" si="12"/>
        <v>0</v>
      </c>
      <c r="AT35" s="11">
        <f t="shared" si="12"/>
        <v>30007</v>
      </c>
      <c r="AU35" s="11">
        <f t="shared" si="12"/>
        <v>0</v>
      </c>
      <c r="AV35" s="11">
        <f t="shared" si="12"/>
        <v>0</v>
      </c>
      <c r="AW35" s="11">
        <f t="shared" si="12"/>
        <v>0</v>
      </c>
      <c r="AX35" s="11"/>
      <c r="AY35" s="11">
        <f>SUM(AY27:AY30)</f>
        <v>719170</v>
      </c>
      <c r="AZ35" s="17"/>
      <c r="BA35" s="12"/>
      <c r="BB35" s="10"/>
      <c r="BC35" s="10"/>
      <c r="BD35" s="10"/>
      <c r="BE35" s="10"/>
      <c r="BF35" s="10"/>
      <c r="BG35" s="10"/>
      <c r="BH35" s="10"/>
      <c r="BI35" s="10"/>
      <c r="BJ35" s="10"/>
      <c r="BK35" s="10"/>
      <c r="BL35" s="10"/>
      <c r="BM35" s="91"/>
      <c r="BN35" s="92"/>
      <c r="BO35" s="92"/>
      <c r="BP35" s="92"/>
      <c r="BQ35" s="92"/>
      <c r="BR35" s="92"/>
      <c r="BS35" s="92"/>
      <c r="BT35" s="92"/>
      <c r="BU35" s="92"/>
      <c r="BV35" s="92"/>
      <c r="BW35" s="92"/>
      <c r="BX35" s="92"/>
      <c r="BY35" s="92"/>
      <c r="BZ35" s="92"/>
      <c r="CA35" s="92"/>
      <c r="CB35" s="92"/>
      <c r="CC35" s="92"/>
      <c r="CD35" s="92"/>
      <c r="CE35" s="92"/>
    </row>
    <row r="36" spans="1:83" s="80" customFormat="1" ht="112.8" customHeight="1" x14ac:dyDescent="0.3">
      <c r="B36" s="75" t="s">
        <v>51</v>
      </c>
      <c r="C36" s="74" t="s">
        <v>52</v>
      </c>
      <c r="D36" s="74" t="s">
        <v>74</v>
      </c>
      <c r="E36" s="74" t="s">
        <v>175</v>
      </c>
      <c r="F36" s="74" t="s">
        <v>75</v>
      </c>
      <c r="G36" s="74"/>
      <c r="H36" s="74" t="s">
        <v>76</v>
      </c>
      <c r="I36" s="24">
        <v>1</v>
      </c>
      <c r="J36" s="24" t="s">
        <v>160</v>
      </c>
      <c r="K36" s="30">
        <v>2020050310013</v>
      </c>
      <c r="L36" s="29" t="s">
        <v>158</v>
      </c>
      <c r="M36" s="29" t="s">
        <v>77</v>
      </c>
      <c r="N36" s="32" t="s">
        <v>73</v>
      </c>
      <c r="O36" s="33">
        <v>4</v>
      </c>
      <c r="P36" s="33">
        <v>4</v>
      </c>
      <c r="Q36" s="33">
        <v>4</v>
      </c>
      <c r="R36" s="41">
        <v>4</v>
      </c>
      <c r="S36" s="33">
        <v>4</v>
      </c>
      <c r="T36" s="33">
        <v>4</v>
      </c>
      <c r="U36" s="14">
        <v>4</v>
      </c>
      <c r="V36" s="77">
        <v>4</v>
      </c>
      <c r="W36" s="14"/>
      <c r="X36" s="14"/>
      <c r="Y36" s="14">
        <f t="shared" si="0"/>
        <v>8</v>
      </c>
      <c r="Z36" s="26">
        <f t="shared" si="3"/>
        <v>1</v>
      </c>
      <c r="AA36" s="46">
        <f t="shared" ref="AA36:AA37" si="13">Y36/SUM(Q36:T36)</f>
        <v>0.5</v>
      </c>
      <c r="AB36" s="24" t="s">
        <v>219</v>
      </c>
      <c r="AC36" s="24" t="s">
        <v>198</v>
      </c>
      <c r="AD36" s="38">
        <v>4</v>
      </c>
      <c r="AE36" s="28">
        <f t="shared" ref="AE36:AE42" si="14">+AY36</f>
        <v>4590</v>
      </c>
      <c r="AF36" s="28">
        <v>0</v>
      </c>
      <c r="AG36" s="28">
        <v>0</v>
      </c>
      <c r="AH36" s="28">
        <v>0</v>
      </c>
      <c r="AI36" s="28"/>
      <c r="AJ36" s="28">
        <v>0</v>
      </c>
      <c r="AK36" s="28">
        <v>0</v>
      </c>
      <c r="AL36" s="28">
        <v>3270</v>
      </c>
      <c r="AM36" s="28">
        <v>1320</v>
      </c>
      <c r="AN36" s="27">
        <v>0</v>
      </c>
      <c r="AO36" s="28">
        <v>0</v>
      </c>
      <c r="AP36" s="28">
        <v>0</v>
      </c>
      <c r="AQ36" s="28">
        <v>0</v>
      </c>
      <c r="AR36" s="27">
        <v>0</v>
      </c>
      <c r="AS36" s="28">
        <v>0</v>
      </c>
      <c r="AT36" s="28">
        <v>0</v>
      </c>
      <c r="AU36" s="28">
        <v>0</v>
      </c>
      <c r="AV36" s="28">
        <v>0</v>
      </c>
      <c r="AW36" s="28">
        <v>0</v>
      </c>
      <c r="AX36" s="28">
        <v>0</v>
      </c>
      <c r="AY36" s="28">
        <f t="shared" ref="AY36:AY42" si="15">SUM(AF36:AX36)</f>
        <v>4590</v>
      </c>
      <c r="AZ36" s="15" t="s">
        <v>197</v>
      </c>
      <c r="BA36" s="30">
        <v>120</v>
      </c>
      <c r="BB36" s="24"/>
      <c r="BC36" s="24"/>
      <c r="BD36" s="24" t="s">
        <v>199</v>
      </c>
      <c r="BE36" s="24" t="s">
        <v>199</v>
      </c>
      <c r="BF36" s="24" t="s">
        <v>199</v>
      </c>
      <c r="BG36" s="24" t="s">
        <v>199</v>
      </c>
      <c r="BH36" s="24" t="s">
        <v>199</v>
      </c>
      <c r="BI36" s="24" t="s">
        <v>199</v>
      </c>
      <c r="BJ36" s="24" t="s">
        <v>199</v>
      </c>
      <c r="BK36" s="24" t="s">
        <v>199</v>
      </c>
      <c r="BL36" s="24" t="s">
        <v>199</v>
      </c>
      <c r="BM36" s="95"/>
      <c r="BN36" s="79"/>
      <c r="BO36" s="79"/>
      <c r="BP36" s="79"/>
      <c r="BQ36" s="79"/>
      <c r="BR36" s="79"/>
      <c r="BS36" s="79"/>
      <c r="BT36" s="79"/>
      <c r="BU36" s="79"/>
      <c r="BV36" s="79"/>
      <c r="BW36" s="79"/>
      <c r="BX36" s="79"/>
      <c r="BY36" s="79"/>
      <c r="BZ36" s="79"/>
      <c r="CA36" s="79"/>
      <c r="CB36" s="79"/>
      <c r="CC36" s="79"/>
      <c r="CD36" s="79"/>
      <c r="CE36" s="79"/>
    </row>
    <row r="37" spans="1:83" s="80" customFormat="1" ht="84" customHeight="1" x14ac:dyDescent="0.3">
      <c r="B37" s="75"/>
      <c r="C37" s="74"/>
      <c r="D37" s="74"/>
      <c r="E37" s="74"/>
      <c r="F37" s="74"/>
      <c r="G37" s="74"/>
      <c r="H37" s="74"/>
      <c r="I37" s="24">
        <v>2</v>
      </c>
      <c r="J37" s="24" t="s">
        <v>160</v>
      </c>
      <c r="K37" s="30">
        <v>2020050310013</v>
      </c>
      <c r="L37" s="29" t="s">
        <v>158</v>
      </c>
      <c r="M37" s="29" t="s">
        <v>167</v>
      </c>
      <c r="N37" s="32" t="s">
        <v>73</v>
      </c>
      <c r="O37" s="33">
        <v>1</v>
      </c>
      <c r="P37" s="33">
        <v>1</v>
      </c>
      <c r="Q37" s="33">
        <v>1</v>
      </c>
      <c r="R37" s="41">
        <v>1</v>
      </c>
      <c r="S37" s="33">
        <v>1</v>
      </c>
      <c r="T37" s="33">
        <v>1</v>
      </c>
      <c r="U37" s="33">
        <v>0</v>
      </c>
      <c r="V37" s="77">
        <v>1</v>
      </c>
      <c r="W37" s="14"/>
      <c r="X37" s="14"/>
      <c r="Y37" s="14">
        <f t="shared" si="0"/>
        <v>1</v>
      </c>
      <c r="Z37" s="26">
        <f t="shared" si="3"/>
        <v>1</v>
      </c>
      <c r="AA37" s="46">
        <f t="shared" si="13"/>
        <v>0.25</v>
      </c>
      <c r="AB37" s="24" t="s">
        <v>237</v>
      </c>
      <c r="AC37" s="24" t="s">
        <v>200</v>
      </c>
      <c r="AD37" s="38">
        <v>1</v>
      </c>
      <c r="AE37" s="28">
        <f t="shared" si="14"/>
        <v>4000</v>
      </c>
      <c r="AF37" s="28">
        <v>0</v>
      </c>
      <c r="AG37" s="28">
        <v>0</v>
      </c>
      <c r="AH37" s="28">
        <v>0</v>
      </c>
      <c r="AI37" s="28"/>
      <c r="AJ37" s="28">
        <v>0</v>
      </c>
      <c r="AK37" s="28">
        <v>0</v>
      </c>
      <c r="AL37" s="28">
        <v>0</v>
      </c>
      <c r="AM37" s="28">
        <v>4000</v>
      </c>
      <c r="AN37" s="27">
        <v>0</v>
      </c>
      <c r="AO37" s="28">
        <v>0</v>
      </c>
      <c r="AP37" s="28">
        <v>0</v>
      </c>
      <c r="AQ37" s="28">
        <v>0</v>
      </c>
      <c r="AR37" s="27">
        <v>0</v>
      </c>
      <c r="AS37" s="28">
        <v>0</v>
      </c>
      <c r="AT37" s="28">
        <v>0</v>
      </c>
      <c r="AU37" s="28">
        <v>0</v>
      </c>
      <c r="AV37" s="28">
        <v>0</v>
      </c>
      <c r="AW37" s="28">
        <v>0</v>
      </c>
      <c r="AX37" s="28">
        <v>0</v>
      </c>
      <c r="AY37" s="28">
        <f t="shared" si="15"/>
        <v>4000</v>
      </c>
      <c r="AZ37" s="15" t="s">
        <v>197</v>
      </c>
      <c r="BA37" s="30">
        <v>0</v>
      </c>
      <c r="BB37" s="24"/>
      <c r="BC37" s="24"/>
      <c r="BD37" s="24"/>
      <c r="BE37" s="24"/>
      <c r="BF37" s="24"/>
      <c r="BG37" s="24"/>
      <c r="BH37" s="24" t="s">
        <v>199</v>
      </c>
      <c r="BI37" s="24" t="s">
        <v>199</v>
      </c>
      <c r="BJ37" s="24" t="s">
        <v>199</v>
      </c>
      <c r="BK37" s="24" t="s">
        <v>199</v>
      </c>
      <c r="BL37" s="24" t="s">
        <v>199</v>
      </c>
      <c r="BM37" s="84"/>
      <c r="BN37" s="79"/>
      <c r="BO37" s="79"/>
      <c r="BP37" s="79"/>
      <c r="BQ37" s="79"/>
      <c r="BR37" s="79"/>
      <c r="BS37" s="79"/>
      <c r="BT37" s="81"/>
      <c r="BU37" s="81"/>
      <c r="BV37" s="81"/>
      <c r="BW37" s="81"/>
      <c r="BX37" s="81"/>
      <c r="BY37" s="81"/>
      <c r="BZ37" s="81"/>
      <c r="CA37" s="81"/>
      <c r="CB37" s="81"/>
      <c r="CC37" s="81"/>
      <c r="CD37" s="81"/>
      <c r="CE37" s="81"/>
    </row>
    <row r="38" spans="1:83" s="80" customFormat="1" ht="91.2" customHeight="1" x14ac:dyDescent="0.3">
      <c r="B38" s="75"/>
      <c r="C38" s="74"/>
      <c r="D38" s="74"/>
      <c r="E38" s="76"/>
      <c r="F38" s="74"/>
      <c r="G38" s="74"/>
      <c r="H38" s="74"/>
      <c r="I38" s="24">
        <v>3</v>
      </c>
      <c r="J38" s="24" t="s">
        <v>160</v>
      </c>
      <c r="K38" s="30">
        <v>2020050310013</v>
      </c>
      <c r="L38" s="29" t="s">
        <v>158</v>
      </c>
      <c r="M38" s="29" t="s">
        <v>78</v>
      </c>
      <c r="N38" s="32" t="s">
        <v>72</v>
      </c>
      <c r="O38" s="33">
        <v>0</v>
      </c>
      <c r="P38" s="33">
        <v>12</v>
      </c>
      <c r="Q38" s="33">
        <v>0</v>
      </c>
      <c r="R38" s="41">
        <v>4</v>
      </c>
      <c r="S38" s="33">
        <v>4</v>
      </c>
      <c r="T38" s="33">
        <v>4</v>
      </c>
      <c r="U38" s="30">
        <v>0</v>
      </c>
      <c r="V38" s="82">
        <v>4</v>
      </c>
      <c r="W38" s="30"/>
      <c r="X38" s="30"/>
      <c r="Y38" s="14">
        <f t="shared" si="0"/>
        <v>4</v>
      </c>
      <c r="Z38" s="26">
        <f t="shared" si="3"/>
        <v>1</v>
      </c>
      <c r="AA38" s="26">
        <f t="shared" si="4"/>
        <v>0.33333333333333331</v>
      </c>
      <c r="AB38" s="24" t="s">
        <v>220</v>
      </c>
      <c r="AC38" s="24" t="s">
        <v>198</v>
      </c>
      <c r="AD38" s="38">
        <v>4</v>
      </c>
      <c r="AE38" s="28">
        <f t="shared" si="14"/>
        <v>1980</v>
      </c>
      <c r="AF38" s="28">
        <v>0</v>
      </c>
      <c r="AG38" s="28">
        <v>0</v>
      </c>
      <c r="AH38" s="28">
        <v>0</v>
      </c>
      <c r="AI38" s="28"/>
      <c r="AJ38" s="28">
        <v>0</v>
      </c>
      <c r="AK38" s="28">
        <v>0</v>
      </c>
      <c r="AL38" s="28">
        <v>0</v>
      </c>
      <c r="AM38" s="28">
        <v>1980</v>
      </c>
      <c r="AN38" s="27">
        <v>0</v>
      </c>
      <c r="AO38" s="28">
        <v>0</v>
      </c>
      <c r="AP38" s="28">
        <v>0</v>
      </c>
      <c r="AQ38" s="28">
        <v>0</v>
      </c>
      <c r="AR38" s="27">
        <v>0</v>
      </c>
      <c r="AS38" s="28">
        <v>0</v>
      </c>
      <c r="AT38" s="28">
        <v>0</v>
      </c>
      <c r="AU38" s="28">
        <v>0</v>
      </c>
      <c r="AV38" s="28">
        <v>0</v>
      </c>
      <c r="AW38" s="28">
        <v>0</v>
      </c>
      <c r="AX38" s="28">
        <v>0</v>
      </c>
      <c r="AY38" s="28">
        <f t="shared" si="15"/>
        <v>1980</v>
      </c>
      <c r="AZ38" s="15" t="s">
        <v>197</v>
      </c>
      <c r="BA38" s="30">
        <v>12</v>
      </c>
      <c r="BB38" s="24"/>
      <c r="BC38" s="24"/>
      <c r="BD38" s="24" t="s">
        <v>230</v>
      </c>
      <c r="BE38" s="24" t="s">
        <v>230</v>
      </c>
      <c r="BF38" s="24" t="s">
        <v>230</v>
      </c>
      <c r="BG38" s="24" t="s">
        <v>230</v>
      </c>
      <c r="BH38" s="24"/>
      <c r="BI38" s="24"/>
      <c r="BJ38" s="24"/>
      <c r="BK38" s="24"/>
      <c r="BL38" s="24"/>
      <c r="BM38" s="84"/>
      <c r="BN38" s="79"/>
      <c r="BO38" s="79"/>
      <c r="BP38" s="79"/>
      <c r="BQ38" s="79"/>
      <c r="BR38" s="79"/>
      <c r="BS38" s="79"/>
      <c r="BT38" s="81"/>
      <c r="BU38" s="81"/>
      <c r="BV38" s="81"/>
      <c r="BW38" s="81"/>
      <c r="BX38" s="81"/>
      <c r="BY38" s="81"/>
      <c r="BZ38" s="81"/>
      <c r="CA38" s="81"/>
      <c r="CB38" s="81"/>
      <c r="CC38" s="81"/>
      <c r="CD38" s="81"/>
      <c r="CE38" s="81"/>
    </row>
    <row r="39" spans="1:83" s="80" customFormat="1" ht="72" customHeight="1" x14ac:dyDescent="0.3">
      <c r="B39" s="75"/>
      <c r="C39" s="74"/>
      <c r="D39" s="74"/>
      <c r="E39" s="76"/>
      <c r="F39" s="74"/>
      <c r="G39" s="74"/>
      <c r="H39" s="74"/>
      <c r="I39" s="24">
        <v>4</v>
      </c>
      <c r="J39" s="24" t="s">
        <v>160</v>
      </c>
      <c r="K39" s="30">
        <v>2020050310013</v>
      </c>
      <c r="L39" s="29" t="s">
        <v>158</v>
      </c>
      <c r="M39" s="29" t="s">
        <v>79</v>
      </c>
      <c r="N39" s="32" t="s">
        <v>72</v>
      </c>
      <c r="O39" s="33">
        <v>3</v>
      </c>
      <c r="P39" s="33">
        <v>12</v>
      </c>
      <c r="Q39" s="33">
        <v>0</v>
      </c>
      <c r="R39" s="41">
        <v>4</v>
      </c>
      <c r="S39" s="33">
        <v>4</v>
      </c>
      <c r="T39" s="33">
        <v>4</v>
      </c>
      <c r="U39" s="30">
        <v>0</v>
      </c>
      <c r="V39" s="82">
        <v>4</v>
      </c>
      <c r="W39" s="30"/>
      <c r="X39" s="30"/>
      <c r="Y39" s="14">
        <f t="shared" si="0"/>
        <v>4</v>
      </c>
      <c r="Z39" s="26">
        <f t="shared" si="3"/>
        <v>1</v>
      </c>
      <c r="AA39" s="26">
        <f t="shared" si="4"/>
        <v>0.33333333333333331</v>
      </c>
      <c r="AB39" s="24" t="s">
        <v>238</v>
      </c>
      <c r="AC39" s="24" t="s">
        <v>198</v>
      </c>
      <c r="AD39" s="38">
        <v>4</v>
      </c>
      <c r="AE39" s="28">
        <f t="shared" si="14"/>
        <v>660</v>
      </c>
      <c r="AF39" s="28">
        <v>0</v>
      </c>
      <c r="AG39" s="28">
        <v>0</v>
      </c>
      <c r="AH39" s="28">
        <v>0</v>
      </c>
      <c r="AI39" s="28"/>
      <c r="AJ39" s="28">
        <v>0</v>
      </c>
      <c r="AK39" s="28">
        <v>0</v>
      </c>
      <c r="AL39" s="28">
        <v>0</v>
      </c>
      <c r="AM39" s="28">
        <v>660</v>
      </c>
      <c r="AN39" s="27">
        <v>0</v>
      </c>
      <c r="AO39" s="28">
        <v>0</v>
      </c>
      <c r="AP39" s="28">
        <v>0</v>
      </c>
      <c r="AQ39" s="28">
        <v>0</v>
      </c>
      <c r="AR39" s="27">
        <v>0</v>
      </c>
      <c r="AS39" s="28">
        <v>0</v>
      </c>
      <c r="AT39" s="28">
        <v>0</v>
      </c>
      <c r="AU39" s="28">
        <v>0</v>
      </c>
      <c r="AV39" s="28">
        <v>0</v>
      </c>
      <c r="AW39" s="28">
        <v>0</v>
      </c>
      <c r="AX39" s="28">
        <v>0</v>
      </c>
      <c r="AY39" s="28">
        <f t="shared" si="15"/>
        <v>660</v>
      </c>
      <c r="AZ39" s="15" t="s">
        <v>197</v>
      </c>
      <c r="BA39" s="30">
        <v>3</v>
      </c>
      <c r="BB39" s="24"/>
      <c r="BC39" s="24"/>
      <c r="BD39" s="24"/>
      <c r="BE39" s="24" t="s">
        <v>230</v>
      </c>
      <c r="BF39" s="24"/>
      <c r="BG39" s="24"/>
      <c r="BH39" s="24" t="s">
        <v>199</v>
      </c>
      <c r="BI39" s="24" t="s">
        <v>199</v>
      </c>
      <c r="BJ39" s="24"/>
      <c r="BK39" s="24" t="s">
        <v>199</v>
      </c>
      <c r="BL39" s="24"/>
      <c r="BM39" s="84"/>
      <c r="BN39" s="79"/>
      <c r="BO39" s="79"/>
      <c r="BP39" s="79"/>
      <c r="BQ39" s="79"/>
      <c r="BR39" s="79"/>
      <c r="BS39" s="79"/>
      <c r="BT39" s="81"/>
      <c r="BU39" s="81"/>
      <c r="BV39" s="81"/>
      <c r="BW39" s="81"/>
      <c r="BX39" s="81"/>
      <c r="BY39" s="81"/>
      <c r="BZ39" s="81"/>
      <c r="CA39" s="81"/>
      <c r="CB39" s="81"/>
      <c r="CC39" s="81"/>
      <c r="CD39" s="81"/>
      <c r="CE39" s="81"/>
    </row>
    <row r="40" spans="1:83" s="80" customFormat="1" ht="102.6" customHeight="1" x14ac:dyDescent="0.3">
      <c r="B40" s="75"/>
      <c r="C40" s="74"/>
      <c r="D40" s="74"/>
      <c r="E40" s="76"/>
      <c r="F40" s="74"/>
      <c r="G40" s="74"/>
      <c r="H40" s="74"/>
      <c r="I40" s="24">
        <v>5</v>
      </c>
      <c r="J40" s="24" t="s">
        <v>160</v>
      </c>
      <c r="K40" s="30">
        <v>2020050310013</v>
      </c>
      <c r="L40" s="29" t="s">
        <v>158</v>
      </c>
      <c r="M40" s="29" t="s">
        <v>80</v>
      </c>
      <c r="N40" s="32" t="s">
        <v>72</v>
      </c>
      <c r="O40" s="33">
        <v>0</v>
      </c>
      <c r="P40" s="33">
        <v>2</v>
      </c>
      <c r="Q40" s="33">
        <v>0</v>
      </c>
      <c r="R40" s="41">
        <v>1</v>
      </c>
      <c r="S40" s="33">
        <v>1</v>
      </c>
      <c r="T40" s="33">
        <v>0</v>
      </c>
      <c r="U40" s="30">
        <v>0</v>
      </c>
      <c r="V40" s="82">
        <v>1</v>
      </c>
      <c r="W40" s="30"/>
      <c r="X40" s="30"/>
      <c r="Y40" s="14">
        <f t="shared" si="0"/>
        <v>1</v>
      </c>
      <c r="Z40" s="26">
        <f t="shared" si="3"/>
        <v>1</v>
      </c>
      <c r="AA40" s="26">
        <f t="shared" si="4"/>
        <v>0.5</v>
      </c>
      <c r="AB40" s="24" t="s">
        <v>239</v>
      </c>
      <c r="AC40" s="24" t="s">
        <v>200</v>
      </c>
      <c r="AD40" s="38">
        <v>1</v>
      </c>
      <c r="AE40" s="28">
        <f t="shared" si="14"/>
        <v>2000</v>
      </c>
      <c r="AF40" s="28">
        <v>0</v>
      </c>
      <c r="AG40" s="28">
        <v>0</v>
      </c>
      <c r="AH40" s="28">
        <v>0</v>
      </c>
      <c r="AI40" s="28"/>
      <c r="AJ40" s="28">
        <v>0</v>
      </c>
      <c r="AK40" s="28">
        <v>0</v>
      </c>
      <c r="AL40" s="28">
        <v>0</v>
      </c>
      <c r="AM40" s="28">
        <v>2000</v>
      </c>
      <c r="AN40" s="27">
        <v>0</v>
      </c>
      <c r="AO40" s="28">
        <v>0</v>
      </c>
      <c r="AP40" s="28">
        <v>0</v>
      </c>
      <c r="AQ40" s="28">
        <v>0</v>
      </c>
      <c r="AR40" s="27">
        <v>0</v>
      </c>
      <c r="AS40" s="28">
        <v>0</v>
      </c>
      <c r="AT40" s="28">
        <v>0</v>
      </c>
      <c r="AU40" s="28">
        <v>0</v>
      </c>
      <c r="AV40" s="28">
        <v>0</v>
      </c>
      <c r="AW40" s="28">
        <v>0</v>
      </c>
      <c r="AX40" s="28">
        <v>0</v>
      </c>
      <c r="AY40" s="28">
        <f t="shared" si="15"/>
        <v>2000</v>
      </c>
      <c r="AZ40" s="15" t="s">
        <v>197</v>
      </c>
      <c r="BA40" s="30">
        <v>0</v>
      </c>
      <c r="BB40" s="24"/>
      <c r="BC40" s="24"/>
      <c r="BD40" s="24"/>
      <c r="BE40" s="24"/>
      <c r="BF40" s="24"/>
      <c r="BG40" s="24"/>
      <c r="BH40" s="24" t="s">
        <v>199</v>
      </c>
      <c r="BI40" s="24"/>
      <c r="BJ40" s="24"/>
      <c r="BK40" s="24"/>
      <c r="BL40" s="24"/>
      <c r="BM40" s="84"/>
      <c r="BN40" s="79"/>
      <c r="BO40" s="79"/>
      <c r="BP40" s="79"/>
      <c r="BQ40" s="79"/>
      <c r="BR40" s="79"/>
      <c r="BS40" s="79"/>
      <c r="BT40" s="79"/>
      <c r="BU40" s="79"/>
      <c r="BV40" s="79"/>
      <c r="BW40" s="79"/>
      <c r="BX40" s="79"/>
      <c r="BY40" s="79"/>
      <c r="BZ40" s="79"/>
      <c r="CA40" s="79"/>
      <c r="CB40" s="79"/>
      <c r="CC40" s="79"/>
      <c r="CD40" s="79"/>
      <c r="CE40" s="79"/>
    </row>
    <row r="41" spans="1:83" s="80" customFormat="1" ht="76.8" customHeight="1" x14ac:dyDescent="0.3">
      <c r="B41" s="75"/>
      <c r="C41" s="74"/>
      <c r="D41" s="74"/>
      <c r="E41" s="76"/>
      <c r="F41" s="74"/>
      <c r="G41" s="74"/>
      <c r="H41" s="74"/>
      <c r="I41" s="24">
        <v>6</v>
      </c>
      <c r="J41" s="24" t="s">
        <v>160</v>
      </c>
      <c r="K41" s="30">
        <v>2020050310013</v>
      </c>
      <c r="L41" s="29" t="s">
        <v>158</v>
      </c>
      <c r="M41" s="29" t="s">
        <v>81</v>
      </c>
      <c r="N41" s="32" t="s">
        <v>72</v>
      </c>
      <c r="O41" s="33">
        <v>0</v>
      </c>
      <c r="P41" s="33">
        <v>1</v>
      </c>
      <c r="Q41" s="33">
        <v>0</v>
      </c>
      <c r="R41" s="41">
        <v>1</v>
      </c>
      <c r="S41" s="33">
        <v>0</v>
      </c>
      <c r="T41" s="33">
        <v>0</v>
      </c>
      <c r="U41" s="30">
        <v>0</v>
      </c>
      <c r="V41" s="82">
        <v>1</v>
      </c>
      <c r="W41" s="30"/>
      <c r="X41" s="30"/>
      <c r="Y41" s="14">
        <f t="shared" si="0"/>
        <v>1</v>
      </c>
      <c r="Z41" s="26">
        <f t="shared" si="3"/>
        <v>1</v>
      </c>
      <c r="AA41" s="26">
        <f t="shared" si="4"/>
        <v>1</v>
      </c>
      <c r="AB41" s="24" t="s">
        <v>240</v>
      </c>
      <c r="AC41" s="24" t="s">
        <v>198</v>
      </c>
      <c r="AD41" s="38">
        <v>1</v>
      </c>
      <c r="AE41" s="28">
        <f t="shared" si="14"/>
        <v>1500</v>
      </c>
      <c r="AF41" s="28">
        <v>0</v>
      </c>
      <c r="AG41" s="28">
        <v>0</v>
      </c>
      <c r="AH41" s="28">
        <v>0</v>
      </c>
      <c r="AI41" s="28"/>
      <c r="AJ41" s="28">
        <v>0</v>
      </c>
      <c r="AK41" s="28">
        <v>0</v>
      </c>
      <c r="AL41" s="28">
        <v>0</v>
      </c>
      <c r="AM41" s="28">
        <v>1500</v>
      </c>
      <c r="AN41" s="27">
        <v>0</v>
      </c>
      <c r="AO41" s="28">
        <v>0</v>
      </c>
      <c r="AP41" s="28">
        <v>0</v>
      </c>
      <c r="AQ41" s="28">
        <v>0</v>
      </c>
      <c r="AR41" s="27">
        <v>0</v>
      </c>
      <c r="AS41" s="28">
        <v>0</v>
      </c>
      <c r="AT41" s="28">
        <v>0</v>
      </c>
      <c r="AU41" s="28">
        <v>0</v>
      </c>
      <c r="AV41" s="28">
        <v>0</v>
      </c>
      <c r="AW41" s="28">
        <v>0</v>
      </c>
      <c r="AX41" s="28">
        <v>0</v>
      </c>
      <c r="AY41" s="28">
        <f t="shared" si="15"/>
        <v>1500</v>
      </c>
      <c r="AZ41" s="15" t="s">
        <v>197</v>
      </c>
      <c r="BA41" s="30">
        <v>0</v>
      </c>
      <c r="BB41" s="24"/>
      <c r="BC41" s="24"/>
      <c r="BD41" s="24"/>
      <c r="BE41" s="24"/>
      <c r="BF41" s="24"/>
      <c r="BG41" s="24"/>
      <c r="BH41" s="24"/>
      <c r="BI41" s="24" t="s">
        <v>199</v>
      </c>
      <c r="BJ41" s="24" t="s">
        <v>199</v>
      </c>
      <c r="BK41" s="24" t="s">
        <v>199</v>
      </c>
      <c r="BL41" s="24" t="s">
        <v>199</v>
      </c>
      <c r="BM41" s="24" t="s">
        <v>199</v>
      </c>
      <c r="BN41" s="79"/>
      <c r="BO41" s="79"/>
      <c r="BP41" s="79"/>
      <c r="BQ41" s="79"/>
      <c r="BR41" s="79"/>
      <c r="BS41" s="79"/>
      <c r="BT41" s="81"/>
      <c r="BU41" s="81"/>
      <c r="BV41" s="81"/>
      <c r="BW41" s="81"/>
      <c r="BX41" s="81"/>
      <c r="BY41" s="81"/>
      <c r="BZ41" s="81"/>
      <c r="CA41" s="81"/>
      <c r="CB41" s="81"/>
      <c r="CC41" s="81"/>
      <c r="CD41" s="81"/>
      <c r="CE41" s="81"/>
    </row>
    <row r="42" spans="1:83" s="80" customFormat="1" ht="100.2" customHeight="1" x14ac:dyDescent="0.3">
      <c r="B42" s="75"/>
      <c r="C42" s="74"/>
      <c r="D42" s="74"/>
      <c r="E42" s="74"/>
      <c r="F42" s="74"/>
      <c r="G42" s="74"/>
      <c r="H42" s="74"/>
      <c r="I42" s="24">
        <v>7</v>
      </c>
      <c r="J42" s="24" t="s">
        <v>160</v>
      </c>
      <c r="K42" s="30">
        <v>2020050310013</v>
      </c>
      <c r="L42" s="29" t="s">
        <v>158</v>
      </c>
      <c r="M42" s="29" t="s">
        <v>82</v>
      </c>
      <c r="N42" s="32" t="s">
        <v>72</v>
      </c>
      <c r="O42" s="33">
        <v>0</v>
      </c>
      <c r="P42" s="33">
        <v>4</v>
      </c>
      <c r="Q42" s="33">
        <v>1</v>
      </c>
      <c r="R42" s="41">
        <v>2</v>
      </c>
      <c r="S42" s="33">
        <v>1</v>
      </c>
      <c r="T42" s="33">
        <v>1</v>
      </c>
      <c r="U42" s="33">
        <v>0</v>
      </c>
      <c r="V42" s="82">
        <v>2</v>
      </c>
      <c r="W42" s="30"/>
      <c r="X42" s="30"/>
      <c r="Y42" s="14">
        <f t="shared" si="0"/>
        <v>2</v>
      </c>
      <c r="Z42" s="26">
        <f t="shared" si="3"/>
        <v>1</v>
      </c>
      <c r="AA42" s="26">
        <f t="shared" si="4"/>
        <v>0.5</v>
      </c>
      <c r="AB42" s="24" t="s">
        <v>279</v>
      </c>
      <c r="AC42" s="24" t="s">
        <v>198</v>
      </c>
      <c r="AD42" s="38">
        <v>2</v>
      </c>
      <c r="AE42" s="28">
        <f t="shared" si="14"/>
        <v>1000</v>
      </c>
      <c r="AF42" s="28">
        <v>1000</v>
      </c>
      <c r="AG42" s="28">
        <v>0</v>
      </c>
      <c r="AH42" s="28">
        <v>0</v>
      </c>
      <c r="AI42" s="28"/>
      <c r="AJ42" s="28">
        <v>0</v>
      </c>
      <c r="AK42" s="28">
        <v>0</v>
      </c>
      <c r="AL42" s="28">
        <v>0</v>
      </c>
      <c r="AM42" s="28">
        <v>0</v>
      </c>
      <c r="AN42" s="27">
        <v>0</v>
      </c>
      <c r="AO42" s="28">
        <v>0</v>
      </c>
      <c r="AP42" s="28">
        <v>0</v>
      </c>
      <c r="AQ42" s="28">
        <v>0</v>
      </c>
      <c r="AR42" s="27">
        <v>0</v>
      </c>
      <c r="AS42" s="28">
        <v>0</v>
      </c>
      <c r="AT42" s="28">
        <v>0</v>
      </c>
      <c r="AU42" s="28">
        <v>0</v>
      </c>
      <c r="AV42" s="28">
        <v>0</v>
      </c>
      <c r="AW42" s="28">
        <v>0</v>
      </c>
      <c r="AX42" s="28">
        <v>0</v>
      </c>
      <c r="AY42" s="28">
        <f t="shared" si="15"/>
        <v>1000</v>
      </c>
      <c r="AZ42" s="15" t="s">
        <v>197</v>
      </c>
      <c r="BA42" s="30">
        <v>60</v>
      </c>
      <c r="BB42" s="24"/>
      <c r="BC42" s="24"/>
      <c r="BD42" s="24" t="s">
        <v>230</v>
      </c>
      <c r="BE42" s="24"/>
      <c r="BF42" s="24"/>
      <c r="BG42" s="24"/>
      <c r="BH42" s="24"/>
      <c r="BI42" s="24"/>
      <c r="BJ42" s="24"/>
      <c r="BK42" s="24"/>
      <c r="BL42" s="24"/>
      <c r="BM42" s="84"/>
      <c r="BN42" s="79"/>
      <c r="BO42" s="79"/>
      <c r="BP42" s="79"/>
      <c r="BQ42" s="79"/>
      <c r="BR42" s="79"/>
      <c r="BS42" s="79"/>
      <c r="BT42" s="81"/>
      <c r="BU42" s="81"/>
      <c r="BV42" s="81"/>
      <c r="BW42" s="81"/>
      <c r="BX42" s="81"/>
      <c r="BY42" s="81"/>
      <c r="BZ42" s="81"/>
      <c r="CA42" s="81"/>
      <c r="CB42" s="81"/>
      <c r="CC42" s="81"/>
      <c r="CD42" s="81"/>
      <c r="CE42" s="81"/>
    </row>
    <row r="43" spans="1:83" s="93" customFormat="1" x14ac:dyDescent="0.3">
      <c r="A43" s="85"/>
      <c r="B43" s="86"/>
      <c r="C43" s="87"/>
      <c r="D43" s="87"/>
      <c r="E43" s="89" t="s">
        <v>33</v>
      </c>
      <c r="F43" s="89"/>
      <c r="G43" s="89"/>
      <c r="H43" s="89"/>
      <c r="I43" s="89"/>
      <c r="J43" s="89"/>
      <c r="K43" s="89"/>
      <c r="L43" s="89"/>
      <c r="M43" s="89"/>
      <c r="N43" s="89"/>
      <c r="O43" s="89"/>
      <c r="P43" s="89"/>
      <c r="Q43" s="89"/>
      <c r="R43" s="89"/>
      <c r="S43" s="89"/>
      <c r="T43" s="89"/>
      <c r="U43" s="12"/>
      <c r="V43" s="90"/>
      <c r="W43" s="12"/>
      <c r="X43" s="12"/>
      <c r="Y43" s="16"/>
      <c r="Z43" s="9">
        <f>AVERAGE(Z36:Z42)</f>
        <v>1</v>
      </c>
      <c r="AA43" s="9">
        <f>AVERAGE(AA36:AA42)</f>
        <v>0.48809523809523808</v>
      </c>
      <c r="AB43" s="11"/>
      <c r="AC43" s="10"/>
      <c r="AD43" s="11"/>
      <c r="AE43" s="11">
        <f>SUM(AE36:AE42)</f>
        <v>15730</v>
      </c>
      <c r="AF43" s="11">
        <f t="shared" ref="AF43:AW43" si="16">SUM(AF36:AF42)</f>
        <v>1000</v>
      </c>
      <c r="AG43" s="11">
        <f t="shared" si="16"/>
        <v>0</v>
      </c>
      <c r="AH43" s="11">
        <f t="shared" si="16"/>
        <v>0</v>
      </c>
      <c r="AI43" s="11">
        <f t="shared" si="16"/>
        <v>0</v>
      </c>
      <c r="AJ43" s="11">
        <f t="shared" si="16"/>
        <v>0</v>
      </c>
      <c r="AK43" s="11">
        <f t="shared" si="16"/>
        <v>0</v>
      </c>
      <c r="AL43" s="11">
        <f t="shared" si="16"/>
        <v>3270</v>
      </c>
      <c r="AM43" s="11">
        <f t="shared" si="16"/>
        <v>11460</v>
      </c>
      <c r="AN43" s="11">
        <f t="shared" si="16"/>
        <v>0</v>
      </c>
      <c r="AO43" s="11">
        <f t="shared" si="16"/>
        <v>0</v>
      </c>
      <c r="AP43" s="11">
        <f t="shared" si="16"/>
        <v>0</v>
      </c>
      <c r="AQ43" s="11">
        <f t="shared" si="16"/>
        <v>0</v>
      </c>
      <c r="AR43" s="11">
        <f t="shared" si="16"/>
        <v>0</v>
      </c>
      <c r="AS43" s="11">
        <f t="shared" si="16"/>
        <v>0</v>
      </c>
      <c r="AT43" s="11">
        <f t="shared" si="16"/>
        <v>0</v>
      </c>
      <c r="AU43" s="11">
        <f t="shared" si="16"/>
        <v>0</v>
      </c>
      <c r="AV43" s="11">
        <f t="shared" si="16"/>
        <v>0</v>
      </c>
      <c r="AW43" s="11">
        <f t="shared" si="16"/>
        <v>0</v>
      </c>
      <c r="AX43" s="11"/>
      <c r="AY43" s="11">
        <f>SUM(AY36:AY42)</f>
        <v>15730</v>
      </c>
      <c r="AZ43" s="11"/>
      <c r="BA43" s="12"/>
      <c r="BB43" s="10"/>
      <c r="BC43" s="10"/>
      <c r="BD43" s="10"/>
      <c r="BE43" s="10"/>
      <c r="BF43" s="10"/>
      <c r="BG43" s="10"/>
      <c r="BH43" s="10"/>
      <c r="BI43" s="10"/>
      <c r="BJ43" s="10"/>
      <c r="BK43" s="10"/>
      <c r="BL43" s="10"/>
      <c r="BM43" s="91"/>
      <c r="BN43" s="92"/>
      <c r="BO43" s="92"/>
      <c r="BP43" s="92"/>
      <c r="BQ43" s="92"/>
      <c r="BR43" s="92"/>
      <c r="BS43" s="92"/>
      <c r="BT43" s="92"/>
      <c r="BU43" s="92"/>
      <c r="BV43" s="92"/>
      <c r="BW43" s="92"/>
      <c r="BX43" s="92"/>
      <c r="BY43" s="92"/>
      <c r="BZ43" s="92"/>
      <c r="CA43" s="92"/>
      <c r="CB43" s="92"/>
      <c r="CC43" s="92"/>
      <c r="CD43" s="92"/>
      <c r="CE43" s="92"/>
    </row>
    <row r="44" spans="1:83" s="80" customFormat="1" ht="88.8" customHeight="1" x14ac:dyDescent="0.3">
      <c r="B44" s="75" t="s">
        <v>51</v>
      </c>
      <c r="C44" s="74" t="s">
        <v>52</v>
      </c>
      <c r="D44" s="74" t="s">
        <v>74</v>
      </c>
      <c r="E44" s="74" t="s">
        <v>176</v>
      </c>
      <c r="F44" s="74" t="s">
        <v>83</v>
      </c>
      <c r="G44" s="74"/>
      <c r="H44" s="74" t="s">
        <v>84</v>
      </c>
      <c r="I44" s="24">
        <v>1</v>
      </c>
      <c r="J44" s="24" t="s">
        <v>161</v>
      </c>
      <c r="K44" s="30">
        <v>2020050310013</v>
      </c>
      <c r="L44" s="29" t="s">
        <v>158</v>
      </c>
      <c r="M44" s="29" t="s">
        <v>85</v>
      </c>
      <c r="N44" s="32" t="s">
        <v>72</v>
      </c>
      <c r="O44" s="33">
        <v>0</v>
      </c>
      <c r="P44" s="33">
        <v>1</v>
      </c>
      <c r="Q44" s="33">
        <v>0</v>
      </c>
      <c r="R44" s="41">
        <v>1</v>
      </c>
      <c r="S44" s="33">
        <v>0</v>
      </c>
      <c r="T44" s="33">
        <v>0</v>
      </c>
      <c r="U44" s="14">
        <v>0</v>
      </c>
      <c r="V44" s="77">
        <v>0</v>
      </c>
      <c r="W44" s="14"/>
      <c r="X44" s="14"/>
      <c r="Y44" s="14">
        <f t="shared" si="0"/>
        <v>0</v>
      </c>
      <c r="Z44" s="26">
        <f t="shared" si="3"/>
        <v>0</v>
      </c>
      <c r="AA44" s="26">
        <f t="shared" si="4"/>
        <v>0</v>
      </c>
      <c r="AB44" s="24" t="s">
        <v>235</v>
      </c>
      <c r="AC44" s="24" t="s">
        <v>198</v>
      </c>
      <c r="AD44" s="38">
        <v>1</v>
      </c>
      <c r="AE44" s="28">
        <f t="shared" ref="AE44:AE50" si="17">+AY44</f>
        <v>0</v>
      </c>
      <c r="AF44" s="28">
        <v>0</v>
      </c>
      <c r="AG44" s="28">
        <v>0</v>
      </c>
      <c r="AH44" s="28">
        <v>0</v>
      </c>
      <c r="AI44" s="28"/>
      <c r="AJ44" s="28">
        <v>0</v>
      </c>
      <c r="AK44" s="28">
        <v>0</v>
      </c>
      <c r="AL44" s="28">
        <v>0</v>
      </c>
      <c r="AM44" s="28">
        <v>0</v>
      </c>
      <c r="AN44" s="27">
        <v>0</v>
      </c>
      <c r="AO44" s="28">
        <v>0</v>
      </c>
      <c r="AP44" s="28">
        <v>0</v>
      </c>
      <c r="AQ44" s="28">
        <v>0</v>
      </c>
      <c r="AR44" s="27">
        <v>0</v>
      </c>
      <c r="AS44" s="28">
        <v>0</v>
      </c>
      <c r="AT44" s="28">
        <v>0</v>
      </c>
      <c r="AU44" s="28">
        <v>0</v>
      </c>
      <c r="AV44" s="28">
        <v>0</v>
      </c>
      <c r="AW44" s="28">
        <v>0</v>
      </c>
      <c r="AX44" s="28">
        <v>0</v>
      </c>
      <c r="AY44" s="28">
        <f t="shared" ref="AY44:AY50" si="18">SUM(AF44:AX44)</f>
        <v>0</v>
      </c>
      <c r="AZ44" s="15" t="s">
        <v>197</v>
      </c>
      <c r="BA44" s="30">
        <v>0</v>
      </c>
      <c r="BB44" s="24"/>
      <c r="BC44" s="24"/>
      <c r="BD44" s="24"/>
      <c r="BE44" s="24"/>
      <c r="BF44" s="24"/>
      <c r="BG44" s="24"/>
      <c r="BH44" s="24"/>
      <c r="BI44" s="24"/>
      <c r="BJ44" s="24"/>
      <c r="BK44" s="24"/>
      <c r="BL44" s="24"/>
      <c r="BM44" s="95"/>
      <c r="BN44" s="79"/>
      <c r="BO44" s="79"/>
      <c r="BP44" s="79"/>
      <c r="BQ44" s="79"/>
      <c r="BR44" s="79"/>
      <c r="BS44" s="79"/>
      <c r="BT44" s="79"/>
      <c r="BU44" s="79"/>
      <c r="BV44" s="79"/>
      <c r="BW44" s="79"/>
      <c r="BX44" s="79"/>
      <c r="BY44" s="79"/>
      <c r="BZ44" s="79"/>
      <c r="CA44" s="79"/>
      <c r="CB44" s="79"/>
      <c r="CC44" s="79"/>
      <c r="CD44" s="79"/>
      <c r="CE44" s="79"/>
    </row>
    <row r="45" spans="1:83" s="80" customFormat="1" ht="156.6" customHeight="1" x14ac:dyDescent="0.3">
      <c r="B45" s="75"/>
      <c r="C45" s="74"/>
      <c r="D45" s="74"/>
      <c r="E45" s="74"/>
      <c r="F45" s="74"/>
      <c r="G45" s="74"/>
      <c r="H45" s="74"/>
      <c r="I45" s="24">
        <v>2</v>
      </c>
      <c r="J45" s="24" t="s">
        <v>161</v>
      </c>
      <c r="K45" s="30">
        <v>2020050310013</v>
      </c>
      <c r="L45" s="29" t="s">
        <v>158</v>
      </c>
      <c r="M45" s="29" t="s">
        <v>86</v>
      </c>
      <c r="N45" s="32" t="s">
        <v>39</v>
      </c>
      <c r="O45" s="33">
        <v>0</v>
      </c>
      <c r="P45" s="34">
        <v>0.3</v>
      </c>
      <c r="Q45" s="34">
        <v>0.03</v>
      </c>
      <c r="R45" s="42">
        <v>0.13</v>
      </c>
      <c r="S45" s="34">
        <v>0.25</v>
      </c>
      <c r="T45" s="34">
        <v>0.3</v>
      </c>
      <c r="U45" s="34">
        <v>0.03</v>
      </c>
      <c r="V45" s="94">
        <v>0.13</v>
      </c>
      <c r="W45" s="14"/>
      <c r="X45" s="14"/>
      <c r="Y45" s="14">
        <f t="shared" si="0"/>
        <v>0.16</v>
      </c>
      <c r="Z45" s="26">
        <f t="shared" si="3"/>
        <v>1</v>
      </c>
      <c r="AA45" s="26">
        <f t="shared" si="4"/>
        <v>0.53333333333333333</v>
      </c>
      <c r="AB45" s="24" t="s">
        <v>241</v>
      </c>
      <c r="AC45" s="24" t="s">
        <v>200</v>
      </c>
      <c r="AD45" s="38">
        <v>1</v>
      </c>
      <c r="AE45" s="28">
        <f t="shared" si="17"/>
        <v>4980</v>
      </c>
      <c r="AF45" s="28">
        <v>0</v>
      </c>
      <c r="AG45" s="28">
        <v>0</v>
      </c>
      <c r="AH45" s="28">
        <v>0</v>
      </c>
      <c r="AI45" s="28"/>
      <c r="AJ45" s="28">
        <v>0</v>
      </c>
      <c r="AK45" s="28">
        <v>0</v>
      </c>
      <c r="AL45" s="28">
        <v>0</v>
      </c>
      <c r="AM45" s="28">
        <v>4980</v>
      </c>
      <c r="AN45" s="27">
        <v>0</v>
      </c>
      <c r="AO45" s="28">
        <v>0</v>
      </c>
      <c r="AP45" s="28">
        <v>0</v>
      </c>
      <c r="AQ45" s="28">
        <v>0</v>
      </c>
      <c r="AR45" s="27">
        <v>0</v>
      </c>
      <c r="AS45" s="28">
        <v>0</v>
      </c>
      <c r="AT45" s="28">
        <v>0</v>
      </c>
      <c r="AU45" s="28">
        <v>0</v>
      </c>
      <c r="AV45" s="28">
        <v>0</v>
      </c>
      <c r="AW45" s="28">
        <v>0</v>
      </c>
      <c r="AX45" s="28">
        <v>0</v>
      </c>
      <c r="AY45" s="28">
        <f t="shared" si="18"/>
        <v>4980</v>
      </c>
      <c r="AZ45" s="15" t="s">
        <v>197</v>
      </c>
      <c r="BA45" s="30">
        <v>150</v>
      </c>
      <c r="BB45" s="24"/>
      <c r="BC45" s="24" t="s">
        <v>199</v>
      </c>
      <c r="BD45" s="24" t="s">
        <v>199</v>
      </c>
      <c r="BE45" s="24" t="s">
        <v>199</v>
      </c>
      <c r="BF45" s="24" t="s">
        <v>199</v>
      </c>
      <c r="BG45" s="24" t="s">
        <v>199</v>
      </c>
      <c r="BH45" s="24" t="s">
        <v>199</v>
      </c>
      <c r="BI45" s="24" t="s">
        <v>199</v>
      </c>
      <c r="BJ45" s="24" t="s">
        <v>199</v>
      </c>
      <c r="BK45" s="24" t="s">
        <v>199</v>
      </c>
      <c r="BL45" s="24" t="s">
        <v>199</v>
      </c>
      <c r="BM45" s="84"/>
      <c r="BN45" s="79"/>
      <c r="BO45" s="79"/>
      <c r="BP45" s="79"/>
      <c r="BQ45" s="79"/>
      <c r="BR45" s="79"/>
      <c r="BS45" s="79"/>
      <c r="BT45" s="81"/>
      <c r="BU45" s="81"/>
      <c r="BV45" s="81"/>
      <c r="BW45" s="81"/>
      <c r="BX45" s="81"/>
      <c r="BY45" s="81"/>
      <c r="BZ45" s="81"/>
      <c r="CA45" s="81"/>
      <c r="CB45" s="81"/>
      <c r="CC45" s="81"/>
      <c r="CD45" s="81"/>
      <c r="CE45" s="81"/>
    </row>
    <row r="46" spans="1:83" s="80" customFormat="1" ht="76.8" customHeight="1" x14ac:dyDescent="0.3">
      <c r="B46" s="75"/>
      <c r="C46" s="74"/>
      <c r="D46" s="74"/>
      <c r="E46" s="74"/>
      <c r="F46" s="74"/>
      <c r="G46" s="74"/>
      <c r="H46" s="74"/>
      <c r="I46" s="24">
        <v>3</v>
      </c>
      <c r="J46" s="24" t="s">
        <v>161</v>
      </c>
      <c r="K46" s="30">
        <v>2020050310013</v>
      </c>
      <c r="L46" s="29" t="s">
        <v>158</v>
      </c>
      <c r="M46" s="29" t="s">
        <v>87</v>
      </c>
      <c r="N46" s="32" t="s">
        <v>39</v>
      </c>
      <c r="O46" s="33">
        <v>0</v>
      </c>
      <c r="P46" s="33">
        <v>1</v>
      </c>
      <c r="Q46" s="33">
        <v>0</v>
      </c>
      <c r="R46" s="41">
        <v>0</v>
      </c>
      <c r="S46" s="33">
        <v>1</v>
      </c>
      <c r="T46" s="33">
        <v>0</v>
      </c>
      <c r="U46" s="30">
        <v>0</v>
      </c>
      <c r="V46" s="82">
        <v>0</v>
      </c>
      <c r="W46" s="30"/>
      <c r="X46" s="30"/>
      <c r="Y46" s="14">
        <f t="shared" si="0"/>
        <v>0</v>
      </c>
      <c r="Z46" s="26" t="str">
        <f t="shared" si="3"/>
        <v/>
      </c>
      <c r="AA46" s="26">
        <f t="shared" si="4"/>
        <v>0</v>
      </c>
      <c r="AB46" s="24" t="s">
        <v>221</v>
      </c>
      <c r="AC46" s="24"/>
      <c r="AD46" s="38"/>
      <c r="AE46" s="28">
        <f t="shared" si="17"/>
        <v>0</v>
      </c>
      <c r="AF46" s="28">
        <v>0</v>
      </c>
      <c r="AG46" s="28">
        <v>0</v>
      </c>
      <c r="AH46" s="28">
        <v>0</v>
      </c>
      <c r="AI46" s="28"/>
      <c r="AJ46" s="28">
        <v>0</v>
      </c>
      <c r="AK46" s="28">
        <v>0</v>
      </c>
      <c r="AL46" s="28">
        <v>0</v>
      </c>
      <c r="AM46" s="28">
        <v>0</v>
      </c>
      <c r="AN46" s="27">
        <v>0</v>
      </c>
      <c r="AO46" s="28">
        <v>0</v>
      </c>
      <c r="AP46" s="28">
        <v>0</v>
      </c>
      <c r="AQ46" s="28">
        <v>0</v>
      </c>
      <c r="AR46" s="27">
        <v>0</v>
      </c>
      <c r="AS46" s="28">
        <v>0</v>
      </c>
      <c r="AT46" s="28">
        <v>0</v>
      </c>
      <c r="AU46" s="28">
        <v>0</v>
      </c>
      <c r="AV46" s="28">
        <v>0</v>
      </c>
      <c r="AW46" s="28">
        <v>0</v>
      </c>
      <c r="AX46" s="28">
        <v>0</v>
      </c>
      <c r="AY46" s="28">
        <f t="shared" si="18"/>
        <v>0</v>
      </c>
      <c r="AZ46" s="15" t="s">
        <v>197</v>
      </c>
      <c r="BA46" s="30">
        <v>0</v>
      </c>
      <c r="BB46" s="24"/>
      <c r="BC46" s="24"/>
      <c r="BD46" s="24"/>
      <c r="BE46" s="24"/>
      <c r="BF46" s="24"/>
      <c r="BG46" s="24"/>
      <c r="BH46" s="24"/>
      <c r="BI46" s="24"/>
      <c r="BJ46" s="24"/>
      <c r="BK46" s="24"/>
      <c r="BL46" s="24"/>
      <c r="BM46" s="84"/>
      <c r="BN46" s="79"/>
      <c r="BO46" s="79"/>
      <c r="BP46" s="79"/>
      <c r="BQ46" s="79"/>
      <c r="BR46" s="79"/>
      <c r="BS46" s="79"/>
      <c r="BT46" s="81"/>
      <c r="BU46" s="81"/>
      <c r="BV46" s="81"/>
      <c r="BW46" s="81"/>
      <c r="BX46" s="81"/>
      <c r="BY46" s="81"/>
      <c r="BZ46" s="81"/>
      <c r="CA46" s="81"/>
      <c r="CB46" s="81"/>
      <c r="CC46" s="81"/>
      <c r="CD46" s="81"/>
      <c r="CE46" s="81"/>
    </row>
    <row r="47" spans="1:83" s="80" customFormat="1" ht="114.6" customHeight="1" x14ac:dyDescent="0.3">
      <c r="B47" s="75"/>
      <c r="C47" s="74"/>
      <c r="D47" s="74"/>
      <c r="E47" s="74"/>
      <c r="F47" s="74"/>
      <c r="G47" s="74"/>
      <c r="H47" s="74"/>
      <c r="I47" s="24">
        <v>4</v>
      </c>
      <c r="J47" s="24" t="s">
        <v>161</v>
      </c>
      <c r="K47" s="30">
        <v>2020050310013</v>
      </c>
      <c r="L47" s="29" t="s">
        <v>158</v>
      </c>
      <c r="M47" s="29" t="s">
        <v>88</v>
      </c>
      <c r="N47" s="32" t="s">
        <v>39</v>
      </c>
      <c r="O47" s="33">
        <v>0</v>
      </c>
      <c r="P47" s="33">
        <v>1</v>
      </c>
      <c r="Q47" s="33">
        <v>0</v>
      </c>
      <c r="R47" s="41">
        <v>1</v>
      </c>
      <c r="S47" s="33">
        <v>0</v>
      </c>
      <c r="T47" s="33">
        <v>0</v>
      </c>
      <c r="U47" s="30">
        <v>0</v>
      </c>
      <c r="V47" s="82">
        <v>1</v>
      </c>
      <c r="W47" s="30"/>
      <c r="X47" s="30"/>
      <c r="Y47" s="14">
        <f t="shared" si="0"/>
        <v>1</v>
      </c>
      <c r="Z47" s="26">
        <f t="shared" si="3"/>
        <v>1</v>
      </c>
      <c r="AA47" s="26">
        <f t="shared" si="4"/>
        <v>1</v>
      </c>
      <c r="AB47" s="24" t="s">
        <v>242</v>
      </c>
      <c r="AC47" s="24" t="s">
        <v>198</v>
      </c>
      <c r="AD47" s="38">
        <v>1</v>
      </c>
      <c r="AE47" s="28">
        <f t="shared" si="17"/>
        <v>1320</v>
      </c>
      <c r="AF47" s="28">
        <v>0</v>
      </c>
      <c r="AG47" s="28">
        <v>0</v>
      </c>
      <c r="AH47" s="28">
        <v>0</v>
      </c>
      <c r="AI47" s="28"/>
      <c r="AJ47" s="28">
        <v>0</v>
      </c>
      <c r="AK47" s="28">
        <v>0</v>
      </c>
      <c r="AL47" s="28">
        <v>0</v>
      </c>
      <c r="AM47" s="28">
        <v>1320</v>
      </c>
      <c r="AN47" s="27">
        <v>0</v>
      </c>
      <c r="AO47" s="28">
        <v>0</v>
      </c>
      <c r="AP47" s="28">
        <v>0</v>
      </c>
      <c r="AQ47" s="28">
        <v>0</v>
      </c>
      <c r="AR47" s="27">
        <v>0</v>
      </c>
      <c r="AS47" s="28">
        <v>0</v>
      </c>
      <c r="AT47" s="28">
        <v>0</v>
      </c>
      <c r="AU47" s="28">
        <v>0</v>
      </c>
      <c r="AV47" s="28">
        <v>0</v>
      </c>
      <c r="AW47" s="28">
        <v>0</v>
      </c>
      <c r="AX47" s="28">
        <v>0</v>
      </c>
      <c r="AY47" s="28">
        <f t="shared" si="18"/>
        <v>1320</v>
      </c>
      <c r="AZ47" s="15" t="s">
        <v>197</v>
      </c>
      <c r="BA47" s="30">
        <v>30</v>
      </c>
      <c r="BB47" s="24"/>
      <c r="BC47" s="24"/>
      <c r="BD47" s="24"/>
      <c r="BE47" s="24"/>
      <c r="BF47" s="24"/>
      <c r="BG47" s="24" t="s">
        <v>199</v>
      </c>
      <c r="BH47" s="24"/>
      <c r="BI47" s="24" t="s">
        <v>199</v>
      </c>
      <c r="BJ47" s="24"/>
      <c r="BK47" s="24" t="s">
        <v>199</v>
      </c>
      <c r="BL47" s="24"/>
      <c r="BM47" s="84"/>
      <c r="BN47" s="79"/>
      <c r="BO47" s="79"/>
      <c r="BP47" s="79"/>
      <c r="BQ47" s="79"/>
      <c r="BR47" s="79"/>
      <c r="BS47" s="79"/>
      <c r="BT47" s="81"/>
      <c r="BU47" s="81"/>
      <c r="BV47" s="81"/>
      <c r="BW47" s="81"/>
      <c r="BX47" s="81"/>
      <c r="BY47" s="81"/>
      <c r="BZ47" s="81"/>
      <c r="CA47" s="81"/>
      <c r="CB47" s="81"/>
      <c r="CC47" s="81"/>
      <c r="CD47" s="81"/>
      <c r="CE47" s="81"/>
    </row>
    <row r="48" spans="1:83" s="80" customFormat="1" ht="156.6" customHeight="1" x14ac:dyDescent="0.3">
      <c r="B48" s="75"/>
      <c r="C48" s="74"/>
      <c r="D48" s="74"/>
      <c r="E48" s="74"/>
      <c r="F48" s="74"/>
      <c r="G48" s="74"/>
      <c r="H48" s="74"/>
      <c r="I48" s="24">
        <v>5</v>
      </c>
      <c r="J48" s="24" t="s">
        <v>161</v>
      </c>
      <c r="K48" s="30">
        <v>2020050310013</v>
      </c>
      <c r="L48" s="29" t="s">
        <v>158</v>
      </c>
      <c r="M48" s="29" t="s">
        <v>89</v>
      </c>
      <c r="N48" s="32" t="s">
        <v>39</v>
      </c>
      <c r="O48" s="33">
        <v>42</v>
      </c>
      <c r="P48" s="33">
        <v>100</v>
      </c>
      <c r="Q48" s="33">
        <v>20</v>
      </c>
      <c r="R48" s="41">
        <v>27</v>
      </c>
      <c r="S48" s="33">
        <v>27</v>
      </c>
      <c r="T48" s="33">
        <v>26</v>
      </c>
      <c r="U48" s="33">
        <v>20</v>
      </c>
      <c r="V48" s="82">
        <v>27</v>
      </c>
      <c r="W48" s="30"/>
      <c r="X48" s="30"/>
      <c r="Y48" s="14">
        <f t="shared" si="0"/>
        <v>47</v>
      </c>
      <c r="Z48" s="26">
        <f t="shared" si="3"/>
        <v>1</v>
      </c>
      <c r="AA48" s="26">
        <f t="shared" si="4"/>
        <v>0.47</v>
      </c>
      <c r="AB48" s="24" t="s">
        <v>243</v>
      </c>
      <c r="AC48" s="24" t="s">
        <v>200</v>
      </c>
      <c r="AD48" s="38">
        <v>27</v>
      </c>
      <c r="AE48" s="28">
        <f t="shared" si="17"/>
        <v>25537</v>
      </c>
      <c r="AF48" s="28">
        <v>0</v>
      </c>
      <c r="AG48" s="28">
        <v>0</v>
      </c>
      <c r="AH48" s="28">
        <v>0</v>
      </c>
      <c r="AI48" s="28"/>
      <c r="AJ48" s="28">
        <v>0</v>
      </c>
      <c r="AK48" s="28">
        <v>0</v>
      </c>
      <c r="AL48" s="28">
        <v>20597</v>
      </c>
      <c r="AM48" s="28">
        <v>4940</v>
      </c>
      <c r="AN48" s="27">
        <v>0</v>
      </c>
      <c r="AO48" s="28">
        <v>0</v>
      </c>
      <c r="AP48" s="28">
        <v>0</v>
      </c>
      <c r="AQ48" s="28">
        <v>0</v>
      </c>
      <c r="AR48" s="27">
        <v>0</v>
      </c>
      <c r="AS48" s="28">
        <v>0</v>
      </c>
      <c r="AT48" s="28">
        <v>0</v>
      </c>
      <c r="AU48" s="28">
        <v>0</v>
      </c>
      <c r="AV48" s="28">
        <v>0</v>
      </c>
      <c r="AW48" s="28">
        <v>0</v>
      </c>
      <c r="AX48" s="28">
        <v>0</v>
      </c>
      <c r="AY48" s="28">
        <f t="shared" si="18"/>
        <v>25537</v>
      </c>
      <c r="AZ48" s="15" t="s">
        <v>197</v>
      </c>
      <c r="BA48" s="30">
        <v>30</v>
      </c>
      <c r="BB48" s="24"/>
      <c r="BC48" s="24" t="s">
        <v>199</v>
      </c>
      <c r="BD48" s="24" t="s">
        <v>199</v>
      </c>
      <c r="BE48" s="24" t="s">
        <v>199</v>
      </c>
      <c r="BF48" s="24" t="s">
        <v>199</v>
      </c>
      <c r="BG48" s="24" t="s">
        <v>199</v>
      </c>
      <c r="BH48" s="24" t="s">
        <v>199</v>
      </c>
      <c r="BI48" s="24" t="s">
        <v>199</v>
      </c>
      <c r="BJ48" s="24" t="s">
        <v>199</v>
      </c>
      <c r="BK48" s="24" t="s">
        <v>199</v>
      </c>
      <c r="BL48" s="24" t="s">
        <v>199</v>
      </c>
      <c r="BM48" s="84"/>
      <c r="BN48" s="79"/>
      <c r="BO48" s="79"/>
      <c r="BP48" s="79"/>
      <c r="BQ48" s="79"/>
      <c r="BR48" s="79"/>
      <c r="BS48" s="79"/>
      <c r="BT48" s="79"/>
      <c r="BU48" s="79"/>
      <c r="BV48" s="79"/>
      <c r="BW48" s="79"/>
      <c r="BX48" s="79"/>
      <c r="BY48" s="79"/>
      <c r="BZ48" s="79"/>
      <c r="CA48" s="79"/>
      <c r="CB48" s="79"/>
      <c r="CC48" s="79"/>
      <c r="CD48" s="79"/>
      <c r="CE48" s="79"/>
    </row>
    <row r="49" spans="1:83" s="80" customFormat="1" ht="103.2" customHeight="1" x14ac:dyDescent="0.3">
      <c r="B49" s="75"/>
      <c r="C49" s="74"/>
      <c r="D49" s="74"/>
      <c r="E49" s="74"/>
      <c r="F49" s="74"/>
      <c r="G49" s="74"/>
      <c r="H49" s="74"/>
      <c r="I49" s="24">
        <v>6</v>
      </c>
      <c r="J49" s="24" t="s">
        <v>161</v>
      </c>
      <c r="K49" s="30">
        <v>2020050310013</v>
      </c>
      <c r="L49" s="29" t="s">
        <v>158</v>
      </c>
      <c r="M49" s="29" t="s">
        <v>90</v>
      </c>
      <c r="N49" s="32" t="s">
        <v>39</v>
      </c>
      <c r="O49" s="33">
        <v>0</v>
      </c>
      <c r="P49" s="33">
        <v>4</v>
      </c>
      <c r="Q49" s="33">
        <v>1</v>
      </c>
      <c r="R49" s="41">
        <v>1</v>
      </c>
      <c r="S49" s="33">
        <v>1</v>
      </c>
      <c r="T49" s="33">
        <v>1</v>
      </c>
      <c r="U49" s="33">
        <v>1</v>
      </c>
      <c r="V49" s="82">
        <v>1</v>
      </c>
      <c r="W49" s="30"/>
      <c r="X49" s="30"/>
      <c r="Y49" s="14">
        <f t="shared" si="0"/>
        <v>2</v>
      </c>
      <c r="Z49" s="26">
        <f t="shared" si="3"/>
        <v>1</v>
      </c>
      <c r="AA49" s="26">
        <f t="shared" si="4"/>
        <v>0.5</v>
      </c>
      <c r="AB49" s="24" t="s">
        <v>244</v>
      </c>
      <c r="AC49" s="24" t="s">
        <v>200</v>
      </c>
      <c r="AD49" s="38">
        <v>1</v>
      </c>
      <c r="AE49" s="28">
        <f t="shared" si="17"/>
        <v>1000</v>
      </c>
      <c r="AF49" s="28">
        <v>0</v>
      </c>
      <c r="AG49" s="28">
        <v>0</v>
      </c>
      <c r="AH49" s="28">
        <v>0</v>
      </c>
      <c r="AI49" s="28"/>
      <c r="AJ49" s="28">
        <v>0</v>
      </c>
      <c r="AK49" s="28">
        <v>0</v>
      </c>
      <c r="AL49" s="28">
        <v>0</v>
      </c>
      <c r="AM49" s="28">
        <v>1000</v>
      </c>
      <c r="AN49" s="27">
        <v>0</v>
      </c>
      <c r="AO49" s="28">
        <v>0</v>
      </c>
      <c r="AP49" s="28">
        <v>0</v>
      </c>
      <c r="AQ49" s="28">
        <v>0</v>
      </c>
      <c r="AR49" s="27">
        <v>0</v>
      </c>
      <c r="AS49" s="28">
        <v>0</v>
      </c>
      <c r="AT49" s="28">
        <v>0</v>
      </c>
      <c r="AU49" s="28">
        <v>0</v>
      </c>
      <c r="AV49" s="28">
        <v>0</v>
      </c>
      <c r="AW49" s="28">
        <v>0</v>
      </c>
      <c r="AX49" s="28">
        <v>0</v>
      </c>
      <c r="AY49" s="28">
        <f t="shared" si="18"/>
        <v>1000</v>
      </c>
      <c r="AZ49" s="15" t="s">
        <v>197</v>
      </c>
      <c r="BA49" s="30">
        <v>0</v>
      </c>
      <c r="BB49" s="24"/>
      <c r="BC49" s="24"/>
      <c r="BD49" s="24"/>
      <c r="BE49" s="24"/>
      <c r="BF49" s="24"/>
      <c r="BG49" s="24"/>
      <c r="BH49" s="24"/>
      <c r="BI49" s="24"/>
      <c r="BJ49" s="24" t="s">
        <v>199</v>
      </c>
      <c r="BK49" s="24"/>
      <c r="BL49" s="24"/>
      <c r="BM49" s="84"/>
      <c r="BN49" s="79"/>
      <c r="BO49" s="79"/>
      <c r="BP49" s="79"/>
      <c r="BQ49" s="79"/>
      <c r="BR49" s="79"/>
      <c r="BS49" s="79"/>
      <c r="BT49" s="81"/>
      <c r="BU49" s="81"/>
      <c r="BV49" s="81"/>
      <c r="BW49" s="81"/>
      <c r="BX49" s="81"/>
      <c r="BY49" s="81"/>
      <c r="BZ49" s="81"/>
      <c r="CA49" s="81"/>
      <c r="CB49" s="81"/>
      <c r="CC49" s="81"/>
      <c r="CD49" s="81"/>
      <c r="CE49" s="81"/>
    </row>
    <row r="50" spans="1:83" s="80" customFormat="1" ht="85.8" customHeight="1" x14ac:dyDescent="0.3">
      <c r="B50" s="75"/>
      <c r="C50" s="74"/>
      <c r="D50" s="74"/>
      <c r="E50" s="74"/>
      <c r="F50" s="74"/>
      <c r="G50" s="74"/>
      <c r="H50" s="74"/>
      <c r="I50" s="24">
        <v>7</v>
      </c>
      <c r="J50" s="24" t="s">
        <v>161</v>
      </c>
      <c r="K50" s="30">
        <v>2020050310013</v>
      </c>
      <c r="L50" s="29" t="s">
        <v>158</v>
      </c>
      <c r="M50" s="29" t="s">
        <v>91</v>
      </c>
      <c r="N50" s="32" t="s">
        <v>39</v>
      </c>
      <c r="O50" s="33">
        <v>0</v>
      </c>
      <c r="P50" s="33">
        <v>3</v>
      </c>
      <c r="Q50" s="33">
        <v>0</v>
      </c>
      <c r="R50" s="41">
        <v>1</v>
      </c>
      <c r="S50" s="33">
        <v>1</v>
      </c>
      <c r="T50" s="33">
        <v>1</v>
      </c>
      <c r="U50" s="30">
        <v>0</v>
      </c>
      <c r="V50" s="82">
        <v>1</v>
      </c>
      <c r="W50" s="30"/>
      <c r="X50" s="30"/>
      <c r="Y50" s="14">
        <f t="shared" si="0"/>
        <v>1</v>
      </c>
      <c r="Z50" s="26">
        <f t="shared" si="3"/>
        <v>1</v>
      </c>
      <c r="AA50" s="26">
        <f t="shared" si="4"/>
        <v>0.33333333333333331</v>
      </c>
      <c r="AB50" s="24" t="s">
        <v>222</v>
      </c>
      <c r="AC50" s="24" t="s">
        <v>198</v>
      </c>
      <c r="AD50" s="38">
        <v>1</v>
      </c>
      <c r="AE50" s="28">
        <f t="shared" si="17"/>
        <v>21000</v>
      </c>
      <c r="AF50" s="28">
        <v>0</v>
      </c>
      <c r="AG50" s="28">
        <v>0</v>
      </c>
      <c r="AH50" s="28">
        <v>0</v>
      </c>
      <c r="AI50" s="28"/>
      <c r="AJ50" s="28">
        <v>0</v>
      </c>
      <c r="AK50" s="28">
        <v>0</v>
      </c>
      <c r="AL50" s="28">
        <v>0</v>
      </c>
      <c r="AM50" s="28">
        <v>21000</v>
      </c>
      <c r="AN50" s="27">
        <v>0</v>
      </c>
      <c r="AO50" s="28">
        <v>0</v>
      </c>
      <c r="AP50" s="28">
        <v>0</v>
      </c>
      <c r="AQ50" s="28">
        <v>0</v>
      </c>
      <c r="AR50" s="27">
        <v>0</v>
      </c>
      <c r="AS50" s="28">
        <v>0</v>
      </c>
      <c r="AT50" s="28">
        <v>0</v>
      </c>
      <c r="AU50" s="28">
        <v>0</v>
      </c>
      <c r="AV50" s="28">
        <v>0</v>
      </c>
      <c r="AW50" s="28">
        <v>0</v>
      </c>
      <c r="AX50" s="28">
        <v>0</v>
      </c>
      <c r="AY50" s="28">
        <f t="shared" si="18"/>
        <v>21000</v>
      </c>
      <c r="AZ50" s="15" t="s">
        <v>197</v>
      </c>
      <c r="BA50" s="30">
        <v>60</v>
      </c>
      <c r="BB50" s="24"/>
      <c r="BC50" s="24"/>
      <c r="BD50" s="24"/>
      <c r="BE50" s="24" t="s">
        <v>230</v>
      </c>
      <c r="BF50" s="24" t="s">
        <v>230</v>
      </c>
      <c r="BG50" s="24"/>
      <c r="BH50" s="24"/>
      <c r="BI50" s="24"/>
      <c r="BJ50" s="24"/>
      <c r="BK50" s="24"/>
      <c r="BL50" s="24"/>
      <c r="BM50" s="84"/>
      <c r="BN50" s="79"/>
      <c r="BO50" s="79"/>
      <c r="BP50" s="79"/>
      <c r="BQ50" s="79"/>
      <c r="BR50" s="79"/>
      <c r="BS50" s="79"/>
      <c r="BT50" s="81"/>
      <c r="BU50" s="81"/>
      <c r="BV50" s="81"/>
      <c r="BW50" s="81"/>
      <c r="BX50" s="81"/>
      <c r="BY50" s="81"/>
      <c r="BZ50" s="81"/>
      <c r="CA50" s="81"/>
      <c r="CB50" s="81"/>
      <c r="CC50" s="81"/>
      <c r="CD50" s="81"/>
      <c r="CE50" s="81"/>
    </row>
    <row r="51" spans="1:83" s="93" customFormat="1" x14ac:dyDescent="0.3">
      <c r="A51" s="85"/>
      <c r="B51" s="86"/>
      <c r="C51" s="87"/>
      <c r="D51" s="87"/>
      <c r="E51" s="89" t="s">
        <v>33</v>
      </c>
      <c r="F51" s="89"/>
      <c r="G51" s="89"/>
      <c r="H51" s="89"/>
      <c r="I51" s="89"/>
      <c r="J51" s="89"/>
      <c r="K51" s="89"/>
      <c r="L51" s="89"/>
      <c r="M51" s="89"/>
      <c r="N51" s="89"/>
      <c r="O51" s="89"/>
      <c r="P51" s="89"/>
      <c r="Q51" s="89"/>
      <c r="R51" s="89"/>
      <c r="S51" s="89"/>
      <c r="T51" s="89"/>
      <c r="U51" s="12"/>
      <c r="V51" s="90"/>
      <c r="W51" s="12"/>
      <c r="X51" s="12"/>
      <c r="Y51" s="16"/>
      <c r="Z51" s="9">
        <f>AVERAGE(Z44:Z50)</f>
        <v>0.83333333333333337</v>
      </c>
      <c r="AA51" s="9">
        <f>AVERAGE(AA44:AA50)</f>
        <v>0.40523809523809523</v>
      </c>
      <c r="AB51" s="11"/>
      <c r="AC51" s="10"/>
      <c r="AD51" s="11"/>
      <c r="AE51" s="11">
        <f>SUM(AE44:AE50)</f>
        <v>53837</v>
      </c>
      <c r="AF51" s="11">
        <f t="shared" ref="AF51:AW51" si="19">SUM(AF44:AF50)</f>
        <v>0</v>
      </c>
      <c r="AG51" s="11">
        <f t="shared" si="19"/>
        <v>0</v>
      </c>
      <c r="AH51" s="11">
        <f t="shared" si="19"/>
        <v>0</v>
      </c>
      <c r="AI51" s="11">
        <f t="shared" si="19"/>
        <v>0</v>
      </c>
      <c r="AJ51" s="11">
        <f t="shared" si="19"/>
        <v>0</v>
      </c>
      <c r="AK51" s="11">
        <f t="shared" si="19"/>
        <v>0</v>
      </c>
      <c r="AL51" s="11">
        <f t="shared" si="19"/>
        <v>20597</v>
      </c>
      <c r="AM51" s="11">
        <f t="shared" si="19"/>
        <v>33240</v>
      </c>
      <c r="AN51" s="11">
        <f t="shared" si="19"/>
        <v>0</v>
      </c>
      <c r="AO51" s="11">
        <f t="shared" si="19"/>
        <v>0</v>
      </c>
      <c r="AP51" s="11">
        <f t="shared" si="19"/>
        <v>0</v>
      </c>
      <c r="AQ51" s="11">
        <f t="shared" si="19"/>
        <v>0</v>
      </c>
      <c r="AR51" s="11">
        <f t="shared" si="19"/>
        <v>0</v>
      </c>
      <c r="AS51" s="11">
        <f t="shared" si="19"/>
        <v>0</v>
      </c>
      <c r="AT51" s="11">
        <f t="shared" si="19"/>
        <v>0</v>
      </c>
      <c r="AU51" s="11">
        <f t="shared" si="19"/>
        <v>0</v>
      </c>
      <c r="AV51" s="11">
        <f t="shared" si="19"/>
        <v>0</v>
      </c>
      <c r="AW51" s="11">
        <f t="shared" si="19"/>
        <v>0</v>
      </c>
      <c r="AX51" s="11"/>
      <c r="AY51" s="11">
        <f>SUM(AY44:AY50)</f>
        <v>53837</v>
      </c>
      <c r="AZ51" s="11"/>
      <c r="BA51" s="11"/>
      <c r="BB51" s="11"/>
      <c r="BC51" s="11"/>
      <c r="BD51" s="11"/>
      <c r="BE51" s="11"/>
      <c r="BF51" s="11"/>
      <c r="BG51" s="11"/>
      <c r="BH51" s="11"/>
      <c r="BI51" s="11"/>
      <c r="BJ51" s="11"/>
      <c r="BK51" s="11"/>
      <c r="BL51" s="11"/>
      <c r="BM51" s="97"/>
      <c r="BN51" s="92"/>
      <c r="BO51" s="92"/>
      <c r="BP51" s="92"/>
      <c r="BQ51" s="92"/>
      <c r="BR51" s="92"/>
      <c r="BS51" s="92"/>
      <c r="BT51" s="92"/>
      <c r="BU51" s="92"/>
      <c r="BV51" s="92"/>
      <c r="BW51" s="92"/>
      <c r="BX51" s="92"/>
      <c r="BY51" s="92"/>
      <c r="BZ51" s="92"/>
      <c r="CA51" s="92"/>
      <c r="CB51" s="92"/>
      <c r="CC51" s="92"/>
      <c r="CD51" s="92"/>
      <c r="CE51" s="92"/>
    </row>
    <row r="52" spans="1:83" s="80" customFormat="1" ht="90" customHeight="1" x14ac:dyDescent="0.3">
      <c r="B52" s="75" t="s">
        <v>51</v>
      </c>
      <c r="C52" s="74" t="s">
        <v>52</v>
      </c>
      <c r="D52" s="74" t="s">
        <v>92</v>
      </c>
      <c r="E52" s="74" t="s">
        <v>175</v>
      </c>
      <c r="F52" s="74" t="s">
        <v>93</v>
      </c>
      <c r="G52" s="74"/>
      <c r="H52" s="74" t="s">
        <v>94</v>
      </c>
      <c r="I52" s="24">
        <v>1</v>
      </c>
      <c r="J52" s="24" t="s">
        <v>162</v>
      </c>
      <c r="K52" s="30">
        <v>2020050310033</v>
      </c>
      <c r="L52" s="29" t="s">
        <v>158</v>
      </c>
      <c r="M52" s="29" t="s">
        <v>95</v>
      </c>
      <c r="N52" s="32" t="s">
        <v>39</v>
      </c>
      <c r="O52" s="33">
        <v>0</v>
      </c>
      <c r="P52" s="33">
        <v>1</v>
      </c>
      <c r="Q52" s="33">
        <v>0</v>
      </c>
      <c r="R52" s="41">
        <v>1</v>
      </c>
      <c r="S52" s="33">
        <v>0</v>
      </c>
      <c r="T52" s="33">
        <v>0</v>
      </c>
      <c r="U52" s="14">
        <v>0</v>
      </c>
      <c r="V52" s="77">
        <v>0</v>
      </c>
      <c r="W52" s="14"/>
      <c r="X52" s="14"/>
      <c r="Y52" s="14">
        <f t="shared" si="0"/>
        <v>0</v>
      </c>
      <c r="Z52" s="26">
        <f t="shared" si="3"/>
        <v>0</v>
      </c>
      <c r="AA52" s="26">
        <f t="shared" si="4"/>
        <v>0</v>
      </c>
      <c r="AB52" s="24" t="s">
        <v>235</v>
      </c>
      <c r="AC52" s="24" t="s">
        <v>198</v>
      </c>
      <c r="AD52" s="38">
        <v>1</v>
      </c>
      <c r="AE52" s="28">
        <f t="shared" ref="AE52:AE57" si="20">+AY52</f>
        <v>0</v>
      </c>
      <c r="AF52" s="28">
        <v>0</v>
      </c>
      <c r="AG52" s="28">
        <v>0</v>
      </c>
      <c r="AH52" s="28">
        <v>0</v>
      </c>
      <c r="AI52" s="28"/>
      <c r="AJ52" s="28">
        <v>0</v>
      </c>
      <c r="AK52" s="28">
        <v>0</v>
      </c>
      <c r="AL52" s="28">
        <v>0</v>
      </c>
      <c r="AM52" s="28">
        <v>0</v>
      </c>
      <c r="AN52" s="27">
        <v>0</v>
      </c>
      <c r="AO52" s="28">
        <v>0</v>
      </c>
      <c r="AP52" s="28">
        <v>0</v>
      </c>
      <c r="AQ52" s="28">
        <v>0</v>
      </c>
      <c r="AR52" s="27">
        <v>0</v>
      </c>
      <c r="AS52" s="28">
        <v>0</v>
      </c>
      <c r="AT52" s="28">
        <v>0</v>
      </c>
      <c r="AU52" s="28">
        <v>0</v>
      </c>
      <c r="AV52" s="28">
        <v>0</v>
      </c>
      <c r="AW52" s="28">
        <v>0</v>
      </c>
      <c r="AX52" s="28">
        <v>0</v>
      </c>
      <c r="AY52" s="28">
        <f t="shared" ref="AY52:AY57" si="21">SUM(AF52:AX52)</f>
        <v>0</v>
      </c>
      <c r="AZ52" s="15" t="s">
        <v>197</v>
      </c>
      <c r="BA52" s="30">
        <v>0</v>
      </c>
      <c r="BB52" s="24"/>
      <c r="BC52" s="24"/>
      <c r="BD52" s="24"/>
      <c r="BE52" s="24"/>
      <c r="BF52" s="24"/>
      <c r="BG52" s="24"/>
      <c r="BH52" s="24"/>
      <c r="BI52" s="24"/>
      <c r="BJ52" s="24"/>
      <c r="BK52" s="24"/>
      <c r="BL52" s="24"/>
      <c r="BM52" s="95"/>
      <c r="BN52" s="79"/>
      <c r="BO52" s="79"/>
      <c r="BP52" s="79"/>
      <c r="BQ52" s="79"/>
      <c r="BR52" s="79"/>
      <c r="BS52" s="79"/>
      <c r="BT52" s="79"/>
      <c r="BU52" s="79"/>
      <c r="BV52" s="79"/>
      <c r="BW52" s="79"/>
      <c r="BX52" s="79"/>
      <c r="BY52" s="79"/>
      <c r="BZ52" s="79"/>
      <c r="CA52" s="79"/>
      <c r="CB52" s="79"/>
      <c r="CC52" s="79"/>
      <c r="CD52" s="79"/>
      <c r="CE52" s="79"/>
    </row>
    <row r="53" spans="1:83" s="80" customFormat="1" ht="156.6" customHeight="1" x14ac:dyDescent="0.3">
      <c r="B53" s="75"/>
      <c r="C53" s="74"/>
      <c r="D53" s="74"/>
      <c r="E53" s="74"/>
      <c r="F53" s="74"/>
      <c r="G53" s="74"/>
      <c r="H53" s="74"/>
      <c r="I53" s="24">
        <v>2</v>
      </c>
      <c r="J53" s="24" t="s">
        <v>162</v>
      </c>
      <c r="K53" s="30">
        <v>2020050310033</v>
      </c>
      <c r="L53" s="29" t="s">
        <v>158</v>
      </c>
      <c r="M53" s="29" t="s">
        <v>96</v>
      </c>
      <c r="N53" s="32" t="s">
        <v>39</v>
      </c>
      <c r="O53" s="33">
        <v>0</v>
      </c>
      <c r="P53" s="34">
        <v>0.4</v>
      </c>
      <c r="Q53" s="34">
        <v>0.05</v>
      </c>
      <c r="R53" s="42">
        <v>0.2</v>
      </c>
      <c r="S53" s="34">
        <v>0.34</v>
      </c>
      <c r="T53" s="34">
        <v>0.4</v>
      </c>
      <c r="U53" s="34">
        <v>0.05</v>
      </c>
      <c r="V53" s="94">
        <v>0.2</v>
      </c>
      <c r="W53" s="14"/>
      <c r="X53" s="14"/>
      <c r="Y53" s="14">
        <f t="shared" si="0"/>
        <v>0.25</v>
      </c>
      <c r="Z53" s="26">
        <f t="shared" si="3"/>
        <v>1</v>
      </c>
      <c r="AA53" s="26">
        <f t="shared" si="4"/>
        <v>0.625</v>
      </c>
      <c r="AB53" s="24" t="s">
        <v>245</v>
      </c>
      <c r="AC53" s="24" t="s">
        <v>200</v>
      </c>
      <c r="AD53" s="38">
        <v>1</v>
      </c>
      <c r="AE53" s="28">
        <f t="shared" si="20"/>
        <v>7226</v>
      </c>
      <c r="AF53" s="28">
        <v>0</v>
      </c>
      <c r="AG53" s="28">
        <v>0</v>
      </c>
      <c r="AH53" s="28">
        <v>0</v>
      </c>
      <c r="AI53" s="28"/>
      <c r="AJ53" s="28">
        <v>0</v>
      </c>
      <c r="AK53" s="28">
        <v>0</v>
      </c>
      <c r="AL53" s="28">
        <v>0</v>
      </c>
      <c r="AM53" s="28">
        <v>7226</v>
      </c>
      <c r="AN53" s="27">
        <v>0</v>
      </c>
      <c r="AO53" s="28">
        <v>0</v>
      </c>
      <c r="AP53" s="28">
        <v>0</v>
      </c>
      <c r="AQ53" s="28">
        <v>0</v>
      </c>
      <c r="AR53" s="27">
        <v>0</v>
      </c>
      <c r="AS53" s="28">
        <v>0</v>
      </c>
      <c r="AT53" s="28">
        <v>0</v>
      </c>
      <c r="AU53" s="28">
        <v>0</v>
      </c>
      <c r="AV53" s="28">
        <v>0</v>
      </c>
      <c r="AW53" s="28">
        <v>0</v>
      </c>
      <c r="AX53" s="28">
        <v>0</v>
      </c>
      <c r="AY53" s="28">
        <f t="shared" si="21"/>
        <v>7226</v>
      </c>
      <c r="AZ53" s="15" t="s">
        <v>197</v>
      </c>
      <c r="BA53" s="30">
        <v>150</v>
      </c>
      <c r="BB53" s="24"/>
      <c r="BC53" s="24" t="s">
        <v>199</v>
      </c>
      <c r="BD53" s="24" t="s">
        <v>199</v>
      </c>
      <c r="BE53" s="24" t="s">
        <v>199</v>
      </c>
      <c r="BF53" s="24" t="s">
        <v>199</v>
      </c>
      <c r="BG53" s="24" t="s">
        <v>199</v>
      </c>
      <c r="BH53" s="24" t="s">
        <v>199</v>
      </c>
      <c r="BI53" s="24" t="s">
        <v>199</v>
      </c>
      <c r="BJ53" s="24" t="s">
        <v>199</v>
      </c>
      <c r="BK53" s="24" t="s">
        <v>199</v>
      </c>
      <c r="BL53" s="24" t="s">
        <v>199</v>
      </c>
      <c r="BM53" s="84"/>
      <c r="BN53" s="79"/>
      <c r="BO53" s="79"/>
      <c r="BP53" s="79"/>
      <c r="BQ53" s="79"/>
      <c r="BR53" s="79"/>
      <c r="BS53" s="79"/>
      <c r="BT53" s="81"/>
      <c r="BU53" s="81"/>
      <c r="BV53" s="81"/>
      <c r="BW53" s="81"/>
      <c r="BX53" s="81"/>
      <c r="BY53" s="81"/>
      <c r="BZ53" s="81"/>
      <c r="CA53" s="81"/>
      <c r="CB53" s="81"/>
      <c r="CC53" s="81"/>
      <c r="CD53" s="81"/>
      <c r="CE53" s="81"/>
    </row>
    <row r="54" spans="1:83" s="80" customFormat="1" ht="103.2" customHeight="1" x14ac:dyDescent="0.3">
      <c r="B54" s="75"/>
      <c r="C54" s="74"/>
      <c r="D54" s="74"/>
      <c r="E54" s="74"/>
      <c r="F54" s="74"/>
      <c r="G54" s="74"/>
      <c r="H54" s="74"/>
      <c r="I54" s="24">
        <v>3</v>
      </c>
      <c r="J54" s="24" t="s">
        <v>162</v>
      </c>
      <c r="K54" s="30">
        <v>2020050310033</v>
      </c>
      <c r="L54" s="29" t="s">
        <v>158</v>
      </c>
      <c r="M54" s="29" t="s">
        <v>97</v>
      </c>
      <c r="N54" s="32" t="s">
        <v>39</v>
      </c>
      <c r="O54" s="33">
        <v>0</v>
      </c>
      <c r="P54" s="33">
        <v>12</v>
      </c>
      <c r="Q54" s="33">
        <v>1</v>
      </c>
      <c r="R54" s="41">
        <v>4</v>
      </c>
      <c r="S54" s="33">
        <v>4</v>
      </c>
      <c r="T54" s="33">
        <v>3</v>
      </c>
      <c r="U54" s="33">
        <v>1</v>
      </c>
      <c r="V54" s="82">
        <v>4</v>
      </c>
      <c r="W54" s="30"/>
      <c r="X54" s="30"/>
      <c r="Y54" s="14">
        <f t="shared" si="0"/>
        <v>5</v>
      </c>
      <c r="Z54" s="26">
        <f t="shared" si="3"/>
        <v>1</v>
      </c>
      <c r="AA54" s="26">
        <f t="shared" si="4"/>
        <v>0.41666666666666669</v>
      </c>
      <c r="AB54" s="24" t="s">
        <v>246</v>
      </c>
      <c r="AC54" s="24" t="s">
        <v>200</v>
      </c>
      <c r="AD54" s="38">
        <v>4</v>
      </c>
      <c r="AE54" s="28">
        <f t="shared" si="20"/>
        <v>2048</v>
      </c>
      <c r="AF54" s="28">
        <v>0</v>
      </c>
      <c r="AG54" s="28">
        <v>0</v>
      </c>
      <c r="AH54" s="28">
        <v>0</v>
      </c>
      <c r="AI54" s="28"/>
      <c r="AJ54" s="28">
        <v>0</v>
      </c>
      <c r="AK54" s="28">
        <v>0</v>
      </c>
      <c r="AL54" s="28">
        <v>0</v>
      </c>
      <c r="AM54" s="28">
        <v>2048</v>
      </c>
      <c r="AN54" s="27">
        <v>0</v>
      </c>
      <c r="AO54" s="28">
        <v>0</v>
      </c>
      <c r="AP54" s="28">
        <v>0</v>
      </c>
      <c r="AQ54" s="28">
        <v>0</v>
      </c>
      <c r="AR54" s="27">
        <v>0</v>
      </c>
      <c r="AS54" s="28">
        <v>0</v>
      </c>
      <c r="AT54" s="28">
        <v>0</v>
      </c>
      <c r="AU54" s="28">
        <v>0</v>
      </c>
      <c r="AV54" s="28">
        <v>0</v>
      </c>
      <c r="AW54" s="28">
        <v>0</v>
      </c>
      <c r="AX54" s="28">
        <v>0</v>
      </c>
      <c r="AY54" s="28">
        <f t="shared" si="21"/>
        <v>2048</v>
      </c>
      <c r="AZ54" s="15" t="s">
        <v>197</v>
      </c>
      <c r="BA54" s="30">
        <v>20</v>
      </c>
      <c r="BB54" s="24"/>
      <c r="BC54" s="24"/>
      <c r="BD54" s="24" t="s">
        <v>199</v>
      </c>
      <c r="BE54" s="24"/>
      <c r="BF54" s="24" t="s">
        <v>199</v>
      </c>
      <c r="BG54" s="24" t="s">
        <v>199</v>
      </c>
      <c r="BH54" s="24"/>
      <c r="BI54" s="24" t="s">
        <v>199</v>
      </c>
      <c r="BJ54" s="24"/>
      <c r="BK54" s="24" t="s">
        <v>199</v>
      </c>
      <c r="BL54" s="24" t="s">
        <v>199</v>
      </c>
      <c r="BM54" s="84"/>
      <c r="BN54" s="79"/>
      <c r="BO54" s="79"/>
      <c r="BP54" s="79"/>
      <c r="BQ54" s="79"/>
      <c r="BR54" s="79"/>
      <c r="BS54" s="79"/>
      <c r="BT54" s="81"/>
      <c r="BU54" s="81"/>
      <c r="BV54" s="81"/>
      <c r="BW54" s="81"/>
      <c r="BX54" s="81"/>
      <c r="BY54" s="81"/>
      <c r="BZ54" s="81"/>
      <c r="CA54" s="81"/>
      <c r="CB54" s="81"/>
      <c r="CC54" s="81"/>
      <c r="CD54" s="81"/>
      <c r="CE54" s="81"/>
    </row>
    <row r="55" spans="1:83" s="80" customFormat="1" ht="103.2" customHeight="1" x14ac:dyDescent="0.3">
      <c r="B55" s="75"/>
      <c r="C55" s="74"/>
      <c r="D55" s="74"/>
      <c r="E55" s="74"/>
      <c r="F55" s="74"/>
      <c r="G55" s="74"/>
      <c r="H55" s="74"/>
      <c r="I55" s="24">
        <v>4</v>
      </c>
      <c r="J55" s="24" t="s">
        <v>162</v>
      </c>
      <c r="K55" s="30">
        <v>2020050310033</v>
      </c>
      <c r="L55" s="29" t="s">
        <v>158</v>
      </c>
      <c r="M55" s="29" t="s">
        <v>98</v>
      </c>
      <c r="N55" s="32" t="s">
        <v>39</v>
      </c>
      <c r="O55" s="33">
        <v>4</v>
      </c>
      <c r="P55" s="33">
        <v>4</v>
      </c>
      <c r="Q55" s="25">
        <v>1</v>
      </c>
      <c r="R55" s="41">
        <v>1</v>
      </c>
      <c r="S55" s="33">
        <v>1</v>
      </c>
      <c r="T55" s="33">
        <v>1</v>
      </c>
      <c r="U55" s="33">
        <v>1</v>
      </c>
      <c r="V55" s="82">
        <v>1</v>
      </c>
      <c r="W55" s="30"/>
      <c r="X55" s="30"/>
      <c r="Y55" s="14">
        <f t="shared" si="0"/>
        <v>2</v>
      </c>
      <c r="Z55" s="26">
        <f t="shared" si="3"/>
        <v>1</v>
      </c>
      <c r="AA55" s="26">
        <f t="shared" si="4"/>
        <v>0.5</v>
      </c>
      <c r="AB55" s="24" t="s">
        <v>247</v>
      </c>
      <c r="AC55" s="24" t="s">
        <v>200</v>
      </c>
      <c r="AD55" s="38">
        <v>1</v>
      </c>
      <c r="AE55" s="28">
        <f t="shared" si="20"/>
        <v>18150</v>
      </c>
      <c r="AF55" s="28">
        <v>0</v>
      </c>
      <c r="AG55" s="28">
        <v>0</v>
      </c>
      <c r="AH55" s="28">
        <v>0</v>
      </c>
      <c r="AI55" s="28"/>
      <c r="AJ55" s="28">
        <v>0</v>
      </c>
      <c r="AK55" s="28">
        <v>0</v>
      </c>
      <c r="AL55" s="28">
        <v>0</v>
      </c>
      <c r="AM55" s="28">
        <v>18150</v>
      </c>
      <c r="AN55" s="27">
        <v>0</v>
      </c>
      <c r="AO55" s="28">
        <v>0</v>
      </c>
      <c r="AP55" s="28">
        <v>0</v>
      </c>
      <c r="AQ55" s="28">
        <v>0</v>
      </c>
      <c r="AR55" s="27">
        <v>0</v>
      </c>
      <c r="AS55" s="28">
        <v>0</v>
      </c>
      <c r="AT55" s="28">
        <v>0</v>
      </c>
      <c r="AU55" s="28">
        <v>0</v>
      </c>
      <c r="AV55" s="28">
        <v>0</v>
      </c>
      <c r="AW55" s="28">
        <v>0</v>
      </c>
      <c r="AX55" s="28">
        <v>0</v>
      </c>
      <c r="AY55" s="28">
        <f t="shared" si="21"/>
        <v>18150</v>
      </c>
      <c r="AZ55" s="15" t="s">
        <v>197</v>
      </c>
      <c r="BA55" s="30">
        <v>0</v>
      </c>
      <c r="BB55" s="24"/>
      <c r="BC55" s="24"/>
      <c r="BD55" s="24"/>
      <c r="BE55" s="24"/>
      <c r="BF55" s="24"/>
      <c r="BG55" s="24"/>
      <c r="BH55" s="24"/>
      <c r="BI55" s="24"/>
      <c r="BJ55" s="24"/>
      <c r="BK55" s="24" t="s">
        <v>199</v>
      </c>
      <c r="BL55" s="24"/>
      <c r="BM55" s="84"/>
      <c r="BN55" s="79"/>
      <c r="BO55" s="79"/>
      <c r="BP55" s="79"/>
      <c r="BQ55" s="79"/>
      <c r="BR55" s="79"/>
      <c r="BS55" s="79"/>
      <c r="BT55" s="81"/>
      <c r="BU55" s="81"/>
      <c r="BV55" s="81"/>
      <c r="BW55" s="81"/>
      <c r="BX55" s="81"/>
      <c r="BY55" s="81"/>
      <c r="BZ55" s="81"/>
      <c r="CA55" s="81"/>
      <c r="CB55" s="81"/>
      <c r="CC55" s="81"/>
      <c r="CD55" s="81"/>
      <c r="CE55" s="81"/>
    </row>
    <row r="56" spans="1:83" s="80" customFormat="1" ht="105" customHeight="1" x14ac:dyDescent="0.3">
      <c r="B56" s="75"/>
      <c r="C56" s="74"/>
      <c r="D56" s="74"/>
      <c r="E56" s="74"/>
      <c r="F56" s="74"/>
      <c r="G56" s="74"/>
      <c r="H56" s="74"/>
      <c r="I56" s="24">
        <v>5</v>
      </c>
      <c r="J56" s="24" t="s">
        <v>162</v>
      </c>
      <c r="K56" s="30">
        <v>2020050310033</v>
      </c>
      <c r="L56" s="29" t="s">
        <v>158</v>
      </c>
      <c r="M56" s="29" t="s">
        <v>99</v>
      </c>
      <c r="N56" s="32" t="s">
        <v>39</v>
      </c>
      <c r="O56" s="33">
        <v>12</v>
      </c>
      <c r="P56" s="33">
        <v>15</v>
      </c>
      <c r="Q56" s="33">
        <v>3</v>
      </c>
      <c r="R56" s="41">
        <v>4</v>
      </c>
      <c r="S56" s="33">
        <v>4</v>
      </c>
      <c r="T56" s="33">
        <v>4</v>
      </c>
      <c r="U56" s="33">
        <v>4</v>
      </c>
      <c r="V56" s="82">
        <v>4</v>
      </c>
      <c r="W56" s="30"/>
      <c r="X56" s="30"/>
      <c r="Y56" s="14">
        <f t="shared" si="0"/>
        <v>8</v>
      </c>
      <c r="Z56" s="26">
        <f t="shared" si="3"/>
        <v>1</v>
      </c>
      <c r="AA56" s="26">
        <f t="shared" si="4"/>
        <v>0.53333333333333333</v>
      </c>
      <c r="AB56" s="24" t="s">
        <v>248</v>
      </c>
      <c r="AC56" s="24" t="s">
        <v>198</v>
      </c>
      <c r="AD56" s="38">
        <v>4</v>
      </c>
      <c r="AE56" s="28">
        <f t="shared" si="20"/>
        <v>5000</v>
      </c>
      <c r="AF56" s="28">
        <v>0</v>
      </c>
      <c r="AG56" s="28">
        <v>0</v>
      </c>
      <c r="AH56" s="28">
        <v>0</v>
      </c>
      <c r="AI56" s="28"/>
      <c r="AJ56" s="28">
        <v>0</v>
      </c>
      <c r="AK56" s="28">
        <v>0</v>
      </c>
      <c r="AL56" s="28">
        <v>0</v>
      </c>
      <c r="AM56" s="28">
        <v>5000</v>
      </c>
      <c r="AN56" s="27">
        <v>0</v>
      </c>
      <c r="AO56" s="28">
        <v>0</v>
      </c>
      <c r="AP56" s="28">
        <v>0</v>
      </c>
      <c r="AQ56" s="28">
        <v>0</v>
      </c>
      <c r="AR56" s="27">
        <v>0</v>
      </c>
      <c r="AS56" s="28">
        <v>0</v>
      </c>
      <c r="AT56" s="28">
        <v>0</v>
      </c>
      <c r="AU56" s="28">
        <v>0</v>
      </c>
      <c r="AV56" s="28">
        <v>0</v>
      </c>
      <c r="AW56" s="28">
        <v>0</v>
      </c>
      <c r="AX56" s="28">
        <v>0</v>
      </c>
      <c r="AY56" s="28">
        <f t="shared" si="21"/>
        <v>5000</v>
      </c>
      <c r="AZ56" s="15" t="s">
        <v>197</v>
      </c>
      <c r="BA56" s="30">
        <v>0</v>
      </c>
      <c r="BB56" s="24"/>
      <c r="BC56" s="24"/>
      <c r="BD56" s="24"/>
      <c r="BE56" s="24"/>
      <c r="BF56" s="24"/>
      <c r="BG56" s="24"/>
      <c r="BH56" s="24"/>
      <c r="BI56" s="24"/>
      <c r="BJ56" s="24"/>
      <c r="BK56" s="24" t="s">
        <v>199</v>
      </c>
      <c r="BL56" s="24" t="s">
        <v>199</v>
      </c>
      <c r="BM56" s="84" t="s">
        <v>199</v>
      </c>
      <c r="BN56" s="79"/>
      <c r="BO56" s="79"/>
      <c r="BP56" s="79"/>
      <c r="BQ56" s="79"/>
      <c r="BR56" s="79"/>
      <c r="BS56" s="79"/>
      <c r="BT56" s="79"/>
      <c r="BU56" s="79"/>
      <c r="BV56" s="79"/>
      <c r="BW56" s="79"/>
      <c r="BX56" s="79"/>
      <c r="BY56" s="79"/>
      <c r="BZ56" s="79"/>
      <c r="CA56" s="79"/>
      <c r="CB56" s="79"/>
      <c r="CC56" s="79"/>
      <c r="CD56" s="79"/>
      <c r="CE56" s="79"/>
    </row>
    <row r="57" spans="1:83" s="80" customFormat="1" ht="45" customHeight="1" x14ac:dyDescent="0.3">
      <c r="B57" s="75"/>
      <c r="C57" s="74"/>
      <c r="D57" s="74"/>
      <c r="E57" s="74"/>
      <c r="F57" s="74"/>
      <c r="G57" s="74"/>
      <c r="H57" s="74"/>
      <c r="I57" s="24">
        <v>6</v>
      </c>
      <c r="J57" s="24" t="s">
        <v>162</v>
      </c>
      <c r="K57" s="30">
        <v>2020050310033</v>
      </c>
      <c r="L57" s="29" t="s">
        <v>158</v>
      </c>
      <c r="M57" s="29" t="s">
        <v>100</v>
      </c>
      <c r="N57" s="32" t="s">
        <v>50</v>
      </c>
      <c r="O57" s="33">
        <v>4</v>
      </c>
      <c r="P57" s="33">
        <v>4</v>
      </c>
      <c r="Q57" s="33">
        <v>1</v>
      </c>
      <c r="R57" s="41">
        <v>1</v>
      </c>
      <c r="S57" s="33">
        <v>1</v>
      </c>
      <c r="T57" s="33">
        <v>1</v>
      </c>
      <c r="U57" s="33">
        <v>0</v>
      </c>
      <c r="V57" s="82">
        <v>0</v>
      </c>
      <c r="W57" s="30"/>
      <c r="X57" s="30"/>
      <c r="Y57" s="14">
        <f t="shared" si="0"/>
        <v>0</v>
      </c>
      <c r="Z57" s="26">
        <f t="shared" si="3"/>
        <v>0</v>
      </c>
      <c r="AA57" s="46">
        <f>Y57/SUM(Q57:T57)</f>
        <v>0</v>
      </c>
      <c r="AB57" s="24" t="s">
        <v>235</v>
      </c>
      <c r="AC57" s="24" t="s">
        <v>198</v>
      </c>
      <c r="AD57" s="38">
        <v>1</v>
      </c>
      <c r="AE57" s="28">
        <f t="shared" si="20"/>
        <v>0</v>
      </c>
      <c r="AF57" s="28">
        <v>0</v>
      </c>
      <c r="AG57" s="28">
        <v>0</v>
      </c>
      <c r="AH57" s="28">
        <v>0</v>
      </c>
      <c r="AI57" s="28"/>
      <c r="AJ57" s="28">
        <v>0</v>
      </c>
      <c r="AK57" s="28">
        <v>0</v>
      </c>
      <c r="AL57" s="28">
        <v>0</v>
      </c>
      <c r="AM57" s="28">
        <v>0</v>
      </c>
      <c r="AN57" s="27">
        <v>0</v>
      </c>
      <c r="AO57" s="28">
        <v>0</v>
      </c>
      <c r="AP57" s="28">
        <v>0</v>
      </c>
      <c r="AQ57" s="28">
        <v>0</v>
      </c>
      <c r="AR57" s="27">
        <v>0</v>
      </c>
      <c r="AS57" s="28">
        <v>0</v>
      </c>
      <c r="AT57" s="28">
        <v>0</v>
      </c>
      <c r="AU57" s="28">
        <v>0</v>
      </c>
      <c r="AV57" s="28">
        <v>0</v>
      </c>
      <c r="AW57" s="28">
        <v>0</v>
      </c>
      <c r="AX57" s="28">
        <v>0</v>
      </c>
      <c r="AY57" s="28">
        <f t="shared" si="21"/>
        <v>0</v>
      </c>
      <c r="AZ57" s="15" t="s">
        <v>197</v>
      </c>
      <c r="BA57" s="30">
        <v>0</v>
      </c>
      <c r="BB57" s="24"/>
      <c r="BC57" s="24"/>
      <c r="BD57" s="24"/>
      <c r="BE57" s="24"/>
      <c r="BF57" s="24"/>
      <c r="BG57" s="24"/>
      <c r="BH57" s="24"/>
      <c r="BI57" s="24"/>
      <c r="BJ57" s="24"/>
      <c r="BK57" s="24"/>
      <c r="BL57" s="24"/>
      <c r="BM57" s="84"/>
      <c r="BN57" s="79"/>
      <c r="BO57" s="79"/>
      <c r="BP57" s="79"/>
      <c r="BQ57" s="79"/>
      <c r="BR57" s="79"/>
      <c r="BS57" s="79"/>
      <c r="BT57" s="81"/>
      <c r="BU57" s="81"/>
      <c r="BV57" s="81"/>
      <c r="BW57" s="81"/>
      <c r="BX57" s="81"/>
      <c r="BY57" s="81"/>
      <c r="BZ57" s="81"/>
      <c r="CA57" s="81"/>
      <c r="CB57" s="81"/>
      <c r="CC57" s="81"/>
      <c r="CD57" s="81"/>
      <c r="CE57" s="81"/>
    </row>
    <row r="58" spans="1:83" s="93" customFormat="1" x14ac:dyDescent="0.3">
      <c r="A58" s="85"/>
      <c r="B58" s="86"/>
      <c r="C58" s="87"/>
      <c r="D58" s="87"/>
      <c r="E58" s="89" t="s">
        <v>33</v>
      </c>
      <c r="F58" s="89"/>
      <c r="G58" s="89"/>
      <c r="H58" s="89"/>
      <c r="I58" s="89"/>
      <c r="J58" s="89"/>
      <c r="K58" s="89"/>
      <c r="L58" s="89"/>
      <c r="M58" s="89"/>
      <c r="N58" s="89"/>
      <c r="O58" s="89"/>
      <c r="P58" s="89"/>
      <c r="Q58" s="89"/>
      <c r="R58" s="89"/>
      <c r="S58" s="89"/>
      <c r="T58" s="89"/>
      <c r="U58" s="12"/>
      <c r="V58" s="90"/>
      <c r="W58" s="12"/>
      <c r="X58" s="12"/>
      <c r="Y58" s="16"/>
      <c r="Z58" s="9">
        <f>AVERAGE(Z52:Z57)</f>
        <v>0.66666666666666663</v>
      </c>
      <c r="AA58" s="9">
        <f>AVERAGE(AA52:AA57)</f>
        <v>0.34583333333333338</v>
      </c>
      <c r="AB58" s="11"/>
      <c r="AC58" s="10"/>
      <c r="AD58" s="11"/>
      <c r="AE58" s="11">
        <f>SUM(AE52:AE57)</f>
        <v>32424</v>
      </c>
      <c r="AF58" s="11">
        <f t="shared" ref="AF58:AW58" si="22">SUM(AF52:AF57)</f>
        <v>0</v>
      </c>
      <c r="AG58" s="11">
        <f t="shared" si="22"/>
        <v>0</v>
      </c>
      <c r="AH58" s="11">
        <f t="shared" si="22"/>
        <v>0</v>
      </c>
      <c r="AI58" s="11">
        <f t="shared" si="22"/>
        <v>0</v>
      </c>
      <c r="AJ58" s="11">
        <f t="shared" si="22"/>
        <v>0</v>
      </c>
      <c r="AK58" s="11">
        <f t="shared" si="22"/>
        <v>0</v>
      </c>
      <c r="AL58" s="11">
        <f t="shared" si="22"/>
        <v>0</v>
      </c>
      <c r="AM58" s="11">
        <f t="shared" si="22"/>
        <v>32424</v>
      </c>
      <c r="AN58" s="11">
        <f t="shared" si="22"/>
        <v>0</v>
      </c>
      <c r="AO58" s="11">
        <f t="shared" si="22"/>
        <v>0</v>
      </c>
      <c r="AP58" s="11">
        <f t="shared" si="22"/>
        <v>0</v>
      </c>
      <c r="AQ58" s="11">
        <f t="shared" si="22"/>
        <v>0</v>
      </c>
      <c r="AR58" s="11">
        <f t="shared" si="22"/>
        <v>0</v>
      </c>
      <c r="AS58" s="11">
        <f t="shared" si="22"/>
        <v>0</v>
      </c>
      <c r="AT58" s="11">
        <f t="shared" si="22"/>
        <v>0</v>
      </c>
      <c r="AU58" s="11">
        <f t="shared" si="22"/>
        <v>0</v>
      </c>
      <c r="AV58" s="11">
        <f t="shared" si="22"/>
        <v>0</v>
      </c>
      <c r="AW58" s="11">
        <f t="shared" si="22"/>
        <v>0</v>
      </c>
      <c r="AX58" s="12"/>
      <c r="AY58" s="11">
        <f>SUM(AY52:AY57)</f>
        <v>32424</v>
      </c>
      <c r="AZ58" s="12"/>
      <c r="BA58" s="12"/>
      <c r="BB58" s="10"/>
      <c r="BC58" s="10"/>
      <c r="BD58" s="10"/>
      <c r="BE58" s="10"/>
      <c r="BF58" s="10"/>
      <c r="BG58" s="10"/>
      <c r="BH58" s="10"/>
      <c r="BI58" s="10"/>
      <c r="BJ58" s="10"/>
      <c r="BK58" s="10"/>
      <c r="BL58" s="10"/>
      <c r="BM58" s="91"/>
      <c r="BN58" s="92"/>
      <c r="BO58" s="92"/>
      <c r="BP58" s="92"/>
      <c r="BQ58" s="92"/>
      <c r="BR58" s="92"/>
      <c r="BS58" s="92"/>
      <c r="BT58" s="92"/>
      <c r="BU58" s="92"/>
      <c r="BV58" s="92"/>
      <c r="BW58" s="92"/>
      <c r="BX58" s="92"/>
      <c r="BY58" s="92"/>
      <c r="BZ58" s="92"/>
      <c r="CA58" s="92"/>
      <c r="CB58" s="92"/>
      <c r="CC58" s="92"/>
      <c r="CD58" s="92"/>
      <c r="CE58" s="92"/>
    </row>
    <row r="59" spans="1:83" s="80" customFormat="1" ht="105.6" customHeight="1" x14ac:dyDescent="0.3">
      <c r="B59" s="75" t="s">
        <v>51</v>
      </c>
      <c r="C59" s="74" t="s">
        <v>52</v>
      </c>
      <c r="D59" s="74" t="s">
        <v>92</v>
      </c>
      <c r="E59" s="74" t="s">
        <v>176</v>
      </c>
      <c r="F59" s="74" t="s">
        <v>101</v>
      </c>
      <c r="G59" s="74"/>
      <c r="H59" s="74" t="s">
        <v>102</v>
      </c>
      <c r="I59" s="24">
        <v>1</v>
      </c>
      <c r="J59" s="24" t="s">
        <v>162</v>
      </c>
      <c r="K59" s="30">
        <v>2020050310033</v>
      </c>
      <c r="L59" s="29" t="s">
        <v>158</v>
      </c>
      <c r="M59" s="29" t="s">
        <v>103</v>
      </c>
      <c r="N59" s="32" t="s">
        <v>39</v>
      </c>
      <c r="O59" s="33">
        <v>835</v>
      </c>
      <c r="P59" s="33">
        <v>1200</v>
      </c>
      <c r="Q59" s="33">
        <v>200</v>
      </c>
      <c r="R59" s="41">
        <v>400</v>
      </c>
      <c r="S59" s="33">
        <v>400</v>
      </c>
      <c r="T59" s="33">
        <v>200</v>
      </c>
      <c r="U59" s="33">
        <v>200</v>
      </c>
      <c r="V59" s="77">
        <v>400</v>
      </c>
      <c r="W59" s="14"/>
      <c r="X59" s="14"/>
      <c r="Y59" s="14">
        <f t="shared" si="0"/>
        <v>600</v>
      </c>
      <c r="Z59" s="26">
        <f t="shared" si="3"/>
        <v>1</v>
      </c>
      <c r="AA59" s="26">
        <f t="shared" si="4"/>
        <v>0.5</v>
      </c>
      <c r="AB59" s="24" t="s">
        <v>249</v>
      </c>
      <c r="AC59" s="24" t="s">
        <v>198</v>
      </c>
      <c r="AD59" s="38">
        <v>400</v>
      </c>
      <c r="AE59" s="28">
        <f t="shared" ref="AE59:AE63" si="23">+AY59</f>
        <v>6000</v>
      </c>
      <c r="AF59" s="28">
        <v>0</v>
      </c>
      <c r="AG59" s="28">
        <v>0</v>
      </c>
      <c r="AH59" s="28">
        <v>0</v>
      </c>
      <c r="AI59" s="28"/>
      <c r="AJ59" s="28">
        <v>0</v>
      </c>
      <c r="AK59" s="28">
        <v>0</v>
      </c>
      <c r="AL59" s="28">
        <v>0</v>
      </c>
      <c r="AM59" s="28">
        <v>6000</v>
      </c>
      <c r="AN59" s="27">
        <v>0</v>
      </c>
      <c r="AO59" s="28">
        <v>0</v>
      </c>
      <c r="AP59" s="28">
        <v>0</v>
      </c>
      <c r="AQ59" s="28">
        <v>0</v>
      </c>
      <c r="AR59" s="27">
        <v>0</v>
      </c>
      <c r="AS59" s="28">
        <v>0</v>
      </c>
      <c r="AT59" s="28">
        <v>0</v>
      </c>
      <c r="AU59" s="28">
        <v>0</v>
      </c>
      <c r="AV59" s="28">
        <v>0</v>
      </c>
      <c r="AW59" s="28">
        <v>0</v>
      </c>
      <c r="AX59" s="28">
        <v>0</v>
      </c>
      <c r="AY59" s="28">
        <f t="shared" ref="AY59:AY63" si="24">SUM(AF59:AX59)</f>
        <v>6000</v>
      </c>
      <c r="AZ59" s="15" t="s">
        <v>197</v>
      </c>
      <c r="BA59" s="30">
        <v>150</v>
      </c>
      <c r="BB59" s="24"/>
      <c r="BC59" s="24" t="s">
        <v>199</v>
      </c>
      <c r="BD59" s="24" t="s">
        <v>199</v>
      </c>
      <c r="BE59" s="24" t="s">
        <v>199</v>
      </c>
      <c r="BF59" s="24" t="s">
        <v>199</v>
      </c>
      <c r="BG59" s="24" t="s">
        <v>199</v>
      </c>
      <c r="BH59" s="24" t="s">
        <v>199</v>
      </c>
      <c r="BI59" s="24" t="s">
        <v>199</v>
      </c>
      <c r="BJ59" s="24" t="s">
        <v>199</v>
      </c>
      <c r="BK59" s="24" t="s">
        <v>199</v>
      </c>
      <c r="BL59" s="24" t="s">
        <v>199</v>
      </c>
      <c r="BM59" s="95"/>
      <c r="BN59" s="79"/>
      <c r="BO59" s="79"/>
      <c r="BP59" s="79"/>
      <c r="BQ59" s="79"/>
      <c r="BR59" s="79"/>
      <c r="BS59" s="79"/>
      <c r="BT59" s="79"/>
      <c r="BU59" s="79"/>
      <c r="BV59" s="79"/>
      <c r="BW59" s="79"/>
      <c r="BX59" s="79"/>
      <c r="BY59" s="79"/>
      <c r="BZ59" s="79"/>
      <c r="CA59" s="79"/>
      <c r="CB59" s="79"/>
      <c r="CC59" s="79"/>
      <c r="CD59" s="79"/>
      <c r="CE59" s="79"/>
    </row>
    <row r="60" spans="1:83" s="80" customFormat="1" ht="96" customHeight="1" x14ac:dyDescent="0.3">
      <c r="B60" s="75"/>
      <c r="C60" s="74"/>
      <c r="D60" s="74"/>
      <c r="E60" s="76"/>
      <c r="F60" s="74"/>
      <c r="G60" s="74"/>
      <c r="H60" s="74"/>
      <c r="I60" s="24">
        <v>2</v>
      </c>
      <c r="J60" s="24" t="s">
        <v>162</v>
      </c>
      <c r="K60" s="30">
        <v>2020050310033</v>
      </c>
      <c r="L60" s="29" t="s">
        <v>158</v>
      </c>
      <c r="M60" s="29" t="s">
        <v>104</v>
      </c>
      <c r="N60" s="32" t="s">
        <v>39</v>
      </c>
      <c r="O60" s="33">
        <v>0</v>
      </c>
      <c r="P60" s="33">
        <v>1</v>
      </c>
      <c r="Q60" s="33">
        <v>0</v>
      </c>
      <c r="R60" s="41">
        <v>1</v>
      </c>
      <c r="S60" s="33">
        <v>0</v>
      </c>
      <c r="T60" s="33">
        <v>0</v>
      </c>
      <c r="U60" s="30">
        <v>0</v>
      </c>
      <c r="V60" s="77">
        <v>1</v>
      </c>
      <c r="W60" s="14"/>
      <c r="X60" s="14"/>
      <c r="Y60" s="14">
        <f t="shared" si="0"/>
        <v>1</v>
      </c>
      <c r="Z60" s="26">
        <f t="shared" si="3"/>
        <v>1</v>
      </c>
      <c r="AA60" s="26">
        <f t="shared" si="4"/>
        <v>1</v>
      </c>
      <c r="AB60" s="24" t="s">
        <v>250</v>
      </c>
      <c r="AC60" s="24" t="s">
        <v>200</v>
      </c>
      <c r="AD60" s="38">
        <v>1</v>
      </c>
      <c r="AE60" s="28">
        <f t="shared" si="23"/>
        <v>14000</v>
      </c>
      <c r="AF60" s="28">
        <v>0</v>
      </c>
      <c r="AG60" s="28">
        <v>0</v>
      </c>
      <c r="AH60" s="28">
        <v>0</v>
      </c>
      <c r="AI60" s="28"/>
      <c r="AJ60" s="28">
        <v>0</v>
      </c>
      <c r="AK60" s="28">
        <v>0</v>
      </c>
      <c r="AL60" s="28">
        <v>0</v>
      </c>
      <c r="AM60" s="28">
        <v>14000</v>
      </c>
      <c r="AN60" s="27">
        <v>0</v>
      </c>
      <c r="AO60" s="28">
        <v>0</v>
      </c>
      <c r="AP60" s="28">
        <v>0</v>
      </c>
      <c r="AQ60" s="28">
        <v>0</v>
      </c>
      <c r="AR60" s="27">
        <v>0</v>
      </c>
      <c r="AS60" s="28">
        <v>0</v>
      </c>
      <c r="AT60" s="28">
        <v>0</v>
      </c>
      <c r="AU60" s="28">
        <v>0</v>
      </c>
      <c r="AV60" s="28">
        <v>0</v>
      </c>
      <c r="AW60" s="28">
        <v>0</v>
      </c>
      <c r="AX60" s="28">
        <v>0</v>
      </c>
      <c r="AY60" s="28">
        <f t="shared" si="24"/>
        <v>14000</v>
      </c>
      <c r="AZ60" s="15" t="s">
        <v>197</v>
      </c>
      <c r="BA60" s="30">
        <v>0</v>
      </c>
      <c r="BB60" s="24"/>
      <c r="BC60" s="24"/>
      <c r="BD60" s="24"/>
      <c r="BE60" s="24"/>
      <c r="BF60" s="24"/>
      <c r="BG60" s="24"/>
      <c r="BH60" s="24"/>
      <c r="BI60" s="24" t="s">
        <v>199</v>
      </c>
      <c r="BJ60" s="24" t="s">
        <v>199</v>
      </c>
      <c r="BK60" s="24" t="s">
        <v>199</v>
      </c>
      <c r="BL60" s="24" t="s">
        <v>199</v>
      </c>
      <c r="BM60" s="84" t="s">
        <v>199</v>
      </c>
      <c r="BN60" s="79"/>
      <c r="BO60" s="79"/>
      <c r="BP60" s="79"/>
      <c r="BQ60" s="79"/>
      <c r="BR60" s="79"/>
      <c r="BS60" s="79"/>
      <c r="BT60" s="81"/>
      <c r="BU60" s="81"/>
      <c r="BV60" s="81"/>
      <c r="BW60" s="81"/>
      <c r="BX60" s="81"/>
      <c r="BY60" s="81"/>
      <c r="BZ60" s="81"/>
      <c r="CA60" s="81"/>
      <c r="CB60" s="81"/>
      <c r="CC60" s="81"/>
      <c r="CD60" s="81"/>
      <c r="CE60" s="81"/>
    </row>
    <row r="61" spans="1:83" s="80" customFormat="1" ht="96" customHeight="1" x14ac:dyDescent="0.3">
      <c r="B61" s="75"/>
      <c r="C61" s="74"/>
      <c r="D61" s="74"/>
      <c r="E61" s="74"/>
      <c r="F61" s="74"/>
      <c r="G61" s="74"/>
      <c r="H61" s="74"/>
      <c r="I61" s="24">
        <v>3</v>
      </c>
      <c r="J61" s="24" t="s">
        <v>162</v>
      </c>
      <c r="K61" s="30">
        <v>2020050310033</v>
      </c>
      <c r="L61" s="29" t="s">
        <v>158</v>
      </c>
      <c r="M61" s="29" t="s">
        <v>105</v>
      </c>
      <c r="N61" s="32" t="s">
        <v>73</v>
      </c>
      <c r="O61" s="33">
        <v>25</v>
      </c>
      <c r="P61" s="33">
        <v>25</v>
      </c>
      <c r="Q61" s="33">
        <v>25</v>
      </c>
      <c r="R61" s="41">
        <v>25</v>
      </c>
      <c r="S61" s="33">
        <v>25</v>
      </c>
      <c r="T61" s="33">
        <v>25</v>
      </c>
      <c r="U61" s="30">
        <v>7</v>
      </c>
      <c r="V61" s="82">
        <v>22</v>
      </c>
      <c r="W61" s="30"/>
      <c r="X61" s="30"/>
      <c r="Y61" s="14">
        <f t="shared" si="0"/>
        <v>29</v>
      </c>
      <c r="Z61" s="26">
        <f t="shared" si="3"/>
        <v>0.88</v>
      </c>
      <c r="AA61" s="46">
        <f>Y61/SUM(Q61:T61)</f>
        <v>0.28999999999999998</v>
      </c>
      <c r="AB61" s="24" t="s">
        <v>251</v>
      </c>
      <c r="AC61" s="24" t="s">
        <v>198</v>
      </c>
      <c r="AD61" s="38">
        <v>25</v>
      </c>
      <c r="AE61" s="28">
        <f t="shared" si="23"/>
        <v>2209</v>
      </c>
      <c r="AF61" s="28">
        <v>0</v>
      </c>
      <c r="AG61" s="28">
        <v>0</v>
      </c>
      <c r="AH61" s="28">
        <v>0</v>
      </c>
      <c r="AI61" s="28"/>
      <c r="AJ61" s="28">
        <v>0</v>
      </c>
      <c r="AK61" s="28">
        <v>0</v>
      </c>
      <c r="AL61" s="28">
        <v>0</v>
      </c>
      <c r="AM61" s="28">
        <v>2209</v>
      </c>
      <c r="AN61" s="27">
        <v>0</v>
      </c>
      <c r="AO61" s="28">
        <v>0</v>
      </c>
      <c r="AP61" s="28">
        <v>0</v>
      </c>
      <c r="AQ61" s="28">
        <v>0</v>
      </c>
      <c r="AR61" s="27">
        <v>0</v>
      </c>
      <c r="AS61" s="28">
        <v>0</v>
      </c>
      <c r="AT61" s="28">
        <v>0</v>
      </c>
      <c r="AU61" s="28">
        <v>0</v>
      </c>
      <c r="AV61" s="28">
        <v>0</v>
      </c>
      <c r="AW61" s="28">
        <v>0</v>
      </c>
      <c r="AX61" s="28">
        <v>0</v>
      </c>
      <c r="AY61" s="28">
        <f t="shared" si="24"/>
        <v>2209</v>
      </c>
      <c r="AZ61" s="15" t="s">
        <v>197</v>
      </c>
      <c r="BA61" s="30">
        <v>120</v>
      </c>
      <c r="BB61" s="24"/>
      <c r="BC61" s="24"/>
      <c r="BD61" s="24" t="s">
        <v>199</v>
      </c>
      <c r="BE61" s="24" t="s">
        <v>199</v>
      </c>
      <c r="BF61" s="24" t="s">
        <v>199</v>
      </c>
      <c r="BG61" s="24" t="s">
        <v>199</v>
      </c>
      <c r="BH61" s="24" t="s">
        <v>199</v>
      </c>
      <c r="BI61" s="24" t="s">
        <v>199</v>
      </c>
      <c r="BJ61" s="24" t="s">
        <v>199</v>
      </c>
      <c r="BK61" s="24" t="s">
        <v>199</v>
      </c>
      <c r="BL61" s="24"/>
      <c r="BM61" s="84"/>
      <c r="BN61" s="79"/>
      <c r="BO61" s="79"/>
      <c r="BP61" s="79"/>
      <c r="BQ61" s="79"/>
      <c r="BR61" s="79"/>
      <c r="BS61" s="79"/>
      <c r="BT61" s="81"/>
      <c r="BU61" s="81"/>
      <c r="BV61" s="81"/>
      <c r="BW61" s="81"/>
      <c r="BX61" s="81"/>
      <c r="BY61" s="81"/>
      <c r="BZ61" s="81"/>
      <c r="CA61" s="81"/>
      <c r="CB61" s="81"/>
      <c r="CC61" s="81"/>
      <c r="CD61" s="81"/>
      <c r="CE61" s="81"/>
    </row>
    <row r="62" spans="1:83" s="80" customFormat="1" ht="79.2" customHeight="1" x14ac:dyDescent="0.3">
      <c r="B62" s="75"/>
      <c r="C62" s="74"/>
      <c r="D62" s="74"/>
      <c r="E62" s="76"/>
      <c r="F62" s="74"/>
      <c r="G62" s="74"/>
      <c r="H62" s="74"/>
      <c r="I62" s="24">
        <v>4</v>
      </c>
      <c r="J62" s="24" t="s">
        <v>162</v>
      </c>
      <c r="K62" s="30">
        <v>2020050310033</v>
      </c>
      <c r="L62" s="29" t="s">
        <v>158</v>
      </c>
      <c r="M62" s="29" t="s">
        <v>106</v>
      </c>
      <c r="N62" s="32" t="s">
        <v>39</v>
      </c>
      <c r="O62" s="33">
        <v>0</v>
      </c>
      <c r="P62" s="33">
        <v>8</v>
      </c>
      <c r="Q62" s="33">
        <v>0</v>
      </c>
      <c r="R62" s="41">
        <v>4</v>
      </c>
      <c r="S62" s="33">
        <v>4</v>
      </c>
      <c r="T62" s="33">
        <v>0</v>
      </c>
      <c r="U62" s="30">
        <v>0</v>
      </c>
      <c r="V62" s="82">
        <v>4</v>
      </c>
      <c r="W62" s="30"/>
      <c r="X62" s="30"/>
      <c r="Y62" s="14">
        <f t="shared" si="0"/>
        <v>4</v>
      </c>
      <c r="Z62" s="26">
        <f t="shared" si="3"/>
        <v>1</v>
      </c>
      <c r="AA62" s="26">
        <f t="shared" si="4"/>
        <v>0.5</v>
      </c>
      <c r="AB62" s="24" t="s">
        <v>215</v>
      </c>
      <c r="AC62" s="24" t="s">
        <v>198</v>
      </c>
      <c r="AD62" s="38">
        <v>4</v>
      </c>
      <c r="AE62" s="28">
        <f t="shared" si="23"/>
        <v>2916</v>
      </c>
      <c r="AF62" s="28">
        <v>0</v>
      </c>
      <c r="AG62" s="28">
        <v>0</v>
      </c>
      <c r="AH62" s="28">
        <v>0</v>
      </c>
      <c r="AI62" s="28"/>
      <c r="AJ62" s="28">
        <v>0</v>
      </c>
      <c r="AK62" s="28">
        <v>0</v>
      </c>
      <c r="AL62" s="28">
        <v>0</v>
      </c>
      <c r="AM62" s="28">
        <v>2916</v>
      </c>
      <c r="AN62" s="27">
        <v>0</v>
      </c>
      <c r="AO62" s="28">
        <v>0</v>
      </c>
      <c r="AP62" s="28">
        <v>0</v>
      </c>
      <c r="AQ62" s="28">
        <v>0</v>
      </c>
      <c r="AR62" s="27">
        <v>0</v>
      </c>
      <c r="AS62" s="28">
        <v>0</v>
      </c>
      <c r="AT62" s="28">
        <v>0</v>
      </c>
      <c r="AU62" s="28">
        <v>0</v>
      </c>
      <c r="AV62" s="28">
        <v>0</v>
      </c>
      <c r="AW62" s="28">
        <v>0</v>
      </c>
      <c r="AX62" s="28">
        <v>0</v>
      </c>
      <c r="AY62" s="28">
        <f t="shared" si="24"/>
        <v>2916</v>
      </c>
      <c r="AZ62" s="15" t="s">
        <v>197</v>
      </c>
      <c r="BA62" s="30">
        <v>50</v>
      </c>
      <c r="BB62" s="24"/>
      <c r="BC62" s="24"/>
      <c r="BD62" s="24" t="s">
        <v>199</v>
      </c>
      <c r="BE62" s="24" t="s">
        <v>199</v>
      </c>
      <c r="BF62" s="24" t="s">
        <v>199</v>
      </c>
      <c r="BG62" s="24"/>
      <c r="BH62" s="24"/>
      <c r="BI62" s="24"/>
      <c r="BJ62" s="24"/>
      <c r="BK62" s="24"/>
      <c r="BL62" s="24"/>
      <c r="BM62" s="84"/>
      <c r="BN62" s="79"/>
      <c r="BO62" s="79"/>
      <c r="BP62" s="79"/>
      <c r="BQ62" s="79"/>
      <c r="BR62" s="79"/>
      <c r="BS62" s="79"/>
      <c r="BT62" s="81"/>
      <c r="BU62" s="81"/>
      <c r="BV62" s="81"/>
      <c r="BW62" s="81"/>
      <c r="BX62" s="81"/>
      <c r="BY62" s="81"/>
      <c r="BZ62" s="81"/>
      <c r="CA62" s="81"/>
      <c r="CB62" s="81"/>
      <c r="CC62" s="81"/>
      <c r="CD62" s="81"/>
      <c r="CE62" s="81"/>
    </row>
    <row r="63" spans="1:83" s="80" customFormat="1" ht="79.2" customHeight="1" x14ac:dyDescent="0.3">
      <c r="B63" s="75"/>
      <c r="C63" s="74"/>
      <c r="D63" s="74"/>
      <c r="E63" s="76"/>
      <c r="F63" s="74"/>
      <c r="G63" s="74"/>
      <c r="H63" s="74"/>
      <c r="I63" s="24">
        <v>5</v>
      </c>
      <c r="J63" s="24" t="s">
        <v>162</v>
      </c>
      <c r="K63" s="30">
        <v>2020050310033</v>
      </c>
      <c r="L63" s="29" t="s">
        <v>158</v>
      </c>
      <c r="M63" s="29" t="s">
        <v>107</v>
      </c>
      <c r="N63" s="32" t="s">
        <v>39</v>
      </c>
      <c r="O63" s="33">
        <v>0</v>
      </c>
      <c r="P63" s="33">
        <v>35</v>
      </c>
      <c r="Q63" s="33">
        <v>0</v>
      </c>
      <c r="R63" s="41">
        <v>12</v>
      </c>
      <c r="S63" s="33">
        <v>12</v>
      </c>
      <c r="T63" s="33">
        <v>11</v>
      </c>
      <c r="U63" s="30">
        <v>0</v>
      </c>
      <c r="V63" s="82">
        <v>0</v>
      </c>
      <c r="W63" s="30"/>
      <c r="X63" s="30"/>
      <c r="Y63" s="14">
        <f t="shared" si="0"/>
        <v>0</v>
      </c>
      <c r="Z63" s="26">
        <f t="shared" si="3"/>
        <v>0</v>
      </c>
      <c r="AA63" s="26">
        <f t="shared" si="4"/>
        <v>0</v>
      </c>
      <c r="AB63" s="24" t="s">
        <v>235</v>
      </c>
      <c r="AC63" s="24" t="s">
        <v>200</v>
      </c>
      <c r="AD63" s="38">
        <v>12</v>
      </c>
      <c r="AE63" s="28">
        <f t="shared" si="23"/>
        <v>0</v>
      </c>
      <c r="AF63" s="28">
        <v>0</v>
      </c>
      <c r="AG63" s="28">
        <v>0</v>
      </c>
      <c r="AH63" s="28">
        <v>0</v>
      </c>
      <c r="AI63" s="28"/>
      <c r="AJ63" s="28">
        <v>0</v>
      </c>
      <c r="AK63" s="28">
        <v>0</v>
      </c>
      <c r="AL63" s="28">
        <v>0</v>
      </c>
      <c r="AM63" s="28">
        <v>0</v>
      </c>
      <c r="AN63" s="27">
        <v>0</v>
      </c>
      <c r="AO63" s="28">
        <v>0</v>
      </c>
      <c r="AP63" s="28">
        <v>0</v>
      </c>
      <c r="AQ63" s="28">
        <v>0</v>
      </c>
      <c r="AR63" s="27">
        <v>0</v>
      </c>
      <c r="AS63" s="28">
        <v>0</v>
      </c>
      <c r="AT63" s="28">
        <v>0</v>
      </c>
      <c r="AU63" s="28">
        <v>0</v>
      </c>
      <c r="AV63" s="28">
        <v>0</v>
      </c>
      <c r="AW63" s="28">
        <v>0</v>
      </c>
      <c r="AX63" s="28">
        <v>0</v>
      </c>
      <c r="AY63" s="28">
        <f t="shared" si="24"/>
        <v>0</v>
      </c>
      <c r="AZ63" s="15" t="s">
        <v>197</v>
      </c>
      <c r="BA63" s="30">
        <v>0</v>
      </c>
      <c r="BB63" s="24"/>
      <c r="BC63" s="24"/>
      <c r="BD63" s="24"/>
      <c r="BE63" s="24"/>
      <c r="BF63" s="24"/>
      <c r="BG63" s="24"/>
      <c r="BH63" s="24"/>
      <c r="BI63" s="24"/>
      <c r="BJ63" s="24"/>
      <c r="BK63" s="24"/>
      <c r="BL63" s="24"/>
      <c r="BM63" s="84"/>
      <c r="BN63" s="79"/>
      <c r="BO63" s="79"/>
      <c r="BP63" s="79"/>
      <c r="BQ63" s="79"/>
      <c r="BR63" s="79"/>
      <c r="BS63" s="79"/>
      <c r="BT63" s="79"/>
      <c r="BU63" s="79"/>
      <c r="BV63" s="79"/>
      <c r="BW63" s="79"/>
      <c r="BX63" s="79"/>
      <c r="BY63" s="79"/>
      <c r="BZ63" s="79"/>
      <c r="CA63" s="79"/>
      <c r="CB63" s="79"/>
      <c r="CC63" s="79"/>
      <c r="CD63" s="79"/>
      <c r="CE63" s="79"/>
    </row>
    <row r="64" spans="1:83" s="93" customFormat="1" x14ac:dyDescent="0.3">
      <c r="A64" s="85"/>
      <c r="B64" s="86"/>
      <c r="C64" s="87"/>
      <c r="D64" s="87"/>
      <c r="E64" s="89" t="s">
        <v>33</v>
      </c>
      <c r="F64" s="89"/>
      <c r="G64" s="89"/>
      <c r="H64" s="89"/>
      <c r="I64" s="89"/>
      <c r="J64" s="89"/>
      <c r="K64" s="89"/>
      <c r="L64" s="89"/>
      <c r="M64" s="89"/>
      <c r="N64" s="89"/>
      <c r="O64" s="89"/>
      <c r="P64" s="89"/>
      <c r="Q64" s="89"/>
      <c r="R64" s="89"/>
      <c r="S64" s="89"/>
      <c r="T64" s="89"/>
      <c r="U64" s="12"/>
      <c r="V64" s="90"/>
      <c r="W64" s="12"/>
      <c r="X64" s="12"/>
      <c r="Y64" s="16"/>
      <c r="Z64" s="9">
        <f>AVERAGE(Z59:Z63)</f>
        <v>0.77600000000000002</v>
      </c>
      <c r="AA64" s="9">
        <f>AVERAGE(AA59:AA63)</f>
        <v>0.45800000000000002</v>
      </c>
      <c r="AB64" s="11"/>
      <c r="AC64" s="10"/>
      <c r="AD64" s="11"/>
      <c r="AE64" s="11">
        <f>SUM(AE59:AE63)</f>
        <v>25125</v>
      </c>
      <c r="AF64" s="11">
        <f t="shared" ref="AF64:AW64" si="25">SUM(AF59:AF63)</f>
        <v>0</v>
      </c>
      <c r="AG64" s="11">
        <f t="shared" si="25"/>
        <v>0</v>
      </c>
      <c r="AH64" s="11">
        <f t="shared" si="25"/>
        <v>0</v>
      </c>
      <c r="AI64" s="11">
        <f t="shared" si="25"/>
        <v>0</v>
      </c>
      <c r="AJ64" s="11">
        <f t="shared" si="25"/>
        <v>0</v>
      </c>
      <c r="AK64" s="11">
        <f t="shared" si="25"/>
        <v>0</v>
      </c>
      <c r="AL64" s="11">
        <f t="shared" si="25"/>
        <v>0</v>
      </c>
      <c r="AM64" s="11">
        <f t="shared" si="25"/>
        <v>25125</v>
      </c>
      <c r="AN64" s="11">
        <f t="shared" si="25"/>
        <v>0</v>
      </c>
      <c r="AO64" s="11">
        <f t="shared" si="25"/>
        <v>0</v>
      </c>
      <c r="AP64" s="11">
        <f t="shared" si="25"/>
        <v>0</v>
      </c>
      <c r="AQ64" s="11">
        <f t="shared" si="25"/>
        <v>0</v>
      </c>
      <c r="AR64" s="11">
        <f t="shared" si="25"/>
        <v>0</v>
      </c>
      <c r="AS64" s="11">
        <f t="shared" si="25"/>
        <v>0</v>
      </c>
      <c r="AT64" s="11">
        <f t="shared" si="25"/>
        <v>0</v>
      </c>
      <c r="AU64" s="11">
        <f t="shared" si="25"/>
        <v>0</v>
      </c>
      <c r="AV64" s="11">
        <f t="shared" si="25"/>
        <v>0</v>
      </c>
      <c r="AW64" s="11">
        <f t="shared" si="25"/>
        <v>0</v>
      </c>
      <c r="AX64" s="12"/>
      <c r="AY64" s="11">
        <f>SUM(AY59:AY63)</f>
        <v>25125</v>
      </c>
      <c r="AZ64" s="12"/>
      <c r="BA64" s="12"/>
      <c r="BB64" s="10"/>
      <c r="BC64" s="10"/>
      <c r="BD64" s="10"/>
      <c r="BE64" s="10"/>
      <c r="BF64" s="10"/>
      <c r="BG64" s="10"/>
      <c r="BH64" s="10"/>
      <c r="BI64" s="10"/>
      <c r="BJ64" s="10"/>
      <c r="BK64" s="10"/>
      <c r="BL64" s="10"/>
      <c r="BM64" s="91"/>
      <c r="BN64" s="92"/>
      <c r="BO64" s="92"/>
      <c r="BP64" s="92"/>
      <c r="BQ64" s="92"/>
      <c r="BR64" s="92"/>
      <c r="BS64" s="92"/>
      <c r="BT64" s="92"/>
      <c r="BU64" s="92"/>
      <c r="BV64" s="92"/>
      <c r="BW64" s="92"/>
      <c r="BX64" s="92"/>
      <c r="BY64" s="92"/>
      <c r="BZ64" s="92"/>
      <c r="CA64" s="92"/>
      <c r="CB64" s="92"/>
      <c r="CC64" s="92"/>
      <c r="CD64" s="92"/>
      <c r="CE64" s="92"/>
    </row>
    <row r="65" spans="1:83" s="80" customFormat="1" ht="78" customHeight="1" x14ac:dyDescent="0.3">
      <c r="B65" s="75" t="s">
        <v>51</v>
      </c>
      <c r="C65" s="74" t="s">
        <v>52</v>
      </c>
      <c r="D65" s="74" t="s">
        <v>108</v>
      </c>
      <c r="E65" s="74" t="s">
        <v>175</v>
      </c>
      <c r="F65" s="74" t="s">
        <v>109</v>
      </c>
      <c r="G65" s="74"/>
      <c r="H65" s="74" t="s">
        <v>110</v>
      </c>
      <c r="I65" s="24">
        <v>1</v>
      </c>
      <c r="J65" s="24" t="s">
        <v>204</v>
      </c>
      <c r="K65" s="30">
        <v>2020050310051</v>
      </c>
      <c r="L65" s="29" t="s">
        <v>158</v>
      </c>
      <c r="M65" s="29" t="s">
        <v>111</v>
      </c>
      <c r="N65" s="32" t="s">
        <v>39</v>
      </c>
      <c r="O65" s="33">
        <v>0</v>
      </c>
      <c r="P65" s="33">
        <v>1</v>
      </c>
      <c r="Q65" s="33">
        <v>0</v>
      </c>
      <c r="R65" s="41">
        <v>1</v>
      </c>
      <c r="S65" s="33">
        <v>0</v>
      </c>
      <c r="T65" s="33">
        <v>0</v>
      </c>
      <c r="U65" s="14">
        <v>0</v>
      </c>
      <c r="V65" s="77">
        <v>0</v>
      </c>
      <c r="W65" s="14"/>
      <c r="X65" s="14"/>
      <c r="Y65" s="14">
        <f t="shared" si="0"/>
        <v>0</v>
      </c>
      <c r="Z65" s="26">
        <f t="shared" si="3"/>
        <v>0</v>
      </c>
      <c r="AA65" s="26">
        <f t="shared" si="4"/>
        <v>0</v>
      </c>
      <c r="AB65" s="24" t="s">
        <v>212</v>
      </c>
      <c r="AC65" s="24" t="s">
        <v>198</v>
      </c>
      <c r="AD65" s="38">
        <v>1</v>
      </c>
      <c r="AE65" s="28">
        <f t="shared" ref="AE65:AE70" si="26">+AY65</f>
        <v>0</v>
      </c>
      <c r="AF65" s="28">
        <v>0</v>
      </c>
      <c r="AG65" s="28">
        <v>0</v>
      </c>
      <c r="AH65" s="28">
        <v>0</v>
      </c>
      <c r="AI65" s="28"/>
      <c r="AJ65" s="28">
        <v>0</v>
      </c>
      <c r="AK65" s="28">
        <v>0</v>
      </c>
      <c r="AL65" s="28">
        <v>0</v>
      </c>
      <c r="AM65" s="28">
        <v>0</v>
      </c>
      <c r="AN65" s="27">
        <v>0</v>
      </c>
      <c r="AO65" s="28">
        <v>0</v>
      </c>
      <c r="AP65" s="28">
        <v>0</v>
      </c>
      <c r="AQ65" s="28">
        <v>0</v>
      </c>
      <c r="AR65" s="27">
        <v>0</v>
      </c>
      <c r="AS65" s="28">
        <v>0</v>
      </c>
      <c r="AT65" s="28">
        <v>0</v>
      </c>
      <c r="AU65" s="28">
        <v>0</v>
      </c>
      <c r="AV65" s="28">
        <v>0</v>
      </c>
      <c r="AW65" s="28">
        <v>0</v>
      </c>
      <c r="AX65" s="28">
        <v>0</v>
      </c>
      <c r="AY65" s="28">
        <f t="shared" ref="AY65:AY70" si="27">SUM(AF65:AX65)</f>
        <v>0</v>
      </c>
      <c r="AZ65" s="15" t="s">
        <v>197</v>
      </c>
      <c r="BA65" s="30">
        <v>0</v>
      </c>
      <c r="BB65" s="24"/>
      <c r="BC65" s="24"/>
      <c r="BD65" s="24"/>
      <c r="BE65" s="24"/>
      <c r="BF65" s="24"/>
      <c r="BG65" s="24"/>
      <c r="BH65" s="24"/>
      <c r="BI65" s="24"/>
      <c r="BJ65" s="24"/>
      <c r="BK65" s="24"/>
      <c r="BL65" s="24"/>
      <c r="BM65" s="95"/>
      <c r="BN65" s="79"/>
      <c r="BO65" s="79"/>
      <c r="BP65" s="79"/>
      <c r="BQ65" s="79"/>
      <c r="BR65" s="79"/>
      <c r="BS65" s="79"/>
      <c r="BT65" s="79"/>
      <c r="BU65" s="79"/>
      <c r="BV65" s="79"/>
      <c r="BW65" s="79"/>
      <c r="BX65" s="79"/>
      <c r="BY65" s="79"/>
      <c r="BZ65" s="79"/>
      <c r="CA65" s="79"/>
      <c r="CB65" s="79"/>
      <c r="CC65" s="79"/>
      <c r="CD65" s="79"/>
      <c r="CE65" s="79"/>
    </row>
    <row r="66" spans="1:83" s="80" customFormat="1" ht="78" customHeight="1" x14ac:dyDescent="0.3">
      <c r="B66" s="75"/>
      <c r="C66" s="74"/>
      <c r="D66" s="74"/>
      <c r="E66" s="74"/>
      <c r="F66" s="74"/>
      <c r="G66" s="74"/>
      <c r="H66" s="74"/>
      <c r="I66" s="24">
        <v>2</v>
      </c>
      <c r="J66" s="24" t="s">
        <v>204</v>
      </c>
      <c r="K66" s="30">
        <v>2020050310051</v>
      </c>
      <c r="L66" s="29" t="s">
        <v>158</v>
      </c>
      <c r="M66" s="29" t="s">
        <v>112</v>
      </c>
      <c r="N66" s="32" t="s">
        <v>39</v>
      </c>
      <c r="O66" s="33">
        <v>0</v>
      </c>
      <c r="P66" s="34">
        <v>0.2</v>
      </c>
      <c r="Q66" s="33">
        <v>0</v>
      </c>
      <c r="R66" s="41">
        <v>0</v>
      </c>
      <c r="S66" s="34">
        <v>0.15</v>
      </c>
      <c r="T66" s="34">
        <v>0.2</v>
      </c>
      <c r="U66" s="30">
        <v>0</v>
      </c>
      <c r="V66" s="77">
        <v>0</v>
      </c>
      <c r="W66" s="14"/>
      <c r="X66" s="14"/>
      <c r="Y66" s="14">
        <f t="shared" si="0"/>
        <v>0</v>
      </c>
      <c r="Z66" s="26" t="str">
        <f t="shared" si="3"/>
        <v/>
      </c>
      <c r="AA66" s="26">
        <f t="shared" si="4"/>
        <v>0</v>
      </c>
      <c r="AB66" s="24" t="s">
        <v>221</v>
      </c>
      <c r="AC66" s="24"/>
      <c r="AD66" s="38"/>
      <c r="AE66" s="28">
        <f t="shared" si="26"/>
        <v>0</v>
      </c>
      <c r="AF66" s="28">
        <v>0</v>
      </c>
      <c r="AG66" s="28">
        <v>0</v>
      </c>
      <c r="AH66" s="28">
        <v>0</v>
      </c>
      <c r="AI66" s="28"/>
      <c r="AJ66" s="28">
        <v>0</v>
      </c>
      <c r="AK66" s="28">
        <v>0</v>
      </c>
      <c r="AL66" s="28">
        <v>0</v>
      </c>
      <c r="AM66" s="28">
        <v>0</v>
      </c>
      <c r="AN66" s="27">
        <v>0</v>
      </c>
      <c r="AO66" s="28">
        <v>0</v>
      </c>
      <c r="AP66" s="28">
        <v>0</v>
      </c>
      <c r="AQ66" s="28">
        <v>0</v>
      </c>
      <c r="AR66" s="27">
        <v>0</v>
      </c>
      <c r="AS66" s="28">
        <v>0</v>
      </c>
      <c r="AT66" s="28">
        <v>0</v>
      </c>
      <c r="AU66" s="28">
        <v>0</v>
      </c>
      <c r="AV66" s="28">
        <v>0</v>
      </c>
      <c r="AW66" s="28">
        <v>0</v>
      </c>
      <c r="AX66" s="28">
        <v>0</v>
      </c>
      <c r="AY66" s="28">
        <f t="shared" si="27"/>
        <v>0</v>
      </c>
      <c r="AZ66" s="15" t="s">
        <v>197</v>
      </c>
      <c r="BA66" s="30">
        <v>0</v>
      </c>
      <c r="BB66" s="24"/>
      <c r="BC66" s="24"/>
      <c r="BD66" s="24"/>
      <c r="BE66" s="24"/>
      <c r="BF66" s="24"/>
      <c r="BG66" s="24"/>
      <c r="BH66" s="24"/>
      <c r="BI66" s="24"/>
      <c r="BJ66" s="24"/>
      <c r="BK66" s="24"/>
      <c r="BL66" s="24"/>
      <c r="BM66" s="84"/>
      <c r="BN66" s="79"/>
      <c r="BO66" s="79"/>
      <c r="BP66" s="79"/>
      <c r="BQ66" s="79"/>
      <c r="BR66" s="79"/>
      <c r="BS66" s="79"/>
      <c r="BT66" s="81"/>
      <c r="BU66" s="81"/>
      <c r="BV66" s="81"/>
      <c r="BW66" s="81"/>
      <c r="BX66" s="81"/>
      <c r="BY66" s="81"/>
      <c r="BZ66" s="81"/>
      <c r="CA66" s="81"/>
      <c r="CB66" s="81"/>
      <c r="CC66" s="81"/>
      <c r="CD66" s="81"/>
      <c r="CE66" s="81"/>
    </row>
    <row r="67" spans="1:83" s="80" customFormat="1" ht="73.8" customHeight="1" x14ac:dyDescent="0.3">
      <c r="B67" s="75"/>
      <c r="C67" s="74"/>
      <c r="D67" s="74"/>
      <c r="E67" s="74"/>
      <c r="F67" s="74"/>
      <c r="G67" s="74"/>
      <c r="H67" s="74"/>
      <c r="I67" s="24">
        <v>3</v>
      </c>
      <c r="J67" s="24" t="s">
        <v>204</v>
      </c>
      <c r="K67" s="30">
        <v>2020050310051</v>
      </c>
      <c r="L67" s="29" t="s">
        <v>158</v>
      </c>
      <c r="M67" s="29" t="s">
        <v>113</v>
      </c>
      <c r="N67" s="32" t="s">
        <v>39</v>
      </c>
      <c r="O67" s="33">
        <v>0</v>
      </c>
      <c r="P67" s="33">
        <v>7</v>
      </c>
      <c r="Q67" s="33">
        <v>0</v>
      </c>
      <c r="R67" s="41">
        <v>3</v>
      </c>
      <c r="S67" s="33">
        <v>3</v>
      </c>
      <c r="T67" s="33">
        <v>1</v>
      </c>
      <c r="U67" s="30">
        <v>0</v>
      </c>
      <c r="V67" s="82">
        <v>3</v>
      </c>
      <c r="W67" s="30"/>
      <c r="X67" s="30"/>
      <c r="Y67" s="14">
        <f t="shared" si="0"/>
        <v>3</v>
      </c>
      <c r="Z67" s="26">
        <f t="shared" si="3"/>
        <v>1</v>
      </c>
      <c r="AA67" s="26">
        <f t="shared" si="4"/>
        <v>0.42857142857142855</v>
      </c>
      <c r="AB67" s="24" t="s">
        <v>252</v>
      </c>
      <c r="AC67" s="24" t="s">
        <v>200</v>
      </c>
      <c r="AD67" s="38">
        <v>3</v>
      </c>
      <c r="AE67" s="28">
        <f t="shared" si="26"/>
        <v>800</v>
      </c>
      <c r="AF67" s="28">
        <v>800</v>
      </c>
      <c r="AG67" s="28">
        <v>0</v>
      </c>
      <c r="AH67" s="28">
        <v>0</v>
      </c>
      <c r="AI67" s="28"/>
      <c r="AJ67" s="28">
        <v>0</v>
      </c>
      <c r="AK67" s="28">
        <v>0</v>
      </c>
      <c r="AL67" s="28">
        <v>0</v>
      </c>
      <c r="AM67" s="28">
        <v>0</v>
      </c>
      <c r="AN67" s="27">
        <v>0</v>
      </c>
      <c r="AO67" s="28">
        <v>0</v>
      </c>
      <c r="AP67" s="28">
        <v>0</v>
      </c>
      <c r="AQ67" s="28">
        <v>0</v>
      </c>
      <c r="AR67" s="27">
        <v>0</v>
      </c>
      <c r="AS67" s="28">
        <v>0</v>
      </c>
      <c r="AT67" s="28">
        <v>0</v>
      </c>
      <c r="AU67" s="28">
        <v>0</v>
      </c>
      <c r="AV67" s="28">
        <v>0</v>
      </c>
      <c r="AW67" s="28">
        <v>0</v>
      </c>
      <c r="AX67" s="28">
        <v>0</v>
      </c>
      <c r="AY67" s="28">
        <f t="shared" si="27"/>
        <v>800</v>
      </c>
      <c r="AZ67" s="15" t="s">
        <v>197</v>
      </c>
      <c r="BA67" s="30">
        <v>0</v>
      </c>
      <c r="BB67" s="24"/>
      <c r="BC67" s="24"/>
      <c r="BD67" s="24"/>
      <c r="BE67" s="24"/>
      <c r="BF67" s="24"/>
      <c r="BG67" s="24"/>
      <c r="BH67" s="24" t="s">
        <v>199</v>
      </c>
      <c r="BI67" s="24"/>
      <c r="BJ67" s="24" t="s">
        <v>199</v>
      </c>
      <c r="BK67" s="24" t="s">
        <v>199</v>
      </c>
      <c r="BL67" s="24"/>
      <c r="BM67" s="84"/>
      <c r="BN67" s="79"/>
      <c r="BO67" s="79"/>
      <c r="BP67" s="79"/>
      <c r="BQ67" s="79"/>
      <c r="BR67" s="79"/>
      <c r="BS67" s="79"/>
      <c r="BT67" s="81"/>
      <c r="BU67" s="81"/>
      <c r="BV67" s="81"/>
      <c r="BW67" s="81"/>
      <c r="BX67" s="81"/>
      <c r="BY67" s="81"/>
      <c r="BZ67" s="81"/>
      <c r="CA67" s="81"/>
      <c r="CB67" s="81"/>
      <c r="CC67" s="81"/>
      <c r="CD67" s="81"/>
      <c r="CE67" s="81"/>
    </row>
    <row r="68" spans="1:83" s="80" customFormat="1" ht="114.6" customHeight="1" x14ac:dyDescent="0.3">
      <c r="B68" s="75"/>
      <c r="C68" s="74"/>
      <c r="D68" s="74"/>
      <c r="E68" s="74"/>
      <c r="F68" s="74"/>
      <c r="G68" s="74"/>
      <c r="H68" s="74"/>
      <c r="I68" s="24">
        <v>4</v>
      </c>
      <c r="J68" s="24" t="s">
        <v>204</v>
      </c>
      <c r="K68" s="30">
        <v>2020050310051</v>
      </c>
      <c r="L68" s="29" t="s">
        <v>158</v>
      </c>
      <c r="M68" s="29" t="s">
        <v>114</v>
      </c>
      <c r="N68" s="32" t="s">
        <v>39</v>
      </c>
      <c r="O68" s="33">
        <v>0</v>
      </c>
      <c r="P68" s="33">
        <v>12</v>
      </c>
      <c r="Q68" s="33">
        <v>2</v>
      </c>
      <c r="R68" s="41">
        <v>4</v>
      </c>
      <c r="S68" s="33">
        <v>3</v>
      </c>
      <c r="T68" s="33">
        <v>3</v>
      </c>
      <c r="U68" s="33">
        <v>2</v>
      </c>
      <c r="V68" s="82">
        <v>4</v>
      </c>
      <c r="W68" s="30"/>
      <c r="X68" s="30"/>
      <c r="Y68" s="14">
        <f t="shared" si="0"/>
        <v>6</v>
      </c>
      <c r="Z68" s="26">
        <f t="shared" si="3"/>
        <v>1</v>
      </c>
      <c r="AA68" s="26">
        <f t="shared" si="4"/>
        <v>0.5</v>
      </c>
      <c r="AB68" s="24" t="s">
        <v>213</v>
      </c>
      <c r="AC68" s="24" t="s">
        <v>200</v>
      </c>
      <c r="AD68" s="38">
        <v>4</v>
      </c>
      <c r="AE68" s="28">
        <f t="shared" si="26"/>
        <v>4500</v>
      </c>
      <c r="AF68" s="28">
        <v>0</v>
      </c>
      <c r="AG68" s="28">
        <v>0</v>
      </c>
      <c r="AH68" s="28">
        <v>0</v>
      </c>
      <c r="AI68" s="28"/>
      <c r="AJ68" s="28">
        <v>0</v>
      </c>
      <c r="AK68" s="28">
        <v>0</v>
      </c>
      <c r="AL68" s="28">
        <v>0</v>
      </c>
      <c r="AM68" s="28">
        <v>4500</v>
      </c>
      <c r="AN68" s="27">
        <v>0</v>
      </c>
      <c r="AO68" s="28">
        <v>0</v>
      </c>
      <c r="AP68" s="28">
        <v>0</v>
      </c>
      <c r="AQ68" s="28">
        <v>0</v>
      </c>
      <c r="AR68" s="27">
        <v>0</v>
      </c>
      <c r="AS68" s="28">
        <v>0</v>
      </c>
      <c r="AT68" s="28">
        <v>0</v>
      </c>
      <c r="AU68" s="28">
        <v>0</v>
      </c>
      <c r="AV68" s="28">
        <v>0</v>
      </c>
      <c r="AW68" s="28">
        <v>0</v>
      </c>
      <c r="AX68" s="28">
        <v>0</v>
      </c>
      <c r="AY68" s="28">
        <f t="shared" si="27"/>
        <v>4500</v>
      </c>
      <c r="AZ68" s="15" t="s">
        <v>197</v>
      </c>
      <c r="BA68" s="30">
        <v>20</v>
      </c>
      <c r="BB68" s="24"/>
      <c r="BC68" s="24"/>
      <c r="BD68" s="24"/>
      <c r="BE68" s="24"/>
      <c r="BF68" s="24" t="s">
        <v>199</v>
      </c>
      <c r="BG68" s="24" t="s">
        <v>199</v>
      </c>
      <c r="BH68" s="24"/>
      <c r="BI68" s="24" t="s">
        <v>199</v>
      </c>
      <c r="BJ68" s="24"/>
      <c r="BK68" s="24" t="s">
        <v>199</v>
      </c>
      <c r="BL68" s="24"/>
      <c r="BM68" s="84"/>
      <c r="BN68" s="79"/>
      <c r="BO68" s="79"/>
      <c r="BP68" s="79"/>
      <c r="BQ68" s="79"/>
      <c r="BR68" s="79"/>
      <c r="BS68" s="79"/>
      <c r="BT68" s="81"/>
      <c r="BU68" s="81"/>
      <c r="BV68" s="81"/>
      <c r="BW68" s="81"/>
      <c r="BX68" s="81"/>
      <c r="BY68" s="81"/>
      <c r="BZ68" s="81"/>
      <c r="CA68" s="81"/>
      <c r="CB68" s="81"/>
      <c r="CC68" s="81"/>
      <c r="CD68" s="81"/>
      <c r="CE68" s="81"/>
    </row>
    <row r="69" spans="1:83" s="80" customFormat="1" ht="114.6" customHeight="1" x14ac:dyDescent="0.3">
      <c r="B69" s="75"/>
      <c r="C69" s="74"/>
      <c r="D69" s="74"/>
      <c r="E69" s="74"/>
      <c r="F69" s="74"/>
      <c r="G69" s="74"/>
      <c r="H69" s="74"/>
      <c r="I69" s="24">
        <v>5</v>
      </c>
      <c r="J69" s="24" t="s">
        <v>204</v>
      </c>
      <c r="K69" s="30">
        <v>2020050310051</v>
      </c>
      <c r="L69" s="29" t="s">
        <v>158</v>
      </c>
      <c r="M69" s="29" t="s">
        <v>115</v>
      </c>
      <c r="N69" s="32" t="s">
        <v>39</v>
      </c>
      <c r="O69" s="33">
        <v>0</v>
      </c>
      <c r="P69" s="33">
        <v>20</v>
      </c>
      <c r="Q69" s="33">
        <v>0</v>
      </c>
      <c r="R69" s="41">
        <v>8</v>
      </c>
      <c r="S69" s="33">
        <v>7</v>
      </c>
      <c r="T69" s="33">
        <v>5</v>
      </c>
      <c r="U69" s="30">
        <v>0</v>
      </c>
      <c r="V69" s="82">
        <v>8</v>
      </c>
      <c r="W69" s="30"/>
      <c r="X69" s="30"/>
      <c r="Y69" s="14">
        <f t="shared" si="0"/>
        <v>8</v>
      </c>
      <c r="Z69" s="26">
        <f t="shared" si="3"/>
        <v>1</v>
      </c>
      <c r="AA69" s="26">
        <f t="shared" si="4"/>
        <v>0.4</v>
      </c>
      <c r="AB69" s="24" t="s">
        <v>253</v>
      </c>
      <c r="AC69" s="24" t="s">
        <v>200</v>
      </c>
      <c r="AD69" s="38">
        <v>8</v>
      </c>
      <c r="AE69" s="28">
        <f t="shared" si="26"/>
        <v>3500</v>
      </c>
      <c r="AF69" s="28">
        <v>0</v>
      </c>
      <c r="AG69" s="28">
        <v>0</v>
      </c>
      <c r="AH69" s="28">
        <v>0</v>
      </c>
      <c r="AI69" s="28"/>
      <c r="AJ69" s="28">
        <v>0</v>
      </c>
      <c r="AK69" s="28">
        <v>0</v>
      </c>
      <c r="AL69" s="28">
        <v>0</v>
      </c>
      <c r="AM69" s="28">
        <v>3500</v>
      </c>
      <c r="AN69" s="27">
        <v>0</v>
      </c>
      <c r="AO69" s="28">
        <v>0</v>
      </c>
      <c r="AP69" s="28">
        <v>0</v>
      </c>
      <c r="AQ69" s="28">
        <v>0</v>
      </c>
      <c r="AR69" s="27">
        <v>0</v>
      </c>
      <c r="AS69" s="28">
        <v>0</v>
      </c>
      <c r="AT69" s="28">
        <v>0</v>
      </c>
      <c r="AU69" s="28">
        <v>0</v>
      </c>
      <c r="AV69" s="28">
        <v>0</v>
      </c>
      <c r="AW69" s="28">
        <v>0</v>
      </c>
      <c r="AX69" s="28">
        <v>0</v>
      </c>
      <c r="AY69" s="28">
        <f t="shared" si="27"/>
        <v>3500</v>
      </c>
      <c r="AZ69" s="15" t="s">
        <v>197</v>
      </c>
      <c r="BA69" s="30">
        <v>15</v>
      </c>
      <c r="BB69" s="24"/>
      <c r="BC69" s="24"/>
      <c r="BD69" s="24" t="s">
        <v>199</v>
      </c>
      <c r="BE69" s="24" t="s">
        <v>199</v>
      </c>
      <c r="BF69" s="24" t="s">
        <v>199</v>
      </c>
      <c r="BG69" s="24"/>
      <c r="BH69" s="24"/>
      <c r="BI69" s="24" t="s">
        <v>199</v>
      </c>
      <c r="BJ69" s="24" t="s">
        <v>199</v>
      </c>
      <c r="BK69" s="24" t="s">
        <v>199</v>
      </c>
      <c r="BL69" s="24"/>
      <c r="BM69" s="84"/>
      <c r="BN69" s="79"/>
      <c r="BO69" s="79"/>
      <c r="BP69" s="79"/>
      <c r="BQ69" s="79"/>
      <c r="BR69" s="79"/>
      <c r="BS69" s="79"/>
      <c r="BT69" s="79"/>
      <c r="BU69" s="79"/>
      <c r="BV69" s="79"/>
      <c r="BW69" s="79"/>
      <c r="BX69" s="79"/>
      <c r="BY69" s="79"/>
      <c r="BZ69" s="79"/>
      <c r="CA69" s="79"/>
      <c r="CB69" s="79"/>
      <c r="CC69" s="79"/>
      <c r="CD69" s="79"/>
      <c r="CE69" s="79"/>
    </row>
    <row r="70" spans="1:83" s="80" customFormat="1" ht="75" customHeight="1" x14ac:dyDescent="0.3">
      <c r="B70" s="75"/>
      <c r="C70" s="74"/>
      <c r="D70" s="74"/>
      <c r="E70" s="74"/>
      <c r="F70" s="74"/>
      <c r="G70" s="74"/>
      <c r="H70" s="74"/>
      <c r="I70" s="24">
        <v>6</v>
      </c>
      <c r="J70" s="24" t="s">
        <v>204</v>
      </c>
      <c r="K70" s="30">
        <v>2020050310051</v>
      </c>
      <c r="L70" s="29" t="s">
        <v>158</v>
      </c>
      <c r="M70" s="29" t="s">
        <v>116</v>
      </c>
      <c r="N70" s="32" t="s">
        <v>39</v>
      </c>
      <c r="O70" s="33">
        <v>0</v>
      </c>
      <c r="P70" s="33">
        <v>1</v>
      </c>
      <c r="Q70" s="33">
        <v>0</v>
      </c>
      <c r="R70" s="41">
        <v>1</v>
      </c>
      <c r="S70" s="33">
        <v>0</v>
      </c>
      <c r="T70" s="33">
        <v>0</v>
      </c>
      <c r="U70" s="30">
        <v>0</v>
      </c>
      <c r="V70" s="82">
        <v>1</v>
      </c>
      <c r="W70" s="30"/>
      <c r="X70" s="30"/>
      <c r="Y70" s="14">
        <f t="shared" si="0"/>
        <v>1</v>
      </c>
      <c r="Z70" s="26">
        <f t="shared" si="3"/>
        <v>1</v>
      </c>
      <c r="AA70" s="26">
        <f t="shared" si="4"/>
        <v>1</v>
      </c>
      <c r="AB70" s="24" t="s">
        <v>254</v>
      </c>
      <c r="AC70" s="24" t="s">
        <v>198</v>
      </c>
      <c r="AD70" s="38">
        <v>1</v>
      </c>
      <c r="AE70" s="28">
        <f t="shared" si="26"/>
        <v>1000</v>
      </c>
      <c r="AF70" s="28">
        <v>1000</v>
      </c>
      <c r="AG70" s="28">
        <v>0</v>
      </c>
      <c r="AH70" s="28">
        <v>0</v>
      </c>
      <c r="AI70" s="28"/>
      <c r="AJ70" s="28">
        <v>0</v>
      </c>
      <c r="AK70" s="28">
        <v>0</v>
      </c>
      <c r="AL70" s="28">
        <v>0</v>
      </c>
      <c r="AM70" s="28">
        <v>0</v>
      </c>
      <c r="AN70" s="27">
        <v>0</v>
      </c>
      <c r="AO70" s="28">
        <v>0</v>
      </c>
      <c r="AP70" s="28">
        <v>0</v>
      </c>
      <c r="AQ70" s="28">
        <v>0</v>
      </c>
      <c r="AR70" s="27">
        <v>0</v>
      </c>
      <c r="AS70" s="28">
        <v>0</v>
      </c>
      <c r="AT70" s="28">
        <v>0</v>
      </c>
      <c r="AU70" s="28">
        <v>0</v>
      </c>
      <c r="AV70" s="28">
        <v>0</v>
      </c>
      <c r="AW70" s="28">
        <v>0</v>
      </c>
      <c r="AX70" s="28">
        <v>0</v>
      </c>
      <c r="AY70" s="28">
        <f t="shared" si="27"/>
        <v>1000</v>
      </c>
      <c r="AZ70" s="15" t="s">
        <v>197</v>
      </c>
      <c r="BA70" s="30">
        <v>0</v>
      </c>
      <c r="BB70" s="24"/>
      <c r="BC70" s="24"/>
      <c r="BD70" s="24"/>
      <c r="BE70" s="24"/>
      <c r="BF70" s="24"/>
      <c r="BG70" s="24"/>
      <c r="BH70" s="24"/>
      <c r="BI70" s="24"/>
      <c r="BJ70" s="24" t="s">
        <v>199</v>
      </c>
      <c r="BK70" s="24" t="s">
        <v>199</v>
      </c>
      <c r="BL70" s="24" t="s">
        <v>199</v>
      </c>
      <c r="BM70" s="84" t="s">
        <v>199</v>
      </c>
      <c r="BN70" s="79"/>
      <c r="BO70" s="79"/>
      <c r="BP70" s="79"/>
      <c r="BQ70" s="79"/>
      <c r="BR70" s="79"/>
      <c r="BS70" s="79"/>
      <c r="BT70" s="81"/>
      <c r="BU70" s="81"/>
      <c r="BV70" s="81"/>
      <c r="BW70" s="81"/>
      <c r="BX70" s="81"/>
      <c r="BY70" s="81"/>
      <c r="BZ70" s="81"/>
      <c r="CA70" s="81"/>
      <c r="CB70" s="81"/>
      <c r="CC70" s="81"/>
      <c r="CD70" s="81"/>
      <c r="CE70" s="81"/>
    </row>
    <row r="71" spans="1:83" s="93" customFormat="1" x14ac:dyDescent="0.3">
      <c r="A71" s="85"/>
      <c r="B71" s="86"/>
      <c r="C71" s="87"/>
      <c r="D71" s="87"/>
      <c r="E71" s="89" t="s">
        <v>33</v>
      </c>
      <c r="F71" s="89"/>
      <c r="G71" s="89"/>
      <c r="H71" s="89"/>
      <c r="I71" s="89"/>
      <c r="J71" s="89"/>
      <c r="K71" s="89"/>
      <c r="L71" s="89"/>
      <c r="M71" s="89"/>
      <c r="N71" s="89"/>
      <c r="O71" s="89"/>
      <c r="P71" s="89"/>
      <c r="Q71" s="89"/>
      <c r="R71" s="89"/>
      <c r="S71" s="89"/>
      <c r="T71" s="89"/>
      <c r="U71" s="12"/>
      <c r="V71" s="90"/>
      <c r="W71" s="12"/>
      <c r="X71" s="12"/>
      <c r="Y71" s="16"/>
      <c r="Z71" s="9">
        <f>AVERAGE(Z65:Z70)</f>
        <v>0.8</v>
      </c>
      <c r="AA71" s="9">
        <f>AVERAGE(AA65:AA70)</f>
        <v>0.3880952380952381</v>
      </c>
      <c r="AB71" s="11"/>
      <c r="AC71" s="10"/>
      <c r="AD71" s="11"/>
      <c r="AE71" s="11">
        <f>SUM(AE65:AE70)</f>
        <v>9800</v>
      </c>
      <c r="AF71" s="11">
        <f t="shared" ref="AF71:AW71" si="28">SUM(AF65:AF70)</f>
        <v>1800</v>
      </c>
      <c r="AG71" s="11">
        <f t="shared" si="28"/>
        <v>0</v>
      </c>
      <c r="AH71" s="11">
        <f t="shared" si="28"/>
        <v>0</v>
      </c>
      <c r="AI71" s="11">
        <f t="shared" si="28"/>
        <v>0</v>
      </c>
      <c r="AJ71" s="11">
        <f t="shared" si="28"/>
        <v>0</v>
      </c>
      <c r="AK71" s="11">
        <f t="shared" si="28"/>
        <v>0</v>
      </c>
      <c r="AL71" s="11">
        <f t="shared" si="28"/>
        <v>0</v>
      </c>
      <c r="AM71" s="11">
        <f t="shared" si="28"/>
        <v>8000</v>
      </c>
      <c r="AN71" s="11">
        <f t="shared" si="28"/>
        <v>0</v>
      </c>
      <c r="AO71" s="11">
        <f t="shared" si="28"/>
        <v>0</v>
      </c>
      <c r="AP71" s="11">
        <f t="shared" si="28"/>
        <v>0</v>
      </c>
      <c r="AQ71" s="11">
        <f t="shared" si="28"/>
        <v>0</v>
      </c>
      <c r="AR71" s="11">
        <f t="shared" si="28"/>
        <v>0</v>
      </c>
      <c r="AS71" s="11">
        <f t="shared" si="28"/>
        <v>0</v>
      </c>
      <c r="AT71" s="11">
        <f t="shared" si="28"/>
        <v>0</v>
      </c>
      <c r="AU71" s="11">
        <f t="shared" si="28"/>
        <v>0</v>
      </c>
      <c r="AV71" s="11">
        <f t="shared" si="28"/>
        <v>0</v>
      </c>
      <c r="AW71" s="11">
        <f t="shared" si="28"/>
        <v>0</v>
      </c>
      <c r="AX71" s="12"/>
      <c r="AY71" s="11">
        <f>SUM(AY65:AY70)</f>
        <v>9800</v>
      </c>
      <c r="AZ71" s="12"/>
      <c r="BA71" s="12"/>
      <c r="BB71" s="10"/>
      <c r="BC71" s="10"/>
      <c r="BD71" s="10"/>
      <c r="BE71" s="10"/>
      <c r="BF71" s="10"/>
      <c r="BG71" s="10"/>
      <c r="BH71" s="10"/>
      <c r="BI71" s="10"/>
      <c r="BJ71" s="10"/>
      <c r="BK71" s="10"/>
      <c r="BL71" s="10"/>
      <c r="BM71" s="91"/>
      <c r="BN71" s="92"/>
      <c r="BO71" s="92"/>
      <c r="BP71" s="92"/>
      <c r="BQ71" s="92"/>
      <c r="BR71" s="92"/>
      <c r="BS71" s="92"/>
      <c r="BT71" s="92"/>
      <c r="BU71" s="92"/>
      <c r="BV71" s="92"/>
      <c r="BW71" s="92"/>
      <c r="BX71" s="92"/>
      <c r="BY71" s="92"/>
      <c r="BZ71" s="92"/>
      <c r="CA71" s="92"/>
      <c r="CB71" s="92"/>
      <c r="CC71" s="92"/>
      <c r="CD71" s="92"/>
      <c r="CE71" s="92"/>
    </row>
    <row r="72" spans="1:83" s="80" customFormat="1" ht="156.6" customHeight="1" x14ac:dyDescent="0.3">
      <c r="B72" s="75" t="s">
        <v>51</v>
      </c>
      <c r="C72" s="74" t="s">
        <v>52</v>
      </c>
      <c r="D72" s="74" t="s">
        <v>117</v>
      </c>
      <c r="E72" s="74" t="s">
        <v>175</v>
      </c>
      <c r="F72" s="74" t="s">
        <v>118</v>
      </c>
      <c r="G72" s="74"/>
      <c r="H72" s="74" t="s">
        <v>119</v>
      </c>
      <c r="I72" s="24">
        <v>1</v>
      </c>
      <c r="J72" s="24" t="s">
        <v>163</v>
      </c>
      <c r="K72" s="30">
        <v>2020050310036</v>
      </c>
      <c r="L72" s="29" t="s">
        <v>158</v>
      </c>
      <c r="M72" s="29" t="s">
        <v>120</v>
      </c>
      <c r="N72" s="32" t="s">
        <v>39</v>
      </c>
      <c r="O72" s="33">
        <v>0</v>
      </c>
      <c r="P72" s="33">
        <v>20</v>
      </c>
      <c r="Q72" s="33">
        <v>3</v>
      </c>
      <c r="R72" s="41">
        <v>6</v>
      </c>
      <c r="S72" s="33">
        <v>6</v>
      </c>
      <c r="T72" s="33">
        <v>5</v>
      </c>
      <c r="U72" s="33">
        <v>3</v>
      </c>
      <c r="V72" s="77">
        <v>6</v>
      </c>
      <c r="W72" s="14"/>
      <c r="X72" s="14"/>
      <c r="Y72" s="14">
        <f t="shared" si="0"/>
        <v>9</v>
      </c>
      <c r="Z72" s="26">
        <f t="shared" si="3"/>
        <v>1</v>
      </c>
      <c r="AA72" s="26">
        <f t="shared" si="4"/>
        <v>0.45</v>
      </c>
      <c r="AB72" s="24" t="s">
        <v>255</v>
      </c>
      <c r="AC72" s="24" t="s">
        <v>200</v>
      </c>
      <c r="AD72" s="38">
        <v>6</v>
      </c>
      <c r="AE72" s="28">
        <f t="shared" ref="AE72:AE77" si="29">+AY72</f>
        <v>4800</v>
      </c>
      <c r="AF72" s="28">
        <v>0</v>
      </c>
      <c r="AG72" s="28">
        <v>0</v>
      </c>
      <c r="AH72" s="28">
        <v>0</v>
      </c>
      <c r="AI72" s="28"/>
      <c r="AJ72" s="28">
        <v>0</v>
      </c>
      <c r="AK72" s="28">
        <v>0</v>
      </c>
      <c r="AL72" s="28">
        <v>0</v>
      </c>
      <c r="AM72" s="27">
        <v>4800</v>
      </c>
      <c r="AN72" s="27">
        <v>0</v>
      </c>
      <c r="AO72" s="28">
        <v>0</v>
      </c>
      <c r="AP72" s="28">
        <v>0</v>
      </c>
      <c r="AQ72" s="28">
        <v>0</v>
      </c>
      <c r="AR72" s="27">
        <v>0</v>
      </c>
      <c r="AS72" s="28">
        <v>0</v>
      </c>
      <c r="AT72" s="28">
        <v>0</v>
      </c>
      <c r="AU72" s="28">
        <v>0</v>
      </c>
      <c r="AV72" s="28">
        <v>0</v>
      </c>
      <c r="AW72" s="28">
        <v>0</v>
      </c>
      <c r="AX72" s="28">
        <v>0</v>
      </c>
      <c r="AY72" s="28">
        <f t="shared" ref="AY72:AY77" si="30">SUM(AF72:AX72)</f>
        <v>4800</v>
      </c>
      <c r="AZ72" s="15" t="s">
        <v>197</v>
      </c>
      <c r="BA72" s="30">
        <v>10</v>
      </c>
      <c r="BB72" s="24"/>
      <c r="BC72" s="24"/>
      <c r="BD72" s="24"/>
      <c r="BE72" s="24"/>
      <c r="BF72" s="24"/>
      <c r="BG72" s="24" t="s">
        <v>199</v>
      </c>
      <c r="BH72" s="24" t="s">
        <v>199</v>
      </c>
      <c r="BI72" s="24" t="s">
        <v>199</v>
      </c>
      <c r="BJ72" s="24"/>
      <c r="BK72" s="24" t="s">
        <v>199</v>
      </c>
      <c r="BL72" s="24"/>
      <c r="BM72" s="95"/>
      <c r="BN72" s="79"/>
      <c r="BO72" s="79"/>
      <c r="BP72" s="79"/>
      <c r="BQ72" s="79"/>
      <c r="BR72" s="79"/>
      <c r="BS72" s="79"/>
      <c r="BT72" s="79"/>
      <c r="BU72" s="79"/>
      <c r="BV72" s="79"/>
      <c r="BW72" s="79"/>
      <c r="BX72" s="79"/>
      <c r="BY72" s="79"/>
      <c r="BZ72" s="79"/>
      <c r="CA72" s="79"/>
      <c r="CB72" s="79"/>
      <c r="CC72" s="79"/>
      <c r="CD72" s="79"/>
      <c r="CE72" s="79"/>
    </row>
    <row r="73" spans="1:83" s="80" customFormat="1" ht="76.8" customHeight="1" x14ac:dyDescent="0.3">
      <c r="B73" s="75"/>
      <c r="C73" s="74"/>
      <c r="D73" s="74"/>
      <c r="E73" s="74"/>
      <c r="F73" s="74"/>
      <c r="G73" s="74"/>
      <c r="H73" s="74"/>
      <c r="I73" s="24">
        <v>2</v>
      </c>
      <c r="J73" s="24" t="s">
        <v>163</v>
      </c>
      <c r="K73" s="30">
        <v>2020050310036</v>
      </c>
      <c r="L73" s="29" t="s">
        <v>158</v>
      </c>
      <c r="M73" s="29" t="s">
        <v>121</v>
      </c>
      <c r="N73" s="32" t="s">
        <v>39</v>
      </c>
      <c r="O73" s="33">
        <v>0</v>
      </c>
      <c r="P73" s="33">
        <v>4</v>
      </c>
      <c r="Q73" s="33">
        <v>1</v>
      </c>
      <c r="R73" s="41">
        <v>1</v>
      </c>
      <c r="S73" s="33">
        <v>1</v>
      </c>
      <c r="T73" s="33">
        <v>1</v>
      </c>
      <c r="U73" s="33">
        <v>1</v>
      </c>
      <c r="V73" s="77">
        <v>1</v>
      </c>
      <c r="W73" s="14"/>
      <c r="X73" s="14"/>
      <c r="Y73" s="14">
        <f t="shared" si="0"/>
        <v>2</v>
      </c>
      <c r="Z73" s="26">
        <f t="shared" si="3"/>
        <v>1</v>
      </c>
      <c r="AA73" s="26">
        <f t="shared" si="4"/>
        <v>0.5</v>
      </c>
      <c r="AB73" s="24" t="s">
        <v>256</v>
      </c>
      <c r="AC73" s="24" t="s">
        <v>198</v>
      </c>
      <c r="AD73" s="38">
        <v>1</v>
      </c>
      <c r="AE73" s="28">
        <f t="shared" si="29"/>
        <v>3000</v>
      </c>
      <c r="AF73" s="28">
        <v>0</v>
      </c>
      <c r="AG73" s="28">
        <v>0</v>
      </c>
      <c r="AH73" s="28">
        <v>0</v>
      </c>
      <c r="AI73" s="28"/>
      <c r="AJ73" s="28">
        <v>0</v>
      </c>
      <c r="AK73" s="28">
        <v>0</v>
      </c>
      <c r="AL73" s="28">
        <v>0</v>
      </c>
      <c r="AM73" s="27">
        <v>3000</v>
      </c>
      <c r="AN73" s="27">
        <v>0</v>
      </c>
      <c r="AO73" s="28">
        <v>0</v>
      </c>
      <c r="AP73" s="28">
        <v>0</v>
      </c>
      <c r="AQ73" s="28">
        <v>0</v>
      </c>
      <c r="AR73" s="27">
        <v>0</v>
      </c>
      <c r="AS73" s="28">
        <v>0</v>
      </c>
      <c r="AT73" s="28">
        <v>0</v>
      </c>
      <c r="AU73" s="28">
        <v>0</v>
      </c>
      <c r="AV73" s="28">
        <v>0</v>
      </c>
      <c r="AW73" s="28">
        <v>0</v>
      </c>
      <c r="AX73" s="28">
        <v>0</v>
      </c>
      <c r="AY73" s="28">
        <f t="shared" si="30"/>
        <v>3000</v>
      </c>
      <c r="AZ73" s="15" t="s">
        <v>197</v>
      </c>
      <c r="BA73" s="30">
        <v>0</v>
      </c>
      <c r="BB73" s="24"/>
      <c r="BC73" s="24"/>
      <c r="BD73" s="24"/>
      <c r="BE73" s="24"/>
      <c r="BF73" s="24"/>
      <c r="BG73" s="24"/>
      <c r="BH73" s="24"/>
      <c r="BI73" s="24" t="s">
        <v>199</v>
      </c>
      <c r="BJ73" s="24"/>
      <c r="BK73" s="24"/>
      <c r="BL73" s="24"/>
      <c r="BM73" s="84"/>
      <c r="BN73" s="79"/>
      <c r="BO73" s="79"/>
      <c r="BP73" s="79"/>
      <c r="BQ73" s="79"/>
      <c r="BR73" s="79"/>
      <c r="BS73" s="79"/>
      <c r="BT73" s="81"/>
      <c r="BU73" s="81"/>
      <c r="BV73" s="81"/>
      <c r="BW73" s="81"/>
      <c r="BX73" s="81"/>
      <c r="BY73" s="81"/>
      <c r="BZ73" s="81"/>
      <c r="CA73" s="81"/>
      <c r="CB73" s="81"/>
      <c r="CC73" s="81"/>
      <c r="CD73" s="81"/>
      <c r="CE73" s="81"/>
    </row>
    <row r="74" spans="1:83" s="80" customFormat="1" ht="76.8" customHeight="1" x14ac:dyDescent="0.3">
      <c r="B74" s="75"/>
      <c r="C74" s="74"/>
      <c r="D74" s="74"/>
      <c r="E74" s="76"/>
      <c r="F74" s="74"/>
      <c r="G74" s="74"/>
      <c r="H74" s="74"/>
      <c r="I74" s="24">
        <v>3</v>
      </c>
      <c r="J74" s="24" t="s">
        <v>163</v>
      </c>
      <c r="K74" s="30">
        <v>2020050310036</v>
      </c>
      <c r="L74" s="29" t="s">
        <v>158</v>
      </c>
      <c r="M74" s="29" t="s">
        <v>122</v>
      </c>
      <c r="N74" s="32" t="s">
        <v>39</v>
      </c>
      <c r="O74" s="33">
        <v>30</v>
      </c>
      <c r="P74" s="33">
        <v>100</v>
      </c>
      <c r="Q74" s="33">
        <v>0</v>
      </c>
      <c r="R74" s="41">
        <v>40</v>
      </c>
      <c r="S74" s="33">
        <v>30</v>
      </c>
      <c r="T74" s="33">
        <v>30</v>
      </c>
      <c r="U74" s="30">
        <v>0</v>
      </c>
      <c r="V74" s="82">
        <v>40</v>
      </c>
      <c r="W74" s="30"/>
      <c r="X74" s="30"/>
      <c r="Y74" s="14">
        <f t="shared" si="0"/>
        <v>40</v>
      </c>
      <c r="Z74" s="26">
        <f t="shared" si="3"/>
        <v>1</v>
      </c>
      <c r="AA74" s="26">
        <f t="shared" si="4"/>
        <v>0.4</v>
      </c>
      <c r="AB74" s="24" t="s">
        <v>214</v>
      </c>
      <c r="AC74" s="24" t="s">
        <v>198</v>
      </c>
      <c r="AD74" s="38">
        <v>40</v>
      </c>
      <c r="AE74" s="28">
        <f t="shared" si="29"/>
        <v>1500</v>
      </c>
      <c r="AF74" s="28">
        <v>0</v>
      </c>
      <c r="AG74" s="28">
        <v>0</v>
      </c>
      <c r="AH74" s="28">
        <v>0</v>
      </c>
      <c r="AI74" s="28"/>
      <c r="AJ74" s="28">
        <v>0</v>
      </c>
      <c r="AK74" s="28">
        <v>0</v>
      </c>
      <c r="AL74" s="28">
        <v>0</v>
      </c>
      <c r="AM74" s="27">
        <v>1500</v>
      </c>
      <c r="AN74" s="27">
        <v>0</v>
      </c>
      <c r="AO74" s="28">
        <v>0</v>
      </c>
      <c r="AP74" s="28">
        <v>0</v>
      </c>
      <c r="AQ74" s="28">
        <v>0</v>
      </c>
      <c r="AR74" s="27">
        <v>0</v>
      </c>
      <c r="AS74" s="28">
        <v>0</v>
      </c>
      <c r="AT74" s="28">
        <v>0</v>
      </c>
      <c r="AU74" s="28">
        <v>0</v>
      </c>
      <c r="AV74" s="28">
        <v>0</v>
      </c>
      <c r="AW74" s="28">
        <v>0</v>
      </c>
      <c r="AX74" s="28">
        <v>0</v>
      </c>
      <c r="AY74" s="28">
        <f t="shared" si="30"/>
        <v>1500</v>
      </c>
      <c r="AZ74" s="15" t="s">
        <v>197</v>
      </c>
      <c r="BA74" s="30">
        <v>30</v>
      </c>
      <c r="BB74" s="24"/>
      <c r="BC74" s="24"/>
      <c r="BD74" s="24"/>
      <c r="BE74" s="24" t="s">
        <v>199</v>
      </c>
      <c r="BF74" s="24"/>
      <c r="BG74" s="24"/>
      <c r="BH74" s="24"/>
      <c r="BI74" s="24"/>
      <c r="BJ74" s="24"/>
      <c r="BK74" s="24"/>
      <c r="BL74" s="24"/>
      <c r="BM74" s="84"/>
      <c r="BN74" s="79"/>
      <c r="BO74" s="79"/>
      <c r="BP74" s="79"/>
      <c r="BQ74" s="79"/>
      <c r="BR74" s="79"/>
      <c r="BS74" s="79"/>
      <c r="BT74" s="81"/>
      <c r="BU74" s="81"/>
      <c r="BV74" s="81"/>
      <c r="BW74" s="81"/>
      <c r="BX74" s="81"/>
      <c r="BY74" s="81"/>
      <c r="BZ74" s="81"/>
      <c r="CA74" s="81"/>
      <c r="CB74" s="81"/>
      <c r="CC74" s="81"/>
      <c r="CD74" s="81"/>
      <c r="CE74" s="81"/>
    </row>
    <row r="75" spans="1:83" s="80" customFormat="1" ht="109.2" customHeight="1" x14ac:dyDescent="0.3">
      <c r="B75" s="75"/>
      <c r="C75" s="74"/>
      <c r="D75" s="74"/>
      <c r="E75" s="74"/>
      <c r="F75" s="74"/>
      <c r="G75" s="74"/>
      <c r="H75" s="74"/>
      <c r="I75" s="24">
        <v>4</v>
      </c>
      <c r="J75" s="24" t="s">
        <v>163</v>
      </c>
      <c r="K75" s="30">
        <v>2020050310036</v>
      </c>
      <c r="L75" s="29" t="s">
        <v>158</v>
      </c>
      <c r="M75" s="29" t="s">
        <v>123</v>
      </c>
      <c r="N75" s="32" t="s">
        <v>39</v>
      </c>
      <c r="O75" s="33">
        <v>0</v>
      </c>
      <c r="P75" s="33">
        <v>6</v>
      </c>
      <c r="Q75" s="33">
        <v>1</v>
      </c>
      <c r="R75" s="41">
        <v>2</v>
      </c>
      <c r="S75" s="33">
        <v>2</v>
      </c>
      <c r="T75" s="33">
        <v>1</v>
      </c>
      <c r="U75" s="33">
        <v>1</v>
      </c>
      <c r="V75" s="82">
        <v>2</v>
      </c>
      <c r="W75" s="30"/>
      <c r="X75" s="30"/>
      <c r="Y75" s="14">
        <f t="shared" ref="Y75:Y102" si="31">SUM(U75:X75)</f>
        <v>3</v>
      </c>
      <c r="Z75" s="26">
        <f t="shared" ref="Z75:Z102" si="32">IF(ISERROR(V75/R75),"",V75/R75)</f>
        <v>1</v>
      </c>
      <c r="AA75" s="26">
        <f t="shared" ref="AA75:AA102" si="33">IF(ISERROR(Y75/P75),"",Y75/P75)</f>
        <v>0.5</v>
      </c>
      <c r="AB75" s="96" t="s">
        <v>257</v>
      </c>
      <c r="AC75" s="24" t="s">
        <v>200</v>
      </c>
      <c r="AD75" s="38">
        <v>2</v>
      </c>
      <c r="AE75" s="28">
        <f t="shared" si="29"/>
        <v>18500</v>
      </c>
      <c r="AF75" s="28">
        <v>0</v>
      </c>
      <c r="AG75" s="28">
        <v>0</v>
      </c>
      <c r="AH75" s="28">
        <v>0</v>
      </c>
      <c r="AI75" s="28"/>
      <c r="AJ75" s="28">
        <v>0</v>
      </c>
      <c r="AK75" s="28">
        <v>0</v>
      </c>
      <c r="AL75" s="28">
        <v>0</v>
      </c>
      <c r="AM75" s="27">
        <v>18500</v>
      </c>
      <c r="AN75" s="27">
        <v>0</v>
      </c>
      <c r="AO75" s="28">
        <v>0</v>
      </c>
      <c r="AP75" s="28">
        <v>0</v>
      </c>
      <c r="AQ75" s="28">
        <v>0</v>
      </c>
      <c r="AR75" s="27">
        <v>0</v>
      </c>
      <c r="AS75" s="28">
        <v>0</v>
      </c>
      <c r="AT75" s="28">
        <v>0</v>
      </c>
      <c r="AU75" s="28">
        <v>0</v>
      </c>
      <c r="AV75" s="28">
        <v>0</v>
      </c>
      <c r="AW75" s="28">
        <v>0</v>
      </c>
      <c r="AX75" s="28">
        <v>0</v>
      </c>
      <c r="AY75" s="28">
        <f t="shared" si="30"/>
        <v>18500</v>
      </c>
      <c r="AZ75" s="15" t="s">
        <v>197</v>
      </c>
      <c r="BA75" s="30">
        <v>60</v>
      </c>
      <c r="BB75" s="24"/>
      <c r="BC75" s="24"/>
      <c r="BD75" s="24" t="s">
        <v>199</v>
      </c>
      <c r="BE75" s="24"/>
      <c r="BF75" s="24"/>
      <c r="BG75" s="24"/>
      <c r="BH75" s="24"/>
      <c r="BI75" s="24"/>
      <c r="BJ75" s="24"/>
      <c r="BK75" s="24" t="s">
        <v>199</v>
      </c>
      <c r="BL75" s="24" t="s">
        <v>199</v>
      </c>
      <c r="BM75" s="84"/>
      <c r="BN75" s="79"/>
      <c r="BO75" s="79"/>
      <c r="BP75" s="79"/>
      <c r="BQ75" s="79"/>
      <c r="BR75" s="79"/>
      <c r="BS75" s="79"/>
      <c r="BT75" s="81"/>
      <c r="BU75" s="81"/>
      <c r="BV75" s="81"/>
      <c r="BW75" s="81"/>
      <c r="BX75" s="81"/>
      <c r="BY75" s="81"/>
      <c r="BZ75" s="81"/>
      <c r="CA75" s="81"/>
      <c r="CB75" s="81"/>
      <c r="CC75" s="81"/>
      <c r="CD75" s="81"/>
      <c r="CE75" s="81"/>
    </row>
    <row r="76" spans="1:83" s="80" customFormat="1" ht="78" customHeight="1" x14ac:dyDescent="0.3">
      <c r="B76" s="75"/>
      <c r="C76" s="74"/>
      <c r="D76" s="74"/>
      <c r="E76" s="76"/>
      <c r="F76" s="74"/>
      <c r="G76" s="74"/>
      <c r="H76" s="74"/>
      <c r="I76" s="24">
        <v>5</v>
      </c>
      <c r="J76" s="24" t="s">
        <v>163</v>
      </c>
      <c r="K76" s="30">
        <v>2020050310036</v>
      </c>
      <c r="L76" s="29" t="s">
        <v>158</v>
      </c>
      <c r="M76" s="29" t="s">
        <v>124</v>
      </c>
      <c r="N76" s="32" t="s">
        <v>39</v>
      </c>
      <c r="O76" s="33">
        <v>0</v>
      </c>
      <c r="P76" s="33">
        <v>1</v>
      </c>
      <c r="Q76" s="33">
        <v>0</v>
      </c>
      <c r="R76" s="41">
        <v>1</v>
      </c>
      <c r="S76" s="33">
        <v>0</v>
      </c>
      <c r="T76" s="33">
        <v>0</v>
      </c>
      <c r="U76" s="30">
        <v>0</v>
      </c>
      <c r="V76" s="82">
        <v>0</v>
      </c>
      <c r="W76" s="30"/>
      <c r="X76" s="30"/>
      <c r="Y76" s="14">
        <f t="shared" si="31"/>
        <v>0</v>
      </c>
      <c r="Z76" s="26">
        <f t="shared" si="32"/>
        <v>0</v>
      </c>
      <c r="AA76" s="26">
        <f t="shared" si="33"/>
        <v>0</v>
      </c>
      <c r="AB76" s="24" t="s">
        <v>258</v>
      </c>
      <c r="AC76" s="24" t="s">
        <v>198</v>
      </c>
      <c r="AD76" s="38">
        <v>1</v>
      </c>
      <c r="AE76" s="28">
        <f t="shared" si="29"/>
        <v>0</v>
      </c>
      <c r="AF76" s="28">
        <v>0</v>
      </c>
      <c r="AG76" s="28">
        <v>0</v>
      </c>
      <c r="AH76" s="28">
        <v>0</v>
      </c>
      <c r="AI76" s="28"/>
      <c r="AJ76" s="28">
        <v>0</v>
      </c>
      <c r="AK76" s="28">
        <v>0</v>
      </c>
      <c r="AL76" s="28">
        <v>0</v>
      </c>
      <c r="AM76" s="27">
        <v>0</v>
      </c>
      <c r="AN76" s="27">
        <v>0</v>
      </c>
      <c r="AO76" s="28">
        <v>0</v>
      </c>
      <c r="AP76" s="28">
        <v>0</v>
      </c>
      <c r="AQ76" s="28">
        <v>0</v>
      </c>
      <c r="AR76" s="27">
        <v>0</v>
      </c>
      <c r="AS76" s="28">
        <v>0</v>
      </c>
      <c r="AT76" s="28">
        <v>0</v>
      </c>
      <c r="AU76" s="28">
        <v>0</v>
      </c>
      <c r="AV76" s="28">
        <v>0</v>
      </c>
      <c r="AW76" s="28">
        <v>0</v>
      </c>
      <c r="AX76" s="28">
        <v>0</v>
      </c>
      <c r="AY76" s="28">
        <f t="shared" si="30"/>
        <v>0</v>
      </c>
      <c r="AZ76" s="15" t="s">
        <v>197</v>
      </c>
      <c r="BA76" s="30">
        <v>0</v>
      </c>
      <c r="BB76" s="24"/>
      <c r="BC76" s="24"/>
      <c r="BD76" s="24"/>
      <c r="BE76" s="24"/>
      <c r="BF76" s="24"/>
      <c r="BG76" s="24"/>
      <c r="BH76" s="24"/>
      <c r="BI76" s="24"/>
      <c r="BJ76" s="24"/>
      <c r="BK76" s="24"/>
      <c r="BL76" s="24"/>
      <c r="BM76" s="84"/>
      <c r="BN76" s="79"/>
      <c r="BO76" s="79"/>
      <c r="BP76" s="79"/>
      <c r="BQ76" s="79"/>
      <c r="BR76" s="79"/>
      <c r="BS76" s="79"/>
      <c r="BT76" s="79"/>
      <c r="BU76" s="79"/>
      <c r="BV76" s="79"/>
      <c r="BW76" s="79"/>
      <c r="BX76" s="79"/>
      <c r="BY76" s="79"/>
      <c r="BZ76" s="79"/>
      <c r="CA76" s="79"/>
      <c r="CB76" s="79"/>
      <c r="CC76" s="79"/>
      <c r="CD76" s="79"/>
      <c r="CE76" s="79"/>
    </row>
    <row r="77" spans="1:83" s="80" customFormat="1" ht="156.6" customHeight="1" x14ac:dyDescent="0.3">
      <c r="B77" s="75"/>
      <c r="C77" s="74"/>
      <c r="D77" s="74"/>
      <c r="E77" s="74"/>
      <c r="F77" s="74"/>
      <c r="G77" s="74"/>
      <c r="H77" s="74"/>
      <c r="I77" s="24">
        <v>6</v>
      </c>
      <c r="J77" s="24" t="s">
        <v>163</v>
      </c>
      <c r="K77" s="30">
        <v>2020050310036</v>
      </c>
      <c r="L77" s="29" t="s">
        <v>158</v>
      </c>
      <c r="M77" s="29" t="s">
        <v>125</v>
      </c>
      <c r="N77" s="32" t="s">
        <v>73</v>
      </c>
      <c r="O77" s="34">
        <v>0.4</v>
      </c>
      <c r="P77" s="34">
        <v>0.8</v>
      </c>
      <c r="Q77" s="34">
        <v>0.45</v>
      </c>
      <c r="R77" s="42">
        <v>0.57999999999999996</v>
      </c>
      <c r="S77" s="34">
        <v>0.7</v>
      </c>
      <c r="T77" s="34">
        <v>0.8</v>
      </c>
      <c r="U77" s="34">
        <v>0.45</v>
      </c>
      <c r="V77" s="82">
        <v>0.57999999999999996</v>
      </c>
      <c r="W77" s="30"/>
      <c r="X77" s="30"/>
      <c r="Y77" s="14">
        <f t="shared" si="31"/>
        <v>1.03</v>
      </c>
      <c r="Z77" s="26">
        <f t="shared" si="32"/>
        <v>1</v>
      </c>
      <c r="AA77" s="46">
        <f>Y77/SUM(Q77:T77)</f>
        <v>0.40711462450592883</v>
      </c>
      <c r="AB77" s="24" t="s">
        <v>259</v>
      </c>
      <c r="AC77" s="24" t="s">
        <v>200</v>
      </c>
      <c r="AD77" s="38">
        <v>1</v>
      </c>
      <c r="AE77" s="28">
        <f t="shared" si="29"/>
        <v>18200</v>
      </c>
      <c r="AF77" s="28">
        <v>0</v>
      </c>
      <c r="AG77" s="28">
        <v>0</v>
      </c>
      <c r="AH77" s="28">
        <v>0</v>
      </c>
      <c r="AI77" s="28"/>
      <c r="AJ77" s="28">
        <v>0</v>
      </c>
      <c r="AK77" s="28">
        <v>0</v>
      </c>
      <c r="AL77" s="28">
        <v>0</v>
      </c>
      <c r="AM77" s="27">
        <v>18200</v>
      </c>
      <c r="AN77" s="27">
        <v>0</v>
      </c>
      <c r="AO77" s="28">
        <v>0</v>
      </c>
      <c r="AP77" s="28">
        <v>0</v>
      </c>
      <c r="AQ77" s="28">
        <v>0</v>
      </c>
      <c r="AR77" s="27">
        <v>0</v>
      </c>
      <c r="AS77" s="28">
        <v>0</v>
      </c>
      <c r="AT77" s="28">
        <v>0</v>
      </c>
      <c r="AU77" s="28">
        <v>0</v>
      </c>
      <c r="AV77" s="28">
        <v>0</v>
      </c>
      <c r="AW77" s="28">
        <v>0</v>
      </c>
      <c r="AX77" s="28">
        <v>0</v>
      </c>
      <c r="AY77" s="28">
        <f t="shared" si="30"/>
        <v>18200</v>
      </c>
      <c r="AZ77" s="15" t="s">
        <v>197</v>
      </c>
      <c r="BA77" s="30">
        <v>150</v>
      </c>
      <c r="BB77" s="24"/>
      <c r="BC77" s="24" t="s">
        <v>199</v>
      </c>
      <c r="BD77" s="24" t="s">
        <v>199</v>
      </c>
      <c r="BE77" s="24" t="s">
        <v>199</v>
      </c>
      <c r="BF77" s="24" t="s">
        <v>199</v>
      </c>
      <c r="BG77" s="24" t="s">
        <v>199</v>
      </c>
      <c r="BH77" s="24" t="s">
        <v>199</v>
      </c>
      <c r="BI77" s="24" t="s">
        <v>199</v>
      </c>
      <c r="BJ77" s="24" t="s">
        <v>199</v>
      </c>
      <c r="BK77" s="24" t="s">
        <v>199</v>
      </c>
      <c r="BL77" s="24" t="s">
        <v>199</v>
      </c>
      <c r="BM77" s="84"/>
      <c r="BN77" s="79"/>
      <c r="BO77" s="79"/>
      <c r="BP77" s="79"/>
      <c r="BQ77" s="79"/>
      <c r="BR77" s="79"/>
      <c r="BS77" s="79"/>
      <c r="BT77" s="81"/>
      <c r="BU77" s="81"/>
      <c r="BV77" s="81"/>
      <c r="BW77" s="81"/>
      <c r="BX77" s="81"/>
      <c r="BY77" s="81"/>
      <c r="BZ77" s="81"/>
      <c r="CA77" s="81"/>
      <c r="CB77" s="81"/>
      <c r="CC77" s="81"/>
      <c r="CD77" s="81"/>
      <c r="CE77" s="81"/>
    </row>
    <row r="78" spans="1:83" s="93" customFormat="1" x14ac:dyDescent="0.3">
      <c r="A78" s="85"/>
      <c r="B78" s="86"/>
      <c r="C78" s="87"/>
      <c r="D78" s="87"/>
      <c r="E78" s="89" t="s">
        <v>33</v>
      </c>
      <c r="F78" s="89"/>
      <c r="G78" s="89"/>
      <c r="H78" s="89"/>
      <c r="I78" s="89"/>
      <c r="J78" s="89"/>
      <c r="K78" s="89"/>
      <c r="L78" s="89"/>
      <c r="M78" s="89"/>
      <c r="N78" s="89"/>
      <c r="O78" s="89"/>
      <c r="P78" s="89"/>
      <c r="Q78" s="89"/>
      <c r="R78" s="89"/>
      <c r="S78" s="89"/>
      <c r="T78" s="89"/>
      <c r="U78" s="12"/>
      <c r="V78" s="90"/>
      <c r="W78" s="12"/>
      <c r="X78" s="12"/>
      <c r="Y78" s="16"/>
      <c r="Z78" s="9">
        <f>AVERAGE(Z72:Z77)</f>
        <v>0.83333333333333337</v>
      </c>
      <c r="AA78" s="9">
        <f>AVERAGE(AA72:AA77)</f>
        <v>0.37618577075098814</v>
      </c>
      <c r="AB78" s="11"/>
      <c r="AC78" s="10"/>
      <c r="AD78" s="11"/>
      <c r="AE78" s="11">
        <f>SUM(AE72:AE77)</f>
        <v>46000</v>
      </c>
      <c r="AF78" s="11">
        <f t="shared" ref="AF78:AV78" si="34">SUM(AF72:AF77)</f>
        <v>0</v>
      </c>
      <c r="AG78" s="11">
        <f t="shared" si="34"/>
        <v>0</v>
      </c>
      <c r="AH78" s="11">
        <f t="shared" si="34"/>
        <v>0</v>
      </c>
      <c r="AI78" s="11">
        <f t="shared" si="34"/>
        <v>0</v>
      </c>
      <c r="AJ78" s="11">
        <f t="shared" si="34"/>
        <v>0</v>
      </c>
      <c r="AK78" s="11">
        <f t="shared" si="34"/>
        <v>0</v>
      </c>
      <c r="AL78" s="11">
        <f t="shared" si="34"/>
        <v>0</v>
      </c>
      <c r="AM78" s="11">
        <f t="shared" si="34"/>
        <v>46000</v>
      </c>
      <c r="AN78" s="11">
        <f t="shared" si="34"/>
        <v>0</v>
      </c>
      <c r="AO78" s="11">
        <f t="shared" si="34"/>
        <v>0</v>
      </c>
      <c r="AP78" s="11">
        <f t="shared" si="34"/>
        <v>0</v>
      </c>
      <c r="AQ78" s="11">
        <f t="shared" si="34"/>
        <v>0</v>
      </c>
      <c r="AR78" s="11">
        <f t="shared" si="34"/>
        <v>0</v>
      </c>
      <c r="AS78" s="11">
        <f t="shared" si="34"/>
        <v>0</v>
      </c>
      <c r="AT78" s="11">
        <f t="shared" si="34"/>
        <v>0</v>
      </c>
      <c r="AU78" s="11">
        <f t="shared" si="34"/>
        <v>0</v>
      </c>
      <c r="AV78" s="11">
        <f t="shared" si="34"/>
        <v>0</v>
      </c>
      <c r="AW78" s="11">
        <f>SUM(AW72:AW77)</f>
        <v>0</v>
      </c>
      <c r="AX78" s="12"/>
      <c r="AY78" s="11">
        <f>SUM(AY72:AY77)</f>
        <v>46000</v>
      </c>
      <c r="AZ78" s="12"/>
      <c r="BA78" s="12"/>
      <c r="BB78" s="10"/>
      <c r="BC78" s="10"/>
      <c r="BD78" s="10"/>
      <c r="BE78" s="10"/>
      <c r="BF78" s="10"/>
      <c r="BG78" s="10"/>
      <c r="BH78" s="10"/>
      <c r="BI78" s="10"/>
      <c r="BJ78" s="10"/>
      <c r="BK78" s="10"/>
      <c r="BL78" s="10"/>
      <c r="BM78" s="91"/>
      <c r="BN78" s="92"/>
      <c r="BO78" s="92"/>
      <c r="BP78" s="92"/>
      <c r="BQ78" s="92"/>
      <c r="BR78" s="92"/>
      <c r="BS78" s="92"/>
      <c r="BT78" s="92"/>
      <c r="BU78" s="92"/>
      <c r="BV78" s="92"/>
      <c r="BW78" s="92"/>
      <c r="BX78" s="92"/>
      <c r="BY78" s="92"/>
      <c r="BZ78" s="92"/>
      <c r="CA78" s="92"/>
      <c r="CB78" s="92"/>
      <c r="CC78" s="92"/>
      <c r="CD78" s="92"/>
      <c r="CE78" s="92"/>
    </row>
    <row r="79" spans="1:83" s="80" customFormat="1" ht="67.8" customHeight="1" x14ac:dyDescent="0.3">
      <c r="B79" s="75" t="s">
        <v>51</v>
      </c>
      <c r="C79" s="74" t="s">
        <v>52</v>
      </c>
      <c r="D79" s="74" t="s">
        <v>126</v>
      </c>
      <c r="E79" s="74" t="s">
        <v>175</v>
      </c>
      <c r="F79" s="74" t="s">
        <v>127</v>
      </c>
      <c r="G79" s="74"/>
      <c r="H79" s="74" t="s">
        <v>128</v>
      </c>
      <c r="I79" s="24">
        <v>1</v>
      </c>
      <c r="J79" s="24" t="s">
        <v>164</v>
      </c>
      <c r="K79" s="30">
        <v>2020050310046</v>
      </c>
      <c r="L79" s="29" t="s">
        <v>158</v>
      </c>
      <c r="M79" s="29" t="s">
        <v>129</v>
      </c>
      <c r="N79" s="32" t="s">
        <v>73</v>
      </c>
      <c r="O79" s="33">
        <v>0</v>
      </c>
      <c r="P79" s="33">
        <v>1</v>
      </c>
      <c r="Q79" s="33">
        <v>0</v>
      </c>
      <c r="R79" s="41">
        <v>1</v>
      </c>
      <c r="S79" s="33">
        <v>0</v>
      </c>
      <c r="T79" s="33">
        <v>0</v>
      </c>
      <c r="U79" s="14">
        <v>0</v>
      </c>
      <c r="V79" s="77">
        <v>0</v>
      </c>
      <c r="W79" s="14"/>
      <c r="X79" s="14"/>
      <c r="Y79" s="14">
        <f t="shared" si="31"/>
        <v>0</v>
      </c>
      <c r="Z79" s="26">
        <f t="shared" si="32"/>
        <v>0</v>
      </c>
      <c r="AA79" s="46">
        <f t="shared" ref="AA79:AA80" si="35">Y79/SUM(Q79:T79)</f>
        <v>0</v>
      </c>
      <c r="AB79" s="24" t="s">
        <v>235</v>
      </c>
      <c r="AC79" s="24" t="s">
        <v>198</v>
      </c>
      <c r="AD79" s="38">
        <v>1</v>
      </c>
      <c r="AE79" s="28">
        <f t="shared" ref="AE79:AE88" si="36">+AY79</f>
        <v>0</v>
      </c>
      <c r="AF79" s="28">
        <v>0</v>
      </c>
      <c r="AG79" s="28">
        <v>0</v>
      </c>
      <c r="AH79" s="28">
        <v>0</v>
      </c>
      <c r="AI79" s="28"/>
      <c r="AJ79" s="28">
        <v>0</v>
      </c>
      <c r="AK79" s="28">
        <v>0</v>
      </c>
      <c r="AL79" s="28">
        <v>0</v>
      </c>
      <c r="AM79" s="27">
        <v>0</v>
      </c>
      <c r="AN79" s="27">
        <v>0</v>
      </c>
      <c r="AO79" s="28">
        <v>0</v>
      </c>
      <c r="AP79" s="28">
        <v>0</v>
      </c>
      <c r="AQ79" s="28">
        <v>0</v>
      </c>
      <c r="AR79" s="27">
        <v>0</v>
      </c>
      <c r="AS79" s="28">
        <v>0</v>
      </c>
      <c r="AT79" s="28">
        <v>0</v>
      </c>
      <c r="AU79" s="28">
        <v>0</v>
      </c>
      <c r="AV79" s="28">
        <v>0</v>
      </c>
      <c r="AW79" s="28">
        <v>0</v>
      </c>
      <c r="AX79" s="28">
        <v>0</v>
      </c>
      <c r="AY79" s="28">
        <f t="shared" ref="AY79:AY88" si="37">SUM(AF79:AX79)</f>
        <v>0</v>
      </c>
      <c r="AZ79" s="15" t="s">
        <v>197</v>
      </c>
      <c r="BA79" s="30">
        <v>0</v>
      </c>
      <c r="BB79" s="24"/>
      <c r="BC79" s="24"/>
      <c r="BD79" s="24"/>
      <c r="BE79" s="24"/>
      <c r="BF79" s="24"/>
      <c r="BG79" s="24"/>
      <c r="BH79" s="24"/>
      <c r="BI79" s="24"/>
      <c r="BJ79" s="24"/>
      <c r="BK79" s="24"/>
      <c r="BL79" s="24"/>
      <c r="BM79" s="95"/>
      <c r="BN79" s="79"/>
      <c r="BO79" s="79"/>
      <c r="BP79" s="79"/>
      <c r="BQ79" s="79"/>
      <c r="BR79" s="79"/>
      <c r="BS79" s="79"/>
      <c r="BT79" s="79"/>
      <c r="BU79" s="79"/>
      <c r="BV79" s="79"/>
      <c r="BW79" s="79"/>
      <c r="BX79" s="79"/>
      <c r="BY79" s="79"/>
      <c r="BZ79" s="79"/>
      <c r="CA79" s="79"/>
      <c r="CB79" s="79"/>
      <c r="CC79" s="79"/>
      <c r="CD79" s="79"/>
      <c r="CE79" s="79"/>
    </row>
    <row r="80" spans="1:83" s="80" customFormat="1" ht="109.2" customHeight="1" x14ac:dyDescent="0.3">
      <c r="B80" s="75"/>
      <c r="C80" s="74"/>
      <c r="D80" s="74"/>
      <c r="E80" s="74"/>
      <c r="F80" s="74"/>
      <c r="G80" s="74"/>
      <c r="H80" s="74"/>
      <c r="I80" s="24">
        <v>2</v>
      </c>
      <c r="J80" s="24" t="s">
        <v>164</v>
      </c>
      <c r="K80" s="30">
        <v>2020050310046</v>
      </c>
      <c r="L80" s="29" t="s">
        <v>158</v>
      </c>
      <c r="M80" s="29" t="s">
        <v>130</v>
      </c>
      <c r="N80" s="32" t="s">
        <v>73</v>
      </c>
      <c r="O80" s="34">
        <v>0.4</v>
      </c>
      <c r="P80" s="34">
        <v>0.8</v>
      </c>
      <c r="Q80" s="34">
        <v>0.45</v>
      </c>
      <c r="R80" s="42">
        <v>0.57999999999999996</v>
      </c>
      <c r="S80" s="34">
        <v>0.7</v>
      </c>
      <c r="T80" s="34">
        <v>0.8</v>
      </c>
      <c r="U80" s="34">
        <v>0.45</v>
      </c>
      <c r="V80" s="77">
        <v>0.57999999999999996</v>
      </c>
      <c r="W80" s="14"/>
      <c r="X80" s="14"/>
      <c r="Y80" s="14">
        <f t="shared" si="31"/>
        <v>1.03</v>
      </c>
      <c r="Z80" s="26">
        <f t="shared" si="32"/>
        <v>1</v>
      </c>
      <c r="AA80" s="46">
        <f t="shared" si="35"/>
        <v>0.40711462450592883</v>
      </c>
      <c r="AB80" s="24" t="s">
        <v>260</v>
      </c>
      <c r="AC80" s="24" t="s">
        <v>200</v>
      </c>
      <c r="AD80" s="38">
        <v>1</v>
      </c>
      <c r="AE80" s="28">
        <f t="shared" si="36"/>
        <v>18068</v>
      </c>
      <c r="AF80" s="28">
        <v>0</v>
      </c>
      <c r="AG80" s="28">
        <v>0</v>
      </c>
      <c r="AH80" s="28">
        <v>0</v>
      </c>
      <c r="AI80" s="28"/>
      <c r="AJ80" s="28">
        <v>0</v>
      </c>
      <c r="AK80" s="28">
        <v>0</v>
      </c>
      <c r="AL80" s="28">
        <v>0</v>
      </c>
      <c r="AM80" s="27">
        <v>8483</v>
      </c>
      <c r="AN80" s="27">
        <v>0</v>
      </c>
      <c r="AO80" s="28">
        <v>0</v>
      </c>
      <c r="AP80" s="28">
        <v>0</v>
      </c>
      <c r="AQ80" s="28">
        <v>0</v>
      </c>
      <c r="AR80" s="27">
        <v>0</v>
      </c>
      <c r="AS80" s="28">
        <v>0</v>
      </c>
      <c r="AT80" s="28">
        <v>9585</v>
      </c>
      <c r="AU80" s="28">
        <v>0</v>
      </c>
      <c r="AV80" s="28">
        <v>0</v>
      </c>
      <c r="AW80" s="28">
        <v>0</v>
      </c>
      <c r="AX80" s="28">
        <v>0</v>
      </c>
      <c r="AY80" s="28">
        <f t="shared" si="37"/>
        <v>18068</v>
      </c>
      <c r="AZ80" s="15" t="s">
        <v>197</v>
      </c>
      <c r="BA80" s="30">
        <v>150</v>
      </c>
      <c r="BB80" s="24"/>
      <c r="BC80" s="24" t="s">
        <v>199</v>
      </c>
      <c r="BD80" s="24" t="s">
        <v>199</v>
      </c>
      <c r="BE80" s="24" t="s">
        <v>199</v>
      </c>
      <c r="BF80" s="24" t="s">
        <v>199</v>
      </c>
      <c r="BG80" s="24" t="s">
        <v>199</v>
      </c>
      <c r="BH80" s="24" t="s">
        <v>199</v>
      </c>
      <c r="BI80" s="24" t="s">
        <v>199</v>
      </c>
      <c r="BJ80" s="24" t="s">
        <v>199</v>
      </c>
      <c r="BK80" s="24" t="s">
        <v>199</v>
      </c>
      <c r="BL80" s="24" t="s">
        <v>199</v>
      </c>
      <c r="BM80" s="84"/>
      <c r="BN80" s="79"/>
      <c r="BO80" s="79"/>
      <c r="BP80" s="79"/>
      <c r="BQ80" s="79"/>
      <c r="BR80" s="79"/>
      <c r="BS80" s="79"/>
      <c r="BT80" s="81"/>
      <c r="BU80" s="81"/>
      <c r="BV80" s="81"/>
      <c r="BW80" s="81"/>
      <c r="BX80" s="81"/>
      <c r="BY80" s="81"/>
      <c r="BZ80" s="81"/>
      <c r="CA80" s="81"/>
      <c r="CB80" s="81"/>
      <c r="CC80" s="81"/>
      <c r="CD80" s="81"/>
      <c r="CE80" s="81"/>
    </row>
    <row r="81" spans="1:83" s="80" customFormat="1" ht="109.2" customHeight="1" x14ac:dyDescent="0.3">
      <c r="B81" s="75"/>
      <c r="C81" s="74"/>
      <c r="D81" s="74"/>
      <c r="E81" s="74"/>
      <c r="F81" s="74"/>
      <c r="G81" s="74"/>
      <c r="H81" s="74"/>
      <c r="I81" s="24">
        <v>3</v>
      </c>
      <c r="J81" s="24" t="s">
        <v>164</v>
      </c>
      <c r="K81" s="30">
        <v>2020050310046</v>
      </c>
      <c r="L81" s="29" t="s">
        <v>158</v>
      </c>
      <c r="M81" s="29" t="s">
        <v>131</v>
      </c>
      <c r="N81" s="32" t="s">
        <v>39</v>
      </c>
      <c r="O81" s="33">
        <v>0</v>
      </c>
      <c r="P81" s="33">
        <v>20</v>
      </c>
      <c r="Q81" s="33">
        <v>3</v>
      </c>
      <c r="R81" s="41">
        <v>9</v>
      </c>
      <c r="S81" s="33">
        <v>6</v>
      </c>
      <c r="T81" s="33">
        <v>5</v>
      </c>
      <c r="U81" s="30">
        <v>0</v>
      </c>
      <c r="V81" s="82">
        <v>9</v>
      </c>
      <c r="W81" s="30"/>
      <c r="X81" s="30"/>
      <c r="Y81" s="14">
        <f t="shared" si="31"/>
        <v>9</v>
      </c>
      <c r="Z81" s="26">
        <f t="shared" si="32"/>
        <v>1</v>
      </c>
      <c r="AA81" s="26">
        <f t="shared" si="33"/>
        <v>0.45</v>
      </c>
      <c r="AB81" s="24" t="s">
        <v>261</v>
      </c>
      <c r="AC81" s="24" t="s">
        <v>201</v>
      </c>
      <c r="AD81" s="38">
        <v>9</v>
      </c>
      <c r="AE81" s="28">
        <f t="shared" si="36"/>
        <v>9017</v>
      </c>
      <c r="AF81" s="28">
        <v>0</v>
      </c>
      <c r="AG81" s="28">
        <v>0</v>
      </c>
      <c r="AH81" s="28">
        <v>0</v>
      </c>
      <c r="AI81" s="28"/>
      <c r="AJ81" s="28">
        <v>0</v>
      </c>
      <c r="AK81" s="28">
        <v>0</v>
      </c>
      <c r="AL81" s="28">
        <v>0</v>
      </c>
      <c r="AM81" s="27">
        <v>9017</v>
      </c>
      <c r="AN81" s="27">
        <v>0</v>
      </c>
      <c r="AO81" s="28">
        <v>0</v>
      </c>
      <c r="AP81" s="28">
        <v>0</v>
      </c>
      <c r="AQ81" s="28">
        <v>0</v>
      </c>
      <c r="AR81" s="27">
        <v>0</v>
      </c>
      <c r="AS81" s="28">
        <v>0</v>
      </c>
      <c r="AT81" s="28">
        <v>0</v>
      </c>
      <c r="AU81" s="28">
        <v>0</v>
      </c>
      <c r="AV81" s="28">
        <v>0</v>
      </c>
      <c r="AW81" s="28">
        <v>0</v>
      </c>
      <c r="AX81" s="28">
        <v>0</v>
      </c>
      <c r="AY81" s="28">
        <f t="shared" si="37"/>
        <v>9017</v>
      </c>
      <c r="AZ81" s="15" t="s">
        <v>197</v>
      </c>
      <c r="BA81" s="30">
        <v>8</v>
      </c>
      <c r="BB81" s="24"/>
      <c r="BC81" s="24"/>
      <c r="BD81" s="24" t="s">
        <v>199</v>
      </c>
      <c r="BE81" s="24" t="s">
        <v>199</v>
      </c>
      <c r="BF81" s="24" t="s">
        <v>199</v>
      </c>
      <c r="BG81" s="24" t="s">
        <v>199</v>
      </c>
      <c r="BH81" s="24" t="s">
        <v>199</v>
      </c>
      <c r="BI81" s="24" t="s">
        <v>199</v>
      </c>
      <c r="BJ81" s="24" t="s">
        <v>199</v>
      </c>
      <c r="BK81" s="24" t="s">
        <v>199</v>
      </c>
      <c r="BL81" s="24"/>
      <c r="BM81" s="84"/>
      <c r="BN81" s="79"/>
      <c r="BO81" s="79"/>
      <c r="BP81" s="79"/>
      <c r="BQ81" s="79"/>
      <c r="BR81" s="79"/>
      <c r="BS81" s="79"/>
      <c r="BT81" s="81"/>
      <c r="BU81" s="81"/>
      <c r="BV81" s="81"/>
      <c r="BW81" s="81"/>
      <c r="BX81" s="81"/>
      <c r="BY81" s="81"/>
      <c r="BZ81" s="81"/>
      <c r="CA81" s="81"/>
      <c r="CB81" s="81"/>
      <c r="CC81" s="81"/>
      <c r="CD81" s="81"/>
      <c r="CE81" s="81"/>
    </row>
    <row r="82" spans="1:83" s="80" customFormat="1" ht="97.8" customHeight="1" x14ac:dyDescent="0.3">
      <c r="B82" s="75"/>
      <c r="C82" s="74"/>
      <c r="D82" s="74"/>
      <c r="E82" s="74"/>
      <c r="F82" s="74"/>
      <c r="G82" s="74"/>
      <c r="H82" s="74"/>
      <c r="I82" s="24">
        <v>4</v>
      </c>
      <c r="J82" s="24" t="s">
        <v>164</v>
      </c>
      <c r="K82" s="30">
        <v>2020050310046</v>
      </c>
      <c r="L82" s="29" t="s">
        <v>158</v>
      </c>
      <c r="M82" s="29" t="s">
        <v>132</v>
      </c>
      <c r="N82" s="32" t="s">
        <v>39</v>
      </c>
      <c r="O82" s="33">
        <v>0</v>
      </c>
      <c r="P82" s="33">
        <v>1</v>
      </c>
      <c r="Q82" s="33">
        <v>0</v>
      </c>
      <c r="R82" s="41">
        <v>1</v>
      </c>
      <c r="S82" s="33">
        <v>0</v>
      </c>
      <c r="T82" s="33">
        <v>0</v>
      </c>
      <c r="U82" s="30">
        <v>0</v>
      </c>
      <c r="V82" s="82">
        <v>1</v>
      </c>
      <c r="W82" s="30"/>
      <c r="X82" s="30"/>
      <c r="Y82" s="14">
        <f t="shared" si="31"/>
        <v>1</v>
      </c>
      <c r="Z82" s="26">
        <f t="shared" si="32"/>
        <v>1</v>
      </c>
      <c r="AA82" s="26">
        <f t="shared" si="33"/>
        <v>1</v>
      </c>
      <c r="AB82" s="24" t="s">
        <v>207</v>
      </c>
      <c r="AC82" s="24" t="s">
        <v>198</v>
      </c>
      <c r="AD82" s="38">
        <v>1</v>
      </c>
      <c r="AE82" s="28">
        <f t="shared" si="36"/>
        <v>931</v>
      </c>
      <c r="AF82" s="28">
        <v>0</v>
      </c>
      <c r="AG82" s="28">
        <v>0</v>
      </c>
      <c r="AH82" s="28">
        <v>0</v>
      </c>
      <c r="AI82" s="28"/>
      <c r="AJ82" s="28">
        <v>0</v>
      </c>
      <c r="AK82" s="28">
        <v>0</v>
      </c>
      <c r="AL82" s="28">
        <v>0</v>
      </c>
      <c r="AM82" s="27">
        <v>931</v>
      </c>
      <c r="AN82" s="27">
        <v>0</v>
      </c>
      <c r="AO82" s="28">
        <v>0</v>
      </c>
      <c r="AP82" s="28">
        <v>0</v>
      </c>
      <c r="AQ82" s="28">
        <v>0</v>
      </c>
      <c r="AR82" s="27">
        <v>0</v>
      </c>
      <c r="AS82" s="28">
        <v>0</v>
      </c>
      <c r="AT82" s="28">
        <v>0</v>
      </c>
      <c r="AU82" s="28">
        <v>0</v>
      </c>
      <c r="AV82" s="28">
        <v>0</v>
      </c>
      <c r="AW82" s="28">
        <v>0</v>
      </c>
      <c r="AX82" s="28">
        <v>0</v>
      </c>
      <c r="AY82" s="28">
        <f t="shared" si="37"/>
        <v>931</v>
      </c>
      <c r="AZ82" s="15" t="s">
        <v>197</v>
      </c>
      <c r="BA82" s="30">
        <v>30</v>
      </c>
      <c r="BB82" s="24"/>
      <c r="BC82" s="24"/>
      <c r="BD82" s="24" t="s">
        <v>230</v>
      </c>
      <c r="BE82" s="24"/>
      <c r="BF82" s="24"/>
      <c r="BG82" s="24"/>
      <c r="BH82" s="24"/>
      <c r="BI82" s="24"/>
      <c r="BJ82" s="24"/>
      <c r="BK82" s="24"/>
      <c r="BL82" s="24"/>
      <c r="BM82" s="84"/>
      <c r="BN82" s="79"/>
      <c r="BO82" s="79"/>
      <c r="BP82" s="79"/>
      <c r="BQ82" s="79"/>
      <c r="BR82" s="79"/>
      <c r="BS82" s="79"/>
      <c r="BT82" s="81"/>
      <c r="BU82" s="81"/>
      <c r="BV82" s="81"/>
      <c r="BW82" s="81"/>
      <c r="BX82" s="81"/>
      <c r="BY82" s="81"/>
      <c r="BZ82" s="81"/>
      <c r="CA82" s="81"/>
      <c r="CB82" s="81"/>
      <c r="CC82" s="81"/>
      <c r="CD82" s="81"/>
      <c r="CE82" s="81"/>
    </row>
    <row r="83" spans="1:83" s="80" customFormat="1" ht="97.8" customHeight="1" x14ac:dyDescent="0.3">
      <c r="B83" s="75"/>
      <c r="C83" s="74"/>
      <c r="D83" s="74"/>
      <c r="E83" s="74"/>
      <c r="F83" s="74"/>
      <c r="G83" s="74"/>
      <c r="H83" s="74"/>
      <c r="I83" s="24">
        <v>5</v>
      </c>
      <c r="J83" s="24" t="s">
        <v>164</v>
      </c>
      <c r="K83" s="30">
        <v>2020050310046</v>
      </c>
      <c r="L83" s="29" t="s">
        <v>158</v>
      </c>
      <c r="M83" s="29" t="s">
        <v>133</v>
      </c>
      <c r="N83" s="32" t="s">
        <v>39</v>
      </c>
      <c r="O83" s="33">
        <v>65</v>
      </c>
      <c r="P83" s="33">
        <v>100</v>
      </c>
      <c r="Q83" s="33">
        <v>0</v>
      </c>
      <c r="R83" s="41">
        <v>45</v>
      </c>
      <c r="S83" s="33">
        <v>35</v>
      </c>
      <c r="T83" s="33">
        <v>20</v>
      </c>
      <c r="U83" s="30">
        <v>0</v>
      </c>
      <c r="V83" s="82">
        <v>20</v>
      </c>
      <c r="W83" s="30"/>
      <c r="X83" s="30"/>
      <c r="Y83" s="14">
        <f t="shared" si="31"/>
        <v>20</v>
      </c>
      <c r="Z83" s="26">
        <f t="shared" si="32"/>
        <v>0.44444444444444442</v>
      </c>
      <c r="AA83" s="26">
        <f t="shared" si="33"/>
        <v>0.2</v>
      </c>
      <c r="AB83" s="24" t="s">
        <v>208</v>
      </c>
      <c r="AC83" s="24" t="s">
        <v>198</v>
      </c>
      <c r="AD83" s="38">
        <v>45</v>
      </c>
      <c r="AE83" s="28">
        <f t="shared" si="36"/>
        <v>3776</v>
      </c>
      <c r="AF83" s="28">
        <v>0</v>
      </c>
      <c r="AG83" s="28">
        <v>0</v>
      </c>
      <c r="AH83" s="28">
        <v>0</v>
      </c>
      <c r="AI83" s="28"/>
      <c r="AJ83" s="28">
        <v>0</v>
      </c>
      <c r="AK83" s="28">
        <v>0</v>
      </c>
      <c r="AL83" s="28">
        <v>0</v>
      </c>
      <c r="AM83" s="27">
        <v>3776</v>
      </c>
      <c r="AN83" s="27">
        <v>0</v>
      </c>
      <c r="AO83" s="28">
        <v>0</v>
      </c>
      <c r="AP83" s="28">
        <v>0</v>
      </c>
      <c r="AQ83" s="28">
        <v>0</v>
      </c>
      <c r="AR83" s="27">
        <v>0</v>
      </c>
      <c r="AS83" s="28">
        <v>0</v>
      </c>
      <c r="AT83" s="28">
        <v>0</v>
      </c>
      <c r="AU83" s="28">
        <v>0</v>
      </c>
      <c r="AV83" s="28">
        <v>0</v>
      </c>
      <c r="AW83" s="28">
        <v>0</v>
      </c>
      <c r="AX83" s="28">
        <v>0</v>
      </c>
      <c r="AY83" s="28">
        <f t="shared" si="37"/>
        <v>3776</v>
      </c>
      <c r="AZ83" s="15" t="s">
        <v>197</v>
      </c>
      <c r="BA83" s="30">
        <v>12</v>
      </c>
      <c r="BB83" s="24"/>
      <c r="BC83" s="24"/>
      <c r="BD83" s="24" t="s">
        <v>199</v>
      </c>
      <c r="BE83" s="24" t="s">
        <v>199</v>
      </c>
      <c r="BF83" s="24" t="s">
        <v>199</v>
      </c>
      <c r="BG83" s="24" t="s">
        <v>199</v>
      </c>
      <c r="BH83" s="24" t="s">
        <v>199</v>
      </c>
      <c r="BI83" s="24" t="s">
        <v>199</v>
      </c>
      <c r="BJ83" s="24" t="s">
        <v>199</v>
      </c>
      <c r="BK83" s="24" t="s">
        <v>199</v>
      </c>
      <c r="BL83" s="24" t="s">
        <v>199</v>
      </c>
      <c r="BM83" s="84"/>
      <c r="BN83" s="79"/>
      <c r="BO83" s="79"/>
      <c r="BP83" s="79"/>
      <c r="BQ83" s="79"/>
      <c r="BR83" s="79"/>
      <c r="BS83" s="79"/>
      <c r="BT83" s="79"/>
      <c r="BU83" s="79"/>
      <c r="BV83" s="79"/>
      <c r="BW83" s="79"/>
      <c r="BX83" s="79"/>
      <c r="BY83" s="79"/>
      <c r="BZ83" s="79"/>
      <c r="CA83" s="79"/>
      <c r="CB83" s="79"/>
      <c r="CC83" s="79"/>
      <c r="CD83" s="79"/>
      <c r="CE83" s="79"/>
    </row>
    <row r="84" spans="1:83" s="80" customFormat="1" ht="82.2" customHeight="1" x14ac:dyDescent="0.3">
      <c r="B84" s="75"/>
      <c r="C84" s="74"/>
      <c r="D84" s="74"/>
      <c r="E84" s="74"/>
      <c r="F84" s="74"/>
      <c r="G84" s="74"/>
      <c r="H84" s="74"/>
      <c r="I84" s="24">
        <v>6</v>
      </c>
      <c r="J84" s="24" t="s">
        <v>164</v>
      </c>
      <c r="K84" s="30">
        <v>2020050310046</v>
      </c>
      <c r="L84" s="29" t="s">
        <v>158</v>
      </c>
      <c r="M84" s="29" t="s">
        <v>134</v>
      </c>
      <c r="N84" s="32" t="s">
        <v>39</v>
      </c>
      <c r="O84" s="33">
        <v>0</v>
      </c>
      <c r="P84" s="33">
        <v>100</v>
      </c>
      <c r="Q84" s="33">
        <v>20</v>
      </c>
      <c r="R84" s="41">
        <v>33</v>
      </c>
      <c r="S84" s="33">
        <v>30</v>
      </c>
      <c r="T84" s="33">
        <v>20</v>
      </c>
      <c r="U84" s="33">
        <v>20</v>
      </c>
      <c r="V84" s="82">
        <v>33</v>
      </c>
      <c r="W84" s="30"/>
      <c r="X84" s="30"/>
      <c r="Y84" s="14">
        <f t="shared" si="31"/>
        <v>53</v>
      </c>
      <c r="Z84" s="26">
        <f t="shared" si="32"/>
        <v>1</v>
      </c>
      <c r="AA84" s="26">
        <f t="shared" si="33"/>
        <v>0.53</v>
      </c>
      <c r="AB84" s="24" t="s">
        <v>262</v>
      </c>
      <c r="AC84" s="24" t="s">
        <v>202</v>
      </c>
      <c r="AD84" s="38">
        <v>33</v>
      </c>
      <c r="AE84" s="28">
        <f t="shared" si="36"/>
        <v>14792</v>
      </c>
      <c r="AF84" s="28">
        <v>0</v>
      </c>
      <c r="AG84" s="28">
        <v>0</v>
      </c>
      <c r="AH84" s="28">
        <v>0</v>
      </c>
      <c r="AI84" s="28"/>
      <c r="AJ84" s="28">
        <v>0</v>
      </c>
      <c r="AK84" s="28">
        <v>0</v>
      </c>
      <c r="AL84" s="28">
        <v>0</v>
      </c>
      <c r="AM84" s="27">
        <v>14792</v>
      </c>
      <c r="AN84" s="27">
        <v>0</v>
      </c>
      <c r="AO84" s="28">
        <v>0</v>
      </c>
      <c r="AP84" s="28">
        <v>0</v>
      </c>
      <c r="AQ84" s="28">
        <v>0</v>
      </c>
      <c r="AR84" s="27">
        <v>0</v>
      </c>
      <c r="AS84" s="28">
        <v>0</v>
      </c>
      <c r="AT84" s="28">
        <v>0</v>
      </c>
      <c r="AU84" s="28">
        <v>0</v>
      </c>
      <c r="AV84" s="28">
        <v>0</v>
      </c>
      <c r="AW84" s="28">
        <v>0</v>
      </c>
      <c r="AX84" s="28">
        <v>0</v>
      </c>
      <c r="AY84" s="28">
        <f t="shared" si="37"/>
        <v>14792</v>
      </c>
      <c r="AZ84" s="15" t="s">
        <v>197</v>
      </c>
      <c r="BA84" s="30">
        <v>16</v>
      </c>
      <c r="BB84" s="24"/>
      <c r="BC84" s="24"/>
      <c r="BD84" s="24" t="s">
        <v>199</v>
      </c>
      <c r="BE84" s="24" t="s">
        <v>199</v>
      </c>
      <c r="BF84" s="24" t="s">
        <v>199</v>
      </c>
      <c r="BG84" s="24" t="s">
        <v>199</v>
      </c>
      <c r="BH84" s="24" t="s">
        <v>199</v>
      </c>
      <c r="BI84" s="24" t="s">
        <v>199</v>
      </c>
      <c r="BJ84" s="24" t="s">
        <v>199</v>
      </c>
      <c r="BK84" s="24" t="s">
        <v>199</v>
      </c>
      <c r="BL84" s="24" t="s">
        <v>199</v>
      </c>
      <c r="BM84" s="84"/>
      <c r="BN84" s="79"/>
      <c r="BO84" s="79"/>
      <c r="BP84" s="79"/>
      <c r="BQ84" s="79"/>
      <c r="BR84" s="79"/>
      <c r="BS84" s="79"/>
      <c r="BT84" s="81"/>
      <c r="BU84" s="81"/>
      <c r="BV84" s="81"/>
      <c r="BW84" s="81"/>
      <c r="BX84" s="81"/>
      <c r="BY84" s="81"/>
      <c r="BZ84" s="81"/>
      <c r="CA84" s="81"/>
      <c r="CB84" s="81"/>
      <c r="CC84" s="81"/>
      <c r="CD84" s="81"/>
      <c r="CE84" s="81"/>
    </row>
    <row r="85" spans="1:83" s="80" customFormat="1" ht="156.6" customHeight="1" x14ac:dyDescent="0.3">
      <c r="B85" s="75"/>
      <c r="C85" s="74"/>
      <c r="D85" s="74"/>
      <c r="E85" s="74"/>
      <c r="F85" s="74"/>
      <c r="G85" s="74"/>
      <c r="H85" s="74"/>
      <c r="I85" s="24">
        <v>7</v>
      </c>
      <c r="J85" s="24" t="s">
        <v>164</v>
      </c>
      <c r="K85" s="30">
        <v>2020050310046</v>
      </c>
      <c r="L85" s="29" t="s">
        <v>158</v>
      </c>
      <c r="M85" s="29" t="s">
        <v>135</v>
      </c>
      <c r="N85" s="32" t="s">
        <v>39</v>
      </c>
      <c r="O85" s="33">
        <v>0</v>
      </c>
      <c r="P85" s="33">
        <v>100</v>
      </c>
      <c r="Q85" s="33">
        <v>15</v>
      </c>
      <c r="R85" s="41">
        <v>39</v>
      </c>
      <c r="S85" s="33">
        <v>35</v>
      </c>
      <c r="T85" s="33">
        <v>20</v>
      </c>
      <c r="U85" s="33">
        <v>6</v>
      </c>
      <c r="V85" s="82">
        <v>39</v>
      </c>
      <c r="W85" s="30"/>
      <c r="X85" s="30"/>
      <c r="Y85" s="14">
        <f t="shared" si="31"/>
        <v>45</v>
      </c>
      <c r="Z85" s="26">
        <f t="shared" si="32"/>
        <v>1</v>
      </c>
      <c r="AA85" s="26">
        <f t="shared" si="33"/>
        <v>0.45</v>
      </c>
      <c r="AB85" s="24" t="s">
        <v>263</v>
      </c>
      <c r="AC85" s="24" t="s">
        <v>200</v>
      </c>
      <c r="AD85" s="38">
        <v>39</v>
      </c>
      <c r="AE85" s="28">
        <f t="shared" si="36"/>
        <v>5086</v>
      </c>
      <c r="AF85" s="28">
        <v>0</v>
      </c>
      <c r="AG85" s="28">
        <v>0</v>
      </c>
      <c r="AH85" s="28">
        <v>0</v>
      </c>
      <c r="AI85" s="28"/>
      <c r="AJ85" s="28">
        <v>0</v>
      </c>
      <c r="AK85" s="28">
        <v>0</v>
      </c>
      <c r="AL85" s="28">
        <v>0</v>
      </c>
      <c r="AM85" s="27">
        <v>5086</v>
      </c>
      <c r="AN85" s="27">
        <v>0</v>
      </c>
      <c r="AO85" s="28">
        <v>0</v>
      </c>
      <c r="AP85" s="28">
        <v>0</v>
      </c>
      <c r="AQ85" s="28">
        <v>0</v>
      </c>
      <c r="AR85" s="27">
        <v>0</v>
      </c>
      <c r="AS85" s="28">
        <v>0</v>
      </c>
      <c r="AT85" s="28">
        <v>0</v>
      </c>
      <c r="AU85" s="28">
        <v>0</v>
      </c>
      <c r="AV85" s="28">
        <v>0</v>
      </c>
      <c r="AW85" s="28">
        <v>0</v>
      </c>
      <c r="AX85" s="28">
        <v>0</v>
      </c>
      <c r="AY85" s="28">
        <f t="shared" si="37"/>
        <v>5086</v>
      </c>
      <c r="AZ85" s="15" t="s">
        <v>197</v>
      </c>
      <c r="BA85" s="30">
        <v>40</v>
      </c>
      <c r="BB85" s="24"/>
      <c r="BC85" s="24"/>
      <c r="BD85" s="24" t="s">
        <v>199</v>
      </c>
      <c r="BE85" s="24" t="s">
        <v>199</v>
      </c>
      <c r="BF85" s="24" t="s">
        <v>199</v>
      </c>
      <c r="BG85" s="24" t="s">
        <v>199</v>
      </c>
      <c r="BH85" s="24" t="s">
        <v>199</v>
      </c>
      <c r="BI85" s="24" t="s">
        <v>199</v>
      </c>
      <c r="BJ85" s="24" t="s">
        <v>199</v>
      </c>
      <c r="BK85" s="24" t="s">
        <v>199</v>
      </c>
      <c r="BL85" s="24" t="s">
        <v>199</v>
      </c>
      <c r="BM85" s="84"/>
      <c r="BN85" s="79"/>
      <c r="BO85" s="79"/>
      <c r="BP85" s="79"/>
      <c r="BQ85" s="79"/>
      <c r="BR85" s="79"/>
      <c r="BS85" s="79"/>
      <c r="BT85" s="81"/>
      <c r="BU85" s="81"/>
      <c r="BV85" s="81"/>
      <c r="BW85" s="81"/>
      <c r="BX85" s="81"/>
      <c r="BY85" s="81"/>
      <c r="BZ85" s="81"/>
      <c r="CA85" s="81"/>
      <c r="CB85" s="81"/>
      <c r="CC85" s="81"/>
      <c r="CD85" s="81"/>
      <c r="CE85" s="81"/>
    </row>
    <row r="86" spans="1:83" s="80" customFormat="1" ht="109.2" customHeight="1" x14ac:dyDescent="0.3">
      <c r="B86" s="75"/>
      <c r="C86" s="74"/>
      <c r="D86" s="74"/>
      <c r="E86" s="74"/>
      <c r="F86" s="74"/>
      <c r="G86" s="74"/>
      <c r="H86" s="74"/>
      <c r="I86" s="24">
        <v>8</v>
      </c>
      <c r="J86" s="24" t="s">
        <v>164</v>
      </c>
      <c r="K86" s="30">
        <v>2020050310046</v>
      </c>
      <c r="L86" s="29" t="s">
        <v>158</v>
      </c>
      <c r="M86" s="29" t="s">
        <v>136</v>
      </c>
      <c r="N86" s="32" t="s">
        <v>73</v>
      </c>
      <c r="O86" s="33">
        <v>80</v>
      </c>
      <c r="P86" s="33">
        <v>80</v>
      </c>
      <c r="Q86" s="33">
        <v>80</v>
      </c>
      <c r="R86" s="41">
        <v>80</v>
      </c>
      <c r="S86" s="33">
        <v>80</v>
      </c>
      <c r="T86" s="33">
        <v>80</v>
      </c>
      <c r="U86" s="33">
        <v>0</v>
      </c>
      <c r="V86" s="82">
        <v>23</v>
      </c>
      <c r="W86" s="30"/>
      <c r="X86" s="30"/>
      <c r="Y86" s="14">
        <f t="shared" si="31"/>
        <v>23</v>
      </c>
      <c r="Z86" s="26">
        <f t="shared" si="32"/>
        <v>0.28749999999999998</v>
      </c>
      <c r="AA86" s="46">
        <f t="shared" ref="AA86" si="38">Y86/SUM(Q86:T86)</f>
        <v>7.1874999999999994E-2</v>
      </c>
      <c r="AB86" s="24" t="s">
        <v>209</v>
      </c>
      <c r="AC86" s="24" t="s">
        <v>198</v>
      </c>
      <c r="AD86" s="38">
        <v>80</v>
      </c>
      <c r="AE86" s="28">
        <f t="shared" si="36"/>
        <v>5040</v>
      </c>
      <c r="AF86" s="28">
        <v>0</v>
      </c>
      <c r="AG86" s="28">
        <v>0</v>
      </c>
      <c r="AH86" s="28">
        <v>0</v>
      </c>
      <c r="AI86" s="28"/>
      <c r="AJ86" s="28">
        <v>0</v>
      </c>
      <c r="AK86" s="28">
        <v>0</v>
      </c>
      <c r="AL86" s="28">
        <v>0</v>
      </c>
      <c r="AM86" s="27">
        <v>5040</v>
      </c>
      <c r="AN86" s="27">
        <v>0</v>
      </c>
      <c r="AO86" s="28">
        <v>0</v>
      </c>
      <c r="AP86" s="28">
        <v>0</v>
      </c>
      <c r="AQ86" s="28">
        <v>0</v>
      </c>
      <c r="AR86" s="27">
        <v>0</v>
      </c>
      <c r="AS86" s="28">
        <v>0</v>
      </c>
      <c r="AT86" s="28">
        <v>0</v>
      </c>
      <c r="AU86" s="28">
        <v>0</v>
      </c>
      <c r="AV86" s="28">
        <v>0</v>
      </c>
      <c r="AW86" s="28">
        <v>0</v>
      </c>
      <c r="AX86" s="28">
        <v>0</v>
      </c>
      <c r="AY86" s="28">
        <f t="shared" si="37"/>
        <v>5040</v>
      </c>
      <c r="AZ86" s="15" t="s">
        <v>197</v>
      </c>
      <c r="BA86" s="30">
        <v>14</v>
      </c>
      <c r="BB86" s="24"/>
      <c r="BC86" s="24" t="s">
        <v>199</v>
      </c>
      <c r="BD86" s="24" t="s">
        <v>199</v>
      </c>
      <c r="BE86" s="24" t="s">
        <v>199</v>
      </c>
      <c r="BF86" s="24" t="s">
        <v>199</v>
      </c>
      <c r="BG86" s="24" t="s">
        <v>199</v>
      </c>
      <c r="BH86" s="24" t="s">
        <v>199</v>
      </c>
      <c r="BI86" s="24" t="s">
        <v>199</v>
      </c>
      <c r="BJ86" s="24" t="s">
        <v>199</v>
      </c>
      <c r="BK86" s="24" t="s">
        <v>199</v>
      </c>
      <c r="BL86" s="24" t="s">
        <v>199</v>
      </c>
      <c r="BM86" s="84"/>
      <c r="BN86" s="79"/>
      <c r="BO86" s="79"/>
      <c r="BP86" s="79"/>
      <c r="BQ86" s="79"/>
      <c r="BR86" s="79"/>
      <c r="BS86" s="79"/>
      <c r="BT86" s="81"/>
      <c r="BU86" s="81"/>
      <c r="BV86" s="81"/>
      <c r="BW86" s="81"/>
      <c r="BX86" s="81"/>
      <c r="BY86" s="81"/>
      <c r="BZ86" s="81"/>
      <c r="CA86" s="81"/>
      <c r="CB86" s="81"/>
      <c r="CC86" s="81"/>
      <c r="CD86" s="81"/>
      <c r="CE86" s="81"/>
    </row>
    <row r="87" spans="1:83" s="80" customFormat="1" ht="109.2" customHeight="1" x14ac:dyDescent="0.3">
      <c r="B87" s="75"/>
      <c r="C87" s="74"/>
      <c r="D87" s="74"/>
      <c r="E87" s="74"/>
      <c r="F87" s="74"/>
      <c r="G87" s="74"/>
      <c r="H87" s="74"/>
      <c r="I87" s="24">
        <v>9</v>
      </c>
      <c r="J87" s="24" t="s">
        <v>164</v>
      </c>
      <c r="K87" s="30">
        <v>2020050310046</v>
      </c>
      <c r="L87" s="29" t="s">
        <v>158</v>
      </c>
      <c r="M87" s="29" t="s">
        <v>137</v>
      </c>
      <c r="N87" s="32" t="s">
        <v>39</v>
      </c>
      <c r="O87" s="33">
        <v>0</v>
      </c>
      <c r="P87" s="33">
        <v>4</v>
      </c>
      <c r="Q87" s="33">
        <v>1</v>
      </c>
      <c r="R87" s="41">
        <v>1</v>
      </c>
      <c r="S87" s="33">
        <v>1</v>
      </c>
      <c r="T87" s="33">
        <v>1</v>
      </c>
      <c r="U87" s="33">
        <v>1</v>
      </c>
      <c r="V87" s="82">
        <v>1</v>
      </c>
      <c r="W87" s="30"/>
      <c r="X87" s="30"/>
      <c r="Y87" s="14">
        <f t="shared" si="31"/>
        <v>2</v>
      </c>
      <c r="Z87" s="26">
        <f t="shared" si="32"/>
        <v>1</v>
      </c>
      <c r="AA87" s="26">
        <f t="shared" si="33"/>
        <v>0.5</v>
      </c>
      <c r="AB87" s="24" t="s">
        <v>210</v>
      </c>
      <c r="AC87" s="24" t="s">
        <v>198</v>
      </c>
      <c r="AD87" s="38">
        <v>1</v>
      </c>
      <c r="AE87" s="28">
        <f t="shared" si="36"/>
        <v>5186</v>
      </c>
      <c r="AF87" s="28">
        <v>0</v>
      </c>
      <c r="AG87" s="28">
        <v>0</v>
      </c>
      <c r="AH87" s="28">
        <v>0</v>
      </c>
      <c r="AI87" s="28"/>
      <c r="AJ87" s="28">
        <v>0</v>
      </c>
      <c r="AK87" s="28">
        <v>0</v>
      </c>
      <c r="AL87" s="28">
        <v>0</v>
      </c>
      <c r="AM87" s="27">
        <v>511</v>
      </c>
      <c r="AN87" s="27">
        <v>0</v>
      </c>
      <c r="AO87" s="28">
        <v>0</v>
      </c>
      <c r="AP87" s="28">
        <v>0</v>
      </c>
      <c r="AQ87" s="28">
        <v>0</v>
      </c>
      <c r="AR87" s="27">
        <v>0</v>
      </c>
      <c r="AS87" s="28">
        <v>0</v>
      </c>
      <c r="AT87" s="28">
        <v>4675</v>
      </c>
      <c r="AU87" s="28">
        <v>0</v>
      </c>
      <c r="AV87" s="28">
        <v>0</v>
      </c>
      <c r="AW87" s="28">
        <v>0</v>
      </c>
      <c r="AX87" s="28">
        <v>0</v>
      </c>
      <c r="AY87" s="28">
        <f t="shared" si="37"/>
        <v>5186</v>
      </c>
      <c r="AZ87" s="15" t="s">
        <v>197</v>
      </c>
      <c r="BA87" s="30">
        <v>5</v>
      </c>
      <c r="BB87" s="24"/>
      <c r="BC87" s="24"/>
      <c r="BD87" s="24"/>
      <c r="BE87" s="24"/>
      <c r="BF87" s="24"/>
      <c r="BG87" s="24" t="s">
        <v>199</v>
      </c>
      <c r="BH87" s="24"/>
      <c r="BI87" s="24"/>
      <c r="BJ87" s="24"/>
      <c r="BK87" s="24"/>
      <c r="BL87" s="24"/>
      <c r="BM87" s="84"/>
      <c r="BN87" s="79"/>
      <c r="BO87" s="79"/>
      <c r="BP87" s="79"/>
      <c r="BQ87" s="79"/>
      <c r="BR87" s="79"/>
      <c r="BS87" s="79"/>
      <c r="BT87" s="81"/>
      <c r="BU87" s="81"/>
      <c r="BV87" s="81"/>
      <c r="BW87" s="81"/>
      <c r="BX87" s="81"/>
      <c r="BY87" s="81"/>
      <c r="BZ87" s="81"/>
      <c r="CA87" s="81"/>
      <c r="CB87" s="81"/>
      <c r="CC87" s="81"/>
      <c r="CD87" s="81"/>
      <c r="CE87" s="81"/>
    </row>
    <row r="88" spans="1:83" s="80" customFormat="1" ht="91.2" customHeight="1" x14ac:dyDescent="0.3">
      <c r="B88" s="75"/>
      <c r="C88" s="74"/>
      <c r="D88" s="74"/>
      <c r="E88" s="74"/>
      <c r="F88" s="74"/>
      <c r="G88" s="74"/>
      <c r="H88" s="74"/>
      <c r="I88" s="24">
        <v>10</v>
      </c>
      <c r="J88" s="24" t="s">
        <v>164</v>
      </c>
      <c r="K88" s="30">
        <v>2020050310046</v>
      </c>
      <c r="L88" s="29" t="s">
        <v>158</v>
      </c>
      <c r="M88" s="29" t="s">
        <v>138</v>
      </c>
      <c r="N88" s="32" t="s">
        <v>39</v>
      </c>
      <c r="O88" s="33">
        <v>160</v>
      </c>
      <c r="P88" s="33">
        <v>200</v>
      </c>
      <c r="Q88" s="33">
        <v>40</v>
      </c>
      <c r="R88" s="41">
        <v>50</v>
      </c>
      <c r="S88" s="33">
        <v>60</v>
      </c>
      <c r="T88" s="33">
        <v>50</v>
      </c>
      <c r="U88" s="33">
        <v>40</v>
      </c>
      <c r="V88" s="82">
        <v>50</v>
      </c>
      <c r="W88" s="30"/>
      <c r="X88" s="30"/>
      <c r="Y88" s="14">
        <f t="shared" si="31"/>
        <v>90</v>
      </c>
      <c r="Z88" s="26">
        <f t="shared" si="32"/>
        <v>1</v>
      </c>
      <c r="AA88" s="26">
        <f t="shared" si="33"/>
        <v>0.45</v>
      </c>
      <c r="AB88" s="24" t="s">
        <v>211</v>
      </c>
      <c r="AC88" s="24" t="s">
        <v>198</v>
      </c>
      <c r="AD88" s="38">
        <v>50</v>
      </c>
      <c r="AE88" s="28">
        <f t="shared" si="36"/>
        <v>13889</v>
      </c>
      <c r="AF88" s="28">
        <v>0</v>
      </c>
      <c r="AG88" s="28">
        <v>0</v>
      </c>
      <c r="AH88" s="28">
        <v>0</v>
      </c>
      <c r="AI88" s="28"/>
      <c r="AJ88" s="28">
        <v>0</v>
      </c>
      <c r="AK88" s="28">
        <v>0</v>
      </c>
      <c r="AL88" s="28">
        <v>0</v>
      </c>
      <c r="AM88" s="27">
        <v>13889</v>
      </c>
      <c r="AN88" s="27">
        <v>0</v>
      </c>
      <c r="AO88" s="28">
        <v>0</v>
      </c>
      <c r="AP88" s="28">
        <v>0</v>
      </c>
      <c r="AQ88" s="28">
        <v>0</v>
      </c>
      <c r="AR88" s="27">
        <v>0</v>
      </c>
      <c r="AS88" s="28">
        <v>0</v>
      </c>
      <c r="AT88" s="28">
        <v>0</v>
      </c>
      <c r="AU88" s="28">
        <v>0</v>
      </c>
      <c r="AV88" s="28">
        <v>0</v>
      </c>
      <c r="AW88" s="28">
        <v>0</v>
      </c>
      <c r="AX88" s="28">
        <v>0</v>
      </c>
      <c r="AY88" s="28">
        <f t="shared" si="37"/>
        <v>13889</v>
      </c>
      <c r="AZ88" s="15" t="s">
        <v>197</v>
      </c>
      <c r="BA88" s="30">
        <v>120</v>
      </c>
      <c r="BB88" s="24"/>
      <c r="BC88" s="24"/>
      <c r="BD88" s="24" t="s">
        <v>199</v>
      </c>
      <c r="BE88" s="24" t="s">
        <v>199</v>
      </c>
      <c r="BF88" s="24" t="s">
        <v>199</v>
      </c>
      <c r="BG88" s="24" t="s">
        <v>199</v>
      </c>
      <c r="BH88" s="24" t="s">
        <v>199</v>
      </c>
      <c r="BI88" s="24" t="s">
        <v>199</v>
      </c>
      <c r="BJ88" s="24" t="s">
        <v>199</v>
      </c>
      <c r="BK88" s="24" t="s">
        <v>199</v>
      </c>
      <c r="BL88" s="24" t="s">
        <v>199</v>
      </c>
      <c r="BM88" s="24" t="s">
        <v>199</v>
      </c>
      <c r="BN88" s="79"/>
      <c r="BO88" s="79"/>
      <c r="BP88" s="79"/>
      <c r="BQ88" s="79"/>
      <c r="BR88" s="79"/>
      <c r="BS88" s="79"/>
      <c r="BT88" s="81"/>
      <c r="BU88" s="81"/>
      <c r="BV88" s="81"/>
      <c r="BW88" s="81"/>
      <c r="BX88" s="81"/>
      <c r="BY88" s="81"/>
      <c r="BZ88" s="81"/>
      <c r="CA88" s="81"/>
      <c r="CB88" s="81"/>
      <c r="CC88" s="81"/>
      <c r="CD88" s="81"/>
      <c r="CE88" s="81"/>
    </row>
    <row r="89" spans="1:83" s="93" customFormat="1" x14ac:dyDescent="0.3">
      <c r="A89" s="85"/>
      <c r="B89" s="86"/>
      <c r="C89" s="87"/>
      <c r="D89" s="87"/>
      <c r="E89" s="89" t="s">
        <v>33</v>
      </c>
      <c r="F89" s="89"/>
      <c r="G89" s="89"/>
      <c r="H89" s="89"/>
      <c r="I89" s="89"/>
      <c r="J89" s="89"/>
      <c r="K89" s="89"/>
      <c r="L89" s="89"/>
      <c r="M89" s="89"/>
      <c r="N89" s="89"/>
      <c r="O89" s="89"/>
      <c r="P89" s="89"/>
      <c r="Q89" s="89"/>
      <c r="R89" s="89"/>
      <c r="S89" s="89"/>
      <c r="T89" s="89"/>
      <c r="U89" s="12"/>
      <c r="V89" s="90"/>
      <c r="W89" s="12"/>
      <c r="X89" s="12"/>
      <c r="Y89" s="16"/>
      <c r="Z89" s="9">
        <f>AVERAGE(Z79:Z88)</f>
        <v>0.77319444444444441</v>
      </c>
      <c r="AA89" s="9">
        <f>AVERAGE(AA79:AA88)</f>
        <v>0.40589896245059293</v>
      </c>
      <c r="AB89" s="11"/>
      <c r="AC89" s="10"/>
      <c r="AD89" s="11"/>
      <c r="AE89" s="11">
        <f>SUM(AE79:AE88)</f>
        <v>75785</v>
      </c>
      <c r="AF89" s="11">
        <f t="shared" ref="AF89:AW89" si="39">SUM(AF79:AF88)</f>
        <v>0</v>
      </c>
      <c r="AG89" s="11">
        <f t="shared" si="39"/>
        <v>0</v>
      </c>
      <c r="AH89" s="11">
        <f t="shared" si="39"/>
        <v>0</v>
      </c>
      <c r="AI89" s="11">
        <f t="shared" si="39"/>
        <v>0</v>
      </c>
      <c r="AJ89" s="11">
        <f t="shared" si="39"/>
        <v>0</v>
      </c>
      <c r="AK89" s="11">
        <f t="shared" si="39"/>
        <v>0</v>
      </c>
      <c r="AL89" s="11">
        <f t="shared" si="39"/>
        <v>0</v>
      </c>
      <c r="AM89" s="11">
        <f t="shared" si="39"/>
        <v>61525</v>
      </c>
      <c r="AN89" s="11">
        <f t="shared" si="39"/>
        <v>0</v>
      </c>
      <c r="AO89" s="11">
        <f t="shared" si="39"/>
        <v>0</v>
      </c>
      <c r="AP89" s="11">
        <f t="shared" si="39"/>
        <v>0</v>
      </c>
      <c r="AQ89" s="11">
        <f t="shared" si="39"/>
        <v>0</v>
      </c>
      <c r="AR89" s="11">
        <f t="shared" si="39"/>
        <v>0</v>
      </c>
      <c r="AS89" s="11">
        <f t="shared" si="39"/>
        <v>0</v>
      </c>
      <c r="AT89" s="11">
        <f t="shared" si="39"/>
        <v>14260</v>
      </c>
      <c r="AU89" s="11">
        <f t="shared" si="39"/>
        <v>0</v>
      </c>
      <c r="AV89" s="11">
        <f t="shared" si="39"/>
        <v>0</v>
      </c>
      <c r="AW89" s="11">
        <f t="shared" si="39"/>
        <v>0</v>
      </c>
      <c r="AX89" s="12"/>
      <c r="AY89" s="11">
        <f>SUM(AY79:AY88)</f>
        <v>75785</v>
      </c>
      <c r="AZ89" s="12"/>
      <c r="BA89" s="12"/>
      <c r="BB89" s="10"/>
      <c r="BC89" s="10"/>
      <c r="BD89" s="10"/>
      <c r="BE89" s="10"/>
      <c r="BF89" s="10"/>
      <c r="BG89" s="10"/>
      <c r="BH89" s="10"/>
      <c r="BI89" s="10"/>
      <c r="BJ89" s="10"/>
      <c r="BK89" s="10"/>
      <c r="BL89" s="10"/>
      <c r="BM89" s="91"/>
      <c r="BN89" s="92"/>
      <c r="BO89" s="92"/>
      <c r="BP89" s="92"/>
      <c r="BQ89" s="92"/>
      <c r="BR89" s="92"/>
      <c r="BS89" s="92"/>
      <c r="BT89" s="92"/>
      <c r="BU89" s="92"/>
      <c r="BV89" s="92"/>
      <c r="BW89" s="92"/>
      <c r="BX89" s="92"/>
      <c r="BY89" s="92"/>
      <c r="BZ89" s="92"/>
      <c r="CA89" s="92"/>
      <c r="CB89" s="92"/>
      <c r="CC89" s="92"/>
      <c r="CD89" s="92"/>
      <c r="CE89" s="92"/>
    </row>
    <row r="90" spans="1:83" s="80" customFormat="1" ht="61.8" customHeight="1" x14ac:dyDescent="0.3">
      <c r="B90" s="75" t="s">
        <v>51</v>
      </c>
      <c r="C90" s="74" t="s">
        <v>52</v>
      </c>
      <c r="D90" s="74" t="s">
        <v>139</v>
      </c>
      <c r="E90" s="74" t="s">
        <v>175</v>
      </c>
      <c r="F90" s="74" t="s">
        <v>140</v>
      </c>
      <c r="G90" s="74"/>
      <c r="H90" s="74" t="s">
        <v>141</v>
      </c>
      <c r="I90" s="24">
        <v>1</v>
      </c>
      <c r="J90" s="24" t="s">
        <v>165</v>
      </c>
      <c r="K90" s="30">
        <v>2020050310035</v>
      </c>
      <c r="L90" s="29" t="s">
        <v>158</v>
      </c>
      <c r="M90" s="29" t="s">
        <v>142</v>
      </c>
      <c r="N90" s="32" t="s">
        <v>39</v>
      </c>
      <c r="O90" s="33">
        <v>0</v>
      </c>
      <c r="P90" s="33">
        <v>1</v>
      </c>
      <c r="Q90" s="33">
        <v>0</v>
      </c>
      <c r="R90" s="41">
        <v>1</v>
      </c>
      <c r="S90" s="33">
        <v>0</v>
      </c>
      <c r="T90" s="33">
        <v>0</v>
      </c>
      <c r="U90" s="14">
        <v>0</v>
      </c>
      <c r="V90" s="77">
        <v>0</v>
      </c>
      <c r="W90" s="14"/>
      <c r="X90" s="14"/>
      <c r="Y90" s="14">
        <f t="shared" si="31"/>
        <v>0</v>
      </c>
      <c r="Z90" s="26">
        <f t="shared" si="32"/>
        <v>0</v>
      </c>
      <c r="AA90" s="26">
        <f t="shared" si="33"/>
        <v>0</v>
      </c>
      <c r="AB90" s="24" t="s">
        <v>235</v>
      </c>
      <c r="AC90" s="24" t="s">
        <v>198</v>
      </c>
      <c r="AD90" s="38">
        <v>1</v>
      </c>
      <c r="AE90" s="28">
        <f t="shared" ref="AE90:AE98" si="40">+AY90</f>
        <v>0</v>
      </c>
      <c r="AF90" s="28">
        <v>0</v>
      </c>
      <c r="AG90" s="28">
        <v>0</v>
      </c>
      <c r="AH90" s="28">
        <v>0</v>
      </c>
      <c r="AI90" s="28"/>
      <c r="AJ90" s="28">
        <v>0</v>
      </c>
      <c r="AK90" s="28">
        <v>0</v>
      </c>
      <c r="AL90" s="28">
        <v>0</v>
      </c>
      <c r="AM90" s="28">
        <v>0</v>
      </c>
      <c r="AN90" s="27">
        <v>0</v>
      </c>
      <c r="AO90" s="28">
        <v>0</v>
      </c>
      <c r="AP90" s="28">
        <v>0</v>
      </c>
      <c r="AQ90" s="28">
        <v>0</v>
      </c>
      <c r="AR90" s="27">
        <v>0</v>
      </c>
      <c r="AS90" s="28">
        <v>0</v>
      </c>
      <c r="AT90" s="28">
        <v>0</v>
      </c>
      <c r="AU90" s="28">
        <v>0</v>
      </c>
      <c r="AV90" s="28">
        <v>0</v>
      </c>
      <c r="AW90" s="28">
        <v>0</v>
      </c>
      <c r="AX90" s="28">
        <v>0</v>
      </c>
      <c r="AY90" s="28">
        <f t="shared" ref="AY90:AY98" si="41">SUM(AF90:AX90)</f>
        <v>0</v>
      </c>
      <c r="AZ90" s="15" t="s">
        <v>197</v>
      </c>
      <c r="BA90" s="30">
        <v>0</v>
      </c>
      <c r="BB90" s="24"/>
      <c r="BC90" s="24"/>
      <c r="BD90" s="24"/>
      <c r="BE90" s="24"/>
      <c r="BF90" s="24"/>
      <c r="BG90" s="24"/>
      <c r="BH90" s="24"/>
      <c r="BI90" s="24"/>
      <c r="BJ90" s="24"/>
      <c r="BK90" s="24"/>
      <c r="BL90" s="24"/>
      <c r="BM90" s="95"/>
      <c r="BN90" s="79"/>
      <c r="BO90" s="79"/>
      <c r="BP90" s="79"/>
      <c r="BQ90" s="79"/>
      <c r="BR90" s="79"/>
      <c r="BS90" s="79"/>
      <c r="BT90" s="79"/>
      <c r="BU90" s="79"/>
      <c r="BV90" s="79"/>
      <c r="BW90" s="79"/>
      <c r="BX90" s="79"/>
      <c r="BY90" s="79"/>
      <c r="BZ90" s="79"/>
      <c r="CA90" s="79"/>
      <c r="CB90" s="79"/>
      <c r="CC90" s="79"/>
      <c r="CD90" s="79"/>
      <c r="CE90" s="79"/>
    </row>
    <row r="91" spans="1:83" s="80" customFormat="1" ht="165" customHeight="1" x14ac:dyDescent="0.3">
      <c r="B91" s="75"/>
      <c r="C91" s="74"/>
      <c r="D91" s="74"/>
      <c r="E91" s="74"/>
      <c r="F91" s="74"/>
      <c r="G91" s="74"/>
      <c r="H91" s="74"/>
      <c r="I91" s="24">
        <v>2</v>
      </c>
      <c r="J91" s="24" t="s">
        <v>165</v>
      </c>
      <c r="K91" s="30">
        <v>2020050310035</v>
      </c>
      <c r="L91" s="29" t="s">
        <v>158</v>
      </c>
      <c r="M91" s="29" t="s">
        <v>143</v>
      </c>
      <c r="N91" s="32" t="s">
        <v>73</v>
      </c>
      <c r="O91" s="34">
        <v>0.4</v>
      </c>
      <c r="P91" s="34">
        <v>0.8</v>
      </c>
      <c r="Q91" s="34">
        <v>0.45</v>
      </c>
      <c r="R91" s="42">
        <v>0.57999999999999996</v>
      </c>
      <c r="S91" s="34">
        <v>0.7</v>
      </c>
      <c r="T91" s="34">
        <v>0.8</v>
      </c>
      <c r="U91" s="34">
        <v>0.45</v>
      </c>
      <c r="V91" s="77">
        <v>0.57999999999999996</v>
      </c>
      <c r="W91" s="14"/>
      <c r="X91" s="14"/>
      <c r="Y91" s="14">
        <f t="shared" si="31"/>
        <v>1.03</v>
      </c>
      <c r="Z91" s="26">
        <f t="shared" si="32"/>
        <v>1</v>
      </c>
      <c r="AA91" s="46">
        <f t="shared" ref="AA91" si="42">Y91/SUM(Q91:T91)</f>
        <v>0.40711462450592883</v>
      </c>
      <c r="AB91" s="96" t="s">
        <v>264</v>
      </c>
      <c r="AC91" s="24" t="s">
        <v>202</v>
      </c>
      <c r="AD91" s="38">
        <v>1</v>
      </c>
      <c r="AE91" s="28">
        <f t="shared" si="40"/>
        <v>215060</v>
      </c>
      <c r="AF91" s="28">
        <v>0</v>
      </c>
      <c r="AG91" s="28">
        <v>0</v>
      </c>
      <c r="AH91" s="28">
        <v>0</v>
      </c>
      <c r="AI91" s="28"/>
      <c r="AJ91" s="28">
        <v>0</v>
      </c>
      <c r="AK91" s="28">
        <v>0</v>
      </c>
      <c r="AL91" s="28">
        <v>0</v>
      </c>
      <c r="AM91" s="28">
        <v>215060</v>
      </c>
      <c r="AN91" s="27">
        <v>0</v>
      </c>
      <c r="AO91" s="28">
        <v>0</v>
      </c>
      <c r="AP91" s="28">
        <v>0</v>
      </c>
      <c r="AQ91" s="28">
        <v>0</v>
      </c>
      <c r="AR91" s="27">
        <v>0</v>
      </c>
      <c r="AS91" s="28">
        <v>0</v>
      </c>
      <c r="AT91" s="28">
        <v>0</v>
      </c>
      <c r="AU91" s="28">
        <v>0</v>
      </c>
      <c r="AV91" s="28">
        <v>0</v>
      </c>
      <c r="AW91" s="28">
        <v>0</v>
      </c>
      <c r="AX91" s="28">
        <v>0</v>
      </c>
      <c r="AY91" s="28">
        <f t="shared" si="41"/>
        <v>215060</v>
      </c>
      <c r="AZ91" s="15" t="s">
        <v>197</v>
      </c>
      <c r="BA91" s="30">
        <v>150</v>
      </c>
      <c r="BB91" s="24"/>
      <c r="BC91" s="24" t="s">
        <v>199</v>
      </c>
      <c r="BD91" s="24" t="s">
        <v>199</v>
      </c>
      <c r="BE91" s="24" t="s">
        <v>199</v>
      </c>
      <c r="BF91" s="24" t="s">
        <v>199</v>
      </c>
      <c r="BG91" s="24" t="s">
        <v>199</v>
      </c>
      <c r="BH91" s="24" t="s">
        <v>199</v>
      </c>
      <c r="BI91" s="24" t="s">
        <v>199</v>
      </c>
      <c r="BJ91" s="24" t="s">
        <v>199</v>
      </c>
      <c r="BK91" s="24" t="s">
        <v>199</v>
      </c>
      <c r="BL91" s="24" t="s">
        <v>199</v>
      </c>
      <c r="BM91" s="84"/>
      <c r="BN91" s="79"/>
      <c r="BO91" s="79"/>
      <c r="BP91" s="79"/>
      <c r="BQ91" s="79"/>
      <c r="BR91" s="79"/>
      <c r="BS91" s="79"/>
      <c r="BT91" s="81"/>
      <c r="BU91" s="81"/>
      <c r="BV91" s="81"/>
      <c r="BW91" s="81"/>
      <c r="BX91" s="81"/>
      <c r="BY91" s="81"/>
      <c r="BZ91" s="81"/>
      <c r="CA91" s="81"/>
      <c r="CB91" s="81"/>
      <c r="CC91" s="81"/>
      <c r="CD91" s="81"/>
      <c r="CE91" s="81"/>
    </row>
    <row r="92" spans="1:83" s="80" customFormat="1" ht="64.8" customHeight="1" x14ac:dyDescent="0.3">
      <c r="B92" s="75"/>
      <c r="C92" s="74"/>
      <c r="D92" s="74"/>
      <c r="E92" s="74"/>
      <c r="F92" s="74"/>
      <c r="G92" s="74"/>
      <c r="H92" s="74"/>
      <c r="I92" s="24">
        <v>3</v>
      </c>
      <c r="J92" s="24" t="s">
        <v>165</v>
      </c>
      <c r="K92" s="30">
        <v>2020050310035</v>
      </c>
      <c r="L92" s="29" t="s">
        <v>158</v>
      </c>
      <c r="M92" s="29" t="s">
        <v>144</v>
      </c>
      <c r="N92" s="32" t="s">
        <v>39</v>
      </c>
      <c r="O92" s="33">
        <v>600</v>
      </c>
      <c r="P92" s="33">
        <v>800</v>
      </c>
      <c r="Q92" s="33">
        <v>600</v>
      </c>
      <c r="R92" s="41">
        <v>680</v>
      </c>
      <c r="S92" s="33">
        <v>760</v>
      </c>
      <c r="T92" s="33">
        <v>800</v>
      </c>
      <c r="U92" s="33">
        <v>600</v>
      </c>
      <c r="V92" s="82">
        <v>680</v>
      </c>
      <c r="W92" s="30"/>
      <c r="X92" s="30"/>
      <c r="Y92" s="14">
        <f t="shared" si="31"/>
        <v>1280</v>
      </c>
      <c r="Z92" s="26">
        <f t="shared" si="32"/>
        <v>1</v>
      </c>
      <c r="AA92" s="26">
        <f>Y92/SUM(Q92:U92)</f>
        <v>0.37209302325581395</v>
      </c>
      <c r="AB92" s="24" t="s">
        <v>265</v>
      </c>
      <c r="AC92" s="24" t="s">
        <v>198</v>
      </c>
      <c r="AD92" s="38">
        <v>680</v>
      </c>
      <c r="AE92" s="28">
        <f t="shared" si="40"/>
        <v>50455</v>
      </c>
      <c r="AF92" s="28">
        <v>0</v>
      </c>
      <c r="AG92" s="28">
        <v>0</v>
      </c>
      <c r="AH92" s="28">
        <v>0</v>
      </c>
      <c r="AI92" s="28"/>
      <c r="AJ92" s="28">
        <v>0</v>
      </c>
      <c r="AK92" s="28">
        <v>0</v>
      </c>
      <c r="AL92" s="28">
        <v>0</v>
      </c>
      <c r="AM92" s="28">
        <v>50455</v>
      </c>
      <c r="AN92" s="27">
        <v>0</v>
      </c>
      <c r="AO92" s="28">
        <v>0</v>
      </c>
      <c r="AP92" s="28">
        <v>0</v>
      </c>
      <c r="AQ92" s="28">
        <v>0</v>
      </c>
      <c r="AR92" s="27">
        <v>0</v>
      </c>
      <c r="AS92" s="28">
        <v>0</v>
      </c>
      <c r="AT92" s="28">
        <v>0</v>
      </c>
      <c r="AU92" s="28">
        <v>0</v>
      </c>
      <c r="AV92" s="28">
        <v>0</v>
      </c>
      <c r="AW92" s="28">
        <v>0</v>
      </c>
      <c r="AX92" s="28">
        <v>0</v>
      </c>
      <c r="AY92" s="28">
        <f t="shared" si="41"/>
        <v>50455</v>
      </c>
      <c r="AZ92" s="15" t="s">
        <v>197</v>
      </c>
      <c r="BA92" s="30">
        <v>80</v>
      </c>
      <c r="BB92" s="24"/>
      <c r="BC92" s="24" t="s">
        <v>199</v>
      </c>
      <c r="BD92" s="24" t="s">
        <v>199</v>
      </c>
      <c r="BE92" s="24" t="s">
        <v>199</v>
      </c>
      <c r="BF92" s="24" t="s">
        <v>199</v>
      </c>
      <c r="BG92" s="24" t="s">
        <v>199</v>
      </c>
      <c r="BH92" s="24" t="s">
        <v>199</v>
      </c>
      <c r="BI92" s="24" t="s">
        <v>199</v>
      </c>
      <c r="BJ92" s="24" t="s">
        <v>199</v>
      </c>
      <c r="BK92" s="24" t="s">
        <v>199</v>
      </c>
      <c r="BL92" s="24" t="s">
        <v>199</v>
      </c>
      <c r="BM92" s="84"/>
      <c r="BN92" s="79"/>
      <c r="BO92" s="79"/>
      <c r="BP92" s="79"/>
      <c r="BQ92" s="79"/>
      <c r="BR92" s="79"/>
      <c r="BS92" s="79"/>
      <c r="BT92" s="81"/>
      <c r="BU92" s="81"/>
      <c r="BV92" s="81"/>
      <c r="BW92" s="81"/>
      <c r="BX92" s="81"/>
      <c r="BY92" s="81"/>
      <c r="BZ92" s="81"/>
      <c r="CA92" s="81"/>
      <c r="CB92" s="81"/>
      <c r="CC92" s="81"/>
      <c r="CD92" s="81"/>
      <c r="CE92" s="81"/>
    </row>
    <row r="93" spans="1:83" s="80" customFormat="1" ht="64.8" customHeight="1" x14ac:dyDescent="0.3">
      <c r="B93" s="75"/>
      <c r="C93" s="74"/>
      <c r="D93" s="74"/>
      <c r="E93" s="74"/>
      <c r="F93" s="74"/>
      <c r="G93" s="74"/>
      <c r="H93" s="74"/>
      <c r="I93" s="24">
        <v>4</v>
      </c>
      <c r="J93" s="24" t="s">
        <v>165</v>
      </c>
      <c r="K93" s="30">
        <v>2020050310035</v>
      </c>
      <c r="L93" s="29" t="s">
        <v>158</v>
      </c>
      <c r="M93" s="29" t="s">
        <v>145</v>
      </c>
      <c r="N93" s="32" t="s">
        <v>73</v>
      </c>
      <c r="O93" s="33">
        <v>21</v>
      </c>
      <c r="P93" s="33">
        <v>21</v>
      </c>
      <c r="Q93" s="33">
        <v>21</v>
      </c>
      <c r="R93" s="41">
        <v>21</v>
      </c>
      <c r="S93" s="33">
        <v>21</v>
      </c>
      <c r="T93" s="33">
        <v>21</v>
      </c>
      <c r="U93" s="33">
        <v>21</v>
      </c>
      <c r="V93" s="82">
        <v>21</v>
      </c>
      <c r="W93" s="30"/>
      <c r="X93" s="30"/>
      <c r="Y93" s="14">
        <f t="shared" si="31"/>
        <v>42</v>
      </c>
      <c r="Z93" s="26">
        <f t="shared" si="32"/>
        <v>1</v>
      </c>
      <c r="AA93" s="46">
        <f t="shared" ref="AA93" si="43">Y93/SUM(Q93:T93)</f>
        <v>0.5</v>
      </c>
      <c r="AB93" s="24" t="s">
        <v>267</v>
      </c>
      <c r="AC93" s="24" t="s">
        <v>198</v>
      </c>
      <c r="AD93" s="38">
        <v>21</v>
      </c>
      <c r="AE93" s="28">
        <f t="shared" si="40"/>
        <v>34904</v>
      </c>
      <c r="AF93" s="28">
        <v>0</v>
      </c>
      <c r="AG93" s="28">
        <v>0</v>
      </c>
      <c r="AH93" s="28">
        <v>0</v>
      </c>
      <c r="AI93" s="28"/>
      <c r="AJ93" s="28">
        <v>0</v>
      </c>
      <c r="AK93" s="28">
        <v>0</v>
      </c>
      <c r="AL93" s="28">
        <v>0</v>
      </c>
      <c r="AM93" s="28">
        <v>34904</v>
      </c>
      <c r="AN93" s="27">
        <v>0</v>
      </c>
      <c r="AO93" s="28">
        <v>0</v>
      </c>
      <c r="AP93" s="28">
        <v>0</v>
      </c>
      <c r="AQ93" s="28">
        <v>0</v>
      </c>
      <c r="AR93" s="27">
        <v>0</v>
      </c>
      <c r="AS93" s="28">
        <v>0</v>
      </c>
      <c r="AT93" s="28">
        <v>0</v>
      </c>
      <c r="AU93" s="28">
        <v>0</v>
      </c>
      <c r="AV93" s="28">
        <v>0</v>
      </c>
      <c r="AW93" s="28">
        <v>0</v>
      </c>
      <c r="AX93" s="28">
        <v>0</v>
      </c>
      <c r="AY93" s="28">
        <f t="shared" si="41"/>
        <v>34904</v>
      </c>
      <c r="AZ93" s="15" t="s">
        <v>197</v>
      </c>
      <c r="BA93" s="30">
        <v>20</v>
      </c>
      <c r="BB93" s="24"/>
      <c r="BC93" s="24" t="s">
        <v>199</v>
      </c>
      <c r="BD93" s="24" t="s">
        <v>199</v>
      </c>
      <c r="BE93" s="24" t="s">
        <v>199</v>
      </c>
      <c r="BF93" s="24" t="s">
        <v>199</v>
      </c>
      <c r="BG93" s="24" t="s">
        <v>199</v>
      </c>
      <c r="BH93" s="24" t="s">
        <v>199</v>
      </c>
      <c r="BI93" s="24" t="s">
        <v>199</v>
      </c>
      <c r="BJ93" s="24" t="s">
        <v>199</v>
      </c>
      <c r="BK93" s="24" t="s">
        <v>199</v>
      </c>
      <c r="BL93" s="24" t="s">
        <v>199</v>
      </c>
      <c r="BM93" s="24" t="s">
        <v>199</v>
      </c>
      <c r="BN93" s="79"/>
      <c r="BO93" s="79"/>
      <c r="BP93" s="79"/>
      <c r="BQ93" s="79"/>
      <c r="BR93" s="79"/>
      <c r="BS93" s="79"/>
      <c r="BT93" s="81"/>
      <c r="BU93" s="81"/>
      <c r="BV93" s="81"/>
      <c r="BW93" s="81"/>
      <c r="BX93" s="81"/>
      <c r="BY93" s="81"/>
      <c r="BZ93" s="81"/>
      <c r="CA93" s="81"/>
      <c r="CB93" s="81"/>
      <c r="CC93" s="81"/>
      <c r="CD93" s="81"/>
      <c r="CE93" s="81"/>
    </row>
    <row r="94" spans="1:83" s="80" customFormat="1" ht="64.8" customHeight="1" x14ac:dyDescent="0.3">
      <c r="B94" s="75"/>
      <c r="C94" s="74"/>
      <c r="D94" s="74"/>
      <c r="E94" s="74"/>
      <c r="F94" s="74"/>
      <c r="G94" s="74"/>
      <c r="H94" s="74"/>
      <c r="I94" s="24">
        <v>5</v>
      </c>
      <c r="J94" s="24" t="s">
        <v>165</v>
      </c>
      <c r="K94" s="30">
        <v>2020050310035</v>
      </c>
      <c r="L94" s="29" t="s">
        <v>158</v>
      </c>
      <c r="M94" s="29" t="s">
        <v>146</v>
      </c>
      <c r="N94" s="32" t="s">
        <v>39</v>
      </c>
      <c r="O94" s="33">
        <v>1</v>
      </c>
      <c r="P94" s="33">
        <v>2</v>
      </c>
      <c r="Q94" s="33">
        <v>1</v>
      </c>
      <c r="R94" s="41">
        <v>1</v>
      </c>
      <c r="S94" s="33">
        <v>0</v>
      </c>
      <c r="T94" s="33">
        <v>0</v>
      </c>
      <c r="U94" s="33">
        <v>1</v>
      </c>
      <c r="V94" s="82">
        <v>1</v>
      </c>
      <c r="W94" s="30"/>
      <c r="X94" s="30"/>
      <c r="Y94" s="14">
        <f t="shared" si="31"/>
        <v>2</v>
      </c>
      <c r="Z94" s="26">
        <f t="shared" si="32"/>
        <v>1</v>
      </c>
      <c r="AA94" s="26">
        <f t="shared" si="33"/>
        <v>1</v>
      </c>
      <c r="AB94" s="24" t="s">
        <v>266</v>
      </c>
      <c r="AC94" s="24" t="s">
        <v>198</v>
      </c>
      <c r="AD94" s="38">
        <v>1</v>
      </c>
      <c r="AE94" s="28">
        <f t="shared" si="40"/>
        <v>368896</v>
      </c>
      <c r="AF94" s="28">
        <v>0</v>
      </c>
      <c r="AG94" s="28">
        <v>0</v>
      </c>
      <c r="AH94" s="28">
        <v>0</v>
      </c>
      <c r="AI94" s="28"/>
      <c r="AJ94" s="28">
        <v>0</v>
      </c>
      <c r="AK94" s="28">
        <v>0</v>
      </c>
      <c r="AL94" s="28">
        <v>0</v>
      </c>
      <c r="AM94" s="28">
        <v>368896</v>
      </c>
      <c r="AN94" s="27">
        <v>0</v>
      </c>
      <c r="AO94" s="28">
        <v>0</v>
      </c>
      <c r="AP94" s="28">
        <v>0</v>
      </c>
      <c r="AQ94" s="28">
        <v>0</v>
      </c>
      <c r="AR94" s="27">
        <v>0</v>
      </c>
      <c r="AS94" s="28">
        <v>0</v>
      </c>
      <c r="AT94" s="28">
        <v>0</v>
      </c>
      <c r="AU94" s="28">
        <v>0</v>
      </c>
      <c r="AV94" s="28">
        <v>0</v>
      </c>
      <c r="AW94" s="28">
        <v>0</v>
      </c>
      <c r="AX94" s="28">
        <v>0</v>
      </c>
      <c r="AY94" s="28">
        <f t="shared" si="41"/>
        <v>368896</v>
      </c>
      <c r="AZ94" s="15" t="s">
        <v>197</v>
      </c>
      <c r="BA94" s="30">
        <v>150</v>
      </c>
      <c r="BB94" s="24"/>
      <c r="BC94" s="24" t="s">
        <v>199</v>
      </c>
      <c r="BD94" s="24" t="s">
        <v>199</v>
      </c>
      <c r="BE94" s="24" t="s">
        <v>199</v>
      </c>
      <c r="BF94" s="24" t="s">
        <v>199</v>
      </c>
      <c r="BG94" s="24" t="s">
        <v>199</v>
      </c>
      <c r="BH94" s="24" t="s">
        <v>199</v>
      </c>
      <c r="BI94" s="24" t="s">
        <v>199</v>
      </c>
      <c r="BJ94" s="24" t="s">
        <v>199</v>
      </c>
      <c r="BK94" s="24" t="s">
        <v>199</v>
      </c>
      <c r="BL94" s="24" t="s">
        <v>199</v>
      </c>
      <c r="BM94" s="24" t="s">
        <v>199</v>
      </c>
      <c r="BN94" s="79"/>
      <c r="BO94" s="79"/>
      <c r="BP94" s="79"/>
      <c r="BQ94" s="79"/>
      <c r="BR94" s="79"/>
      <c r="BS94" s="79"/>
      <c r="BT94" s="79"/>
      <c r="BU94" s="79"/>
      <c r="BV94" s="79"/>
      <c r="BW94" s="79"/>
      <c r="BX94" s="79"/>
      <c r="BY94" s="79"/>
      <c r="BZ94" s="79"/>
      <c r="CA94" s="79"/>
      <c r="CB94" s="79"/>
      <c r="CC94" s="79"/>
      <c r="CD94" s="79"/>
      <c r="CE94" s="79"/>
    </row>
    <row r="95" spans="1:83" s="80" customFormat="1" ht="64.8" customHeight="1" x14ac:dyDescent="0.3">
      <c r="B95" s="75"/>
      <c r="C95" s="74"/>
      <c r="D95" s="74"/>
      <c r="E95" s="74"/>
      <c r="F95" s="74"/>
      <c r="G95" s="74"/>
      <c r="H95" s="74"/>
      <c r="I95" s="24">
        <v>6</v>
      </c>
      <c r="J95" s="24" t="s">
        <v>165</v>
      </c>
      <c r="K95" s="30">
        <v>2020050310035</v>
      </c>
      <c r="L95" s="29" t="s">
        <v>158</v>
      </c>
      <c r="M95" s="29" t="s">
        <v>147</v>
      </c>
      <c r="N95" s="32" t="s">
        <v>73</v>
      </c>
      <c r="O95" s="33">
        <v>4</v>
      </c>
      <c r="P95" s="33">
        <v>4</v>
      </c>
      <c r="Q95" s="33">
        <v>1</v>
      </c>
      <c r="R95" s="41">
        <v>1</v>
      </c>
      <c r="S95" s="33">
        <v>1</v>
      </c>
      <c r="T95" s="33">
        <v>1</v>
      </c>
      <c r="U95" s="33">
        <v>1</v>
      </c>
      <c r="V95" s="82">
        <v>1</v>
      </c>
      <c r="W95" s="30"/>
      <c r="X95" s="30"/>
      <c r="Y95" s="14">
        <f t="shared" si="31"/>
        <v>2</v>
      </c>
      <c r="Z95" s="26">
        <f t="shared" si="32"/>
        <v>1</v>
      </c>
      <c r="AA95" s="46">
        <f t="shared" ref="AA95:AA97" si="44">Y95/SUM(Q95:T95)</f>
        <v>0.5</v>
      </c>
      <c r="AB95" s="24" t="s">
        <v>268</v>
      </c>
      <c r="AC95" s="24" t="s">
        <v>200</v>
      </c>
      <c r="AD95" s="38">
        <v>1</v>
      </c>
      <c r="AE95" s="28">
        <f t="shared" si="40"/>
        <v>80000</v>
      </c>
      <c r="AF95" s="28">
        <v>0</v>
      </c>
      <c r="AG95" s="28">
        <v>0</v>
      </c>
      <c r="AH95" s="28">
        <v>0</v>
      </c>
      <c r="AI95" s="28"/>
      <c r="AJ95" s="28">
        <v>0</v>
      </c>
      <c r="AK95" s="28">
        <v>0</v>
      </c>
      <c r="AL95" s="28">
        <v>0</v>
      </c>
      <c r="AM95" s="28">
        <v>80000</v>
      </c>
      <c r="AN95" s="27">
        <v>0</v>
      </c>
      <c r="AO95" s="28">
        <v>0</v>
      </c>
      <c r="AP95" s="28">
        <v>0</v>
      </c>
      <c r="AQ95" s="28">
        <v>0</v>
      </c>
      <c r="AR95" s="27">
        <v>0</v>
      </c>
      <c r="AS95" s="28">
        <v>0</v>
      </c>
      <c r="AT95" s="28">
        <v>0</v>
      </c>
      <c r="AU95" s="28">
        <v>0</v>
      </c>
      <c r="AV95" s="28">
        <v>0</v>
      </c>
      <c r="AW95" s="28">
        <v>0</v>
      </c>
      <c r="AX95" s="28">
        <v>0</v>
      </c>
      <c r="AY95" s="28">
        <f t="shared" si="41"/>
        <v>80000</v>
      </c>
      <c r="AZ95" s="15" t="s">
        <v>197</v>
      </c>
      <c r="BA95" s="30">
        <v>0</v>
      </c>
      <c r="BB95" s="24"/>
      <c r="BC95" s="24"/>
      <c r="BD95" s="24"/>
      <c r="BE95" s="24"/>
      <c r="BF95" s="24"/>
      <c r="BG95" s="24"/>
      <c r="BH95" s="24"/>
      <c r="BI95" s="24"/>
      <c r="BJ95" s="24"/>
      <c r="BK95" s="24" t="s">
        <v>199</v>
      </c>
      <c r="BL95" s="24"/>
      <c r="BM95" s="84"/>
      <c r="BN95" s="79"/>
      <c r="BO95" s="79"/>
      <c r="BP95" s="79"/>
      <c r="BQ95" s="79"/>
      <c r="BR95" s="79"/>
      <c r="BS95" s="79"/>
      <c r="BT95" s="81"/>
      <c r="BU95" s="81"/>
      <c r="BV95" s="81"/>
      <c r="BW95" s="81"/>
      <c r="BX95" s="81"/>
      <c r="BY95" s="81"/>
      <c r="BZ95" s="81"/>
      <c r="CA95" s="81"/>
      <c r="CB95" s="81"/>
      <c r="CC95" s="81"/>
      <c r="CD95" s="81"/>
      <c r="CE95" s="81"/>
    </row>
    <row r="96" spans="1:83" s="80" customFormat="1" ht="64.8" customHeight="1" x14ac:dyDescent="0.3">
      <c r="B96" s="75"/>
      <c r="C96" s="74"/>
      <c r="D96" s="74"/>
      <c r="E96" s="74"/>
      <c r="F96" s="74"/>
      <c r="G96" s="74"/>
      <c r="H96" s="74"/>
      <c r="I96" s="24">
        <v>7</v>
      </c>
      <c r="J96" s="24" t="s">
        <v>165</v>
      </c>
      <c r="K96" s="30">
        <v>2020050310035</v>
      </c>
      <c r="L96" s="29" t="s">
        <v>158</v>
      </c>
      <c r="M96" s="29" t="s">
        <v>148</v>
      </c>
      <c r="N96" s="32" t="s">
        <v>39</v>
      </c>
      <c r="O96" s="33">
        <v>1098</v>
      </c>
      <c r="P96" s="33">
        <v>2398</v>
      </c>
      <c r="Q96" s="33">
        <v>1423</v>
      </c>
      <c r="R96" s="41">
        <v>1748</v>
      </c>
      <c r="S96" s="33">
        <v>2073</v>
      </c>
      <c r="T96" s="33">
        <v>2398</v>
      </c>
      <c r="U96" s="33">
        <v>1733</v>
      </c>
      <c r="V96" s="82">
        <v>1733</v>
      </c>
      <c r="W96" s="30"/>
      <c r="X96" s="30"/>
      <c r="Y96" s="14">
        <f t="shared" si="31"/>
        <v>3466</v>
      </c>
      <c r="Z96" s="26">
        <f t="shared" si="32"/>
        <v>0.99141876430205955</v>
      </c>
      <c r="AA96" s="26">
        <f>Y96/SUM(Q96:T96)</f>
        <v>0.45354619209630986</v>
      </c>
      <c r="AB96" s="24" t="s">
        <v>216</v>
      </c>
      <c r="AC96" s="24" t="s">
        <v>198</v>
      </c>
      <c r="AD96" s="38">
        <v>1748</v>
      </c>
      <c r="AE96" s="28">
        <f t="shared" si="40"/>
        <v>59131</v>
      </c>
      <c r="AF96" s="28">
        <v>0</v>
      </c>
      <c r="AG96" s="28">
        <v>0</v>
      </c>
      <c r="AH96" s="28">
        <v>0</v>
      </c>
      <c r="AI96" s="28"/>
      <c r="AJ96" s="28">
        <v>0</v>
      </c>
      <c r="AK96" s="28">
        <v>0</v>
      </c>
      <c r="AL96" s="28">
        <v>0</v>
      </c>
      <c r="AM96" s="28">
        <v>59131</v>
      </c>
      <c r="AN96" s="27">
        <v>0</v>
      </c>
      <c r="AO96" s="28">
        <v>0</v>
      </c>
      <c r="AP96" s="28">
        <v>0</v>
      </c>
      <c r="AQ96" s="28">
        <v>0</v>
      </c>
      <c r="AR96" s="27">
        <v>0</v>
      </c>
      <c r="AS96" s="28">
        <v>0</v>
      </c>
      <c r="AT96" s="28">
        <v>0</v>
      </c>
      <c r="AU96" s="28">
        <v>0</v>
      </c>
      <c r="AV96" s="28">
        <v>0</v>
      </c>
      <c r="AW96" s="28">
        <v>0</v>
      </c>
      <c r="AX96" s="28">
        <v>0</v>
      </c>
      <c r="AY96" s="28">
        <f t="shared" si="41"/>
        <v>59131</v>
      </c>
      <c r="AZ96" s="15" t="s">
        <v>197</v>
      </c>
      <c r="BA96" s="30">
        <v>75</v>
      </c>
      <c r="BB96" s="24"/>
      <c r="BC96" s="24" t="s">
        <v>199</v>
      </c>
      <c r="BD96" s="24" t="s">
        <v>199</v>
      </c>
      <c r="BE96" s="24" t="s">
        <v>199</v>
      </c>
      <c r="BF96" s="24" t="s">
        <v>199</v>
      </c>
      <c r="BG96" s="24" t="s">
        <v>199</v>
      </c>
      <c r="BH96" s="24" t="s">
        <v>199</v>
      </c>
      <c r="BI96" s="24" t="s">
        <v>199</v>
      </c>
      <c r="BJ96" s="24" t="s">
        <v>199</v>
      </c>
      <c r="BK96" s="24" t="s">
        <v>199</v>
      </c>
      <c r="BL96" s="24" t="s">
        <v>199</v>
      </c>
      <c r="BM96" s="84"/>
      <c r="BN96" s="79"/>
      <c r="BO96" s="79"/>
      <c r="BP96" s="79"/>
      <c r="BQ96" s="79"/>
      <c r="BR96" s="79"/>
      <c r="BS96" s="79"/>
      <c r="BT96" s="81"/>
      <c r="BU96" s="81"/>
      <c r="BV96" s="81"/>
      <c r="BW96" s="81"/>
      <c r="BX96" s="81"/>
      <c r="BY96" s="81"/>
      <c r="BZ96" s="81"/>
      <c r="CA96" s="81"/>
      <c r="CB96" s="81"/>
      <c r="CC96" s="81"/>
      <c r="CD96" s="81"/>
      <c r="CE96" s="81"/>
    </row>
    <row r="97" spans="1:83" s="80" customFormat="1" ht="81" customHeight="1" x14ac:dyDescent="0.3">
      <c r="B97" s="75"/>
      <c r="C97" s="74"/>
      <c r="D97" s="74"/>
      <c r="E97" s="74"/>
      <c r="F97" s="74"/>
      <c r="G97" s="74"/>
      <c r="H97" s="74"/>
      <c r="I97" s="24">
        <v>8</v>
      </c>
      <c r="J97" s="24" t="s">
        <v>165</v>
      </c>
      <c r="K97" s="30">
        <v>2020050310035</v>
      </c>
      <c r="L97" s="29" t="s">
        <v>158</v>
      </c>
      <c r="M97" s="29" t="s">
        <v>149</v>
      </c>
      <c r="N97" s="32" t="s">
        <v>73</v>
      </c>
      <c r="O97" s="33">
        <v>21</v>
      </c>
      <c r="P97" s="33">
        <v>21</v>
      </c>
      <c r="Q97" s="33">
        <v>21</v>
      </c>
      <c r="R97" s="41">
        <v>21</v>
      </c>
      <c r="S97" s="33">
        <v>21</v>
      </c>
      <c r="T97" s="33">
        <v>21</v>
      </c>
      <c r="U97" s="33">
        <v>21</v>
      </c>
      <c r="V97" s="82">
        <v>21</v>
      </c>
      <c r="W97" s="30"/>
      <c r="X97" s="30"/>
      <c r="Y97" s="14">
        <f t="shared" si="31"/>
        <v>42</v>
      </c>
      <c r="Z97" s="26">
        <f t="shared" si="32"/>
        <v>1</v>
      </c>
      <c r="AA97" s="46">
        <f t="shared" si="44"/>
        <v>0.5</v>
      </c>
      <c r="AB97" s="24" t="s">
        <v>217</v>
      </c>
      <c r="AC97" s="24" t="s">
        <v>198</v>
      </c>
      <c r="AD97" s="38">
        <v>21</v>
      </c>
      <c r="AE97" s="28">
        <f t="shared" si="40"/>
        <v>7808</v>
      </c>
      <c r="AF97" s="28">
        <v>0</v>
      </c>
      <c r="AG97" s="28">
        <v>0</v>
      </c>
      <c r="AH97" s="28">
        <v>0</v>
      </c>
      <c r="AI97" s="28"/>
      <c r="AJ97" s="28">
        <v>0</v>
      </c>
      <c r="AK97" s="28">
        <v>0</v>
      </c>
      <c r="AL97" s="28">
        <v>0</v>
      </c>
      <c r="AM97" s="28">
        <v>7808</v>
      </c>
      <c r="AN97" s="27">
        <v>0</v>
      </c>
      <c r="AO97" s="28">
        <v>0</v>
      </c>
      <c r="AP97" s="28">
        <v>0</v>
      </c>
      <c r="AQ97" s="28">
        <v>0</v>
      </c>
      <c r="AR97" s="27">
        <v>0</v>
      </c>
      <c r="AS97" s="28">
        <v>0</v>
      </c>
      <c r="AT97" s="28">
        <v>0</v>
      </c>
      <c r="AU97" s="28">
        <v>0</v>
      </c>
      <c r="AV97" s="28">
        <v>0</v>
      </c>
      <c r="AW97" s="28">
        <v>0</v>
      </c>
      <c r="AX97" s="28">
        <v>0</v>
      </c>
      <c r="AY97" s="28">
        <f t="shared" si="41"/>
        <v>7808</v>
      </c>
      <c r="AZ97" s="15" t="s">
        <v>197</v>
      </c>
      <c r="BA97" s="30">
        <v>40</v>
      </c>
      <c r="BB97" s="24"/>
      <c r="BC97" s="24" t="s">
        <v>199</v>
      </c>
      <c r="BD97" s="24" t="s">
        <v>199</v>
      </c>
      <c r="BE97" s="24" t="s">
        <v>199</v>
      </c>
      <c r="BF97" s="24" t="s">
        <v>199</v>
      </c>
      <c r="BG97" s="24" t="s">
        <v>199</v>
      </c>
      <c r="BH97" s="24" t="s">
        <v>199</v>
      </c>
      <c r="BI97" s="24" t="s">
        <v>199</v>
      </c>
      <c r="BJ97" s="24" t="s">
        <v>199</v>
      </c>
      <c r="BK97" s="24" t="s">
        <v>199</v>
      </c>
      <c r="BL97" s="24" t="s">
        <v>199</v>
      </c>
      <c r="BM97" s="84"/>
      <c r="BN97" s="79"/>
      <c r="BO97" s="79"/>
      <c r="BP97" s="79"/>
      <c r="BQ97" s="79"/>
      <c r="BR97" s="79"/>
      <c r="BS97" s="79"/>
      <c r="BT97" s="81"/>
      <c r="BU97" s="81"/>
      <c r="BV97" s="81"/>
      <c r="BW97" s="81"/>
      <c r="BX97" s="81"/>
      <c r="BY97" s="81"/>
      <c r="BZ97" s="81"/>
      <c r="CA97" s="81"/>
      <c r="CB97" s="81"/>
      <c r="CC97" s="81"/>
      <c r="CD97" s="81"/>
      <c r="CE97" s="81"/>
    </row>
    <row r="98" spans="1:83" s="80" customFormat="1" ht="81" customHeight="1" x14ac:dyDescent="0.3">
      <c r="B98" s="75"/>
      <c r="C98" s="74"/>
      <c r="D98" s="74"/>
      <c r="E98" s="74"/>
      <c r="F98" s="74"/>
      <c r="G98" s="74"/>
      <c r="H98" s="74"/>
      <c r="I98" s="24">
        <v>9</v>
      </c>
      <c r="J98" s="24" t="s">
        <v>165</v>
      </c>
      <c r="K98" s="30">
        <v>2020050310035</v>
      </c>
      <c r="L98" s="29" t="s">
        <v>158</v>
      </c>
      <c r="M98" s="29" t="s">
        <v>150</v>
      </c>
      <c r="N98" s="32" t="s">
        <v>39</v>
      </c>
      <c r="O98" s="33">
        <v>37</v>
      </c>
      <c r="P98" s="33">
        <v>42</v>
      </c>
      <c r="Q98" s="33">
        <v>37</v>
      </c>
      <c r="R98" s="41">
        <v>40</v>
      </c>
      <c r="S98" s="33">
        <v>41</v>
      </c>
      <c r="T98" s="33">
        <v>42</v>
      </c>
      <c r="U98" s="33">
        <v>37</v>
      </c>
      <c r="V98" s="82">
        <v>33</v>
      </c>
      <c r="W98" s="30"/>
      <c r="X98" s="30"/>
      <c r="Y98" s="14">
        <f t="shared" si="31"/>
        <v>70</v>
      </c>
      <c r="Z98" s="26">
        <f t="shared" si="32"/>
        <v>0.82499999999999996</v>
      </c>
      <c r="AA98" s="26">
        <f>Y98/SUM(Q98:U98)</f>
        <v>0.35532994923857869</v>
      </c>
      <c r="AB98" s="24" t="s">
        <v>218</v>
      </c>
      <c r="AC98" s="24" t="s">
        <v>198</v>
      </c>
      <c r="AD98" s="38">
        <v>40</v>
      </c>
      <c r="AE98" s="28">
        <f t="shared" si="40"/>
        <v>191825</v>
      </c>
      <c r="AF98" s="28">
        <v>0</v>
      </c>
      <c r="AG98" s="28">
        <v>0</v>
      </c>
      <c r="AH98" s="28">
        <v>0</v>
      </c>
      <c r="AI98" s="28"/>
      <c r="AJ98" s="28">
        <v>0</v>
      </c>
      <c r="AK98" s="28">
        <v>0</v>
      </c>
      <c r="AL98" s="28">
        <v>0</v>
      </c>
      <c r="AM98" s="28">
        <v>191825</v>
      </c>
      <c r="AN98" s="27">
        <v>0</v>
      </c>
      <c r="AO98" s="28">
        <v>0</v>
      </c>
      <c r="AP98" s="28">
        <v>0</v>
      </c>
      <c r="AQ98" s="28">
        <v>0</v>
      </c>
      <c r="AR98" s="27">
        <v>0</v>
      </c>
      <c r="AS98" s="28">
        <v>0</v>
      </c>
      <c r="AT98" s="28">
        <v>0</v>
      </c>
      <c r="AU98" s="28">
        <v>0</v>
      </c>
      <c r="AV98" s="28">
        <v>0</v>
      </c>
      <c r="AW98" s="28">
        <v>0</v>
      </c>
      <c r="AX98" s="28">
        <v>0</v>
      </c>
      <c r="AY98" s="28">
        <f t="shared" si="41"/>
        <v>191825</v>
      </c>
      <c r="AZ98" s="15" t="s">
        <v>197</v>
      </c>
      <c r="BA98" s="30">
        <v>180</v>
      </c>
      <c r="BB98" s="24" t="s">
        <v>199</v>
      </c>
      <c r="BC98" s="24" t="s">
        <v>199</v>
      </c>
      <c r="BD98" s="24" t="s">
        <v>199</v>
      </c>
      <c r="BE98" s="24" t="s">
        <v>199</v>
      </c>
      <c r="BF98" s="24" t="s">
        <v>199</v>
      </c>
      <c r="BG98" s="24" t="s">
        <v>199</v>
      </c>
      <c r="BH98" s="24" t="s">
        <v>199</v>
      </c>
      <c r="BI98" s="24" t="s">
        <v>199</v>
      </c>
      <c r="BJ98" s="24" t="s">
        <v>199</v>
      </c>
      <c r="BK98" s="24" t="s">
        <v>199</v>
      </c>
      <c r="BL98" s="24" t="s">
        <v>199</v>
      </c>
      <c r="BM98" s="24" t="s">
        <v>199</v>
      </c>
      <c r="BN98" s="79"/>
      <c r="BO98" s="79"/>
      <c r="BP98" s="79"/>
      <c r="BQ98" s="79"/>
      <c r="BR98" s="79"/>
      <c r="BS98" s="79"/>
      <c r="BT98" s="81"/>
      <c r="BU98" s="81"/>
      <c r="BV98" s="81"/>
      <c r="BW98" s="81"/>
      <c r="BX98" s="81"/>
      <c r="BY98" s="81"/>
      <c r="BZ98" s="81"/>
      <c r="CA98" s="81"/>
      <c r="CB98" s="81"/>
      <c r="CC98" s="81"/>
      <c r="CD98" s="81"/>
      <c r="CE98" s="81"/>
    </row>
    <row r="99" spans="1:83" s="93" customFormat="1" ht="19.2" customHeight="1" x14ac:dyDescent="0.3">
      <c r="A99" s="85"/>
      <c r="B99" s="86"/>
      <c r="C99" s="87"/>
      <c r="D99" s="87"/>
      <c r="E99" s="89" t="s">
        <v>33</v>
      </c>
      <c r="F99" s="89"/>
      <c r="G99" s="89"/>
      <c r="H99" s="89"/>
      <c r="I99" s="89"/>
      <c r="J99" s="89"/>
      <c r="K99" s="89"/>
      <c r="L99" s="89"/>
      <c r="M99" s="89"/>
      <c r="N99" s="89"/>
      <c r="O99" s="89"/>
      <c r="P99" s="89"/>
      <c r="Q99" s="89"/>
      <c r="R99" s="89"/>
      <c r="S99" s="89"/>
      <c r="T99" s="89"/>
      <c r="U99" s="12"/>
      <c r="V99" s="90"/>
      <c r="W99" s="12"/>
      <c r="X99" s="12"/>
      <c r="Y99" s="16"/>
      <c r="Z99" s="9">
        <f>AVERAGE(Z90:Z98)</f>
        <v>0.86849097381133999</v>
      </c>
      <c r="AA99" s="9">
        <f>AVERAGE(AA90:AA98)</f>
        <v>0.45423153212184797</v>
      </c>
      <c r="AB99" s="11"/>
      <c r="AC99" s="10"/>
      <c r="AD99" s="11"/>
      <c r="AE99" s="11">
        <f>SUM(AE90:AE98)</f>
        <v>1008079</v>
      </c>
      <c r="AF99" s="11">
        <f t="shared" ref="AF99:AW99" si="45">SUM(AF90:AF98)</f>
        <v>0</v>
      </c>
      <c r="AG99" s="11">
        <f t="shared" si="45"/>
        <v>0</v>
      </c>
      <c r="AH99" s="11">
        <f t="shared" si="45"/>
        <v>0</v>
      </c>
      <c r="AI99" s="11">
        <f t="shared" si="45"/>
        <v>0</v>
      </c>
      <c r="AJ99" s="11">
        <f t="shared" si="45"/>
        <v>0</v>
      </c>
      <c r="AK99" s="11">
        <f t="shared" si="45"/>
        <v>0</v>
      </c>
      <c r="AL99" s="11">
        <f t="shared" si="45"/>
        <v>0</v>
      </c>
      <c r="AM99" s="11">
        <f t="shared" si="45"/>
        <v>1008079</v>
      </c>
      <c r="AN99" s="11">
        <f t="shared" si="45"/>
        <v>0</v>
      </c>
      <c r="AO99" s="11">
        <f t="shared" si="45"/>
        <v>0</v>
      </c>
      <c r="AP99" s="11">
        <f t="shared" si="45"/>
        <v>0</v>
      </c>
      <c r="AQ99" s="11">
        <f t="shared" si="45"/>
        <v>0</v>
      </c>
      <c r="AR99" s="11">
        <f t="shared" si="45"/>
        <v>0</v>
      </c>
      <c r="AS99" s="11">
        <f t="shared" si="45"/>
        <v>0</v>
      </c>
      <c r="AT99" s="11">
        <f t="shared" si="45"/>
        <v>0</v>
      </c>
      <c r="AU99" s="11">
        <f t="shared" si="45"/>
        <v>0</v>
      </c>
      <c r="AV99" s="11">
        <f t="shared" si="45"/>
        <v>0</v>
      </c>
      <c r="AW99" s="11">
        <f t="shared" si="45"/>
        <v>0</v>
      </c>
      <c r="AX99" s="12"/>
      <c r="AY99" s="11">
        <f>SUM(AY90:AY98)</f>
        <v>1008079</v>
      </c>
      <c r="AZ99" s="12"/>
      <c r="BA99" s="12"/>
      <c r="BB99" s="10"/>
      <c r="BC99" s="10"/>
      <c r="BD99" s="10"/>
      <c r="BE99" s="10"/>
      <c r="BF99" s="10"/>
      <c r="BG99" s="10"/>
      <c r="BH99" s="10"/>
      <c r="BI99" s="10"/>
      <c r="BJ99" s="10"/>
      <c r="BK99" s="10"/>
      <c r="BL99" s="10"/>
      <c r="BM99" s="91"/>
      <c r="BN99" s="92"/>
      <c r="BO99" s="92"/>
      <c r="BP99" s="92"/>
      <c r="BQ99" s="92"/>
      <c r="BR99" s="92"/>
      <c r="BS99" s="92"/>
      <c r="BT99" s="92"/>
      <c r="BU99" s="92"/>
      <c r="BV99" s="92"/>
      <c r="BW99" s="92"/>
      <c r="BX99" s="92"/>
      <c r="BY99" s="92"/>
      <c r="BZ99" s="92"/>
      <c r="CA99" s="92"/>
      <c r="CB99" s="92"/>
      <c r="CC99" s="92"/>
      <c r="CD99" s="92"/>
      <c r="CE99" s="92"/>
    </row>
    <row r="100" spans="1:83" s="80" customFormat="1" ht="81" customHeight="1" x14ac:dyDescent="0.3">
      <c r="B100" s="75" t="s">
        <v>51</v>
      </c>
      <c r="C100" s="74" t="s">
        <v>52</v>
      </c>
      <c r="D100" s="74" t="s">
        <v>153</v>
      </c>
      <c r="E100" s="74" t="s">
        <v>175</v>
      </c>
      <c r="F100" s="74" t="s">
        <v>151</v>
      </c>
      <c r="G100" s="74"/>
      <c r="H100" s="74" t="s">
        <v>152</v>
      </c>
      <c r="I100" s="24">
        <v>1</v>
      </c>
      <c r="J100" s="24" t="s">
        <v>166</v>
      </c>
      <c r="K100" s="30">
        <v>2020050310039</v>
      </c>
      <c r="L100" s="29" t="s">
        <v>158</v>
      </c>
      <c r="M100" s="29" t="s">
        <v>154</v>
      </c>
      <c r="N100" s="32" t="s">
        <v>39</v>
      </c>
      <c r="O100" s="33">
        <v>0</v>
      </c>
      <c r="P100" s="33">
        <v>4</v>
      </c>
      <c r="Q100" s="33">
        <v>1</v>
      </c>
      <c r="R100" s="41">
        <v>1</v>
      </c>
      <c r="S100" s="33">
        <v>1</v>
      </c>
      <c r="T100" s="33">
        <v>1</v>
      </c>
      <c r="U100" s="33">
        <v>1</v>
      </c>
      <c r="V100" s="77">
        <v>1</v>
      </c>
      <c r="W100" s="14"/>
      <c r="X100" s="14"/>
      <c r="Y100" s="14">
        <f t="shared" si="31"/>
        <v>2</v>
      </c>
      <c r="Z100" s="26">
        <f t="shared" si="32"/>
        <v>1</v>
      </c>
      <c r="AA100" s="26">
        <f t="shared" si="33"/>
        <v>0.5</v>
      </c>
      <c r="AB100" s="40" t="s">
        <v>280</v>
      </c>
      <c r="AC100" s="40" t="s">
        <v>198</v>
      </c>
      <c r="AD100" s="39">
        <v>1</v>
      </c>
      <c r="AE100" s="28">
        <f t="shared" ref="AE100:AE102" si="46">+AY100</f>
        <v>173000</v>
      </c>
      <c r="AF100" s="28">
        <v>0</v>
      </c>
      <c r="AG100" s="28">
        <v>0</v>
      </c>
      <c r="AH100" s="28">
        <v>0</v>
      </c>
      <c r="AI100" s="28"/>
      <c r="AJ100" s="28">
        <v>0</v>
      </c>
      <c r="AK100" s="28">
        <v>0</v>
      </c>
      <c r="AL100" s="28">
        <v>73000</v>
      </c>
      <c r="AM100" s="28">
        <v>100000</v>
      </c>
      <c r="AN100" s="27">
        <v>0</v>
      </c>
      <c r="AO100" s="28">
        <v>0</v>
      </c>
      <c r="AP100" s="28">
        <v>0</v>
      </c>
      <c r="AQ100" s="28">
        <v>0</v>
      </c>
      <c r="AR100" s="27">
        <v>0</v>
      </c>
      <c r="AS100" s="28">
        <v>0</v>
      </c>
      <c r="AT100" s="28">
        <v>0</v>
      </c>
      <c r="AU100" s="28">
        <v>0</v>
      </c>
      <c r="AV100" s="28">
        <v>0</v>
      </c>
      <c r="AW100" s="28">
        <v>0</v>
      </c>
      <c r="AX100" s="28">
        <v>0</v>
      </c>
      <c r="AY100" s="28">
        <f t="shared" ref="AY100:AY102" si="47">SUM(AF100:AX100)</f>
        <v>173000</v>
      </c>
      <c r="AZ100" s="15" t="s">
        <v>197</v>
      </c>
      <c r="BA100" s="78">
        <v>0</v>
      </c>
      <c r="BB100" s="40"/>
      <c r="BC100" s="40"/>
      <c r="BD100" s="40"/>
      <c r="BE100" s="40"/>
      <c r="BF100" s="40"/>
      <c r="BG100" s="40"/>
      <c r="BH100" s="40"/>
      <c r="BI100" s="40"/>
      <c r="BJ100" s="40"/>
      <c r="BK100" s="40"/>
      <c r="BL100" s="40"/>
      <c r="BM100" s="98" t="s">
        <v>199</v>
      </c>
      <c r="BN100" s="79"/>
      <c r="BO100" s="79"/>
      <c r="BP100" s="79"/>
      <c r="BQ100" s="79"/>
      <c r="BR100" s="79"/>
      <c r="BS100" s="79"/>
      <c r="BT100" s="79"/>
      <c r="BU100" s="79"/>
      <c r="BV100" s="79"/>
      <c r="BW100" s="79"/>
      <c r="BX100" s="79"/>
      <c r="BY100" s="79"/>
      <c r="BZ100" s="79"/>
      <c r="CA100" s="79"/>
      <c r="CB100" s="79"/>
      <c r="CC100" s="79"/>
      <c r="CD100" s="79"/>
      <c r="CE100" s="79"/>
    </row>
    <row r="101" spans="1:83" s="80" customFormat="1" ht="81" customHeight="1" x14ac:dyDescent="0.3">
      <c r="B101" s="75"/>
      <c r="C101" s="74"/>
      <c r="D101" s="74"/>
      <c r="E101" s="74"/>
      <c r="F101" s="74"/>
      <c r="G101" s="74"/>
      <c r="H101" s="74"/>
      <c r="I101" s="24">
        <v>2</v>
      </c>
      <c r="J101" s="24" t="s">
        <v>166</v>
      </c>
      <c r="K101" s="30">
        <v>2020050310039</v>
      </c>
      <c r="L101" s="29" t="s">
        <v>158</v>
      </c>
      <c r="M101" s="29" t="s">
        <v>155</v>
      </c>
      <c r="N101" s="32" t="s">
        <v>39</v>
      </c>
      <c r="O101" s="33">
        <v>0</v>
      </c>
      <c r="P101" s="33">
        <v>50</v>
      </c>
      <c r="Q101" s="33">
        <v>1</v>
      </c>
      <c r="R101" s="41">
        <v>20</v>
      </c>
      <c r="S101" s="33">
        <v>17</v>
      </c>
      <c r="T101" s="33">
        <v>13</v>
      </c>
      <c r="U101" s="33">
        <v>0</v>
      </c>
      <c r="V101" s="77">
        <v>9</v>
      </c>
      <c r="W101" s="14"/>
      <c r="X101" s="14"/>
      <c r="Y101" s="14">
        <f t="shared" si="31"/>
        <v>9</v>
      </c>
      <c r="Z101" s="26">
        <f t="shared" si="32"/>
        <v>0.45</v>
      </c>
      <c r="AA101" s="26">
        <f t="shared" si="33"/>
        <v>0.18</v>
      </c>
      <c r="AB101" s="24" t="s">
        <v>224</v>
      </c>
      <c r="AC101" s="24" t="s">
        <v>200</v>
      </c>
      <c r="AD101" s="38">
        <v>20</v>
      </c>
      <c r="AE101" s="28">
        <f t="shared" si="46"/>
        <v>4604</v>
      </c>
      <c r="AF101" s="28">
        <v>1000</v>
      </c>
      <c r="AG101" s="28">
        <v>0</v>
      </c>
      <c r="AH101" s="28">
        <v>0</v>
      </c>
      <c r="AI101" s="28"/>
      <c r="AJ101" s="28">
        <v>0</v>
      </c>
      <c r="AK101" s="28">
        <v>0</v>
      </c>
      <c r="AL101" s="28">
        <v>0</v>
      </c>
      <c r="AM101" s="28">
        <v>3604</v>
      </c>
      <c r="AN101" s="27">
        <v>0</v>
      </c>
      <c r="AO101" s="28">
        <v>0</v>
      </c>
      <c r="AP101" s="28">
        <v>0</v>
      </c>
      <c r="AQ101" s="28">
        <v>0</v>
      </c>
      <c r="AR101" s="27">
        <v>0</v>
      </c>
      <c r="AS101" s="28">
        <v>0</v>
      </c>
      <c r="AT101" s="28">
        <v>0</v>
      </c>
      <c r="AU101" s="28">
        <v>0</v>
      </c>
      <c r="AV101" s="28">
        <v>0</v>
      </c>
      <c r="AW101" s="28">
        <v>0</v>
      </c>
      <c r="AX101" s="28">
        <v>0</v>
      </c>
      <c r="AY101" s="28">
        <f t="shared" si="47"/>
        <v>4604</v>
      </c>
      <c r="AZ101" s="15" t="s">
        <v>197</v>
      </c>
      <c r="BA101" s="30">
        <v>10</v>
      </c>
      <c r="BB101" s="24"/>
      <c r="BC101" s="24"/>
      <c r="BD101" s="24"/>
      <c r="BE101" s="24" t="s">
        <v>199</v>
      </c>
      <c r="BF101" s="24" t="s">
        <v>199</v>
      </c>
      <c r="BG101" s="24"/>
      <c r="BH101" s="24" t="s">
        <v>199</v>
      </c>
      <c r="BI101" s="24" t="s">
        <v>199</v>
      </c>
      <c r="BJ101" s="24" t="s">
        <v>199</v>
      </c>
      <c r="BK101" s="24" t="s">
        <v>199</v>
      </c>
      <c r="BL101" s="24"/>
      <c r="BM101" s="84"/>
      <c r="BN101" s="79"/>
      <c r="BO101" s="79"/>
      <c r="BP101" s="79"/>
      <c r="BQ101" s="79"/>
      <c r="BR101" s="79"/>
      <c r="BS101" s="79"/>
      <c r="BT101" s="81"/>
      <c r="BU101" s="81"/>
      <c r="BV101" s="81"/>
      <c r="BW101" s="81"/>
      <c r="BX101" s="81"/>
      <c r="BY101" s="81"/>
      <c r="BZ101" s="81"/>
      <c r="CA101" s="81"/>
      <c r="CB101" s="81"/>
      <c r="CC101" s="81"/>
      <c r="CD101" s="81"/>
      <c r="CE101" s="81"/>
    </row>
    <row r="102" spans="1:83" s="80" customFormat="1" ht="81" customHeight="1" x14ac:dyDescent="0.3">
      <c r="B102" s="75"/>
      <c r="C102" s="74"/>
      <c r="D102" s="74"/>
      <c r="E102" s="74"/>
      <c r="F102" s="74"/>
      <c r="G102" s="74"/>
      <c r="H102" s="74"/>
      <c r="I102" s="24">
        <v>3</v>
      </c>
      <c r="J102" s="24" t="s">
        <v>166</v>
      </c>
      <c r="K102" s="30">
        <v>2020050310039</v>
      </c>
      <c r="L102" s="29" t="s">
        <v>158</v>
      </c>
      <c r="M102" s="29" t="s">
        <v>156</v>
      </c>
      <c r="N102" s="32" t="s">
        <v>39</v>
      </c>
      <c r="O102" s="33">
        <v>0</v>
      </c>
      <c r="P102" s="33">
        <v>4</v>
      </c>
      <c r="Q102" s="33">
        <v>1</v>
      </c>
      <c r="R102" s="43">
        <v>1</v>
      </c>
      <c r="S102" s="35">
        <v>1</v>
      </c>
      <c r="T102" s="35">
        <v>1</v>
      </c>
      <c r="U102" s="33">
        <v>1</v>
      </c>
      <c r="V102" s="82">
        <v>1</v>
      </c>
      <c r="W102" s="30"/>
      <c r="X102" s="30"/>
      <c r="Y102" s="14">
        <f t="shared" si="31"/>
        <v>2</v>
      </c>
      <c r="Z102" s="26">
        <f t="shared" si="32"/>
        <v>1</v>
      </c>
      <c r="AA102" s="26">
        <f t="shared" si="33"/>
        <v>0.5</v>
      </c>
      <c r="AB102" s="24" t="s">
        <v>269</v>
      </c>
      <c r="AC102" s="24" t="s">
        <v>198</v>
      </c>
      <c r="AD102" s="38">
        <v>1</v>
      </c>
      <c r="AE102" s="28">
        <f t="shared" si="46"/>
        <v>2000</v>
      </c>
      <c r="AF102" s="28">
        <v>0</v>
      </c>
      <c r="AG102" s="28">
        <v>0</v>
      </c>
      <c r="AH102" s="28">
        <v>0</v>
      </c>
      <c r="AI102" s="28"/>
      <c r="AJ102" s="28">
        <v>0</v>
      </c>
      <c r="AK102" s="28">
        <v>0</v>
      </c>
      <c r="AL102" s="28">
        <v>2000</v>
      </c>
      <c r="AM102" s="28">
        <v>0</v>
      </c>
      <c r="AN102" s="27">
        <v>0</v>
      </c>
      <c r="AO102" s="28">
        <v>0</v>
      </c>
      <c r="AP102" s="28">
        <v>0</v>
      </c>
      <c r="AQ102" s="28">
        <v>0</v>
      </c>
      <c r="AR102" s="27">
        <v>0</v>
      </c>
      <c r="AS102" s="28">
        <v>0</v>
      </c>
      <c r="AT102" s="28">
        <v>0</v>
      </c>
      <c r="AU102" s="28">
        <v>0</v>
      </c>
      <c r="AV102" s="28">
        <v>0</v>
      </c>
      <c r="AW102" s="28">
        <v>0</v>
      </c>
      <c r="AX102" s="28">
        <v>0</v>
      </c>
      <c r="AY102" s="28">
        <f t="shared" si="47"/>
        <v>2000</v>
      </c>
      <c r="AZ102" s="15" t="s">
        <v>197</v>
      </c>
      <c r="BA102" s="30">
        <v>0</v>
      </c>
      <c r="BB102" s="24"/>
      <c r="BC102" s="24"/>
      <c r="BD102" s="24"/>
      <c r="BE102" s="24"/>
      <c r="BF102" s="24"/>
      <c r="BG102" s="24"/>
      <c r="BH102" s="24"/>
      <c r="BI102" s="24"/>
      <c r="BJ102" s="24"/>
      <c r="BK102" s="24"/>
      <c r="BL102" s="24"/>
      <c r="BM102" s="84" t="s">
        <v>199</v>
      </c>
      <c r="BN102" s="79"/>
      <c r="BO102" s="79"/>
      <c r="BP102" s="79"/>
      <c r="BQ102" s="79"/>
      <c r="BR102" s="79"/>
      <c r="BS102" s="79"/>
      <c r="BT102" s="81"/>
      <c r="BU102" s="81"/>
      <c r="BV102" s="81"/>
      <c r="BW102" s="81"/>
      <c r="BX102" s="81"/>
      <c r="BY102" s="81"/>
      <c r="BZ102" s="81"/>
      <c r="CA102" s="81"/>
      <c r="CB102" s="81"/>
      <c r="CC102" s="81"/>
      <c r="CD102" s="81"/>
      <c r="CE102" s="81"/>
    </row>
    <row r="103" spans="1:83" s="93" customFormat="1" ht="15" thickBot="1" x14ac:dyDescent="0.35">
      <c r="A103" s="85"/>
      <c r="B103" s="99"/>
      <c r="C103" s="100"/>
      <c r="D103" s="100"/>
      <c r="E103" s="101" t="s">
        <v>33</v>
      </c>
      <c r="F103" s="101"/>
      <c r="G103" s="101"/>
      <c r="H103" s="101"/>
      <c r="I103" s="101"/>
      <c r="J103" s="101"/>
      <c r="K103" s="101"/>
      <c r="L103" s="101"/>
      <c r="M103" s="101"/>
      <c r="N103" s="101"/>
      <c r="O103" s="101"/>
      <c r="P103" s="101"/>
      <c r="Q103" s="101"/>
      <c r="R103" s="101"/>
      <c r="S103" s="101"/>
      <c r="T103" s="101"/>
      <c r="U103" s="22"/>
      <c r="V103" s="102"/>
      <c r="W103" s="22"/>
      <c r="X103" s="22"/>
      <c r="Y103" s="18"/>
      <c r="Z103" s="19">
        <f>AVERAGE(Z100:Z102)</f>
        <v>0.81666666666666676</v>
      </c>
      <c r="AA103" s="19">
        <f>AVERAGE(AA100:AA102)</f>
        <v>0.39333333333333331</v>
      </c>
      <c r="AB103" s="21"/>
      <c r="AC103" s="20"/>
      <c r="AD103" s="21"/>
      <c r="AE103" s="21">
        <f>SUM(AE100:AE102)</f>
        <v>179604</v>
      </c>
      <c r="AF103" s="21">
        <f t="shared" ref="AF103:AW103" si="48">SUM(AF100:AF102)</f>
        <v>1000</v>
      </c>
      <c r="AG103" s="21">
        <f t="shared" si="48"/>
        <v>0</v>
      </c>
      <c r="AH103" s="21">
        <f t="shared" si="48"/>
        <v>0</v>
      </c>
      <c r="AI103" s="21">
        <f t="shared" si="48"/>
        <v>0</v>
      </c>
      <c r="AJ103" s="21">
        <f t="shared" si="48"/>
        <v>0</v>
      </c>
      <c r="AK103" s="21">
        <f t="shared" si="48"/>
        <v>0</v>
      </c>
      <c r="AL103" s="21">
        <f t="shared" si="48"/>
        <v>75000</v>
      </c>
      <c r="AM103" s="21">
        <f t="shared" si="48"/>
        <v>103604</v>
      </c>
      <c r="AN103" s="21">
        <f t="shared" si="48"/>
        <v>0</v>
      </c>
      <c r="AO103" s="21">
        <f t="shared" si="48"/>
        <v>0</v>
      </c>
      <c r="AP103" s="21">
        <f t="shared" si="48"/>
        <v>0</v>
      </c>
      <c r="AQ103" s="21">
        <f t="shared" si="48"/>
        <v>0</v>
      </c>
      <c r="AR103" s="21">
        <f t="shared" si="48"/>
        <v>0</v>
      </c>
      <c r="AS103" s="21">
        <f t="shared" si="48"/>
        <v>0</v>
      </c>
      <c r="AT103" s="21">
        <f t="shared" si="48"/>
        <v>0</v>
      </c>
      <c r="AU103" s="21">
        <f t="shared" si="48"/>
        <v>0</v>
      </c>
      <c r="AV103" s="21">
        <f t="shared" si="48"/>
        <v>0</v>
      </c>
      <c r="AW103" s="21">
        <f t="shared" si="48"/>
        <v>0</v>
      </c>
      <c r="AX103" s="22"/>
      <c r="AY103" s="21">
        <f>SUM(AY100:AY102)</f>
        <v>179604</v>
      </c>
      <c r="AZ103" s="22"/>
      <c r="BA103" s="22"/>
      <c r="BB103" s="20"/>
      <c r="BC103" s="20"/>
      <c r="BD103" s="20"/>
      <c r="BE103" s="20"/>
      <c r="BF103" s="20"/>
      <c r="BG103" s="20"/>
      <c r="BH103" s="20"/>
      <c r="BI103" s="20"/>
      <c r="BJ103" s="20"/>
      <c r="BK103" s="20"/>
      <c r="BL103" s="20"/>
      <c r="BM103" s="103"/>
      <c r="BN103" s="92"/>
      <c r="BO103" s="92"/>
      <c r="BP103" s="92"/>
      <c r="BQ103" s="92"/>
      <c r="BR103" s="92"/>
      <c r="BS103" s="92"/>
      <c r="BT103" s="92"/>
      <c r="BU103" s="92"/>
      <c r="BV103" s="92"/>
      <c r="BW103" s="92"/>
      <c r="BX103" s="92"/>
      <c r="BY103" s="92"/>
      <c r="BZ103" s="92"/>
      <c r="CA103" s="92"/>
      <c r="CB103" s="92"/>
      <c r="CC103" s="92"/>
      <c r="CD103" s="92"/>
      <c r="CE103" s="92"/>
    </row>
    <row r="104" spans="1:83" s="80" customFormat="1" x14ac:dyDescent="0.3">
      <c r="B104" s="104"/>
      <c r="C104" s="104"/>
      <c r="D104" s="104"/>
      <c r="E104" s="104"/>
      <c r="J104" s="104"/>
      <c r="R104" s="105"/>
      <c r="V104" s="105"/>
      <c r="Z104" s="106"/>
      <c r="AA104" s="106"/>
      <c r="AB104" s="104"/>
      <c r="BN104" s="81"/>
      <c r="BO104" s="81"/>
      <c r="BP104" s="81"/>
      <c r="BQ104" s="81"/>
      <c r="BR104" s="81"/>
      <c r="BS104" s="81"/>
      <c r="BT104" s="81"/>
      <c r="BU104" s="81"/>
      <c r="BV104" s="81"/>
      <c r="BW104" s="81"/>
      <c r="BX104" s="81"/>
      <c r="BY104" s="81"/>
      <c r="BZ104" s="81"/>
      <c r="CA104" s="81"/>
      <c r="CB104" s="81"/>
      <c r="CC104" s="81"/>
      <c r="CD104" s="81"/>
      <c r="CE104" s="81"/>
    </row>
    <row r="105" spans="1:83" s="80" customFormat="1" x14ac:dyDescent="0.3">
      <c r="B105" s="104"/>
      <c r="C105" s="104"/>
      <c r="D105" s="104"/>
      <c r="E105" s="104"/>
      <c r="J105" s="104"/>
      <c r="R105" s="105"/>
      <c r="V105" s="105"/>
      <c r="Z105" s="106"/>
      <c r="AA105" s="106"/>
      <c r="AB105" s="104"/>
      <c r="BN105" s="81"/>
      <c r="BO105" s="81"/>
      <c r="BP105" s="81"/>
      <c r="BQ105" s="81"/>
      <c r="BR105" s="81"/>
      <c r="BS105" s="81"/>
      <c r="BT105" s="81"/>
      <c r="BU105" s="81"/>
      <c r="BV105" s="81"/>
      <c r="BW105" s="81"/>
      <c r="BX105" s="81"/>
      <c r="BY105" s="81"/>
      <c r="BZ105" s="81"/>
      <c r="CA105" s="81"/>
      <c r="CB105" s="81"/>
      <c r="CC105" s="81"/>
      <c r="CD105" s="81"/>
      <c r="CE105" s="81"/>
    </row>
    <row r="106" spans="1:83" s="80" customFormat="1" x14ac:dyDescent="0.3">
      <c r="B106" s="104"/>
      <c r="C106" s="104"/>
      <c r="D106" s="104"/>
      <c r="E106" s="104"/>
      <c r="J106" s="104"/>
      <c r="R106" s="105"/>
      <c r="V106" s="105"/>
      <c r="Z106" s="106"/>
      <c r="AA106" s="106"/>
      <c r="AB106" s="104"/>
      <c r="BN106" s="81"/>
      <c r="BO106" s="81"/>
      <c r="BP106" s="81"/>
      <c r="BQ106" s="81"/>
      <c r="BR106" s="81"/>
      <c r="BS106" s="81"/>
      <c r="BT106" s="81"/>
      <c r="BU106" s="81"/>
      <c r="BV106" s="81"/>
      <c r="BW106" s="81"/>
      <c r="BX106" s="81"/>
      <c r="BY106" s="81"/>
      <c r="BZ106" s="81"/>
      <c r="CA106" s="81"/>
      <c r="CB106" s="81"/>
      <c r="CC106" s="81"/>
      <c r="CD106" s="81"/>
      <c r="CE106" s="81"/>
    </row>
    <row r="107" spans="1:83" s="80" customFormat="1" x14ac:dyDescent="0.3">
      <c r="B107" s="104"/>
      <c r="C107" s="104"/>
      <c r="D107" s="104"/>
      <c r="E107" s="104"/>
      <c r="J107" s="104"/>
      <c r="R107" s="105"/>
      <c r="V107" s="105"/>
      <c r="Z107" s="106"/>
      <c r="AA107" s="106"/>
      <c r="AB107" s="104"/>
      <c r="BN107" s="81"/>
      <c r="BO107" s="81"/>
      <c r="BP107" s="81"/>
      <c r="BQ107" s="81"/>
      <c r="BR107" s="81"/>
      <c r="BS107" s="81"/>
      <c r="BT107" s="81"/>
      <c r="BU107" s="81"/>
      <c r="BV107" s="81"/>
      <c r="BW107" s="81"/>
      <c r="BX107" s="81"/>
      <c r="BY107" s="81"/>
      <c r="BZ107" s="81"/>
      <c r="CA107" s="81"/>
      <c r="CB107" s="81"/>
      <c r="CC107" s="81"/>
      <c r="CD107" s="81"/>
      <c r="CE107" s="81"/>
    </row>
  </sheetData>
  <sheetProtection algorithmName="SHA-512" hashValue="OnC6oTeCYgparPle6EkNwi2uMs1Anez6LAau6ovhei+T4BZIDtbO3EopkqMRKHlsUt9SCZRtjE3xRKvzq+hSOA==" saltValue="V+/GEXb5D6pZFvKps1yHhA==" spinCount="100000" sheet="1" objects="1" scenarios="1"/>
  <mergeCells count="172">
    <mergeCell ref="G21:G25"/>
    <mergeCell ref="H21:H25"/>
    <mergeCell ref="D21:D25"/>
    <mergeCell ref="E103:T103"/>
    <mergeCell ref="E99:T99"/>
    <mergeCell ref="B100:B102"/>
    <mergeCell ref="C100:C102"/>
    <mergeCell ref="D100:D102"/>
    <mergeCell ref="E100:E102"/>
    <mergeCell ref="F100:F102"/>
    <mergeCell ref="G100:G102"/>
    <mergeCell ref="H100:H102"/>
    <mergeCell ref="E89:T89"/>
    <mergeCell ref="B90:B98"/>
    <mergeCell ref="C90:C98"/>
    <mergeCell ref="D90:D98"/>
    <mergeCell ref="E90:E98"/>
    <mergeCell ref="F90:F98"/>
    <mergeCell ref="G90:G98"/>
    <mergeCell ref="H90:H98"/>
    <mergeCell ref="E78:T78"/>
    <mergeCell ref="B79:B88"/>
    <mergeCell ref="C79:C88"/>
    <mergeCell ref="D79:D88"/>
    <mergeCell ref="E79:E88"/>
    <mergeCell ref="F79:F88"/>
    <mergeCell ref="H79:H88"/>
    <mergeCell ref="E71:T71"/>
    <mergeCell ref="B72:B77"/>
    <mergeCell ref="C72:C77"/>
    <mergeCell ref="D72:D77"/>
    <mergeCell ref="E72:E77"/>
    <mergeCell ref="F72:F77"/>
    <mergeCell ref="G72:G77"/>
    <mergeCell ref="H72:H77"/>
    <mergeCell ref="G79:G88"/>
    <mergeCell ref="B65:B70"/>
    <mergeCell ref="C65:C70"/>
    <mergeCell ref="D65:D70"/>
    <mergeCell ref="E65:E70"/>
    <mergeCell ref="F65:F70"/>
    <mergeCell ref="G65:G70"/>
    <mergeCell ref="H65:H70"/>
    <mergeCell ref="E58:T58"/>
    <mergeCell ref="B59:B63"/>
    <mergeCell ref="C59:C63"/>
    <mergeCell ref="D59:D63"/>
    <mergeCell ref="E59:E63"/>
    <mergeCell ref="F59:F63"/>
    <mergeCell ref="G59:G63"/>
    <mergeCell ref="H59:H63"/>
    <mergeCell ref="E51:T51"/>
    <mergeCell ref="B52:B57"/>
    <mergeCell ref="C52:C57"/>
    <mergeCell ref="D52:D57"/>
    <mergeCell ref="E52:E57"/>
    <mergeCell ref="F52:F57"/>
    <mergeCell ref="G52:G57"/>
    <mergeCell ref="H52:H57"/>
    <mergeCell ref="E64:T64"/>
    <mergeCell ref="B10:B19"/>
    <mergeCell ref="C36:C42"/>
    <mergeCell ref="D36:D42"/>
    <mergeCell ref="E36:E42"/>
    <mergeCell ref="F36:F42"/>
    <mergeCell ref="G36:G42"/>
    <mergeCell ref="H36:H42"/>
    <mergeCell ref="H27:H34"/>
    <mergeCell ref="G27:G34"/>
    <mergeCell ref="F27:F34"/>
    <mergeCell ref="E27:E34"/>
    <mergeCell ref="D27:D34"/>
    <mergeCell ref="C27:C34"/>
    <mergeCell ref="E20:T20"/>
    <mergeCell ref="F10:F19"/>
    <mergeCell ref="E10:E19"/>
    <mergeCell ref="D10:D19"/>
    <mergeCell ref="C10:C19"/>
    <mergeCell ref="B21:B25"/>
    <mergeCell ref="C21:C25"/>
    <mergeCell ref="G10:G19"/>
    <mergeCell ref="H10:H19"/>
    <mergeCell ref="E21:E25"/>
    <mergeCell ref="F21:F25"/>
    <mergeCell ref="E43:T43"/>
    <mergeCell ref="E44:E50"/>
    <mergeCell ref="F44:F50"/>
    <mergeCell ref="B44:B50"/>
    <mergeCell ref="C44:C50"/>
    <mergeCell ref="D44:D50"/>
    <mergeCell ref="G44:G50"/>
    <mergeCell ref="E35:T35"/>
    <mergeCell ref="E26:T26"/>
    <mergeCell ref="B27:B34"/>
    <mergeCell ref="B36:B42"/>
    <mergeCell ref="H44:H50"/>
    <mergeCell ref="BK8:BK9"/>
    <mergeCell ref="BL8:BL9"/>
    <mergeCell ref="BM8:BM9"/>
    <mergeCell ref="BD8:BD9"/>
    <mergeCell ref="BE8:BE9"/>
    <mergeCell ref="BF8:BF9"/>
    <mergeCell ref="BG8:BG9"/>
    <mergeCell ref="BH8:BH9"/>
    <mergeCell ref="BI8:BI9"/>
    <mergeCell ref="BB8:BB9"/>
    <mergeCell ref="BC8:BC9"/>
    <mergeCell ref="AP8:AP9"/>
    <mergeCell ref="AQ8:AQ9"/>
    <mergeCell ref="AR8:AR9"/>
    <mergeCell ref="AS8:AS9"/>
    <mergeCell ref="AT8:AT9"/>
    <mergeCell ref="AU8:AU9"/>
    <mergeCell ref="BJ8:BJ9"/>
    <mergeCell ref="AZ6:AZ9"/>
    <mergeCell ref="BA6:BA9"/>
    <mergeCell ref="AV8:AV9"/>
    <mergeCell ref="AW8:AW9"/>
    <mergeCell ref="AX8:AX9"/>
    <mergeCell ref="AY8:AY9"/>
    <mergeCell ref="B8:B9"/>
    <mergeCell ref="C8:C9"/>
    <mergeCell ref="E8:E9"/>
    <mergeCell ref="F8:F9"/>
    <mergeCell ref="G8:G9"/>
    <mergeCell ref="I8:I9"/>
    <mergeCell ref="Q6:Q9"/>
    <mergeCell ref="R6:R9"/>
    <mergeCell ref="S6:S9"/>
    <mergeCell ref="K6:K9"/>
    <mergeCell ref="L6:L7"/>
    <mergeCell ref="M6:M9"/>
    <mergeCell ref="N6:N9"/>
    <mergeCell ref="O6:O9"/>
    <mergeCell ref="P6:P9"/>
    <mergeCell ref="AL8:AL9"/>
    <mergeCell ref="AM8:AM9"/>
    <mergeCell ref="AN8:AN9"/>
    <mergeCell ref="AO8:AO9"/>
    <mergeCell ref="U6:AA6"/>
    <mergeCell ref="AB6:AB9"/>
    <mergeCell ref="J8:J9"/>
    <mergeCell ref="L8:L9"/>
    <mergeCell ref="AC8:AC9"/>
    <mergeCell ref="AD8:AD9"/>
    <mergeCell ref="AG8:AG9"/>
    <mergeCell ref="AH8:AH9"/>
    <mergeCell ref="T6:T9"/>
    <mergeCell ref="B1:BM1"/>
    <mergeCell ref="B2:BM2"/>
    <mergeCell ref="B3:BM3"/>
    <mergeCell ref="E4:BM4"/>
    <mergeCell ref="B6:C7"/>
    <mergeCell ref="D6:D9"/>
    <mergeCell ref="E6:F7"/>
    <mergeCell ref="G6:G7"/>
    <mergeCell ref="H6:H9"/>
    <mergeCell ref="I6:J7"/>
    <mergeCell ref="BB6:BM7"/>
    <mergeCell ref="U7:U9"/>
    <mergeCell ref="V7:V9"/>
    <mergeCell ref="W7:W9"/>
    <mergeCell ref="X7:X9"/>
    <mergeCell ref="Y7:Y9"/>
    <mergeCell ref="Z7:AA8"/>
    <mergeCell ref="AI8:AI9"/>
    <mergeCell ref="AJ8:AJ9"/>
    <mergeCell ref="AK8:AK9"/>
    <mergeCell ref="AC6:AD7"/>
    <mergeCell ref="AE6:AE9"/>
    <mergeCell ref="AF6:AF9"/>
    <mergeCell ref="AG6:AY7"/>
  </mergeCells>
  <conditionalFormatting sqref="Z26:AA26">
    <cfRule type="cellIs" dxfId="139" priority="469" stopIfTrue="1" operator="lessThanOrEqual">
      <formula>0.4</formula>
    </cfRule>
    <cfRule type="cellIs" dxfId="138" priority="470" stopIfTrue="1" operator="greaterThanOrEqual">
      <formula>0.8</formula>
    </cfRule>
    <cfRule type="cellIs" dxfId="137" priority="471" stopIfTrue="1" operator="between">
      <formula>0.4</formula>
      <formula>0.8</formula>
    </cfRule>
  </conditionalFormatting>
  <conditionalFormatting sqref="Z10:Z19">
    <cfRule type="cellIs" dxfId="136" priority="466" operator="between">
      <formula>0.76</formula>
      <formula>1</formula>
    </cfRule>
    <cfRule type="cellIs" dxfId="135" priority="467" operator="between">
      <formula>0.51</formula>
      <formula>0.75</formula>
    </cfRule>
    <cfRule type="cellIs" dxfId="134" priority="468" operator="between">
      <formula>0</formula>
      <formula>0.5</formula>
    </cfRule>
  </conditionalFormatting>
  <conditionalFormatting sqref="AA12:AA19">
    <cfRule type="cellIs" dxfId="133" priority="462" operator="between">
      <formula>0.76</formula>
      <formula>1</formula>
    </cfRule>
    <cfRule type="cellIs" dxfId="132" priority="463" operator="between">
      <formula>0.51</formula>
      <formula>0.75</formula>
    </cfRule>
    <cfRule type="cellIs" dxfId="131" priority="464" operator="between">
      <formula>0</formula>
      <formula>0.5</formula>
    </cfRule>
  </conditionalFormatting>
  <conditionalFormatting sqref="Z10:Z19">
    <cfRule type="cellIs" dxfId="130" priority="465" operator="greaterThan">
      <formula>1</formula>
    </cfRule>
  </conditionalFormatting>
  <conditionalFormatting sqref="AA12:AA19">
    <cfRule type="cellIs" dxfId="129" priority="461" operator="greaterThan">
      <formula>1</formula>
    </cfRule>
  </conditionalFormatting>
  <conditionalFormatting sqref="Z35:AA35">
    <cfRule type="cellIs" dxfId="128" priority="442" stopIfTrue="1" operator="lessThanOrEqual">
      <formula>0.4</formula>
    </cfRule>
    <cfRule type="cellIs" dxfId="127" priority="443" stopIfTrue="1" operator="greaterThanOrEqual">
      <formula>0.8</formula>
    </cfRule>
    <cfRule type="cellIs" dxfId="126" priority="444" stopIfTrue="1" operator="between">
      <formula>0.4</formula>
      <formula>0.8</formula>
    </cfRule>
  </conditionalFormatting>
  <conditionalFormatting sqref="Z43:AA43">
    <cfRule type="cellIs" dxfId="125" priority="423" stopIfTrue="1" operator="lessThanOrEqual">
      <formula>0.4</formula>
    </cfRule>
    <cfRule type="cellIs" dxfId="124" priority="424" stopIfTrue="1" operator="greaterThanOrEqual">
      <formula>0.8</formula>
    </cfRule>
    <cfRule type="cellIs" dxfId="123" priority="425" stopIfTrue="1" operator="between">
      <formula>0.4</formula>
      <formula>0.8</formula>
    </cfRule>
  </conditionalFormatting>
  <conditionalFormatting sqref="Z51:AA51">
    <cfRule type="cellIs" dxfId="122" priority="401" stopIfTrue="1" operator="lessThanOrEqual">
      <formula>0.4</formula>
    </cfRule>
    <cfRule type="cellIs" dxfId="121" priority="402" stopIfTrue="1" operator="greaterThanOrEqual">
      <formula>0.8</formula>
    </cfRule>
    <cfRule type="cellIs" dxfId="120" priority="403" stopIfTrue="1" operator="between">
      <formula>0.4</formula>
      <formula>0.8</formula>
    </cfRule>
  </conditionalFormatting>
  <conditionalFormatting sqref="Z58:AA58">
    <cfRule type="cellIs" dxfId="119" priority="382" stopIfTrue="1" operator="lessThanOrEqual">
      <formula>0.4</formula>
    </cfRule>
    <cfRule type="cellIs" dxfId="118" priority="383" stopIfTrue="1" operator="greaterThanOrEqual">
      <formula>0.8</formula>
    </cfRule>
    <cfRule type="cellIs" dxfId="117" priority="384" stopIfTrue="1" operator="between">
      <formula>0.4</formula>
      <formula>0.8</formula>
    </cfRule>
  </conditionalFormatting>
  <conditionalFormatting sqref="Z64:AA64">
    <cfRule type="cellIs" dxfId="116" priority="363" stopIfTrue="1" operator="lessThanOrEqual">
      <formula>0.4</formula>
    </cfRule>
    <cfRule type="cellIs" dxfId="115" priority="364" stopIfTrue="1" operator="greaterThanOrEqual">
      <formula>0.8</formula>
    </cfRule>
    <cfRule type="cellIs" dxfId="114" priority="365" stopIfTrue="1" operator="between">
      <formula>0.4</formula>
      <formula>0.8</formula>
    </cfRule>
  </conditionalFormatting>
  <conditionalFormatting sqref="Z71:AA71">
    <cfRule type="cellIs" dxfId="113" priority="344" stopIfTrue="1" operator="lessThanOrEqual">
      <formula>0.4</formula>
    </cfRule>
    <cfRule type="cellIs" dxfId="112" priority="345" stopIfTrue="1" operator="greaterThanOrEqual">
      <formula>0.8</formula>
    </cfRule>
    <cfRule type="cellIs" dxfId="111" priority="346" stopIfTrue="1" operator="between">
      <formula>0.4</formula>
      <formula>0.8</formula>
    </cfRule>
  </conditionalFormatting>
  <conditionalFormatting sqref="Z78:AA78">
    <cfRule type="cellIs" dxfId="110" priority="325" stopIfTrue="1" operator="lessThanOrEqual">
      <formula>0.4</formula>
    </cfRule>
    <cfRule type="cellIs" dxfId="109" priority="326" stopIfTrue="1" operator="greaterThanOrEqual">
      <formula>0.8</formula>
    </cfRule>
    <cfRule type="cellIs" dxfId="108" priority="327" stopIfTrue="1" operator="between">
      <formula>0.4</formula>
      <formula>0.8</formula>
    </cfRule>
  </conditionalFormatting>
  <conditionalFormatting sqref="Z89:AA89">
    <cfRule type="cellIs" dxfId="107" priority="306" stopIfTrue="1" operator="lessThanOrEqual">
      <formula>0.4</formula>
    </cfRule>
    <cfRule type="cellIs" dxfId="106" priority="307" stopIfTrue="1" operator="greaterThanOrEqual">
      <formula>0.8</formula>
    </cfRule>
    <cfRule type="cellIs" dxfId="105" priority="308" stopIfTrue="1" operator="between">
      <formula>0.4</formula>
      <formula>0.8</formula>
    </cfRule>
  </conditionalFormatting>
  <conditionalFormatting sqref="Z99:AA99">
    <cfRule type="cellIs" dxfId="104" priority="287" stopIfTrue="1" operator="lessThanOrEqual">
      <formula>0.4</formula>
    </cfRule>
    <cfRule type="cellIs" dxfId="103" priority="288" stopIfTrue="1" operator="greaterThanOrEqual">
      <formula>0.8</formula>
    </cfRule>
    <cfRule type="cellIs" dxfId="102" priority="289" stopIfTrue="1" operator="between">
      <formula>0.4</formula>
      <formula>0.8</formula>
    </cfRule>
  </conditionalFormatting>
  <conditionalFormatting sqref="Z103:AA103">
    <cfRule type="cellIs" dxfId="101" priority="268" stopIfTrue="1" operator="lessThanOrEqual">
      <formula>0.4</formula>
    </cfRule>
    <cfRule type="cellIs" dxfId="100" priority="269" stopIfTrue="1" operator="greaterThanOrEqual">
      <formula>0.8</formula>
    </cfRule>
    <cfRule type="cellIs" dxfId="99" priority="270" stopIfTrue="1" operator="between">
      <formula>0.4</formula>
      <formula>0.8</formula>
    </cfRule>
  </conditionalFormatting>
  <conditionalFormatting sqref="Z20:AA20">
    <cfRule type="cellIs" dxfId="98" priority="249" stopIfTrue="1" operator="lessThanOrEqual">
      <formula>0.4</formula>
    </cfRule>
    <cfRule type="cellIs" dxfId="97" priority="250" stopIfTrue="1" operator="greaterThanOrEqual">
      <formula>0.8</formula>
    </cfRule>
    <cfRule type="cellIs" dxfId="96" priority="251" stopIfTrue="1" operator="between">
      <formula>0.4</formula>
      <formula>0.8</formula>
    </cfRule>
  </conditionalFormatting>
  <conditionalFormatting sqref="Z21:Z25">
    <cfRule type="cellIs" dxfId="95" priority="98" operator="between">
      <formula>0.76</formula>
      <formula>1</formula>
    </cfRule>
    <cfRule type="cellIs" dxfId="94" priority="99" operator="between">
      <formula>0.51</formula>
      <formula>0.75</formula>
    </cfRule>
    <cfRule type="cellIs" dxfId="93" priority="100" operator="between">
      <formula>0</formula>
      <formula>0.5</formula>
    </cfRule>
  </conditionalFormatting>
  <conditionalFormatting sqref="Z21:Z25">
    <cfRule type="cellIs" dxfId="92" priority="97" operator="greaterThan">
      <formula>1</formula>
    </cfRule>
  </conditionalFormatting>
  <conditionalFormatting sqref="Z27:Z34">
    <cfRule type="cellIs" dxfId="91" priority="94" operator="between">
      <formula>0.76</formula>
      <formula>1</formula>
    </cfRule>
    <cfRule type="cellIs" dxfId="90" priority="95" operator="between">
      <formula>0.51</formula>
      <formula>0.75</formula>
    </cfRule>
    <cfRule type="cellIs" dxfId="89" priority="96" operator="between">
      <formula>0</formula>
      <formula>0.5</formula>
    </cfRule>
  </conditionalFormatting>
  <conditionalFormatting sqref="Z27:Z34">
    <cfRule type="cellIs" dxfId="88" priority="93" operator="greaterThan">
      <formula>1</formula>
    </cfRule>
  </conditionalFormatting>
  <conditionalFormatting sqref="Z36:Z42">
    <cfRule type="cellIs" dxfId="87" priority="90" operator="between">
      <formula>0.76</formula>
      <formula>1</formula>
    </cfRule>
    <cfRule type="cellIs" dxfId="86" priority="91" operator="between">
      <formula>0.51</formula>
      <formula>0.75</formula>
    </cfRule>
    <cfRule type="cellIs" dxfId="85" priority="92" operator="between">
      <formula>0</formula>
      <formula>0.5</formula>
    </cfRule>
  </conditionalFormatting>
  <conditionalFormatting sqref="Z36:Z42">
    <cfRule type="cellIs" dxfId="84" priority="89" operator="greaterThan">
      <formula>1</formula>
    </cfRule>
  </conditionalFormatting>
  <conditionalFormatting sqref="Z44:Z50">
    <cfRule type="cellIs" dxfId="83" priority="86" operator="between">
      <formula>0.76</formula>
      <formula>1</formula>
    </cfRule>
    <cfRule type="cellIs" dxfId="82" priority="87" operator="between">
      <formula>0.51</formula>
      <formula>0.75</formula>
    </cfRule>
    <cfRule type="cellIs" dxfId="81" priority="88" operator="between">
      <formula>0</formula>
      <formula>0.5</formula>
    </cfRule>
  </conditionalFormatting>
  <conditionalFormatting sqref="Z44:Z50">
    <cfRule type="cellIs" dxfId="80" priority="85" operator="greaterThan">
      <formula>1</formula>
    </cfRule>
  </conditionalFormatting>
  <conditionalFormatting sqref="Z52:Z57">
    <cfRule type="cellIs" dxfId="79" priority="82" operator="between">
      <formula>0.76</formula>
      <formula>1</formula>
    </cfRule>
    <cfRule type="cellIs" dxfId="78" priority="83" operator="between">
      <formula>0.51</formula>
      <formula>0.75</formula>
    </cfRule>
    <cfRule type="cellIs" dxfId="77" priority="84" operator="between">
      <formula>0</formula>
      <formula>0.5</formula>
    </cfRule>
  </conditionalFormatting>
  <conditionalFormatting sqref="Z52:Z57">
    <cfRule type="cellIs" dxfId="76" priority="81" operator="greaterThan">
      <formula>1</formula>
    </cfRule>
  </conditionalFormatting>
  <conditionalFormatting sqref="Z59:Z63">
    <cfRule type="cellIs" dxfId="75" priority="78" operator="between">
      <formula>0.76</formula>
      <formula>1</formula>
    </cfRule>
    <cfRule type="cellIs" dxfId="74" priority="79" operator="between">
      <formula>0.51</formula>
      <formula>0.75</formula>
    </cfRule>
    <cfRule type="cellIs" dxfId="73" priority="80" operator="between">
      <formula>0</formula>
      <formula>0.5</formula>
    </cfRule>
  </conditionalFormatting>
  <conditionalFormatting sqref="Z59:Z63">
    <cfRule type="cellIs" dxfId="72" priority="77" operator="greaterThan">
      <formula>1</formula>
    </cfRule>
  </conditionalFormatting>
  <conditionalFormatting sqref="Z65:Z70">
    <cfRule type="cellIs" dxfId="71" priority="74" operator="between">
      <formula>0.76</formula>
      <formula>1</formula>
    </cfRule>
    <cfRule type="cellIs" dxfId="70" priority="75" operator="between">
      <formula>0.51</formula>
      <formula>0.75</formula>
    </cfRule>
    <cfRule type="cellIs" dxfId="69" priority="76" operator="between">
      <formula>0</formula>
      <formula>0.5</formula>
    </cfRule>
  </conditionalFormatting>
  <conditionalFormatting sqref="Z65:Z70">
    <cfRule type="cellIs" dxfId="68" priority="73" operator="greaterThan">
      <formula>1</formula>
    </cfRule>
  </conditionalFormatting>
  <conditionalFormatting sqref="Z72:Z77">
    <cfRule type="cellIs" dxfId="67" priority="70" operator="between">
      <formula>0.76</formula>
      <formula>1</formula>
    </cfRule>
    <cfRule type="cellIs" dxfId="66" priority="71" operator="between">
      <formula>0.51</formula>
      <formula>0.75</formula>
    </cfRule>
    <cfRule type="cellIs" dxfId="65" priority="72" operator="between">
      <formula>0</formula>
      <formula>0.5</formula>
    </cfRule>
  </conditionalFormatting>
  <conditionalFormatting sqref="Z72:Z77">
    <cfRule type="cellIs" dxfId="64" priority="69" operator="greaterThan">
      <formula>1</formula>
    </cfRule>
  </conditionalFormatting>
  <conditionalFormatting sqref="Z79:Z88">
    <cfRule type="cellIs" dxfId="63" priority="66" operator="between">
      <formula>0.76</formula>
      <formula>1</formula>
    </cfRule>
    <cfRule type="cellIs" dxfId="62" priority="67" operator="between">
      <formula>0.51</formula>
      <formula>0.75</formula>
    </cfRule>
    <cfRule type="cellIs" dxfId="61" priority="68" operator="between">
      <formula>0</formula>
      <formula>0.5</formula>
    </cfRule>
  </conditionalFormatting>
  <conditionalFormatting sqref="Z79:Z88">
    <cfRule type="cellIs" dxfId="60" priority="65" operator="greaterThan">
      <formula>1</formula>
    </cfRule>
  </conditionalFormatting>
  <conditionalFormatting sqref="Z90:Z98">
    <cfRule type="cellIs" dxfId="59" priority="62" operator="between">
      <formula>0.76</formula>
      <formula>1</formula>
    </cfRule>
    <cfRule type="cellIs" dxfId="58" priority="63" operator="between">
      <formula>0.51</formula>
      <formula>0.75</formula>
    </cfRule>
    <cfRule type="cellIs" dxfId="57" priority="64" operator="between">
      <formula>0</formula>
      <formula>0.5</formula>
    </cfRule>
  </conditionalFormatting>
  <conditionalFormatting sqref="Z90:Z98">
    <cfRule type="cellIs" dxfId="56" priority="61" operator="greaterThan">
      <formula>1</formula>
    </cfRule>
  </conditionalFormatting>
  <conditionalFormatting sqref="Z100:Z102">
    <cfRule type="cellIs" dxfId="55" priority="58" operator="between">
      <formula>0.76</formula>
      <formula>1</formula>
    </cfRule>
    <cfRule type="cellIs" dxfId="54" priority="59" operator="between">
      <formula>0.51</formula>
      <formula>0.75</formula>
    </cfRule>
    <cfRule type="cellIs" dxfId="53" priority="60" operator="between">
      <formula>0</formula>
      <formula>0.5</formula>
    </cfRule>
  </conditionalFormatting>
  <conditionalFormatting sqref="Z100:Z102">
    <cfRule type="cellIs" dxfId="52" priority="57" operator="greaterThan">
      <formula>1</formula>
    </cfRule>
  </conditionalFormatting>
  <conditionalFormatting sqref="AA21:AA25">
    <cfRule type="cellIs" dxfId="51" priority="54" operator="between">
      <formula>0.76</formula>
      <formula>1</formula>
    </cfRule>
    <cfRule type="cellIs" dxfId="50" priority="55" operator="between">
      <formula>0.51</formula>
      <formula>0.75</formula>
    </cfRule>
    <cfRule type="cellIs" dxfId="49" priority="56" operator="between">
      <formula>0</formula>
      <formula>0.5</formula>
    </cfRule>
  </conditionalFormatting>
  <conditionalFormatting sqref="AA21:AA25">
    <cfRule type="cellIs" dxfId="48" priority="53" operator="greaterThan">
      <formula>1</formula>
    </cfRule>
  </conditionalFormatting>
  <conditionalFormatting sqref="AA27:AA28 AA31:AA34">
    <cfRule type="cellIs" dxfId="47" priority="50" operator="between">
      <formula>0.76</formula>
      <formula>1</formula>
    </cfRule>
    <cfRule type="cellIs" dxfId="46" priority="51" operator="between">
      <formula>0.51</formula>
      <formula>0.75</formula>
    </cfRule>
    <cfRule type="cellIs" dxfId="45" priority="52" operator="between">
      <formula>0</formula>
      <formula>0.5</formula>
    </cfRule>
  </conditionalFormatting>
  <conditionalFormatting sqref="AA27:AA28 AA31:AA34">
    <cfRule type="cellIs" dxfId="44" priority="49" operator="greaterThan">
      <formula>1</formula>
    </cfRule>
  </conditionalFormatting>
  <conditionalFormatting sqref="AA38:AA42">
    <cfRule type="cellIs" dxfId="43" priority="46" operator="between">
      <formula>0.76</formula>
      <formula>1</formula>
    </cfRule>
    <cfRule type="cellIs" dxfId="42" priority="47" operator="between">
      <formula>0.51</formula>
      <formula>0.75</formula>
    </cfRule>
    <cfRule type="cellIs" dxfId="41" priority="48" operator="between">
      <formula>0</formula>
      <formula>0.5</formula>
    </cfRule>
  </conditionalFormatting>
  <conditionalFormatting sqref="AA38:AA42">
    <cfRule type="cellIs" dxfId="40" priority="45" operator="greaterThan">
      <formula>1</formula>
    </cfRule>
  </conditionalFormatting>
  <conditionalFormatting sqref="AA44:AA50">
    <cfRule type="cellIs" dxfId="39" priority="42" operator="between">
      <formula>0.76</formula>
      <formula>1</formula>
    </cfRule>
    <cfRule type="cellIs" dxfId="38" priority="43" operator="between">
      <formula>0.51</formula>
      <formula>0.75</formula>
    </cfRule>
    <cfRule type="cellIs" dxfId="37" priority="44" operator="between">
      <formula>0</formula>
      <formula>0.5</formula>
    </cfRule>
  </conditionalFormatting>
  <conditionalFormatting sqref="AA44:AA50">
    <cfRule type="cellIs" dxfId="36" priority="41" operator="greaterThan">
      <formula>1</formula>
    </cfRule>
  </conditionalFormatting>
  <conditionalFormatting sqref="AA52:AA56">
    <cfRule type="cellIs" dxfId="35" priority="38" operator="between">
      <formula>0.76</formula>
      <formula>1</formula>
    </cfRule>
    <cfRule type="cellIs" dxfId="34" priority="39" operator="between">
      <formula>0.51</formula>
      <formula>0.75</formula>
    </cfRule>
    <cfRule type="cellIs" dxfId="33" priority="40" operator="between">
      <formula>0</formula>
      <formula>0.5</formula>
    </cfRule>
  </conditionalFormatting>
  <conditionalFormatting sqref="AA52:AA56">
    <cfRule type="cellIs" dxfId="32" priority="37" operator="greaterThan">
      <formula>1</formula>
    </cfRule>
  </conditionalFormatting>
  <conditionalFormatting sqref="AA59:AA60 AA62:AA63">
    <cfRule type="cellIs" dxfId="31" priority="34" operator="between">
      <formula>0.76</formula>
      <formula>1</formula>
    </cfRule>
    <cfRule type="cellIs" dxfId="30" priority="35" operator="between">
      <formula>0.51</formula>
      <formula>0.75</formula>
    </cfRule>
    <cfRule type="cellIs" dxfId="29" priority="36" operator="between">
      <formula>0</formula>
      <formula>0.5</formula>
    </cfRule>
  </conditionalFormatting>
  <conditionalFormatting sqref="AA59:AA60 AA62:AA63">
    <cfRule type="cellIs" dxfId="28" priority="33" operator="greaterThan">
      <formula>1</formula>
    </cfRule>
  </conditionalFormatting>
  <conditionalFormatting sqref="AA65:AA70">
    <cfRule type="cellIs" dxfId="27" priority="30" operator="between">
      <formula>0.76</formula>
      <formula>1</formula>
    </cfRule>
    <cfRule type="cellIs" dxfId="26" priority="31" operator="between">
      <formula>0.51</formula>
      <formula>0.75</formula>
    </cfRule>
    <cfRule type="cellIs" dxfId="25" priority="32" operator="between">
      <formula>0</formula>
      <formula>0.5</formula>
    </cfRule>
  </conditionalFormatting>
  <conditionalFormatting sqref="AA65:AA70">
    <cfRule type="cellIs" dxfId="24" priority="29" operator="greaterThan">
      <formula>1</formula>
    </cfRule>
  </conditionalFormatting>
  <conditionalFormatting sqref="AA72:AA76">
    <cfRule type="cellIs" dxfId="23" priority="26" operator="between">
      <formula>0.76</formula>
      <formula>1</formula>
    </cfRule>
    <cfRule type="cellIs" dxfId="22" priority="27" operator="between">
      <formula>0.51</formula>
      <formula>0.75</formula>
    </cfRule>
    <cfRule type="cellIs" dxfId="21" priority="28" operator="between">
      <formula>0</formula>
      <formula>0.5</formula>
    </cfRule>
  </conditionalFormatting>
  <conditionalFormatting sqref="AA72:AA76">
    <cfRule type="cellIs" dxfId="20" priority="25" operator="greaterThan">
      <formula>1</formula>
    </cfRule>
  </conditionalFormatting>
  <conditionalFormatting sqref="AA81:AA85 AA87:AA88">
    <cfRule type="cellIs" dxfId="19" priority="22" operator="between">
      <formula>0.76</formula>
      <formula>1</formula>
    </cfRule>
    <cfRule type="cellIs" dxfId="18" priority="23" operator="between">
      <formula>0.51</formula>
      <formula>0.75</formula>
    </cfRule>
    <cfRule type="cellIs" dxfId="17" priority="24" operator="between">
      <formula>0</formula>
      <formula>0.5</formula>
    </cfRule>
  </conditionalFormatting>
  <conditionalFormatting sqref="AA81:AA85 AA87:AA88">
    <cfRule type="cellIs" dxfId="16" priority="21" operator="greaterThan">
      <formula>1</formula>
    </cfRule>
  </conditionalFormatting>
  <conditionalFormatting sqref="AA90 AA92 AA94 AA96 AA98">
    <cfRule type="cellIs" dxfId="15" priority="18" operator="between">
      <formula>0.76</formula>
      <formula>1</formula>
    </cfRule>
    <cfRule type="cellIs" dxfId="14" priority="19" operator="between">
      <formula>0.51</formula>
      <formula>0.75</formula>
    </cfRule>
    <cfRule type="cellIs" dxfId="13" priority="20" operator="between">
      <formula>0</formula>
      <formula>0.5</formula>
    </cfRule>
  </conditionalFormatting>
  <conditionalFormatting sqref="AA90 AA92 AA94 AA96 AA98">
    <cfRule type="cellIs" dxfId="12" priority="17" operator="greaterThan">
      <formula>1</formula>
    </cfRule>
  </conditionalFormatting>
  <conditionalFormatting sqref="AA100:AA102">
    <cfRule type="cellIs" dxfId="11" priority="14" operator="between">
      <formula>0.76</formula>
      <formula>1</formula>
    </cfRule>
    <cfRule type="cellIs" dxfId="10" priority="15" operator="between">
      <formula>0.51</formula>
      <formula>0.75</formula>
    </cfRule>
    <cfRule type="cellIs" dxfId="9" priority="16" operator="between">
      <formula>0</formula>
      <formula>0.5</formula>
    </cfRule>
  </conditionalFormatting>
  <conditionalFormatting sqref="AA100:AA102">
    <cfRule type="cellIs" dxfId="8" priority="13" operator="greaterThan">
      <formula>1</formula>
    </cfRule>
  </conditionalFormatting>
  <conditionalFormatting sqref="AA10:AA11 AA29:AA30 AA36:AA37 AA57 AA61 AA77 AA79:AA80">
    <cfRule type="cellIs" dxfId="7" priority="6" operator="between">
      <formula>0.76</formula>
      <formula>1</formula>
    </cfRule>
    <cfRule type="cellIs" dxfId="6" priority="7" operator="between">
      <formula>0.51</formula>
      <formula>0.75</formula>
    </cfRule>
    <cfRule type="cellIs" dxfId="5" priority="8" operator="between">
      <formula>0</formula>
      <formula>0.5</formula>
    </cfRule>
  </conditionalFormatting>
  <conditionalFormatting sqref="AA10:AA11 AA29:AA30 AA36:AA37 AA57 AA61 AA77 AA79:AA80">
    <cfRule type="cellIs" dxfId="4" priority="5" operator="greaterThan">
      <formula>1</formula>
    </cfRule>
  </conditionalFormatting>
  <conditionalFormatting sqref="AA86 AA91 AA93 AA95 AA97">
    <cfRule type="cellIs" dxfId="3" priority="2" operator="between">
      <formula>0.76</formula>
      <formula>1</formula>
    </cfRule>
    <cfRule type="cellIs" dxfId="2" priority="3" operator="between">
      <formula>0.51</formula>
      <formula>0.75</formula>
    </cfRule>
    <cfRule type="cellIs" dxfId="1" priority="4" operator="between">
      <formula>0</formula>
      <formula>0.5</formula>
    </cfRule>
  </conditionalFormatting>
  <conditionalFormatting sqref="AA86 AA91 AA93 AA95 AA97">
    <cfRule type="cellIs" dxfId="0" priority="1" operator="greaterThan">
      <formula>1</formula>
    </cfRule>
  </conditionalFormatting>
  <pageMargins left="0.51181102362204722" right="0.31496062992125984" top="0.74803149606299213" bottom="0.74803149606299213" header="0.31496062992125984" footer="0.31496062992125984"/>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 Salud y Bienestar Social </vt:lpstr>
      <vt:lpstr>'S. Salud y Bienestar Social '!Área_de_impresión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Amalfi 6</dc:creator>
  <cp:lastModifiedBy>Usuario</cp:lastModifiedBy>
  <cp:lastPrinted>2020-01-25T19:08:15Z</cp:lastPrinted>
  <dcterms:created xsi:type="dcterms:W3CDTF">2015-01-31T23:25:29Z</dcterms:created>
  <dcterms:modified xsi:type="dcterms:W3CDTF">2022-01-21T15:59:13Z</dcterms:modified>
</cp:coreProperties>
</file>