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PLANEA18\Documents\PLANES DE ACCIÓN\PLAN DE ACCIÓN 2022\"/>
    </mc:Choice>
  </mc:AlternateContent>
  <xr:revisionPtr revIDLastSave="0" documentId="8_{92BD0A02-57D2-4CB1-B3C6-ED15E8C6192A}" xr6:coauthVersionLast="43" xr6:coauthVersionMax="43" xr10:uidLastSave="{00000000-0000-0000-0000-000000000000}"/>
  <bookViews>
    <workbookView xWindow="-120" yWindow="-120" windowWidth="24240" windowHeight="13140" xr2:uid="{00000000-000D-0000-FFFF-FFFF00000000}"/>
  </bookViews>
  <sheets>
    <sheet name="PA" sheetId="1" r:id="rId1"/>
  </sheets>
  <definedNames>
    <definedName name="_xlnm._FilterDatabase" localSheetId="0" hidden="1">PA!$A$9:$HZ$223</definedName>
    <definedName name="ACREENCIAS_LEY617">#REF!</definedName>
    <definedName name="ACREENCIAS_NO_RELACIONADAS">#REF!</definedName>
    <definedName name="ACREENCIAS_REESTRUCTURADAS">#REF!</definedName>
    <definedName name="_xlnm.Print_Area" localSheetId="0">PA!$A$1:$DC$248</definedName>
    <definedName name="CONTRATISTAS">#REF!</definedName>
    <definedName name="DESCENTRALIZADAS">#REF!</definedName>
    <definedName name="DEUDA">#REF!</definedName>
    <definedName name="edd">#REF!</definedName>
    <definedName name="ENCABEZADO">#REF!</definedName>
    <definedName name="EVOLUCION_PLANTA">#REF!</definedName>
    <definedName name="fffff">#REF!</definedName>
    <definedName name="hhh">#REF!</definedName>
    <definedName name="PENSIONADOS">#REF!</definedName>
    <definedName name="PLANTA">#REF!</definedName>
    <definedName name="_xlnm.Print_Titles" localSheetId="0">PA!$9:$9</definedName>
    <definedName name="Z_396253F3_E6CA_4D53_9A5A_66098C782280_.wvu.Cols" localSheetId="0" hidden="1">PA!#REF!,PA!#REF!,PA!#REF!</definedName>
    <definedName name="Z_396253F3_E6CA_4D53_9A5A_66098C782280_.wvu.FilterData" localSheetId="0" hidden="1">PA!$A$9:$JK$253</definedName>
    <definedName name="Z_396253F3_E6CA_4D53_9A5A_66098C782280_.wvu.PrintTitles" localSheetId="0" hidden="1">PA!$9:$9</definedName>
    <definedName name="Z_396253F3_E6CA_4D53_9A5A_66098C782280_.wvu.Rows" localSheetId="0" hidden="1">PA!$223:$223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52" i="1" l="1"/>
  <c r="AA224" i="1"/>
  <c r="S153" i="1"/>
  <c r="S152" i="1"/>
  <c r="N224" i="1" l="1"/>
  <c r="AH187" i="1" l="1"/>
  <c r="X35" i="1"/>
  <c r="X34" i="1"/>
  <c r="DD222" i="1" l="1"/>
  <c r="AH222" i="1"/>
  <c r="CU222" i="1" s="1"/>
  <c r="X222" i="1" s="1"/>
  <c r="DD221" i="1"/>
  <c r="DD220" i="1"/>
  <c r="DD219" i="1"/>
  <c r="DD218" i="1"/>
  <c r="DE218" i="1" s="1"/>
  <c r="CU218" i="1"/>
  <c r="X218" i="1" s="1"/>
  <c r="DD217" i="1"/>
  <c r="DD216" i="1"/>
  <c r="DD215" i="1"/>
  <c r="DD214" i="1"/>
  <c r="DE214" i="1" s="1"/>
  <c r="CU214" i="1"/>
  <c r="X214" i="1" s="1"/>
  <c r="DD213" i="1"/>
  <c r="DD212" i="1"/>
  <c r="DD211" i="1"/>
  <c r="DD210" i="1"/>
  <c r="DD209" i="1"/>
  <c r="DD208" i="1"/>
  <c r="AG207" i="1"/>
  <c r="AH207" i="1" s="1"/>
  <c r="DD206" i="1"/>
  <c r="AH206" i="1"/>
  <c r="CU206" i="1" s="1"/>
  <c r="X206" i="1" s="1"/>
  <c r="DD205" i="1"/>
  <c r="DD204" i="1"/>
  <c r="DD203" i="1"/>
  <c r="DD202" i="1"/>
  <c r="DD201" i="1"/>
  <c r="DD200" i="1"/>
  <c r="DD199" i="1"/>
  <c r="AH199" i="1"/>
  <c r="AH198" i="1"/>
  <c r="CU198" i="1" s="1"/>
  <c r="X198" i="1" s="1"/>
  <c r="DD197" i="1"/>
  <c r="AH197" i="1"/>
  <c r="CU197" i="1" s="1"/>
  <c r="X197" i="1" s="1"/>
  <c r="DD196" i="1"/>
  <c r="AH196" i="1"/>
  <c r="CU196" i="1" s="1"/>
  <c r="X196" i="1" s="1"/>
  <c r="DD195" i="1"/>
  <c r="DD194" i="1"/>
  <c r="DD193" i="1"/>
  <c r="DD192" i="1"/>
  <c r="DD191" i="1"/>
  <c r="DD190" i="1"/>
  <c r="AH189" i="1"/>
  <c r="CU189" i="1" s="1"/>
  <c r="X189" i="1" s="1"/>
  <c r="DD187" i="1"/>
  <c r="DD186" i="1"/>
  <c r="DD185" i="1"/>
  <c r="DD184" i="1"/>
  <c r="DD183" i="1"/>
  <c r="DD182" i="1"/>
  <c r="DD181" i="1"/>
  <c r="DD180" i="1"/>
  <c r="AH180" i="1"/>
  <c r="CU180" i="1" s="1"/>
  <c r="X180" i="1" s="1"/>
  <c r="DD179" i="1"/>
  <c r="DD178" i="1"/>
  <c r="DD177" i="1"/>
  <c r="DD176" i="1"/>
  <c r="DD175" i="1"/>
  <c r="DD174" i="1"/>
  <c r="DD173" i="1"/>
  <c r="AH173" i="1"/>
  <c r="CU173" i="1" s="1"/>
  <c r="X173" i="1" s="1"/>
  <c r="DD172" i="1"/>
  <c r="AH172" i="1"/>
  <c r="CU172" i="1" s="1"/>
  <c r="X172" i="1" s="1"/>
  <c r="DD171" i="1"/>
  <c r="AH171" i="1"/>
  <c r="CU171" i="1" s="1"/>
  <c r="X171" i="1" s="1"/>
  <c r="DD170" i="1"/>
  <c r="AH170" i="1"/>
  <c r="DD169" i="1"/>
  <c r="AH169" i="1"/>
  <c r="DD168" i="1"/>
  <c r="AH168" i="1"/>
  <c r="CU168" i="1" s="1"/>
  <c r="X168" i="1" s="1"/>
  <c r="DD167" i="1"/>
  <c r="AH167" i="1"/>
  <c r="CU167" i="1" s="1"/>
  <c r="X167" i="1" s="1"/>
  <c r="DD166" i="1"/>
  <c r="AH166" i="1"/>
  <c r="DD165" i="1"/>
  <c r="AH165" i="1"/>
  <c r="DD164" i="1"/>
  <c r="AH164" i="1"/>
  <c r="CU164" i="1" s="1"/>
  <c r="X164" i="1" s="1"/>
  <c r="DD163" i="1"/>
  <c r="AH163" i="1"/>
  <c r="CU163" i="1" s="1"/>
  <c r="X163" i="1" s="1"/>
  <c r="DD162" i="1"/>
  <c r="AH162" i="1"/>
  <c r="DD161" i="1"/>
  <c r="AH161" i="1"/>
  <c r="DD160" i="1"/>
  <c r="AH160" i="1"/>
  <c r="CU160" i="1" s="1"/>
  <c r="X160" i="1" s="1"/>
  <c r="DD159" i="1"/>
  <c r="DD158" i="1"/>
  <c r="DD157" i="1"/>
  <c r="DD156" i="1"/>
  <c r="DD155" i="1"/>
  <c r="DD154" i="1"/>
  <c r="DD152" i="1"/>
  <c r="DD151" i="1"/>
  <c r="DD150" i="1"/>
  <c r="AH150" i="1"/>
  <c r="CU150" i="1" s="1"/>
  <c r="X150" i="1" s="1"/>
  <c r="DD149" i="1"/>
  <c r="AH149" i="1"/>
  <c r="CU149" i="1" s="1"/>
  <c r="X149" i="1" s="1"/>
  <c r="DD148" i="1"/>
  <c r="DD147" i="1"/>
  <c r="DD146" i="1"/>
  <c r="AH145" i="1"/>
  <c r="CU145" i="1" s="1"/>
  <c r="X145" i="1" s="1"/>
  <c r="AH139" i="1"/>
  <c r="CU139" i="1" s="1"/>
  <c r="X139" i="1" s="1"/>
  <c r="DD138" i="1"/>
  <c r="DD137" i="1"/>
  <c r="DD136" i="1"/>
  <c r="DD135" i="1"/>
  <c r="AH135" i="1"/>
  <c r="DD134" i="1"/>
  <c r="AH134" i="1"/>
  <c r="X134" i="1" s="1"/>
  <c r="DD133" i="1"/>
  <c r="AH133" i="1"/>
  <c r="X133" i="1" s="1"/>
  <c r="DD132" i="1"/>
  <c r="DD131" i="1"/>
  <c r="DD130" i="1"/>
  <c r="DD129" i="1"/>
  <c r="DD128" i="1"/>
  <c r="DD127" i="1"/>
  <c r="AF126" i="1"/>
  <c r="DD126" i="1" s="1"/>
  <c r="DD125" i="1"/>
  <c r="DD124" i="1"/>
  <c r="AH124" i="1"/>
  <c r="X124" i="1" s="1"/>
  <c r="DD123" i="1"/>
  <c r="DD122" i="1"/>
  <c r="DD121" i="1"/>
  <c r="DD120" i="1"/>
  <c r="DD119" i="1"/>
  <c r="AF118" i="1"/>
  <c r="AH118" i="1" s="1"/>
  <c r="X118" i="1" s="1"/>
  <c r="DD117" i="1"/>
  <c r="DD116" i="1"/>
  <c r="AH116" i="1"/>
  <c r="DD115" i="1"/>
  <c r="DD114" i="1"/>
  <c r="DD113" i="1"/>
  <c r="DD112" i="1"/>
  <c r="DD111" i="1"/>
  <c r="DD110" i="1"/>
  <c r="AH109" i="1"/>
  <c r="DD108" i="1"/>
  <c r="AH108" i="1"/>
  <c r="AG106" i="1"/>
  <c r="AH106" i="1" s="1"/>
  <c r="X106" i="1" s="1"/>
  <c r="DD105" i="1"/>
  <c r="AH105" i="1"/>
  <c r="DD104" i="1"/>
  <c r="DD103" i="1"/>
  <c r="DD102" i="1"/>
  <c r="DD101" i="1"/>
  <c r="DD100" i="1"/>
  <c r="DD99" i="1"/>
  <c r="AH99" i="1"/>
  <c r="X99" i="1" s="1"/>
  <c r="DD98" i="1"/>
  <c r="DD97" i="1"/>
  <c r="AH97" i="1"/>
  <c r="AG96" i="1"/>
  <c r="DD96" i="1" s="1"/>
  <c r="DD95" i="1"/>
  <c r="AH95" i="1"/>
  <c r="X95" i="1" s="1"/>
  <c r="DD94" i="1"/>
  <c r="AH94" i="1"/>
  <c r="DD93" i="1"/>
  <c r="AH93" i="1"/>
  <c r="DD92" i="1"/>
  <c r="AH92" i="1"/>
  <c r="X92" i="1" s="1"/>
  <c r="DD91" i="1"/>
  <c r="AH91" i="1"/>
  <c r="X91" i="1" s="1"/>
  <c r="DD90" i="1"/>
  <c r="AH90" i="1"/>
  <c r="X90" i="1" s="1"/>
  <c r="DD89" i="1"/>
  <c r="AH89" i="1"/>
  <c r="AG88" i="1"/>
  <c r="AH88" i="1" s="1"/>
  <c r="X88" i="1" s="1"/>
  <c r="DD87" i="1"/>
  <c r="AH87" i="1"/>
  <c r="DD86" i="1"/>
  <c r="AH86" i="1"/>
  <c r="DD85" i="1"/>
  <c r="AH85" i="1"/>
  <c r="X85" i="1" s="1"/>
  <c r="DD84" i="1"/>
  <c r="AH84" i="1"/>
  <c r="AG83" i="1"/>
  <c r="AH83" i="1" s="1"/>
  <c r="X83" i="1" s="1"/>
  <c r="DD82" i="1"/>
  <c r="AH82" i="1"/>
  <c r="X82" i="1" s="1"/>
  <c r="AG81" i="1"/>
  <c r="DD80" i="1"/>
  <c r="DD79" i="1"/>
  <c r="DD78" i="1"/>
  <c r="DD77" i="1"/>
  <c r="DD76" i="1"/>
  <c r="DD75" i="1"/>
  <c r="DD74" i="1"/>
  <c r="AH74" i="1"/>
  <c r="DD73" i="1"/>
  <c r="AH73" i="1"/>
  <c r="DD72" i="1"/>
  <c r="AH72" i="1"/>
  <c r="X72" i="1" s="1"/>
  <c r="DD71" i="1"/>
  <c r="DD70" i="1"/>
  <c r="DD69" i="1"/>
  <c r="DD68" i="1"/>
  <c r="DD67" i="1"/>
  <c r="DD66" i="1"/>
  <c r="AH66" i="1"/>
  <c r="DD65" i="1"/>
  <c r="AH65" i="1"/>
  <c r="DD64" i="1"/>
  <c r="DD63" i="1"/>
  <c r="DD62" i="1"/>
  <c r="DD61" i="1"/>
  <c r="DD60" i="1"/>
  <c r="DD59" i="1"/>
  <c r="AH59" i="1"/>
  <c r="X59" i="1" s="1"/>
  <c r="DD58" i="1"/>
  <c r="DD57" i="1"/>
  <c r="DD56" i="1"/>
  <c r="DD55" i="1"/>
  <c r="AH55" i="1"/>
  <c r="X55" i="1" s="1"/>
  <c r="DD54" i="1"/>
  <c r="AH54" i="1"/>
  <c r="DD53" i="1"/>
  <c r="DD52" i="1"/>
  <c r="DD51" i="1"/>
  <c r="DD50" i="1"/>
  <c r="AH50" i="1"/>
  <c r="DD49" i="1"/>
  <c r="DD48" i="1"/>
  <c r="DD47" i="1"/>
  <c r="DD46" i="1"/>
  <c r="DD45" i="1"/>
  <c r="DD44" i="1"/>
  <c r="DD43" i="1"/>
  <c r="AH43" i="1"/>
  <c r="DD42" i="1"/>
  <c r="DD41" i="1"/>
  <c r="DD40" i="1"/>
  <c r="DD39" i="1"/>
  <c r="DD38" i="1"/>
  <c r="AH37" i="1"/>
  <c r="DD36" i="1"/>
  <c r="AH36" i="1"/>
  <c r="DD35" i="1"/>
  <c r="DD34" i="1"/>
  <c r="AF33" i="1"/>
  <c r="DD32" i="1"/>
  <c r="DD31" i="1"/>
  <c r="DD30" i="1"/>
  <c r="DD29" i="1"/>
  <c r="DD28" i="1"/>
  <c r="DD27" i="1"/>
  <c r="DD26" i="1"/>
  <c r="AH26" i="1"/>
  <c r="X26" i="1" s="1"/>
  <c r="DD25" i="1"/>
  <c r="DD24" i="1"/>
  <c r="DD23" i="1"/>
  <c r="DD22" i="1"/>
  <c r="DD21" i="1"/>
  <c r="DD20" i="1"/>
  <c r="DD19" i="1"/>
  <c r="AH19" i="1"/>
  <c r="DD18" i="1"/>
  <c r="DD17" i="1"/>
  <c r="X19" i="1" l="1"/>
  <c r="CU73" i="1"/>
  <c r="X73" i="1"/>
  <c r="CU97" i="1"/>
  <c r="X97" i="1"/>
  <c r="CU116" i="1"/>
  <c r="X116" i="1"/>
  <c r="CU37" i="1"/>
  <c r="X37" i="1"/>
  <c r="CU86" i="1"/>
  <c r="X86" i="1"/>
  <c r="CU89" i="1"/>
  <c r="X89" i="1"/>
  <c r="CU93" i="1"/>
  <c r="X93" i="1"/>
  <c r="CU108" i="1"/>
  <c r="X108" i="1"/>
  <c r="CU65" i="1"/>
  <c r="X65" i="1"/>
  <c r="CU87" i="1"/>
  <c r="X87" i="1"/>
  <c r="CU94" i="1"/>
  <c r="X94" i="1"/>
  <c r="CU109" i="1"/>
  <c r="X109" i="1"/>
  <c r="CU36" i="1"/>
  <c r="X36" i="1"/>
  <c r="CU43" i="1"/>
  <c r="X43" i="1"/>
  <c r="CU105" i="1"/>
  <c r="X105" i="1"/>
  <c r="CU50" i="1"/>
  <c r="X50" i="1"/>
  <c r="CU54" i="1"/>
  <c r="X54" i="1"/>
  <c r="CU66" i="1"/>
  <c r="X66" i="1"/>
  <c r="CU74" i="1"/>
  <c r="X74" i="1"/>
  <c r="CU84" i="1"/>
  <c r="X84" i="1"/>
  <c r="CU135" i="1"/>
  <c r="X135" i="1"/>
  <c r="DE165" i="1"/>
  <c r="DD118" i="1"/>
  <c r="DE118" i="1" s="1"/>
  <c r="DE104" i="1"/>
  <c r="DE73" i="1"/>
  <c r="DE75" i="1"/>
  <c r="DE79" i="1"/>
  <c r="DE167" i="1"/>
  <c r="DE139" i="1"/>
  <c r="DE114" i="1"/>
  <c r="DE194" i="1"/>
  <c r="DE26" i="1"/>
  <c r="DE68" i="1"/>
  <c r="DE19" i="1"/>
  <c r="DE134" i="1"/>
  <c r="DE146" i="1"/>
  <c r="DE178" i="1"/>
  <c r="DE191" i="1"/>
  <c r="DE193" i="1"/>
  <c r="DE195" i="1"/>
  <c r="DE163" i="1"/>
  <c r="DE35" i="1"/>
  <c r="DE53" i="1"/>
  <c r="DE55" i="1"/>
  <c r="DE59" i="1"/>
  <c r="DE91" i="1"/>
  <c r="DE93" i="1"/>
  <c r="DE124" i="1"/>
  <c r="DE131" i="1"/>
  <c r="DE133" i="1"/>
  <c r="DE135" i="1"/>
  <c r="DE177" i="1"/>
  <c r="DE204" i="1"/>
  <c r="DE76" i="1"/>
  <c r="DE80" i="1"/>
  <c r="DE90" i="1"/>
  <c r="DE119" i="1"/>
  <c r="DE121" i="1"/>
  <c r="DE153" i="1"/>
  <c r="DE170" i="1"/>
  <c r="DE199" i="1"/>
  <c r="DE203" i="1"/>
  <c r="DE156" i="1"/>
  <c r="DE215" i="1"/>
  <c r="DE28" i="1"/>
  <c r="CU90" i="1"/>
  <c r="DE95" i="1"/>
  <c r="DE98" i="1"/>
  <c r="DE116" i="1"/>
  <c r="DE148" i="1"/>
  <c r="DE149" i="1"/>
  <c r="DE162" i="1"/>
  <c r="CU165" i="1"/>
  <c r="X165" i="1" s="1"/>
  <c r="DE169" i="1"/>
  <c r="DE197" i="1"/>
  <c r="DE157" i="1"/>
  <c r="DE67" i="1"/>
  <c r="DE85" i="1"/>
  <c r="CU91" i="1"/>
  <c r="DE137" i="1"/>
  <c r="DE27" i="1"/>
  <c r="AF223" i="1"/>
  <c r="DE56" i="1"/>
  <c r="DE60" i="1"/>
  <c r="DE120" i="1"/>
  <c r="DE128" i="1"/>
  <c r="DE129" i="1"/>
  <c r="DE154" i="1"/>
  <c r="DE159" i="1"/>
  <c r="DE161" i="1"/>
  <c r="DE171" i="1"/>
  <c r="DE173" i="1"/>
  <c r="DE174" i="1"/>
  <c r="DE200" i="1"/>
  <c r="DE219" i="1"/>
  <c r="DE57" i="1"/>
  <c r="DE212" i="1"/>
  <c r="DE34" i="1"/>
  <c r="DE38" i="1"/>
  <c r="DE39" i="1"/>
  <c r="DE46" i="1"/>
  <c r="DE47" i="1"/>
  <c r="DE86" i="1"/>
  <c r="AH96" i="1"/>
  <c r="DE185" i="1"/>
  <c r="DE186" i="1"/>
  <c r="DE190" i="1"/>
  <c r="DE205" i="1"/>
  <c r="DE210" i="1"/>
  <c r="DE211" i="1"/>
  <c r="DE220" i="1"/>
  <c r="CU19" i="1"/>
  <c r="DE22" i="1"/>
  <c r="DE23" i="1"/>
  <c r="CU26" i="1"/>
  <c r="DE30" i="1"/>
  <c r="DE31" i="1"/>
  <c r="AH33" i="1"/>
  <c r="DE51" i="1"/>
  <c r="CU59" i="1"/>
  <c r="DE82" i="1"/>
  <c r="DE92" i="1"/>
  <c r="CU95" i="1"/>
  <c r="DE99" i="1"/>
  <c r="DE117" i="1"/>
  <c r="DE130" i="1"/>
  <c r="CU133" i="1"/>
  <c r="DE138" i="1"/>
  <c r="CU152" i="1"/>
  <c r="DE158" i="1"/>
  <c r="CU161" i="1"/>
  <c r="X161" i="1" s="1"/>
  <c r="DE166" i="1"/>
  <c r="CU169" i="1"/>
  <c r="X169" i="1" s="1"/>
  <c r="CU199" i="1"/>
  <c r="X199" i="1" s="1"/>
  <c r="DE18" i="1"/>
  <c r="CU34" i="1"/>
  <c r="DE42" i="1"/>
  <c r="DE43" i="1"/>
  <c r="CU55" i="1"/>
  <c r="DE61" i="1"/>
  <c r="DE63" i="1"/>
  <c r="DE64" i="1"/>
  <c r="DE71" i="1"/>
  <c r="DE72" i="1"/>
  <c r="DE77" i="1"/>
  <c r="DE84" i="1"/>
  <c r="DE102" i="1"/>
  <c r="DE103" i="1"/>
  <c r="DE112" i="1"/>
  <c r="DE113" i="1"/>
  <c r="DE123" i="1"/>
  <c r="DE179" i="1"/>
  <c r="DE181" i="1"/>
  <c r="DE182" i="1"/>
  <c r="DE216" i="1"/>
  <c r="DE221" i="1"/>
  <c r="DE20" i="1"/>
  <c r="DE32" i="1"/>
  <c r="DE21" i="1"/>
  <c r="DE25" i="1"/>
  <c r="DE29" i="1"/>
  <c r="DD33" i="1"/>
  <c r="DE36" i="1"/>
  <c r="DE41" i="1"/>
  <c r="DE45" i="1"/>
  <c r="DE49" i="1"/>
  <c r="DE50" i="1"/>
  <c r="DE69" i="1"/>
  <c r="CU83" i="1"/>
  <c r="DE110" i="1"/>
  <c r="DE122" i="1"/>
  <c r="DE127" i="1"/>
  <c r="DE150" i="1"/>
  <c r="DE183" i="1"/>
  <c r="CU187" i="1"/>
  <c r="X187" i="1" s="1"/>
  <c r="DE187" i="1"/>
  <c r="DE24" i="1"/>
  <c r="DE40" i="1"/>
  <c r="DE44" i="1"/>
  <c r="DE48" i="1"/>
  <c r="DE17" i="1"/>
  <c r="CU35" i="1"/>
  <c r="DE70" i="1"/>
  <c r="AG223" i="1"/>
  <c r="DD81" i="1"/>
  <c r="AH81" i="1"/>
  <c r="X81" i="1" s="1"/>
  <c r="CU88" i="1"/>
  <c r="CU106" i="1"/>
  <c r="CU207" i="1"/>
  <c r="X207" i="1" s="1"/>
  <c r="DE52" i="1"/>
  <c r="DE65" i="1"/>
  <c r="DE78" i="1"/>
  <c r="DD83" i="1"/>
  <c r="DE83" i="1" s="1"/>
  <c r="DE89" i="1"/>
  <c r="DE100" i="1"/>
  <c r="DE108" i="1"/>
  <c r="CU118" i="1"/>
  <c r="DE125" i="1"/>
  <c r="DE155" i="1"/>
  <c r="DE175" i="1"/>
  <c r="DE201" i="1"/>
  <c r="DE208" i="1"/>
  <c r="DE217" i="1"/>
  <c r="DE222" i="1"/>
  <c r="DE54" i="1"/>
  <c r="DE58" i="1"/>
  <c r="DE62" i="1"/>
  <c r="DE66" i="1"/>
  <c r="CU72" i="1"/>
  <c r="DE74" i="1"/>
  <c r="CU82" i="1"/>
  <c r="CU85" i="1"/>
  <c r="DE87" i="1"/>
  <c r="CU92" i="1"/>
  <c r="DE94" i="1"/>
  <c r="DE97" i="1"/>
  <c r="CU99" i="1"/>
  <c r="DE101" i="1"/>
  <c r="DE105" i="1"/>
  <c r="DE111" i="1"/>
  <c r="DE115" i="1"/>
  <c r="CU124" i="1"/>
  <c r="DE132" i="1"/>
  <c r="CU134" i="1"/>
  <c r="DE136" i="1"/>
  <c r="DE147" i="1"/>
  <c r="DE151" i="1"/>
  <c r="DE160" i="1"/>
  <c r="CU162" i="1"/>
  <c r="X162" i="1" s="1"/>
  <c r="DE164" i="1"/>
  <c r="CU166" i="1"/>
  <c r="X166" i="1" s="1"/>
  <c r="DE168" i="1"/>
  <c r="CU170" i="1"/>
  <c r="X170" i="1" s="1"/>
  <c r="DE172" i="1"/>
  <c r="DE176" i="1"/>
  <c r="DE180" i="1"/>
  <c r="DE184" i="1"/>
  <c r="DE192" i="1"/>
  <c r="DE196" i="1"/>
  <c r="DE202" i="1"/>
  <c r="DE206" i="1"/>
  <c r="DE209" i="1"/>
  <c r="DE213" i="1"/>
  <c r="DD88" i="1"/>
  <c r="DE88" i="1" s="1"/>
  <c r="DD106" i="1"/>
  <c r="DE106" i="1" s="1"/>
  <c r="AH126" i="1"/>
  <c r="X126" i="1" s="1"/>
  <c r="DD207" i="1"/>
  <c r="DE207" i="1" s="1"/>
  <c r="AH224" i="1" l="1"/>
  <c r="CU96" i="1"/>
  <c r="X96" i="1"/>
  <c r="CU33" i="1"/>
  <c r="X33" i="1"/>
  <c r="DE33" i="1"/>
  <c r="AH223" i="1"/>
  <c r="CU223" i="1" s="1"/>
  <c r="DE96" i="1"/>
  <c r="DE81" i="1"/>
  <c r="CU81" i="1"/>
  <c r="DE126" i="1"/>
  <c r="CU126" i="1"/>
  <c r="AH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German Hidalgo Garces</author>
  </authors>
  <commentList>
    <comment ref="G199" authorId="0" shapeId="0" xr:uid="{00000000-0006-0000-0000-000002000000}">
      <text>
        <r>
          <rPr>
            <b/>
            <sz val="9"/>
            <color indexed="81"/>
            <rFont val="Tahoma"/>
            <family val="2"/>
          </rPr>
          <t xml:space="preserve">Cambió de puesto estaba en el 04 ahora en 12 de acuerdo a la ordenanza de vf, el nombre tambien se ajustó
</t>
        </r>
      </text>
    </comment>
  </commentList>
</comments>
</file>

<file path=xl/sharedStrings.xml><?xml version="1.0" encoding="utf-8"?>
<sst xmlns="http://schemas.openxmlformats.org/spreadsheetml/2006/main" count="3178" uniqueCount="1207">
  <si>
    <t>SEPLAD-F-13</t>
  </si>
  <si>
    <t xml:space="preserve">CONSECUTIVO No. </t>
  </si>
  <si>
    <t>DESCRIPCIÓN:</t>
  </si>
  <si>
    <t>PLAN DE ACCIÓN VIGENCIA FISCAL 2022</t>
  </si>
  <si>
    <t>UN</t>
  </si>
  <si>
    <t>DIM</t>
  </si>
  <si>
    <t>LINEA ESTRATEGICA</t>
  </si>
  <si>
    <t>SECTOR PDD</t>
  </si>
  <si>
    <t>SECTOR DE INVERSION CCPET</t>
  </si>
  <si>
    <t>PROGRAMA PPTAL</t>
  </si>
  <si>
    <t>PROYECTO</t>
  </si>
  <si>
    <t>GASTO PUBLICO SOCIAL</t>
  </si>
  <si>
    <t>PROYECTO DE INVERSION</t>
  </si>
  <si>
    <t xml:space="preserve">VALOR TOTAL DEL PROYECTO </t>
  </si>
  <si>
    <t>PRODUCTO</t>
  </si>
  <si>
    <t>INDICADOR DE PRODUCTO</t>
  </si>
  <si>
    <t>META PROGRAMADA 2022</t>
  </si>
  <si>
    <t>OBJETIVO DEL PROYECTO</t>
  </si>
  <si>
    <t>META DE ALCANCE DEL PROYECTO</t>
  </si>
  <si>
    <t>ACTIVIDADES</t>
  </si>
  <si>
    <t>INDICADOR ESPERADO DE  ACTIVIDADES</t>
  </si>
  <si>
    <t>FECHA DE INICIO</t>
  </si>
  <si>
    <t xml:space="preserve">FECHA DE TERMINACIÓN </t>
  </si>
  <si>
    <t>VALOR DEL PROYECTO POR META</t>
  </si>
  <si>
    <t>Dependencia</t>
  </si>
  <si>
    <t>Responsables</t>
  </si>
  <si>
    <t xml:space="preserve">CODIGO BPIN </t>
  </si>
  <si>
    <t>OBSERVACIÓN</t>
  </si>
  <si>
    <t>SECTOR FUT</t>
  </si>
  <si>
    <t>CÓDIGO CCPET</t>
  </si>
  <si>
    <t>LIBRE INVERSIÓN   ELEGIBLES BANPROAR</t>
  </si>
  <si>
    <t>DESTINACIÓN ESPECIFICA</t>
  </si>
  <si>
    <t>TOTAL DISTRIBUIDO</t>
  </si>
  <si>
    <t>VALOR DE LAS FUENTES DE FINANCIACION</t>
  </si>
  <si>
    <t>Rendimientos Financieros ICLD</t>
  </si>
  <si>
    <t>Rendimientos financieros cta. No.064-011935 Dpto de Arauca- emprestito bancario 2013, registro minhacienda 611515230</t>
  </si>
  <si>
    <t>Rendimientos financieros cta.No.137-31967-9 Departamento de Arauca-Emprestito Bancario 2013,registro ninhacienda 611515221</t>
  </si>
  <si>
    <t>Rendimientos Financieros Departamento de Arauca- Saldos emprestitos</t>
  </si>
  <si>
    <t>Impuesto de Registro - Cámaras de Comercio</t>
  </si>
  <si>
    <t>Impuesto de Registro - Oficinas de Instrumentos Públicos</t>
  </si>
  <si>
    <t>Impuestos sobre vehículos automotores (80% Vigencia Actual CSF).</t>
  </si>
  <si>
    <t>Impuestos sobre vehículos automotores (80% Vigencia Anterior CSF).</t>
  </si>
  <si>
    <t>Componente especifico dei impuesto al consumo de cigarrillos y  Tabaco - Extranjeros</t>
  </si>
  <si>
    <t>Inpuesto al consumo de Cervezas, sifones, refajos y mezclas - Nacionales</t>
  </si>
  <si>
    <t>Inpuesto al consumo de Cervezas, sifones, refajos y mezclas - Extranjeras</t>
  </si>
  <si>
    <t>Impuesto al consumo de Licores - Extranjeros</t>
  </si>
  <si>
    <t>Deguello Ganado Mayor Mpio Arauca</t>
  </si>
  <si>
    <t>Deguello Ganado Mayor Otros Municpios</t>
  </si>
  <si>
    <t>Arrendamientos</t>
  </si>
  <si>
    <t>Gaceta Departamental</t>
  </si>
  <si>
    <t>Sobre Tasa a la Gasolina (CSF)</t>
  </si>
  <si>
    <t>I.V.A.</t>
  </si>
  <si>
    <t>Sanciones administrativas</t>
  </si>
  <si>
    <t>Sanciones tributarias</t>
  </si>
  <si>
    <t>Intetreses de mora</t>
  </si>
  <si>
    <t>Estampilla pro desarrollo departamental</t>
  </si>
  <si>
    <t>Rendimientos Financieros  Estampilla Pro desarrollo Departamental</t>
  </si>
  <si>
    <t>Estampilla Pro-Electrificación Rural(Ordenanza 07E/2013)</t>
  </si>
  <si>
    <t>Estampilla pro electrificación rural (Ordenanza 014 de 2017)</t>
  </si>
  <si>
    <t>Rendimientos Financieros  Estampilla Pro electrificación rural</t>
  </si>
  <si>
    <t>Estampilla pro desarrollo fronterizo</t>
  </si>
  <si>
    <t>Rendimientos Financieros Estampilla Pro desarrollo Fronterizo</t>
  </si>
  <si>
    <t>Estampilla  Proadulto mayor</t>
  </si>
  <si>
    <t>Rendimientos Financieros Estampilla Pro-Adulto Mayor</t>
  </si>
  <si>
    <t>Estampilla procultura</t>
  </si>
  <si>
    <t>Rendimientos Financieros Estampilla procultura</t>
  </si>
  <si>
    <t>Tasa prodeporte y recreación</t>
  </si>
  <si>
    <t>Rendimientos Financieros recursos  Ley de Bibliotecas</t>
  </si>
  <si>
    <t>Rendimientos Financieros sobretasa al ACPM</t>
  </si>
  <si>
    <t>Cancelación de prestaciones sociales del magisterio</t>
  </si>
  <si>
    <t>Prestación del servicio educativo (Aporte Docente SSF)</t>
  </si>
  <si>
    <t>Prestación del servicio educativo (Aporte Patronal SSF)</t>
  </si>
  <si>
    <t>Prestación del servicio educativo CSF</t>
  </si>
  <si>
    <t>Rendimientos Financieros - S.G.P. Educación Prestación del Servicio</t>
  </si>
  <si>
    <t>Rendimientos Financieros S.G.P. Educación – Cancelaciones</t>
  </si>
  <si>
    <t>Rendimientos Financieros Fondo de Seguridad Ley 418/97</t>
  </si>
  <si>
    <t>Rendimientos Financieros Cta 21500241423 Dpto De Arauca Fondo de Desastres</t>
  </si>
  <si>
    <t>Rendimientos Financieros Cta 7370-005256-4 Fondo Rotatorio de Tame</t>
  </si>
  <si>
    <t>Rendimientos Financieros Recursos para Agua Potable y Saneamiento Básico SGP - Ley 1176/2007</t>
  </si>
  <si>
    <t>Rendimientos Financieros cta.no.137-30074-5 Recursos para Cofinanciación Cobertura en Educación de las Entidades Territoriales Productoras, art.145 decreto 4923/2011</t>
  </si>
  <si>
    <t>Sobretasa Al Acpm.</t>
  </si>
  <si>
    <t>Al consumo de Licores Extranjero (Ley 14/83)(3% deporte)</t>
  </si>
  <si>
    <t>Al consumo de Licores Nacionales (Ley 14/83)(3% deporte)</t>
  </si>
  <si>
    <t>SGP Agua Potable y Saneamiento Basico (once doceavas 2021)</t>
  </si>
  <si>
    <t>SGP Agua Potable y saneamiento Basico (ultima doceava 2019)</t>
  </si>
  <si>
    <t>Cofinanciación de coberturas en educación entidades productoras</t>
  </si>
  <si>
    <t>Cofinanciación Ministerio de Educación Nacional para el programa de Alimentación Escolar PAE  Jornada Unica</t>
  </si>
  <si>
    <t>CÓDIGO PROGRAMÁTICO</t>
  </si>
  <si>
    <t>DESCIPCIÓN DEL CÓDIGO PROGRAMÁTICO</t>
  </si>
  <si>
    <t>CÓDIGO CONSTITUTIVO</t>
  </si>
  <si>
    <t>DESCIPCIÓN DEL CÓDIGO CONSTITUTIVO</t>
  </si>
  <si>
    <t>VALOR CCPET</t>
  </si>
  <si>
    <t>CODIGO DANE</t>
  </si>
  <si>
    <t>DESCRIPCION DEL CODIGO DANE</t>
  </si>
  <si>
    <t>CODIGO DESTINACION CGR</t>
  </si>
  <si>
    <t>DESCRIPCION CODIGO DESTINACION CGR</t>
  </si>
  <si>
    <t>CODIGO FINALIDAD DEL GASTO CGR</t>
  </si>
  <si>
    <t>DESCRIPCION DEL CODIGO FINALIDAD DEL GASTO CGR</t>
  </si>
  <si>
    <t>CODIGO FUT</t>
  </si>
  <si>
    <t>DESCRIPCION DEL CODIGO FUT</t>
  </si>
  <si>
    <t>02</t>
  </si>
  <si>
    <t>SECRETARÍA DE GOBIERNO Y SEGURIDAD CIUDADANA</t>
  </si>
  <si>
    <t>04</t>
  </si>
  <si>
    <t>Dimensión Institucional</t>
  </si>
  <si>
    <t>06</t>
  </si>
  <si>
    <t>Arauca una frontera segura y en Paz</t>
  </si>
  <si>
    <t>25</t>
  </si>
  <si>
    <t>Fronteras, Integración Regional y Cooperación Internacional</t>
  </si>
  <si>
    <t>41</t>
  </si>
  <si>
    <t>Inclusión social y reconciliación</t>
  </si>
  <si>
    <t>34</t>
  </si>
  <si>
    <t>Inclusión social y productiva para la población en situación de vulnerabilidad</t>
  </si>
  <si>
    <t>7000</t>
  </si>
  <si>
    <t>SI</t>
  </si>
  <si>
    <t>ESTUDIO PARA LA IDENTIFICACION DE BRECHAS SOCIOECONOMICAS QUE CONTRIBUYAN AL MEJORAMIENTO DE LAS CONDICIONES DE VIDA DE LA POBLACION MIGRANTE  EN EL DEPARTAMENTO DE ARAUCA</t>
  </si>
  <si>
    <t>Servicio de gestión de oferta social para la población vulnerable</t>
  </si>
  <si>
    <t>Investigaciones y estudios en asuntos fronterizos realizados</t>
  </si>
  <si>
    <t>NP</t>
  </si>
  <si>
    <t>A.14</t>
  </si>
  <si>
    <t>A.14 - Atención a grupos vulnerables promoción social</t>
  </si>
  <si>
    <t>2.3.2.02.02.009</t>
  </si>
  <si>
    <t>Documentos de investigación realizados</t>
  </si>
  <si>
    <t>Acompañamiento familiar y comunitario</t>
  </si>
  <si>
    <t>Fortalecimiento institucional general</t>
  </si>
  <si>
    <t>Servicios generales de planeación y estadistica</t>
  </si>
  <si>
    <t>A.14.5.4</t>
  </si>
  <si>
    <t>Inversion orientada a la prestación del servicio directo para la adecuada atención y apoyo a madres/padres cabeza de hogar</t>
  </si>
  <si>
    <t>03</t>
  </si>
  <si>
    <t>SECRETARÍA GENERAL Y DESARROLLO INSTITUCIONAL</t>
  </si>
  <si>
    <t>Dimensión  Institucional</t>
  </si>
  <si>
    <t>07</t>
  </si>
  <si>
    <t>Arauca con Buen Gobierno</t>
  </si>
  <si>
    <t>28</t>
  </si>
  <si>
    <t>Buen Gobierno territorial</t>
  </si>
  <si>
    <t>45</t>
  </si>
  <si>
    <t>Gobierno territorial</t>
  </si>
  <si>
    <t>52</t>
  </si>
  <si>
    <t>Fortalecimiento de la gestión y dirección de la administración pública territorial</t>
  </si>
  <si>
    <t>7001</t>
  </si>
  <si>
    <t>NO</t>
  </si>
  <si>
    <t>FORTALECIMIENTO AL MIPG A TRAVES DE LA IMPLEMENTACION DE LA POLITICA DE SERVICIO AL CLIENTE Y ATENCION AL CIUDADANO EN LA GOBERNACION DEL DEPARTAMENTO DE ARAUCA</t>
  </si>
  <si>
    <t>Servicio de Gestión del conocimiento e Innovación institucional</t>
  </si>
  <si>
    <t>Numero de acciones que impactan el resultado de la calificación  del FURAG. Modelos de gestión Implementado</t>
  </si>
  <si>
    <t>A.17</t>
  </si>
  <si>
    <t>A.17 Fortalecimiento institucional</t>
  </si>
  <si>
    <t>Servicio de implementación sistemas de gestión</t>
  </si>
  <si>
    <t>Servicios de Consultoria en administración del recurso humano</t>
  </si>
  <si>
    <t>066</t>
  </si>
  <si>
    <t>Fortalecimiento institucional - General</t>
  </si>
  <si>
    <t>Otros servicios generales - No especificados</t>
  </si>
  <si>
    <t>A.17.2</t>
  </si>
  <si>
    <t>Fortalecimiento institucional</t>
  </si>
  <si>
    <t>SECRETARÍA DE HACIENDA</t>
  </si>
  <si>
    <t>Dimensión Social</t>
  </si>
  <si>
    <t>Arauca Digna y Social</t>
  </si>
  <si>
    <t>10</t>
  </si>
  <si>
    <t>Deporte y Recreación</t>
  </si>
  <si>
    <t>43</t>
  </si>
  <si>
    <t>31</t>
  </si>
  <si>
    <t>Formación y preparación de deportistas</t>
  </si>
  <si>
    <t>7002</t>
  </si>
  <si>
    <t>ASISTENCIA TECNICA MEDIANTE ENTRENADORES Y MONITORES PARA ORIENTAR LOS PROCESOS EN LOS ORGANISMOS DEPORTIVOS DEL DEPARTAMENTO DE ARAUCA</t>
  </si>
  <si>
    <t>Servicio de asistencia técnica para la promoción del deporte</t>
  </si>
  <si>
    <t>Asistencias técnicas realizadas a los organismos deportivos</t>
  </si>
  <si>
    <t>INDER ARAUCA</t>
  </si>
  <si>
    <t>A.4</t>
  </si>
  <si>
    <t>A.4 - Deporte y recreación</t>
  </si>
  <si>
    <t>Formación de profesionales y deportistas: incluye todas las acciones orientadas a mejorar los niveles competitivos del atleta, mediante el fortalecimiento de sus condiciones psicosociales, y del capital humano responsable de su rendimiento, con la promoción e investigación del deporte</t>
  </si>
  <si>
    <t>Servicios de promoción de eventos deportivos y recreativos</t>
  </si>
  <si>
    <t>Educación fisica, deporte y recreación - general</t>
  </si>
  <si>
    <t>Servicios recreativos y deportivos</t>
  </si>
  <si>
    <t>A.4.1</t>
  </si>
  <si>
    <t>Deporte y recración</t>
  </si>
  <si>
    <t>32</t>
  </si>
  <si>
    <t>Fomento a la recreación, la actividad física y el deporte</t>
  </si>
  <si>
    <t>7003</t>
  </si>
  <si>
    <t>FORTALECIMIENTO DEL PROGRAMA DE INCENTIVOS A DEPORTISTAS Y ENTRENADORES GANADORES DE MEDALLAS EN JUEGOS INTERCOLEGIADOS Y CAMPEONATOS NACIONALES DEL DEPARTAMENTO DE ARAUCA</t>
  </si>
  <si>
    <t>Servicio de apoyo a la actividad física, la recreación y el deporte</t>
  </si>
  <si>
    <t>Estímulos entregados</t>
  </si>
  <si>
    <t>Servicios deportivos y promoción de la actividad física: incluye los espacios recreativos y deportivos que promueven el acceso de los niños, niñas y adolescentes a los servicios deportivos, recreativos y de actividad física. Involucra los procesos de iniciación, fundamentación y perfeccionamiento deportivo, así como el aprovechamiento del deporte con fines de esparcimiento, recreación y desarrollo físico de la comunidad, igualmente contempla las prácticas desarrolladas dentro del programa de competencias deportivas “Supérate-Intercolegiados”.</t>
  </si>
  <si>
    <t>A.4,1</t>
  </si>
  <si>
    <t>7004</t>
  </si>
  <si>
    <t>MEJORAMIENTO Y MANTENIMIENTO DE LA INFRAESTRUCTURA DEPORTIVA EN EL MUNICIPIO DE CRAVO NORTE DEPARTAMENTO DE ARAUCA</t>
  </si>
  <si>
    <t>Servicio de mantenimiento a la infraestructura deportiva</t>
  </si>
  <si>
    <t>Infraestructura deportiva mantenida</t>
  </si>
  <si>
    <t>2.3.2.01.01.001.03.18</t>
  </si>
  <si>
    <t>4301004</t>
  </si>
  <si>
    <t>Servicio de mantenimiento a la infraestructura deportiva (4301004)</t>
  </si>
  <si>
    <t>Infraestructura en parques recreativos y/o espacios lúdicos: incluye infraestructura municipal, que implica la construcción de escenarios adecuados para la práctica de la actividad física, la recreación y el deporte, procurando que en lo posible sea una infraestructura multimodal que permita la práctica de diversos deportes y actividades.</t>
  </si>
  <si>
    <t>54270</t>
  </si>
  <si>
    <t>Servicios generales de construcción de instalaciones al aire libre para deportes y esparcimiento</t>
  </si>
  <si>
    <t>070</t>
  </si>
  <si>
    <t>Educación Física, Deporte y Recreación - General</t>
  </si>
  <si>
    <t>7081</t>
  </si>
  <si>
    <t>A.4.2</t>
  </si>
  <si>
    <t>CONSTRUCCIÓN, MANTENIMIENTO Y/O ADECUACIÓN DE LOS ESCENARIOS DEPORTIVOS Y RECREATIVOS</t>
  </si>
  <si>
    <t>7005</t>
  </si>
  <si>
    <t xml:space="preserve">NO </t>
  </si>
  <si>
    <t>FORTALECIMIENTO Y DIVULGACION DE LAS ACCIONES DE CULTURA TIBUTARIA COMO ESTRATEGIA PARA EL CUMPLIMIENTO OPORTUNO POR PARTE DE LOS CONTRIBUYENTES DE LAS OBLIGACIONES TRIBUTARIAS ADMINISTRADAS POR EL DEPARTAMENTO  DE ARAUCA</t>
  </si>
  <si>
    <t>Fortalecimiento de las estrategias de la cultura tributaria y del sistema de control de rentas</t>
  </si>
  <si>
    <t>Gestión y desempeño institucional</t>
  </si>
  <si>
    <t>Servicios de la administración pública relacionados conasuntos económicos comerciales y laborales</t>
  </si>
  <si>
    <t>Fortalecimiento institucional - general</t>
  </si>
  <si>
    <t>A.17,2</t>
  </si>
  <si>
    <t>Actividades de asistencia técnica y capacitación institucional para el fortalecimiento de la administración local en el desarrollo de sus competencias legales</t>
  </si>
  <si>
    <t>05</t>
  </si>
  <si>
    <t>SECRETARÍA DE PLANEACIÓN</t>
  </si>
  <si>
    <t>01</t>
  </si>
  <si>
    <t>Económica</t>
  </si>
  <si>
    <t>Arauca con trabajo</t>
  </si>
  <si>
    <t>Promoción del desarrollo</t>
  </si>
  <si>
    <t>35</t>
  </si>
  <si>
    <t>Comercio Industria y Turismo</t>
  </si>
  <si>
    <t>Crecimiento empresarial</t>
  </si>
  <si>
    <t>6158</t>
  </si>
  <si>
    <t>APOYO A PROCESOS DE GESTIÓN DE PROMOCIÓN DE LA INVERSIÓN EN EL DEPARTAMENTO DE ARAUCA</t>
  </si>
  <si>
    <t>Servicio de apoyo para la transferencia y/o implementación de metodologías de aumento de la productividad</t>
  </si>
  <si>
    <t>Unidades productivas beneficiadas en la implementación de estrategias para incrementar su productividad</t>
  </si>
  <si>
    <t>A.13</t>
  </si>
  <si>
    <t>A.13 - Promoción del desarrollo</t>
  </si>
  <si>
    <t>2.3.2.02.02.006</t>
  </si>
  <si>
    <t>Servicio de apoyo para la transferencia y/o implementación de metodologias de aumento de la productividad</t>
  </si>
  <si>
    <t>Instrumentos para mejorar la capacidad técnica y metrológica en los diferentes sectores productivos: Incluye instrumentos de transferencia tecnología para el desarrollo de capacidades empresariales y gerenciales de adopción y adaptación del conocimiento y tecnología existente.</t>
  </si>
  <si>
    <t>64134
63111</t>
  </si>
  <si>
    <t>Servicios de transporte aero turistico
Servicios de alojamiento en hoteles</t>
  </si>
  <si>
    <t>Transporte - transporte aéreo</t>
  </si>
  <si>
    <t>Transporte aereo: servicio de transporte aéreo</t>
  </si>
  <si>
    <t>Turismo</t>
  </si>
  <si>
    <t>Turismo con Futuro</t>
  </si>
  <si>
    <t>6013</t>
  </si>
  <si>
    <t>DESARROLLO DE ESTRATEGIAS DE PROMOCIÓN Y ARTICULACIÓN  DEL SECTOR TURISMO EN EL DEPARTAMENTO DE ARAUCA</t>
  </si>
  <si>
    <t>Servicio de asistencia técnica a los entes territoriales para el desarrollo turístico</t>
  </si>
  <si>
    <t>Viajes de Familiarización realizados</t>
  </si>
  <si>
    <t>PROMOCIÓN DEL DESARROLLO</t>
  </si>
  <si>
    <t>3502039</t>
  </si>
  <si>
    <t>Servicio de asistencia técnica a los entes territoriales para el desarrollo turístico (3502039)</t>
  </si>
  <si>
    <t>Instrumentos de Política de desarrollo productivo: Herramientas para el aumento de productividad a nivel regional y nacional. De igual manera, incluye instrumentos para la competitividad de los sectores de servicios: promoción de formalización y capacitación, mejora de la información del sector servicios, entre otros.</t>
  </si>
  <si>
    <t>Servicios de transporte aéreo de pasajeros, excepto los servicios de aerotaxi</t>
  </si>
  <si>
    <t>065</t>
  </si>
  <si>
    <t>Desarrollo Turístico</t>
  </si>
  <si>
    <t>70473</t>
  </si>
  <si>
    <t>A.13.5</t>
  </si>
  <si>
    <t>PROMOCIÓN DEL DESARROLLO TURÍSTICO</t>
  </si>
  <si>
    <t>6085</t>
  </si>
  <si>
    <t>CONSTRUCCIÓN DE LOS MIRADORES DE LOS MUNICIPIO DE TAME, SARAVENA Y ARAUQUITA, EN EL DEPARTAMENTO DE ARAUCA</t>
  </si>
  <si>
    <t>Proyectos de infraestructura turística apoyados</t>
  </si>
  <si>
    <t>2.3.2.02.02.005</t>
  </si>
  <si>
    <t>53290</t>
  </si>
  <si>
    <t>Otras obras de ingeniería civil</t>
  </si>
  <si>
    <t>Tecnologías de la Información y la Comunicación, Ciencia, Tecnología e Innovación</t>
  </si>
  <si>
    <t>39</t>
  </si>
  <si>
    <t>Ciencia, tecnología e innovación</t>
  </si>
  <si>
    <t>11</t>
  </si>
  <si>
    <t>Masificamos TICS</t>
  </si>
  <si>
    <t>7006</t>
  </si>
  <si>
    <t>FORMACIÓN PARA GENERACION DE CAPACIDADES Y HABILIDADES EMPRENDIMIENTO Y LIDERAZGO A TRAVÉS DE LA APROPIACIÓN DE LA CTEI+D EN EL DEPARTAMENTO DE ARAUCA</t>
  </si>
  <si>
    <t>Servicios para fortalecer la participación ciudadana en Ciencia, Tecnología e Innovación</t>
  </si>
  <si>
    <t>Estrategias de fomento de la participación ciudadana en ciencia, tecnología e innovación implementadas</t>
  </si>
  <si>
    <t>3904016</t>
  </si>
  <si>
    <t>Servicios para fortalecer la participación ciudadana en Ciencia, Tecnología e Innovación (3904016)</t>
  </si>
  <si>
    <t>Apropiación Social de la CTeI: Incluye el apoyo al desarrollo de procesos intencionados de comprensión e intervención en las relaciones entre ciencia, tecnología y sociedad, para ampliar las dinámicas de generación, circulación y uso del conocimiento científico-tecnológico entre los sectores académicos, productivos, estatales, incluyendo activamente a las comunidades y grupos de interés de la sociedad civil, con el fin de dar sentido y usar la CTeI en sus contextos, y así propiciar procesos de transformación social.</t>
  </si>
  <si>
    <t>83117</t>
  </si>
  <si>
    <t>Servicios de gestión de desarrollo empresarial</t>
  </si>
  <si>
    <t>029</t>
  </si>
  <si>
    <t>Ciencia y Tecnología - General</t>
  </si>
  <si>
    <t>7013398</t>
  </si>
  <si>
    <t>Otros servicios generales - no especificados</t>
  </si>
  <si>
    <t>A.13.11</t>
  </si>
  <si>
    <t>PROYECTOS INTEGRALES DE CIENCIA, TECNOLOGÍA E INNOVACIÓN</t>
  </si>
  <si>
    <t>20</t>
  </si>
  <si>
    <t xml:space="preserve">Vivienda </t>
  </si>
  <si>
    <t>40</t>
  </si>
  <si>
    <t>Vivienda, ciudad y territorio</t>
  </si>
  <si>
    <t>Acceso a soluciones de vivienda</t>
  </si>
  <si>
    <t>6177</t>
  </si>
  <si>
    <t>ESTUDIO Y ANALISIS PARA EL DESARROLLO DEL PLAN ESTRATEGICO  DE REUBICACION DE LA POBLACION DEL CENTRO POBLADO DE LA REINERA MUNICIPIO DE ARAUQUITA DEPARTAMENTO DE ARAUCA</t>
  </si>
  <si>
    <t>Estudios de pre inversión e inversión</t>
  </si>
  <si>
    <t xml:space="preserve">Estudios o diseños realizados </t>
  </si>
  <si>
    <t>A.7</t>
  </si>
  <si>
    <t>A.7 - Vivienda</t>
  </si>
  <si>
    <t>2.3.2.02.02.008</t>
  </si>
  <si>
    <t>Estudios de preinversion</t>
  </si>
  <si>
    <t>Otros servicios de cosultoria cientifica y tecica n.c.p</t>
  </si>
  <si>
    <t>Investigación básica</t>
  </si>
  <si>
    <t>7007</t>
  </si>
  <si>
    <t>APOYO A LA GESTION MEDIANTE LA ASISTENCIA TECNICA A LOS PROGRAMAS Y PROYECTOS DE VIVIENDA DE INTERES SOCIAL PRIORITARIO EN EL DEPARTAMENTO DE ARAUCA</t>
  </si>
  <si>
    <t>Servicio de asistencia técnica y jurídica en saneamiento y titulación de predios</t>
  </si>
  <si>
    <t>Entidades territoriales asistidas técnica y jurídicamente</t>
  </si>
  <si>
    <t>Servicio de asistencia técnica y juridica en saneamiento y titulación de predios</t>
  </si>
  <si>
    <t>Soluciones de Vivienda: incluye los procesos relacionados a la construcción de vivienda de interés social y/o prioritario nueva o en sitio propio y el mejoramiento de vivienda (VIS y estructural).</t>
  </si>
  <si>
    <t>Servicios de la administración pública relacionados con la vivienda e infraestructura de servicios públicos</t>
  </si>
  <si>
    <t>Vivienda - general</t>
  </si>
  <si>
    <t>Vivienda y servicios comunitarios - no clasificados</t>
  </si>
  <si>
    <t>A,7</t>
  </si>
  <si>
    <t>Recursos orientados a la financiacion de los planes, proyectos y actividades, con el objeto de promover la adquisición, construcción y mejoramiento de la vivienda</t>
  </si>
  <si>
    <t>6166</t>
  </si>
  <si>
    <t>ESTUDIO DE VULNERABILIDAD SÍSMICA PROYECTADA PARA USO DE OFICINAS ADMINISTRATIVAS EN EL EDIFICIO TERRAZAS DEL ARAUCO MUNICIPIO DE ARAUCA DEPARTAMENTO DE ARAUCA</t>
  </si>
  <si>
    <t>Proyectos con estudios y diseños de pre inversión e inversión.</t>
  </si>
  <si>
    <t>4599006</t>
  </si>
  <si>
    <t>Estudios de preinversión (4599006)</t>
  </si>
  <si>
    <t>Gestión y desempeño institucional:</t>
  </si>
  <si>
    <t>Otros servicios de cosultoria cientifica y tecnica n.c.p</t>
  </si>
  <si>
    <t>095</t>
  </si>
  <si>
    <t>Vivienda - General</t>
  </si>
  <si>
    <t>7014</t>
  </si>
  <si>
    <t>PROGRAMAS DE CAPACITACIÓN Y ASISTENCIA TÉCNICA ORIENTADOS AL DESARROLLO EFICIENTE DE LAS COMPETENCIAS DE LEY</t>
  </si>
  <si>
    <t>7008</t>
  </si>
  <si>
    <t>FORTALECIMIENTO DE LA GESTION PUBLICA EN EL MARCO DE LAS COMPETENCIAS  Y EL DESARROLLO INSTITUCIONAL EN EL DEPARTAMENTO DE ARAUCA</t>
  </si>
  <si>
    <t>Servicio de asistencia técnica</t>
  </si>
  <si>
    <t>Instancias territoriales de coordinación institucional asistidas y apoyadas</t>
  </si>
  <si>
    <t>4502022</t>
  </si>
  <si>
    <t>Servicio de asistencia técnica (4502022)</t>
  </si>
  <si>
    <t>83990</t>
  </si>
  <si>
    <t>Otros servicios profesionales, técnicos y empresariales n.c.p.</t>
  </si>
  <si>
    <t>069</t>
  </si>
  <si>
    <t>Fortalecimiento Institucional - Programas orientados al desarrollo eficientes de las competencias</t>
  </si>
  <si>
    <t>70131</t>
  </si>
  <si>
    <t>Servicios generales de personal</t>
  </si>
  <si>
    <t>6087</t>
  </si>
  <si>
    <t>IMPLEMENTACIÓN DE MECANISMOS PARA LA INVERSIÓN DE LOS RECURSOS DEL SISTEMA GENERAL DE REGALÍAS Y EL DESEMPEÑO DEL ÍNDICE DE GESTIÓN TERRITORIAL ARAUCA</t>
  </si>
  <si>
    <t>Órganos colegiados e instancias del SGR fortalecidos.</t>
  </si>
  <si>
    <t>4599031</t>
  </si>
  <si>
    <t>Servicio de asistencia técnica (4599031)</t>
  </si>
  <si>
    <t>SECRETARÍA DE EDUCACIÓN</t>
  </si>
  <si>
    <t>Dimensión Económica</t>
  </si>
  <si>
    <t>Arauca  con trabajo</t>
  </si>
  <si>
    <t xml:space="preserve">Cultura </t>
  </si>
  <si>
    <t>33</t>
  </si>
  <si>
    <t>Cultura</t>
  </si>
  <si>
    <t>Promoción y acceso efectivo a procesos culturales y artísticos</t>
  </si>
  <si>
    <t>7009</t>
  </si>
  <si>
    <t>APOYO PARA LA DIFUSION DE NUESTRA CULTURA MEDIANTE LA PARTICIPACION EN EVENTOS Y ACTIVIDADES ARTISTICAS EN EL DEPARTAMENTO DE ARAUCA</t>
  </si>
  <si>
    <t>Servicio de promoción de actividades culturales</t>
  </si>
  <si>
    <t xml:space="preserve">Eventos de promoción de actividades culturales realizados
</t>
  </si>
  <si>
    <t>OFICINA ASESORA DE CULTURA</t>
  </si>
  <si>
    <t>A.5</t>
  </si>
  <si>
    <t>A.5 - Cultura</t>
  </si>
  <si>
    <t>Eventos de promoción de actividades culturales realizados</t>
  </si>
  <si>
    <t>Prácticas artísticas y culturales: incluye todas las estrategias encaminadas al desarrollo de los procesos de investigación, formación, experimentación, creación, producción, circulación, comunicación, difusión y apropiación de prácticas artísticas y culturales.</t>
  </si>
  <si>
    <t>Otros servicios de artes escenicas, eventos culturales y de entretenimiento en vivo.</t>
  </si>
  <si>
    <t>Servicios culturales</t>
  </si>
  <si>
    <t>A.5.1</t>
  </si>
  <si>
    <t>Recursos orientados a la financiación de actividades y estímulos realizados por la entidad territorial para fomentar, apoyar y difundir eventos y expresiones artísticas y culturales.</t>
  </si>
  <si>
    <t>7010</t>
  </si>
  <si>
    <t>APOYO A LA LITERATURA MEDIANTE LA PROMOCION DE MATERIAL BIBLIOGRAFICO REGIONAL EN LAS INSTITUCIONES EDUCATIVAS EN EL DEPARTAMENTO DE ARAUCA</t>
  </si>
  <si>
    <t>Servicio de acceso a materiales de lectura</t>
  </si>
  <si>
    <t>Materiales de lectura disponibles en bibliotecas públicas y espacios no convencionales</t>
  </si>
  <si>
    <t>Fomento al acceso y la promoción de la lectura y la escritura: incluye acciones para fortalecer la oferta y el acceso a libros y otros contenidos y medios para la lectura, el desarrollo de estrategias y programas de lectura y la promoción y estímulo a la escritura creativa, el uso y apropiación de TIC en las bibliotecas públicas, las familias y los espacios no convencionales.</t>
  </si>
  <si>
    <t>Servicios de bibliotecas</t>
  </si>
  <si>
    <t>A.5.6.1</t>
  </si>
  <si>
    <t>Gastos dirigidos al suministro de libros, mobiliario y demás elementos requeridos  para el desarrollo de las actividades propias de las bibliotecas municipales.</t>
  </si>
  <si>
    <t>7011</t>
  </si>
  <si>
    <t>DIFUSION DE NUESTRA CULTURA MEDIANTE LA IMPLEMENTACION DE UN PROGRAMA DE MARKETING TERRITORIAL A NIVEL NACIONAL E INTERNACIONAL DEL DEPARTAMENTO DE ARAUCA</t>
  </si>
  <si>
    <t>7012</t>
  </si>
  <si>
    <t>APOYO A PROCESOS DE CINEMATOGRAFIA EN EL DEPARTAMENTO DE ARAUCA</t>
  </si>
  <si>
    <t>Servicio de asistencia técnica al sector cinematográfico</t>
  </si>
  <si>
    <t>Asistencias técnicas al sector cinematográfico realizadas</t>
  </si>
  <si>
    <t>Asistencia técnica al sector cinematográfico realizadas</t>
  </si>
  <si>
    <t>Fomento a la gestión cultural territorial: incluye acciones de asesoría y acompañamiento a la institucionalidad cultural, espacios de participación y gestores culturales de los departamentos y municipios del país, en temas relacionados con procesos de planeación, formulación de proyectos, fuentes de financiación, formación y participación ciudadana. También incluye la coordinación de la Red Nacional de Bibliotecas Públicas y la promoción de su crecimiento, modernización y sostenibilidad.</t>
  </si>
  <si>
    <t>Servicio de educación artistica y cultural</t>
  </si>
  <si>
    <t>7013</t>
  </si>
  <si>
    <t>FORMACION Y ASISTENCIA TECNICA  AL SISTEMA NACIONAL DE CULTURA EN EL DEPARTAMENTO DE ARAUCA</t>
  </si>
  <si>
    <t xml:space="preserve">Actividades culturales para la promoción de la cultura realizadas
</t>
  </si>
  <si>
    <t>Actividades culturales para la promoción de la cultura realizadas</t>
  </si>
  <si>
    <t>6123</t>
  </si>
  <si>
    <t>IMPLEMENTACIÓN DE ACCIONES PARA LA CREACIÓN CULTURAL Y ARTÍSTICA EN EL DEPARTAMENTO DE ARAUCA</t>
  </si>
  <si>
    <t>048</t>
  </si>
  <si>
    <t>7082</t>
  </si>
  <si>
    <t>FOMENTO, APOYO Y DIFUSIÓN DE EVENTOS Y EXPRESIONES ARTÍSTICAS Y CULTURALES</t>
  </si>
  <si>
    <t>CAPACITACION EN ARTES (DIBUJO PINTURA) DIRIGIDO  A NIÑOS NIÑAS Y JOVENES DEL MUNICIPIO  DE ARAUCA</t>
  </si>
  <si>
    <t>7015</t>
  </si>
  <si>
    <t>FORTALECIMIENTO DE LA RED DE BIBLIOTECAS PUBLICAS  DEL DEPARTAMENTO DE ARAUCA A TRAVES DE LA IMPLEMENTACION DIGITALIZACION Y SISTEMATIZACION DEL MATERIAL BIBLIOGRAFICO ARAUCA</t>
  </si>
  <si>
    <t>7016</t>
  </si>
  <si>
    <t>APOYO A PROGRAMAS DE FORMACION EN AREAS ARTISTICA  Y CULTURAL EN EL DEPARTAMENTO DE ARAUCA</t>
  </si>
  <si>
    <t>Servicio de educación informal al sector artístico y cultural</t>
  </si>
  <si>
    <t>Gestores culturales capacitados</t>
  </si>
  <si>
    <t>Servicios de educación media técnica vocacional</t>
  </si>
  <si>
    <t>A.5.2</t>
  </si>
  <si>
    <t>Recursos orientados a la financiación de actividades realizadas por la entidad territorial en las áreas de formación, capacitación e investigación artística y cultural.</t>
  </si>
  <si>
    <t>7017</t>
  </si>
  <si>
    <t>APOYO PARA LA DIFUSION Y PROMOCION CULTURAL Y ARTISTICA EN LAS INSTITUCIONES EDUCATIVAS A TRAVES DE LA REALIZACION DE EVENTOS ESCOLARES EN EL DEPARTAMENTO DE ARAUCA</t>
  </si>
  <si>
    <t>Servicios de promoción de actividades culturales</t>
  </si>
  <si>
    <t>7018</t>
  </si>
  <si>
    <t>APOYO A EVENTOS Y ACTIVIDADES RECREATIVAS Y CULTURALES EN EL SECTOR RURAL DEL DEPARTAMENTO DE ARAUCA</t>
  </si>
  <si>
    <t>7019</t>
  </si>
  <si>
    <t>IMPLEMENTACION DE ACTIVIDADES CULTURALES A TRAVES DE LA COFINANCIACION DE PROYECTOS DE INVERSION EN EL DEPARTAMENTO DE ARAUCA</t>
  </si>
  <si>
    <t>Servicio de educación para la formación y el trabajo</t>
  </si>
  <si>
    <t>7020</t>
  </si>
  <si>
    <t>FORTALECIMIENTO DE LA IDENTIDAD CULTURAL A TRAVES DE ACCIONES DE INCLUSION SOCIAL EN EL DEPARTAMENTO DE ARAUCA</t>
  </si>
  <si>
    <t>7021</t>
  </si>
  <si>
    <t>APOYO A LA FORMACION ARTISTICA PARA EL FORTALECIMIENTO DE LA SINFONICA JUVENIL DEL DEPARTAMENTO DE ARAUCA</t>
  </si>
  <si>
    <t>7022</t>
  </si>
  <si>
    <t>ADECUACION  Y MANTENIMIENTO DE LA INFRAESTRUCTURA FISICA CULTURAL EN EL DEPARTAMENTO DE ARAUCA</t>
  </si>
  <si>
    <t>Casas de la cultura adecuadas</t>
  </si>
  <si>
    <t>3301018</t>
  </si>
  <si>
    <t>Casas de la cultura adecuadas (3301018)</t>
  </si>
  <si>
    <t>Fortalecimiento de la Infraestructura Cultural: incluye construcción, adecuación y/o dotación de infraestructura cultural en el país.</t>
  </si>
  <si>
    <t>A.5.5</t>
  </si>
  <si>
    <t>CONSTRUCCIÓN, MANTENIMIENTO Y ADECUACIÓN DE LA INFRAESTRUCTURA ARTÍSTICA Y CULTURAL</t>
  </si>
  <si>
    <t>7023</t>
  </si>
  <si>
    <t>APOYO AL FORTALECIMIENTO DE LA CULTURA Y LAS TRADICIONES LLANERAS DEL DEPARTAMENTO DE ARAUCA</t>
  </si>
  <si>
    <t>6178</t>
  </si>
  <si>
    <t>APOYO A LA CULTURA Y RESCATE DE NUESTRAS TRADICIONES AUTÓCTONAS MEDIANTE LA IMPLEMENTACIÓN DE MITOS CREENCIAS Y LEYENDAS EN EL DEPARTAMENTO DE ARAUCA</t>
  </si>
  <si>
    <t>Gestión, protección y salvaguarda del patrimonio cultural colombiano</t>
  </si>
  <si>
    <t>7024</t>
  </si>
  <si>
    <t>DESARROLLO DE PROGRAMAS DE GESTION, PROTECCION Y SALVAGUARDA DEL PATRIMONIO CULTURAL EN EL DEPARTAMENTO DE ARAUCA</t>
  </si>
  <si>
    <t>Servicio de salvaguardia al patrimonio inmaterial</t>
  </si>
  <si>
    <t xml:space="preserve"> Procesos de salvaguardia efectiva del patrimonio inmaterial realizados
</t>
  </si>
  <si>
    <t>Servicios de preservación al patrimonio material muebl</t>
  </si>
  <si>
    <t xml:space="preserve">Protección del patrimonio material: incluye acciones orientadas a proteger y reconocer bienes muebles e inmuebles que, por sus valores de autenticidad, originalidad, estéticos, artísticos y técnicos son representativos para la nación, constituyéndose además en testimonio vivo de su historia y de su cultura. Este incluye la protección y salvaguardia del patrimonio antropológico, arqueológico e histórico (vestigios de la gente que vivió en la época colonial, republicana e incluso en épocas más recientes, objetos prehispánicos, antiguas áreas de habitación, terrazas de cultivo, caminos, cementerios, restos animales y vegetales, y arte rupestre). </t>
  </si>
  <si>
    <t>Servicio de producción de peliculas cinematográficas, videos, programas de televisión y radio.</t>
  </si>
  <si>
    <t>A.5.3</t>
  </si>
  <si>
    <t>Recursos orientados a la financiación de actividades y planes de protección orientados a la conservación y rehabilitación del patrimonio cultural.</t>
  </si>
  <si>
    <t>09</t>
  </si>
  <si>
    <t>Educación</t>
  </si>
  <si>
    <t>22</t>
  </si>
  <si>
    <t>29</t>
  </si>
  <si>
    <t>Calidad, cobertura y fortalecimiento de la educación inicial, prescolar, básica y media</t>
  </si>
  <si>
    <t>7025</t>
  </si>
  <si>
    <t>ADECUACION Y MEJORAMIENTO DE LA INFRAESTRUCTURA FISICA DE LA INSTITUCION EDUCATIVA  SANTA TERESITA SEDE PRINCIPAL Y SEDE DIVINO NIÑO, DEL MUNICIPIO DE ARAUCA, DEPARTAMENTO DE ARAUCA</t>
  </si>
  <si>
    <t>Infraestructura educativa mejorada</t>
  </si>
  <si>
    <t xml:space="preserve">Sedes educativas mejoradas </t>
  </si>
  <si>
    <t>A.1</t>
  </si>
  <si>
    <t>A.1 - Educación</t>
  </si>
  <si>
    <t>2.3.2.01.01.001.02.07</t>
  </si>
  <si>
    <t>2201052</t>
  </si>
  <si>
    <t>Infraestructura educativa mejorada (2201052)</t>
  </si>
  <si>
    <t>Estrategias para garantizar el acceso y la permanencia</t>
  </si>
  <si>
    <t>Servicios generales de construcción de otros edificios no residenciales</t>
  </si>
  <si>
    <t>Educación general</t>
  </si>
  <si>
    <t>Construcción</t>
  </si>
  <si>
    <t>A,1,2,3</t>
  </si>
  <si>
    <t>Mantenimiento de la infraestructura educativa</t>
  </si>
  <si>
    <t>7026</t>
  </si>
  <si>
    <t>SERVICIO DE ALIMENTACION ESCOLAR (PAE) EN LAS SEDES EDUCATIVAS OFICIALES PRIORIZADAS POR EL DEPARTAMENTO DE ARAUCA</t>
  </si>
  <si>
    <t>Servicio de apoyo a la permanencia con alimentación escolar</t>
  </si>
  <si>
    <t>Beneficiarios de la alimentación escolar</t>
  </si>
  <si>
    <t>2201028</t>
  </si>
  <si>
    <t>Servicio de apoyo a la permanencia con alimentación escolar (2201028)</t>
  </si>
  <si>
    <t>Estrategias para garantizar el acceso y  la permanencia</t>
  </si>
  <si>
    <t>62129</t>
  </si>
  <si>
    <t>Comercio al por menor de productos alimenticios n.c.p., en establecimientos no especializados</t>
  </si>
  <si>
    <t>002</t>
  </si>
  <si>
    <t>Educación - General</t>
  </si>
  <si>
    <t>7098</t>
  </si>
  <si>
    <t>Educación: no clasificados</t>
  </si>
  <si>
    <t>A.1.2.10</t>
  </si>
  <si>
    <t>ALIMENTACIÓN ESCOLAR</t>
  </si>
  <si>
    <t>6029</t>
  </si>
  <si>
    <t>SERVICIO DE ALIMENTACIÓN ESCOLAR - PAE - EN LAS SEDES EDUCATIVAS OFICIALES PRIORIZADAS POR EL DEPARTAMENTO DE ARAUCA</t>
  </si>
  <si>
    <t>7027</t>
  </si>
  <si>
    <t>APOYO PARA EL MEJORAMIENTO DE SEDES DE EDUCACIÓN INICIAL EN EL DEPARTAMENTO DE ARAUCA</t>
  </si>
  <si>
    <t>Infraestructura para educación inicial mejorada</t>
  </si>
  <si>
    <t>Sedes para la educación inicial mejoradas</t>
  </si>
  <si>
    <t>2201023</t>
  </si>
  <si>
    <t>Infraestructura para educación inicial mejorada (2201023)</t>
  </si>
  <si>
    <t>A.1.2.3</t>
  </si>
  <si>
    <t>MANTENIMIENTO DE INFRAESTRUCTURA EDUCATIVA</t>
  </si>
  <si>
    <t>SECRETARÍA DE DESARROLLO AGROPECUARIO Y SOSTENIBLE</t>
  </si>
  <si>
    <t>Arauca con Desarrollo Rural Sostenible</t>
  </si>
  <si>
    <t>Desarrollo Rural y Agroindustrial</t>
  </si>
  <si>
    <t>17</t>
  </si>
  <si>
    <t>Agricultura y desarrollo rural</t>
  </si>
  <si>
    <t>12</t>
  </si>
  <si>
    <t>Inclusión productiva de pequeños productores rurales</t>
  </si>
  <si>
    <t>7028</t>
  </si>
  <si>
    <t>APOYO A LA PROMOCION DE LOS EVENTOS FERIALES Y DE COMERCIALIZACION DE LOS PRODUCTOS AGROPECUARIOS DEL DEPARTAMENTO DE ARAUCA ARAUCA</t>
  </si>
  <si>
    <t>Servicio de apoyo a la comercialización</t>
  </si>
  <si>
    <t>Productores apoyados para la participación en ferias comerciales</t>
  </si>
  <si>
    <t>A.8</t>
  </si>
  <si>
    <t>A.8 - Agropecuario</t>
  </si>
  <si>
    <t>Capacitación y acompañamiento técnico integral: acciones en acompañamiento técnico a pequeños productores rurales. El acompañamiento técnico incluye además de la capacitación en temas productivos, el acompañamiento en el eslabón de comercialización y buenas prácticas agropecuarias</t>
  </si>
  <si>
    <t>Comercio al por mayor (excepto el realizado a cambio de una retribución o por contrata) de productos de origen agropecuario</t>
  </si>
  <si>
    <t>Desarrollo agropecuario, silvicultura y pesca - general</t>
  </si>
  <si>
    <t>Asuntos económicos - no clasificados: otros bienes producidos</t>
  </si>
  <si>
    <t>A,8,8</t>
  </si>
  <si>
    <t>Inversión orientada al desarrollo de programas y proyectos en el marco del plan agropecuario</t>
  </si>
  <si>
    <t>16</t>
  </si>
  <si>
    <t>Sanidad agropecuaria e inocuidad agroalimentaria</t>
  </si>
  <si>
    <t>7029</t>
  </si>
  <si>
    <t>FORTALECIMIENTO AL STATUS SANITARIO DEL SECTOR AGROPECUARIO EN EL DEPARTAMENTO DE ARAUCA</t>
  </si>
  <si>
    <t>Servicio de prevención y control de enfermedades</t>
  </si>
  <si>
    <t>Animales atendidos</t>
  </si>
  <si>
    <t>A.9</t>
  </si>
  <si>
    <t>2.3.2.02.01.000</t>
  </si>
  <si>
    <t>Servicios de control de parasitos para espacies de interés agropecuario</t>
  </si>
  <si>
    <t>Prevención, inspección, vigilancia y control de plagas y enfermedades: Incluye las acciones para mejorar las condiciones de sanidad e inocuidad de las cadenas productivas. Además, contempla estrategias para prevención del ingreso y salida de enfermedades y plagas del territorio nacional.</t>
  </si>
  <si>
    <t>Otros sevicios de cia de animales</t>
  </si>
  <si>
    <t>Desarrollo agropecuario, silvicultura y pesca - pecuario</t>
  </si>
  <si>
    <t>Agricultura:semovientes</t>
  </si>
  <si>
    <t>A.8,5</t>
  </si>
  <si>
    <t>Inversiones orientadas al desarrollo de programas y proyectos que tengan el objetivo de prestar asistencia técnica agropecuaria de forma directa en el aea rural del Municipio</t>
  </si>
  <si>
    <t>Dimensión Ambiental</t>
  </si>
  <si>
    <t>Medio Ambiente y cambio climático</t>
  </si>
  <si>
    <t>Ambiente y desarrollo sostenible</t>
  </si>
  <si>
    <t>Gestión integral del recurso hídrico</t>
  </si>
  <si>
    <t>7030</t>
  </si>
  <si>
    <t>ADQUISICION Y MANTENIMIENTO DE AREAS ESTRATEGIAS PARA LA CONSERVACION DE RECURSOS HIDRICOS QUE SURTEN LOS ACUEDUCTOS EN EL DEPARTAMENTO DE ARAUCA</t>
  </si>
  <si>
    <t>Obras y medidas de adecuación hidráulica.</t>
  </si>
  <si>
    <t>Áreas estratégicas para la conservación del recurso hídrico adquiridas  (En hectáreas)</t>
  </si>
  <si>
    <t>A.10</t>
  </si>
  <si>
    <t>A.10 - Ambiental</t>
  </si>
  <si>
    <t>2.3.2.01.03.001</t>
  </si>
  <si>
    <t>3203047</t>
  </si>
  <si>
    <t>Obras y medidas de adecuación hidráulica. (3203047)</t>
  </si>
  <si>
    <t>Planificación y manejo del recurso hídrico</t>
  </si>
  <si>
    <t>Servicios inmobiiiarios relativos a bienes inmuebles propios o arrendados</t>
  </si>
  <si>
    <t>Administración y protección del medio ambiente - conservación</t>
  </si>
  <si>
    <t>Protección del medio ambiente - no clasificados</t>
  </si>
  <si>
    <t>A,10,8</t>
  </si>
  <si>
    <t>Recursos orientados a la conservación, protección, restauración y aprovechamiento de los recursos naturales y del medio ambiente de la entidad territorial</t>
  </si>
  <si>
    <t>21</t>
  </si>
  <si>
    <t>Gestión de la información y el conocimiento ambiental</t>
  </si>
  <si>
    <t>7031</t>
  </si>
  <si>
    <t>IMPLEMENTACION DE ALIANZAS ESTRATEGICAS AMBIENTALES DE POSCONSUMO EN EL MUNICIPIO DE ARAUCA, DEPARTAMENTO DE ARAUCA</t>
  </si>
  <si>
    <t>Servicio de educación para el trabajo en el marco de la información y el conocimiento ambiental</t>
  </si>
  <si>
    <t>Campañas realizadas (Política Pública de Educación Ambiental)</t>
  </si>
  <si>
    <t>Información cientifica</t>
  </si>
  <si>
    <t>Servicios de ingenieria en proyectos de gestión de residuos (peligrosos y no peligrosos)</t>
  </si>
  <si>
    <t>Administración y protección del medio ambiente - manejo</t>
  </si>
  <si>
    <t>Manejo de residuos</t>
  </si>
  <si>
    <t>A,3,12</t>
  </si>
  <si>
    <t>Sumatoria de los recursos destinados por la entidad territorial para financiar actividades de recolección de los residuos solidos, así como las complementarias de transporte, tratamiento, aprovechamiento y disposición final de los residios sólidos</t>
  </si>
  <si>
    <t>08</t>
  </si>
  <si>
    <t>SECRETARÍA DE INFRAESTRUCTURA FÍSICA</t>
  </si>
  <si>
    <t>Arauca con Infraestructura, Servicios públicos y vías para el desarrollo</t>
  </si>
  <si>
    <t>Integración Vial y Transporte (Vías urbanas, primarias, secundarias y terciarias)</t>
  </si>
  <si>
    <t>24</t>
  </si>
  <si>
    <t>Transporte</t>
  </si>
  <si>
    <t>Infraestructura Red vial Regional</t>
  </si>
  <si>
    <t>7032</t>
  </si>
  <si>
    <t>MEJORAMIENTO Y CONSTRUCCION DE OBRAS DE ARTE EN LA VEREDA EL ROSARIO CORREGIMIENTO SANTA BARBARA  MUNICIPIO DE ARAUCA DEPARTAMENTO DE ARAUCA</t>
  </si>
  <si>
    <t>Vía terciaria mejorada</t>
  </si>
  <si>
    <t>Obras de drenaje construida</t>
  </si>
  <si>
    <t>2.3.2.01.01.001.03.02</t>
  </si>
  <si>
    <t>Via terciaria mejorada</t>
  </si>
  <si>
    <t>Infraestructura de la red terciaria: incluye el inventario de la red vial terciaria, la construcción, mejoramiento, rehabilitación y operación</t>
  </si>
  <si>
    <t>Carreteras (excepto carreteras elevadas); calles</t>
  </si>
  <si>
    <t>Transporte - red terciaria vial - caminos vecinales</t>
  </si>
  <si>
    <t>Transporte por carretera: servicio de transporte terrestre</t>
  </si>
  <si>
    <t>A.9.2</t>
  </si>
  <si>
    <t>Mejoramiento de vias</t>
  </si>
  <si>
    <t>7033</t>
  </si>
  <si>
    <t>MANTENIMIENTO PERIODICO DE LA VIA MATAPALITO HACIA EL CORREGIMIENTO DE CARACOL, MUNICIPIO DE ARAUCA, DEPARTAMENTO DE ARAUCA ARAUCA</t>
  </si>
  <si>
    <t>Vía terciaria mejorada y/o mantenida (Km)</t>
  </si>
  <si>
    <t>via terciaria mejorada</t>
  </si>
  <si>
    <t>Carrreteras (excepro carreteras elevadas); calles</t>
  </si>
  <si>
    <t>transporte - red vial terciaria - caminos vecinales</t>
  </si>
  <si>
    <t>transporte por carretera: servicio de transporte</t>
  </si>
  <si>
    <t>7034</t>
  </si>
  <si>
    <t>MANTENIMIENTO RUTINARIO DE VIA SECUNDARIA EN  LOS MUNICIPIOS DE ARAUCA Y CRAVO NORTE MEDIANTE LA OPERACIÓN DEL BANCO DE MAQUINARIA AMARILLA ADSCRITO A LA SECRETARIA DE INFRAESTRUCTURA FISICA DEPARTAMENTAL DE ARAUCA</t>
  </si>
  <si>
    <t xml:space="preserve">Vía Secundaria Rehabilitada </t>
  </si>
  <si>
    <t>Vía secundaria rehabilitada y/o mejorada y/o mantenida (Km)</t>
  </si>
  <si>
    <t>2402018</t>
  </si>
  <si>
    <t>Vía secundaria rehabilitada (2402018)</t>
  </si>
  <si>
    <t>Infraestructura de la red vial secundaria: incluye la construcción, mejoramiento rehabilitación y operación</t>
  </si>
  <si>
    <t>Transporte - General</t>
  </si>
  <si>
    <t>Transpote por carretera: Servicio de transporte terrestre</t>
  </si>
  <si>
    <t>A,9,4</t>
  </si>
  <si>
    <t>Agua potable y saneamiento Básico</t>
  </si>
  <si>
    <t>Acceso de la población a los servicios de agua potable y saneamiento básico</t>
  </si>
  <si>
    <t>7035</t>
  </si>
  <si>
    <t>TRASLADO AL PLAN DE AGUAS PDA, CONTRATO DE ADHESIÓN DE FIDUCIA MERCANTIL IRREVOCABLE DE RECAUDO, ADMINISTRACIÓN GARANTÍAS Y PAGOS; PARA EL MANEJO DE LOS RECURSOS PLANES DEPARTAMENTALES DE AGUA, DEPARTAMENTO ARAUCA</t>
  </si>
  <si>
    <t>A.3</t>
  </si>
  <si>
    <t>A.3 - Agua potable y saneamiento básico (sin incluir proyectos de vis)</t>
  </si>
  <si>
    <t>2.3.2.01.01.001.03.08</t>
  </si>
  <si>
    <t>4003016</t>
  </si>
  <si>
    <t>Acueductos ampliados (4003016)</t>
  </si>
  <si>
    <t>Gestión para el acceso al Agua Potable: Incluye las acciones para buscar la cobertura, calidad y continuidad en el acceso de la población a agua potable, en las zonas urbanas y rurales del país.</t>
  </si>
  <si>
    <t>Acueductos y otros conductos de suministro de agua, excepto gasoductos</t>
  </si>
  <si>
    <t>021</t>
  </si>
  <si>
    <t>Agua potable y saneamiento básico - General</t>
  </si>
  <si>
    <t>Abastecimiento d agua</t>
  </si>
  <si>
    <t>Sumatoria de recursos orientados al desarrollo de actividades y proyectos para asegurar el acceso con calidad de la población al servicio de agua potable y saneamiento básico.</t>
  </si>
  <si>
    <t>6042</t>
  </si>
  <si>
    <t>AMPLIACIÓN DE LAS REDES DE ALCANTARILLADO SANITARIO EN EL ÁREA URBANA DEL MUNICIPIO DE TAME DEPARTAMENTO DE ARAUCA</t>
  </si>
  <si>
    <t xml:space="preserve">Alcantarillados ampliados </t>
  </si>
  <si>
    <t xml:space="preserve">Personas beneficiadas con proyectos que mejoran provisión, calidad y/o continuidad de los servicios de alcantarillado </t>
  </si>
  <si>
    <t>2.3.2.01.01.001.03.16</t>
  </si>
  <si>
    <t>4003019</t>
  </si>
  <si>
    <t>Alcantarillados ampliados (4003019)</t>
  </si>
  <si>
    <t>Gestión para el Saneamiento Básico: incluye las acciones para buscar la cobertura, calidad y continuidad en el acceso de la población a saneamiento básico, en las zonas urbanas y rurales del país.</t>
  </si>
  <si>
    <t>53253</t>
  </si>
  <si>
    <t>Alcantarillado y plantas de tratamiento de agua</t>
  </si>
  <si>
    <t>024</t>
  </si>
  <si>
    <t>Agua Potable y Saneamiento Básico - Alcantarillado</t>
  </si>
  <si>
    <t>7052</t>
  </si>
  <si>
    <t>Manejo de aguas residuales</t>
  </si>
  <si>
    <t>A.3.11</t>
  </si>
  <si>
    <t>SERVICIO DE ALCANTARILLADO</t>
  </si>
  <si>
    <t>23</t>
  </si>
  <si>
    <t>Energía convencional y renovables</t>
  </si>
  <si>
    <t>Minas y energía</t>
  </si>
  <si>
    <t>46</t>
  </si>
  <si>
    <t>Consolidación productiva del sector de energía eléctrica</t>
  </si>
  <si>
    <t>7036</t>
  </si>
  <si>
    <t xml:space="preserve">AMPLIACION DE LA COBERTURA DE SERVICIO DE ENERGIA ELECTRICA EN EL AREA RURAL DEL MUNICIPIO DE ARAUCA, DEPARTAMENTO DE ARAUCA </t>
  </si>
  <si>
    <t>Redes del sistema de transmisión regional ampliada</t>
  </si>
  <si>
    <t>Redes del sistema de transmisión regional mejorada o ampliada (kilómetros)</t>
  </si>
  <si>
    <t>A.6</t>
  </si>
  <si>
    <t>A.6 - Servicios públicos diferentes a acueducto alcantarillado y aseo (sin incluir proyectos de vivienda de interés social)</t>
  </si>
  <si>
    <t>2.3.2.01.01.001.03.13</t>
  </si>
  <si>
    <t>Apoyo a la generación, transmisión, distribución, comercialización y ampliación de cobertura de energía eléctrica</t>
  </si>
  <si>
    <t>Energía Eléctrica</t>
  </si>
  <si>
    <t>089</t>
  </si>
  <si>
    <t>Sector Eléctrico - Distribución Eléctrica</t>
  </si>
  <si>
    <t>Electricidad</t>
  </si>
  <si>
    <t>A.6.6</t>
  </si>
  <si>
    <t>Recursos orientados a la financiación de obras de electrificación rural</t>
  </si>
  <si>
    <t>7037</t>
  </si>
  <si>
    <t>AMPLIACION DE LA COBERTURA DEL SERVICIO DE ENERGIA ELÉCTRICA EN ZONAS RURALES NO  INTERCONECTADAS DEL DEPARTAMENTO DE ARAUCA</t>
  </si>
  <si>
    <t xml:space="preserve">Consolidación productiva del sector de energía eléctrica  </t>
  </si>
  <si>
    <t>Unidades de generación fotovoltaica de energía eléctrica instaladas</t>
  </si>
  <si>
    <t>2.3.2.01.01.001.03.15</t>
  </si>
  <si>
    <t>Unidades de Generación Fotovoltaica de energía eléctrica instalada</t>
  </si>
  <si>
    <t>Generación de energía por fuentes no convencionales y renovables</t>
  </si>
  <si>
    <t>087</t>
  </si>
  <si>
    <t>Sector Eléctrico - Generación Eléctrica</t>
  </si>
  <si>
    <t>47</t>
  </si>
  <si>
    <t>Consolidar el mercado de gas combustible a nivel residencial, comercial e industrial</t>
  </si>
  <si>
    <t>6169</t>
  </si>
  <si>
    <t>APOYO A LA EJECUCIÓN DEL PLAN DE MASIFICACIÓN DEL SERVICIO DOMICILIARIO DE GAS COMBUSTIBLE POR REDES EN LOS MUNICIPIOS DEL DEPARTAMENTO DE ARAUCA</t>
  </si>
  <si>
    <t>Municipios beneficiados</t>
  </si>
  <si>
    <t>2.3.2.01.01.001.03.14</t>
  </si>
  <si>
    <t>2101011</t>
  </si>
  <si>
    <t>Servicio de apoyo financiero para la financiación de proyectos de infraestructura para el servicio público de gas (2101011)</t>
  </si>
  <si>
    <t>21011</t>
  </si>
  <si>
    <t>Ampliación y conectividad de la red de distribución de gas combustible</t>
  </si>
  <si>
    <t>094</t>
  </si>
  <si>
    <t>Sector Petróleo y Gas - Gas</t>
  </si>
  <si>
    <t>7043206</t>
  </si>
  <si>
    <t>Petróleo y gas natural: Gas Natural</t>
  </si>
  <si>
    <t>A.6.7</t>
  </si>
  <si>
    <t>DISTRIBUCIÓN DE GAS COMBUSTIBLE</t>
  </si>
  <si>
    <t>SISTEMA GENERAL DE PARTICIPACIONES SGP</t>
  </si>
  <si>
    <t>7038</t>
  </si>
  <si>
    <t>ADMINISTRACIÓN Y PAGO DE LA NÓMINA DE FUNCIONARIOS ADMINISTRATIVOS VINCULADOS A LA PLANTA DE PERSONAL PARA DESARROLLAR LABORES ADMINISTRATIVAS EN LOS ESTABLECIMIENTOS EDUCATIVOS OFICIALES DEL DEPARTAMENTO DE ARAUCA</t>
  </si>
  <si>
    <t>Servicio de monitoreo y seguimiento a la gestión del sector educativo</t>
  </si>
  <si>
    <t>Entidades territoriales con seguimiento y evaluación a la gestión</t>
  </si>
  <si>
    <t>2.3.1.01.01.001.01</t>
  </si>
  <si>
    <t>2201015</t>
  </si>
  <si>
    <t>Servicio de monitoreo y seguimiento a la gestión del sector educativo (2201015)</t>
  </si>
  <si>
    <t>Inspección y vigilancia</t>
  </si>
  <si>
    <t>A.1.1.1</t>
  </si>
  <si>
    <t xml:space="preserve">PAGO DE PERSONAL </t>
  </si>
  <si>
    <t>7039</t>
  </si>
  <si>
    <t>ADMINISTRACIÓN Y PAGO DE LA NÓMINA DE   DOCENTES VINCULADOS A LA PLANTA DE PERSONAL DEL DEPARTAMENTO DE ARAUCA</t>
  </si>
  <si>
    <t>7040</t>
  </si>
  <si>
    <t>ADMINISTRACIÓN Y PAGO DE LA NÓMINA  DE DIRECTIVOS DOCENTES VINCULADOS A LA PLANTA DE PERSONAL DEL DEPARTAMENTO DE ARAUCA</t>
  </si>
  <si>
    <t>7041</t>
  </si>
  <si>
    <t>SUMINISTRO DE CALZADO Y VESTIDO DE LABOR PARA LOS DOCENTES DEL DEPARTMENTO DE ARAUCA (LEY 70 DE 1988 Y DECRETO REGLAMENTARIO 1978 DE 1989) ARAUCA</t>
  </si>
  <si>
    <t>2.3.2.02.01.002</t>
  </si>
  <si>
    <t>Comercio al por mayor (excepto el realizado a cambio de una retribución o por contrata) de prendas de vestir, articulos de piel y accesorios de vestir</t>
  </si>
  <si>
    <t>Educación - general</t>
  </si>
  <si>
    <t>A.1.1,9,2</t>
  </si>
  <si>
    <t>Suministro de calzado y vestido de labor para los directivos docentes conforme a lo dispuesto en el decreto 1978 de 1989</t>
  </si>
  <si>
    <t>7042</t>
  </si>
  <si>
    <t>SUMINISTRO DE CALZADO Y VESTIDO DE LABOR PARA LOS DIRECTIVOS DOCENTES DEL DEPARTMENTO DE ARAUCA (LEY 70 DE 1988 Y DECRETO REGLAMENTARIO 1978 DE 1989) ARAUCA</t>
  </si>
  <si>
    <t>7043</t>
  </si>
  <si>
    <t>FORTALECIMIENTO DE LA PRESTACION DEL SERVICIO EN LAS RESIDENCIAS ESCOLARES DEL DEPARTAMENTO DE ARAUCA</t>
  </si>
  <si>
    <t>Servicios generales de otros edificios no residenciales</t>
  </si>
  <si>
    <t>A.1,6,3</t>
  </si>
  <si>
    <t>Recursos apliucados a pproyectosde adecuación, mejoramiento y construcción de infraestructura educativa que garantice la adecuada atención de la población atendida bajo la modalidad de internado</t>
  </si>
  <si>
    <t>7044</t>
  </si>
  <si>
    <t>APOYO CON ENFOQUE DIFERENCIAL A LOS ESTABLECIMIENTOS EDUCATIVOS OFICIALES DEL DEPARTAMENTO DE ARAUCA PARA GARANTIZAR LA SOSTENIBILIDAD DE LA CONECTIVIDAD  A TRAVÉS DEL PROGRAMA CONEXIÓN TOTAL, IMPLEMENTADO POR EL MEN ARAUCA</t>
  </si>
  <si>
    <t>Servicios de acceso a internet de banda ancha</t>
  </si>
  <si>
    <t>Educación no definible por nivel</t>
  </si>
  <si>
    <t>A,1,4,3</t>
  </si>
  <si>
    <t>Aplicación de los recursos asignados paa el mejoramiento y mantenimiento de la conectividad en los establecimientos educativos estatales.</t>
  </si>
  <si>
    <t>7045</t>
  </si>
  <si>
    <t>SERVICIO DE PERSONAL DE APOYO PARA LA POBLACIÓN CON NECESIDADES EDUCATIVAS ESPECIALES "NEE" Y CAPACIDADES EXCEPCIONALES EN ESTABLECIMIENTOS EDUCATIVOS OFICIALES DEL DEPARTAMENTO DE   ARAUCA</t>
  </si>
  <si>
    <t>2.3.1.02.01.001.01</t>
  </si>
  <si>
    <t>A.1,5</t>
  </si>
  <si>
    <t>Aplicación de recursos adicioales asignados a las entidades territoriales certificadas para mejorar la atención de la población con necesidades educativas especiales (excepto baja visión y baja audición) en establecimientos educativos oficiales</t>
  </si>
  <si>
    <t>7046</t>
  </si>
  <si>
    <t>APOYO PARA LA ATENCIÓN A LA POBLACIÓN ATENDIDA BAJO EL SISTEMA DE RESPONSABILIDAD PENAL ADOLESCENTES "SRPA" EN ESTABLECIMIENTOS EDUCATIVOS OFICIALES DEL DEPARTAMENTO DE ARAUCA</t>
  </si>
  <si>
    <t>A.1.1.10.1</t>
  </si>
  <si>
    <t xml:space="preserve">CONTRATOS PARA LA PRESTACIÓN DEL SERVICIO EDUCATIVO </t>
  </si>
  <si>
    <t>7047</t>
  </si>
  <si>
    <t>CONTRATACIÓN DE LA PRESTACIÓN DEL SERVICIO PÚBLICO EDUCATIVO PARA LA ATENCIÓN DE LA POBLACIÓN INDIGENA EN EDAD ESCOLAR (CIRCULAR 02 DEL 18 DE ENERO DE 2018, EXPEDIDA POR EL MEN - ORIENTACIONES SOBRE APLICACIÓN DEL CAPITULO 4 DEL TITULO 1, DE LA PARTE 3, DEL LIBRO 2 DEL DECRETO 1075 DE 2015)</t>
  </si>
  <si>
    <t>7048</t>
  </si>
  <si>
    <t xml:space="preserve">PRESTACIÓN DE SERVICIO DE ASEO PARA LOS ESTABLECIMIENTOS EDUCATIVOS OFICIALES DEL DEPARTAMENTO DE ARAUCA </t>
  </si>
  <si>
    <t>Servicios de limpieza general</t>
  </si>
  <si>
    <t>Educación: No clasificados</t>
  </si>
  <si>
    <t>A.1.1.6</t>
  </si>
  <si>
    <t>Valor de los contratos realizados por la entidad territorial certificada  para la prestación del servicio de aseo de los establecimientos educativos</t>
  </si>
  <si>
    <t>7049</t>
  </si>
  <si>
    <t xml:space="preserve">PRESTACIÓN DE SERVICIO DE VIGILANCIA PARA LOS ESTABLECIMIENTOS EDUCATIVOS OFICIALES DEL DEPARTAMENTO DE ARAUCA </t>
  </si>
  <si>
    <t>Servicios de protección (guardias de seguridad)</t>
  </si>
  <si>
    <t>A.1.1.7</t>
  </si>
  <si>
    <t>Valor de los contratos realizados por la entidad territorial certificada para la prestación del servicio de vigilancia de los establecimientos educativos</t>
  </si>
  <si>
    <t>7050</t>
  </si>
  <si>
    <t>MEJORAMIENTO DE LA CALIDAD EDUCATIVA PARA EL FUNCIONAMIENTO BÁSICO DE LOS ESTABLECIMIENTOS EDUCATIVOS OFICIALES DEL DEPARTAMENTO DE ARAUCA</t>
  </si>
  <si>
    <t>Recursos destinados a la ejecución de obras de conservación preventiva y correctiva y mejoramiento de los establecimientos  educativos  con el objeto de que puedan funcionar adecuadamente, sin modificar la infraestructura existente.</t>
  </si>
  <si>
    <t>7051</t>
  </si>
  <si>
    <t>ADMINISTRACIÓN PARA EL PAGO DE LA NÓMINA DE PENSIONADOS NACIONALIZADOS DOCENTES Y ADMINISTRATIVOS QUE SE FINANCIAN CON RECURSOS DE CANCELACIONES-SGPEDUCACIÓN. (LEY 431975 LEY 911989 Y LEY 1001993)</t>
  </si>
  <si>
    <t>Servicios de la administración pública relacionada con la educación</t>
  </si>
  <si>
    <t>FONDO DE SEGURIDAD</t>
  </si>
  <si>
    <t>27</t>
  </si>
  <si>
    <t>Justicia, Seguridad y Convivencia ciudadana</t>
  </si>
  <si>
    <t>Fortalecimiento de la Convivencia y la Seguridad Ciudadana</t>
  </si>
  <si>
    <t>IMPLEMENTACION DE ACCIONES INTEGRALES PARA FORTALECER LA SEGURIDAD Y CONVIVENCIA CIUDADANA EN EL DEPARTAMENTO DE ARAUCA</t>
  </si>
  <si>
    <t>Servicio de prevención a violaciones de derechos humanos</t>
  </si>
  <si>
    <t>Estrategias para mejorar la seguridad y la convivencia ciudadana en desarrollo del Plan Integral de Seguridad y Convivencia Ciudadana PISCC implementadas</t>
  </si>
  <si>
    <t>A.18</t>
  </si>
  <si>
    <t>A.18 - Justicia y seguridad</t>
  </si>
  <si>
    <t>Servicio de apoyo financiero para proyectos de convivencia y seguridad ciudadana</t>
  </si>
  <si>
    <t>Seguridad ciudadana: Corresponde al conjunto de acciones integrales que buscan proteger de manera efectiva a los ciudadanos, tanto de los delitos como de los comportamientos que afectan su integridad física y material, dentro del marco del respeto a las normas establecidas.</t>
  </si>
  <si>
    <t>Servicios de la administración pública y relacionados con otros asuntos de orden público y seguridad</t>
  </si>
  <si>
    <t>A,18,4</t>
  </si>
  <si>
    <t>Gasttos efectuados con recurso del fondo territorial de seguridad para el fortalecimiento de la seguridad ciudadana y la preservación del orden público de conformidad ley 418/97 modificada por las leyes 548/99, 782/021106/06 1421 y 1430/10 y 1738/14</t>
  </si>
  <si>
    <t>FONDO LOCAL DE SALUD</t>
  </si>
  <si>
    <t>Arauca con salud confiable</t>
  </si>
  <si>
    <t>Salud</t>
  </si>
  <si>
    <t>19</t>
  </si>
  <si>
    <t>Salud y protección social</t>
  </si>
  <si>
    <t>Rectoría en salud para la buena gobernanza</t>
  </si>
  <si>
    <t>7053</t>
  </si>
  <si>
    <t>FORTALECIMIENTO DE LAS ACCIONES DE SEGUIMIENTO EVALUACION Y CONTROL DEL SECTOR SALUD QUE PERMITAN MEJORAR LA CAPACIDAD DE RESPUESTA DEL SISTEMA GENERAL DE SEGURIDAD SOCIAL DEL DEPARTAMENTO DE ARAUCA</t>
  </si>
  <si>
    <t>Servicio de vigilancia sanitaria e Inspección Vigilancia y Control del Sistema General de Seguridad Social en Salud</t>
  </si>
  <si>
    <t>Departamentos que realizan la vigilancia sanitaria e Inspección Vigilancia y Control de la gestión del Sistema general de Seguridad Social en Salud en su jurisdicción real y efectivamente realizados</t>
  </si>
  <si>
    <t>UNIDAD ADMINISTRATIVA ESPECIAL DE SALUD DE ARAUCA</t>
  </si>
  <si>
    <t>A.2</t>
  </si>
  <si>
    <t>A.2 - Salud</t>
  </si>
  <si>
    <t>Servicio de vigilancia sanitaria e inspección vigilancia y control del sistema general de seguridad social en salud</t>
  </si>
  <si>
    <t>Servicios de la administración pública relacionados con la salud</t>
  </si>
  <si>
    <t>Salud - general</t>
  </si>
  <si>
    <t>A.2,2,23,2</t>
  </si>
  <si>
    <t>Vigilancia y control en salud pública</t>
  </si>
  <si>
    <t>Salud Pública eficiente y oportuna</t>
  </si>
  <si>
    <t>7054</t>
  </si>
  <si>
    <t>FORTALECIMIENTO DE LOS PROCESOS DE GESTION DE LA SALUD PUBLICA Y GESTION INTEGRAL DEL RIESGO PARA MEJORAR LOS RESULTADOS EN SALUD EN EL DEPARTAMENTO DE ARAUCA</t>
  </si>
  <si>
    <t>Servicio de gestión del riesgo para abordar condiciones crónicas prevalentes</t>
  </si>
  <si>
    <t>Promoción de la salud</t>
  </si>
  <si>
    <t>Servicios de la admiistración pública relacionados con la salud</t>
  </si>
  <si>
    <t>Salud - acciones de salud pública</t>
  </si>
  <si>
    <t>FONDO DEPARTAMENTAL DE RENTAS</t>
  </si>
  <si>
    <t>7055</t>
  </si>
  <si>
    <t>FORTALECIMIENTO DEL MANEJO DE LAS FINANZAS PUBLICAS MEDIANTE LA ACTUALIZACION Y PARAMETRIZACION DEL SISTEMA DE GESTION FINANCIERA - SGF - ADMINISTRADO POR EL DEPARTAMENTO DE ARAUCA</t>
  </si>
  <si>
    <t>Servicio de educación informal</t>
  </si>
  <si>
    <t>Fortalecimiento Institucional - General</t>
  </si>
  <si>
    <t>7056</t>
  </si>
  <si>
    <t>FORTALECIMIENTO DE LAS ESTRATEGIAS DE INSPECCION, CONTROL Y FISCALIZACION DE LOS PRODUCTOS GENERADORES DE IMPUESTO AL CONSUMO EN EL DEPARTAMENTO DE ARAUCA</t>
  </si>
  <si>
    <t>Investigación y desarrollo, asuntos economicos, comeciales y laborales en general</t>
  </si>
  <si>
    <t>7057</t>
  </si>
  <si>
    <t>FORTALECIMIENTO DE LAS ESTRATEGIAS DE ADMINISTRACIÓN CONTROL FISCALIZACIÓN Y DETERMINACIÓN OFICIAL DE LOS TRIBUTOS ADMINISTRADOS POR EL DEPARTAMENTO DE ARAUCA</t>
  </si>
  <si>
    <t>6181</t>
  </si>
  <si>
    <t>ADQUISICION DE UN SERVICIO AUTOMATIZADO PARA EL CONTROL INTEGRAL Y TRAZABILIDAD DE LOS PRODUCTOS GENERADOS DE IMPUESTO AL CONSUMO EN EL DEPARTAMENTO DE ARAUCA</t>
  </si>
  <si>
    <t xml:space="preserve">FONDO DE GESTION DEL RIESGO </t>
  </si>
  <si>
    <t>Gestión del riesgo de desastres</t>
  </si>
  <si>
    <t>Prevención y atención de desastres y emergencias</t>
  </si>
  <si>
    <t>7058</t>
  </si>
  <si>
    <t>FORTALECIMIENTO DE LA CAPACIDAD OPERATIVA DE LOS ORGANISMOS DE SOCORRO DEL SISTEMA DE GESTION DEL RIESGO DE DESASTRES, MEDIANTE LA DOTACION DE ELEMENTOS Y EQUIPOS PARA LA RESPUESTA A EMERGENCIAS DEPARTAMENTO DE ARAUCA</t>
  </si>
  <si>
    <t>Instancias territoriales asistidas</t>
  </si>
  <si>
    <t>A.12</t>
  </si>
  <si>
    <t>A.12 - Prevención y atención de desastres</t>
  </si>
  <si>
    <t>2.3.2.01.01.003.02</t>
  </si>
  <si>
    <t>Fortalecimiento en la prevención del riesgo de emergencias: Recursos dirigidos a la puesta en marcha de planes estratégicos, así como la definición de lineamientos para la gestión del riesgo de desastres a través del conocimiento del riesgo, la reducción del mismo y el manejo de desastres asociados con fenómenos de origen natural, socionatural, tecnológico y humano no intencional.</t>
  </si>
  <si>
    <t>Servicios de defensa civil</t>
  </si>
  <si>
    <t>Prevención y atención de desastres - general</t>
  </si>
  <si>
    <t>Defensa civil</t>
  </si>
  <si>
    <t>A.12,7</t>
  </si>
  <si>
    <t>Fortalecimiento de los comités de pevención y atención de desastres</t>
  </si>
  <si>
    <t>7059</t>
  </si>
  <si>
    <t>ADQUISICION DE ASISTENCIA HUMANITARIA DE EMERGENCIA PARA LA POBLACION DAMNIFICADA POR EVENTOS NATURALES Y ANTROPICOS NO INTENCIONADOS EN EL DEPARTAMENTO DE ARAUCA</t>
  </si>
  <si>
    <t>Servicio de orientación y comunicación a las víctimas</t>
  </si>
  <si>
    <t>Personas atendidas</t>
  </si>
  <si>
    <t>Emergencias y desastres atendidas</t>
  </si>
  <si>
    <t>Atención y recuperación ante situaciones de desastre y emergencias y declaratorias de calamidad pública: Recursos encaminados para adelantar acciones que permitan la reacción oportuna de las entidades territoriales ante situaciones de emergencia, desastre y declaratorias calamidad pública, así como para las actividades y proyectos relacionados con la la rehabilitación y la reconstrucción postdesastres.</t>
  </si>
  <si>
    <t>Comercio al por menor de productos alimenticios n.c.p, en establecimientos no especializados</t>
  </si>
  <si>
    <t>Pevención y atención de desastres - general</t>
  </si>
  <si>
    <t>Protección social - no clasificados</t>
  </si>
  <si>
    <t>A.12,6,1</t>
  </si>
  <si>
    <t>Recursos destinados a la ayuda humanitaria en situaciones declaradas de desastres</t>
  </si>
  <si>
    <t xml:space="preserve">SECRETARÍA DE DESARROLLO SOCIAL </t>
  </si>
  <si>
    <t>Juventud</t>
  </si>
  <si>
    <t>Jóvenes con futuro</t>
  </si>
  <si>
    <t>7060</t>
  </si>
  <si>
    <t>IMPLEMENTACION DE LA POLITICA DE JUVENTUD EN EL DEPARTAMENTO DE ARAUCA</t>
  </si>
  <si>
    <t>Servicio de protección para el restablecimiento de derechos de niños, niñas, adolescentes y jóvenes</t>
  </si>
  <si>
    <t>4102037</t>
  </si>
  <si>
    <t>Servicio de protección para el restablecimiento de derechos de niños, niñas, adolescentes y jóvenes (4102037)</t>
  </si>
  <si>
    <t>Intervencions de promoción de derechos y prevención de su vulneración para la niñez y adolecencia.</t>
  </si>
  <si>
    <t>Otros tipos de servicios educativos y de formación, n.c.p</t>
  </si>
  <si>
    <t>Desarrollo comunitario - asistencia directa a la comunidad</t>
  </si>
  <si>
    <t>Familia y niñez</t>
  </si>
  <si>
    <t>Atención a grupos vulnerables - promoción social</t>
  </si>
  <si>
    <t>13</t>
  </si>
  <si>
    <t>Mujer</t>
  </si>
  <si>
    <t>36</t>
  </si>
  <si>
    <t>Participación ciudadana, política, respeto por los derechos humanos y diversidad de creencias</t>
  </si>
  <si>
    <t>7061</t>
  </si>
  <si>
    <t>IMPLEMENTACION DE LA POLITICA PUBLICA DEPARTAMENTAL DE LA MUJER POR UN ARAUCA CON EQUIDAD DE GENERO PARA LAS MUJERES ARAUCA</t>
  </si>
  <si>
    <t>Servicio de promoción a la participación ciudadana</t>
  </si>
  <si>
    <t>Iniciativas para la promoción de la participación ciudadana y política de mujeres implementadas</t>
  </si>
  <si>
    <t>4103050</t>
  </si>
  <si>
    <t>Servicio de acompañamiento familiar y comunitario para la superación de la pobreza (4103050)</t>
  </si>
  <si>
    <t>028</t>
  </si>
  <si>
    <t>Atención a Grupos Vulnerables</t>
  </si>
  <si>
    <t>Prooción social - no clasificados</t>
  </si>
  <si>
    <t>A.14,19</t>
  </si>
  <si>
    <t>Atencióon y apoyo a la mujer</t>
  </si>
  <si>
    <t>Persona mayor</t>
  </si>
  <si>
    <t>37</t>
  </si>
  <si>
    <t>Atención integral de población en situación permanente de desprotección social y/o familiar</t>
  </si>
  <si>
    <t>7062</t>
  </si>
  <si>
    <t>APOYO A LA IMPLEMENTACION DE ESTRATEGIAS PARA LA ATENCION ASISTENCIA INTEGRAL Y PROTECCION DE LAS PERSONAS MAYORES GARANTIZANDO LA INCLUSION Y EL BIENESTAR SOCIAL EN EL DEPARTAMENTO DE ARAUCA</t>
  </si>
  <si>
    <t>Servicios de atención y protección integral al adulto mayor</t>
  </si>
  <si>
    <t xml:space="preserve">Adultos mayores atendidos con servicios integrales </t>
  </si>
  <si>
    <t>4104008</t>
  </si>
  <si>
    <t>Servicio de atención y protección integral al adulto mayor (4104008)</t>
  </si>
  <si>
    <t>Atención integral al adulto mayor</t>
  </si>
  <si>
    <t>Servicios de atención residencial para personas mayores</t>
  </si>
  <si>
    <t>Atención a grupos vulnerables</t>
  </si>
  <si>
    <t>Tercera edad</t>
  </si>
  <si>
    <t>A,14,4</t>
  </si>
  <si>
    <t>Programas de apoyo orientados a mejorar las condiciones de vida de los adultos mayores en condiciones de vulnerabilidad</t>
  </si>
  <si>
    <t>VALOR TOTAL DEL PA</t>
  </si>
  <si>
    <t>JORGE MARIO ROJAS ROJAS</t>
  </si>
  <si>
    <t>Secretario de Gobierno y Seguridad ciudadana</t>
  </si>
  <si>
    <t>Director INDER</t>
  </si>
  <si>
    <t>EDGAR ALONSO REYES CHAPARRO</t>
  </si>
  <si>
    <t>HOLMAN EDUARDO FUENTES GARRIDO</t>
  </si>
  <si>
    <t>Secretario de Hacienda Departamental</t>
  </si>
  <si>
    <t>Secretario de Planeación Departamental</t>
  </si>
  <si>
    <t>MAURO HERRERA CÁCERES</t>
  </si>
  <si>
    <t>MIGUEL ANGEL GUERRERO GARCÍA</t>
  </si>
  <si>
    <t>Secretario de Desarrollo agropecuario y Sostenible</t>
  </si>
  <si>
    <t>Secretario de Infraestructura Física</t>
  </si>
  <si>
    <t>ERIKA PARALES PEREZ</t>
  </si>
  <si>
    <t>Secretario de Desarrollo Social</t>
  </si>
  <si>
    <t>PROYECTÓ</t>
  </si>
  <si>
    <t>FIRMA</t>
  </si>
  <si>
    <t>NOMBRE</t>
  </si>
  <si>
    <t xml:space="preserve">CARGO </t>
  </si>
  <si>
    <t>Profesional Universitario SEPLAD</t>
  </si>
  <si>
    <t>Fecha: 05/11/2021</t>
  </si>
  <si>
    <t>Febrero de 2022</t>
  </si>
  <si>
    <t>31 de diciembre de 2022</t>
  </si>
  <si>
    <t>FEBRERO DE 2022</t>
  </si>
  <si>
    <t>Fortalecer la capacidad operativa de los organismos del sistema de gestión del riesgo de desastres</t>
  </si>
  <si>
    <t>Fortalecer tres (03) organismos de socorro del sistema de gestión del riesgo de desastres</t>
  </si>
  <si>
    <t>Dotación de elementos y equipos para la respuesta a emergencias</t>
  </si>
  <si>
    <t>Numero de organismos de socorro fortalecidos</t>
  </si>
  <si>
    <t xml:space="preserve">Numero de personas atendidas </t>
  </si>
  <si>
    <t xml:space="preserve"> NEILA JULIANA OSPINA 
</t>
  </si>
  <si>
    <t>KATRINY HIDALGO CASTRO</t>
  </si>
  <si>
    <t>Cristian Murillo</t>
  </si>
  <si>
    <t>Mejorar y Promover las actividades y manifestaciones artísticas y culturales del Departamento de Arauca.</t>
  </si>
  <si>
    <t>1. Eventos culturales y artisticos en el Dpartamento. 2. Estrategias de comunicación.</t>
  </si>
  <si>
    <t>28 de marzo 2022</t>
  </si>
  <si>
    <t>Estimular el interés por la creación literaria y consecuentemente, por la lectura sobre cultura local</t>
  </si>
  <si>
    <t>colocar al servicio de los jovenes estudiantes del departamento 4.000 unidades de textos que fortalescan sus conocimientos literarios acerca de su region .</t>
  </si>
  <si>
    <t>01 de abril2022</t>
  </si>
  <si>
    <t xml:space="preserve">Generar un escenario que sea la plataforma para dar a conocer el arte y la cultura mediante la cinematografía </t>
  </si>
  <si>
    <t>Realizar un programa de asistencia tecnica al sector cinematografico  el cual comprende  8 subactividades   enmarcadas dentro de tres  actividades.</t>
  </si>
  <si>
    <t>Servicio de asistencia tecnica al sector cinematografico realizado</t>
  </si>
  <si>
    <t>29 de abril 2022</t>
  </si>
  <si>
    <t>Fortalecer el Sistema Nacional de Cultura en el Departamento de Arauca</t>
  </si>
  <si>
    <t>01 de mayo2022</t>
  </si>
  <si>
    <t>30 de julio 2022</t>
  </si>
  <si>
    <t>Incrementar los niveles de identidad cultural en la zona rural y urbana del Departamento de Arauca.</t>
  </si>
  <si>
    <t>21 de diciembre de 2021</t>
  </si>
  <si>
    <t>20 de abril 2022</t>
  </si>
  <si>
    <t>Desarrollar un proceso de capacitación en Artes Plásticas (Dibujo, Pintura) dirigido a niños, niñas y adolescentes del Municipio de Arauca, Departamento de Arauca</t>
  </si>
  <si>
    <t xml:space="preserve">01 de mayo de 2022 </t>
  </si>
  <si>
    <t>30 de agosto 2022</t>
  </si>
  <si>
    <t>01 de mayo de 2022</t>
  </si>
  <si>
    <t xml:space="preserve"> 31 de julio de 2022</t>
  </si>
  <si>
    <t>rescatar y prevenir el deterioro de la identidad cultutral en el departamento de Arauca Gestores culturales capacitados</t>
  </si>
  <si>
    <t xml:space="preserve">2.000 niñas,niños,jovenes y adolescentes capacitados en expresiones artisticas culturales tipicas de la region. </t>
  </si>
  <si>
    <t xml:space="preserve">01 de abril de 2022 </t>
  </si>
  <si>
    <t>31 de aogosto de 2022</t>
  </si>
  <si>
    <t>Crear espacios de promoción y difusión de la cultura que le apunten al  sano esparcimiento a estudiantes</t>
  </si>
  <si>
    <t>Incrementar los niveles de identidad cultural en la zona rural del departamento de Arauca.</t>
  </si>
  <si>
    <t>1.Actividades recreativas y culturales en las veredas.2 Estrategias de Comunicación.</t>
  </si>
  <si>
    <t>31 de julio de 2022</t>
  </si>
  <si>
    <t>Capacitar a mujeres dedicadas a la producción de bienes y servicios culturales a través de la educación informal en el Departamento de Arauca.</t>
  </si>
  <si>
    <t xml:space="preserve"> 15 de abril de 2022</t>
  </si>
  <si>
    <t>15 de julio 2022</t>
  </si>
  <si>
    <t>Fortalecer la implementación de programas culturales y artísticos inclusivos del departamento de Arauca</t>
  </si>
  <si>
    <t>31 de mayo de 2022</t>
  </si>
  <si>
    <t xml:space="preserve">Apoyar el fortalecimiento de los procesos de desarrollo musical y formación artística en el departamento de Arauca </t>
  </si>
  <si>
    <t>30 de septiembre 2022</t>
  </si>
  <si>
    <t>Mejorar la infraestructura física de las áreas de la casa de la cultura del municipio de Arauca, mediante la adecuación de las mismas</t>
  </si>
  <si>
    <t>realizar mantenimiento de infraestructura a la casa de la cultura del municipio de Arauca</t>
  </si>
  <si>
    <t xml:space="preserve">mantenimiento de infraestructtura a la casa de la cultura del municipio Arauca </t>
  </si>
  <si>
    <t xml:space="preserve">25 de mayo de 2022 </t>
  </si>
  <si>
    <t>25 de julio 2022</t>
  </si>
  <si>
    <t>programa de educación informal al sector artístico y cultura realizado.</t>
  </si>
  <si>
    <t>19 de mayo de 2022</t>
  </si>
  <si>
    <t>Gestionar, proteger y salvaguardar el Patrimonio cultural llanero del Departamento de Arauca
.</t>
  </si>
  <si>
    <t>30 de abril 2022</t>
  </si>
  <si>
    <t>OMAR ALBERTO CISNEROS GARRIDO, Asesor Cultura y Turismo - Secretaría de Educación; cultura@arauca.gov.co; Tel: 8851529</t>
  </si>
  <si>
    <t>Gestionar, proteger y salvaguardar el patrimonio cultural Araucano</t>
  </si>
  <si>
    <t xml:space="preserve"> 27 de mayo 2022</t>
  </si>
  <si>
    <t>31 de julio 2022</t>
  </si>
  <si>
    <t>DIRECTOR INDER ARAUCA</t>
  </si>
  <si>
    <t xml:space="preserve">Esta sujeto a suspensiones y/o prorrogas por eventos de fuerza mayor que impidan al contratista la ejecución de las actividades de obra </t>
  </si>
  <si>
    <t xml:space="preserve">1. Apoyo a los eventos feriales del Departamento </t>
  </si>
  <si>
    <t>Productores beneficiados</t>
  </si>
  <si>
    <t>Apoyar el fortalecimiento productivo del departamento, de acuerdo con las potencialidades y vocación rural, con el fin de promover el desarrollo económico de la región mediante el apoyo a un programa sanitario en el departamento de Arauca</t>
  </si>
  <si>
    <t>1. Vacunación primer ciclo de fiebre aftosa 2022</t>
  </si>
  <si>
    <t>Número de animales vacunados 200.000</t>
  </si>
  <si>
    <t>Conservar, recuperar y proteger las areas de importancia, estretegicas que surten de agua a los acueductios regionales, municipales y veredales</t>
  </si>
  <si>
    <t>Promover programas posconsumo de residuos para mitigar el deterioro del ambiente en el municipio de Arauca</t>
  </si>
  <si>
    <t>Numero de alianzas desarrolladas</t>
  </si>
  <si>
    <t>Contribuir al mejoramiento de las capacidades, habilidades y destrezas en los jóvenes, que les permita emprender iniciativas para la generación de ingresos por cuenta propia.</t>
  </si>
  <si>
    <t>8 consejeros de juventud y la plataforma departamental</t>
  </si>
  <si>
    <t>Fortalecimiento de los espacios de participación de los jóvenes en el departameno de Arauca</t>
  </si>
  <si>
    <t>Espacios de participación</t>
  </si>
  <si>
    <t>Abril de 2022</t>
  </si>
  <si>
    <t>octubre de 2022</t>
  </si>
  <si>
    <t>Disminuir la vulnerabilidad en el goce efectivo de los derechos de la mujer en el Departamento de Arauca</t>
  </si>
  <si>
    <t>Fortalecer el empoderamiento social y económico de las mujeres en los municipios de Arauquita, Saravena, Fortul y Tame.</t>
  </si>
  <si>
    <t>Mayo de 2022</t>
  </si>
  <si>
    <t>Noviembre de 2022</t>
  </si>
  <si>
    <t xml:space="preserve">Aumentar la capacidad de atención en los centros vida del adulto mayor en el departamento de Arauca y mejorar la calidad de vida de los adultos de los Centros de Bienestar. 
</t>
  </si>
  <si>
    <t xml:space="preserve">Distribuir el 70% y 30% de los Recursos recaudados y presupuestados de la Estampilla Adulto Mayor, de acuerdo a la Ley 1276 de 2009, con destino a los Centros de Vida o Día y Bienestar, de los Municipios del Departamento. Para un total de 11 centros atendidos en el Departamento, asi: Siete (07) centros vida y cuatro (04) centros de bienestar del adulto mayor. 
</t>
  </si>
  <si>
    <t>Servicios de atención y protección integral al adulto mayor.</t>
  </si>
  <si>
    <t>Agosto de 2022</t>
  </si>
  <si>
    <t>Erika Parales</t>
  </si>
  <si>
    <t>Luz Gioconda Lara</t>
  </si>
  <si>
    <t>Luz Mary Gutiérrez Álvarez</t>
  </si>
  <si>
    <t xml:space="preserve">Mejorar la infraestructura educativa </t>
  </si>
  <si>
    <t xml:space="preserve">Mejorar la infraestrutura educativa de 2 sedes educativas </t>
  </si>
  <si>
    <t>1- Mejoramiento de Infraestructura educativa mejorada
2- Interventoría</t>
  </si>
  <si>
    <t xml:space="preserve">Nº de sedes educativas mejoradas </t>
  </si>
  <si>
    <t>Contribuir con el acceso y permanencia escolar de los niños, niñas, jóvenes y adolescentes con edad escolar, y registrados en la matrícula oficial, por medio del suministro de un complemento alimentario diariamente.</t>
  </si>
  <si>
    <t>Contribuir con el acceso y permanencia escolar de 19405 estudiantes beneficiados con el servicio de alimentación escolar</t>
  </si>
  <si>
    <t>Nº de estudiantes beneficiados con el Servicio de alimentación escolar</t>
  </si>
  <si>
    <t>Contribuir con el acceso y permanencia escolar de 3198 estudiantes mayoritariamente indígenas, beneficiados con el servicio de alimentación escolar</t>
  </si>
  <si>
    <t>Mejorar la infraestrutura educativa de 5 sedes</t>
  </si>
  <si>
    <t xml:space="preserve">Beneficiarios de la alimentación escolar
</t>
  </si>
  <si>
    <t>Pueblos indígenas beneficiados con alimentación escolar</t>
  </si>
  <si>
    <t>1.50</t>
  </si>
  <si>
    <t xml:space="preserve">AREA DE PLANEACION-EDWAR ENRIQUE PORTILLO </t>
  </si>
  <si>
    <t>AREA DE COBERTURA-EQUIPO PAE</t>
  </si>
  <si>
    <t>La prestación del servicio o entrega de las raciones, inicia para garantizar desde el primer día calendario escolar 2022; es decir inicia el 24/01/2022, según resolución 095/2022</t>
  </si>
  <si>
    <t>AREA DE PLANEACION-EDURD MORA</t>
  </si>
  <si>
    <t>Garantizar la Administración y pago de la nómina del personal administrativo de los establecimientos educativos oficiales del departamento de Arauca</t>
  </si>
  <si>
    <t xml:space="preserve">Garantizar el pago de la Nómina del 100% del  personal Administrativo,  </t>
  </si>
  <si>
    <t>Administración y pago de la nómina</t>
  </si>
  <si>
    <t>Nº de pagos realizados</t>
  </si>
  <si>
    <t>Garantizar la Administración y pago de la nómina del personal docente del departamento de Arauca</t>
  </si>
  <si>
    <t>Garantizar el pago de la Nómina del 100% del  personal Docente</t>
  </si>
  <si>
    <t>Garantizar la Administración y pago de la nómina del personal directivo docente del departamento de Arauca</t>
  </si>
  <si>
    <t>Garantizar el pago de la Nómina del 100% del  personal Directivo Docente</t>
  </si>
  <si>
    <t>Suministrar oportunamente la dotación de vestuario y calzado a los Docentes de las instituciones educativas del departamento de Arauca, con derecho según Ley 70/1988</t>
  </si>
  <si>
    <t>Suministrar el vestido y calzado de labor al 100% de los Docentes con el Derecho que otorga la Ley 70/1988</t>
  </si>
  <si>
    <t>Suministro de Vestido de labor
Suministro de calzado de labor</t>
  </si>
  <si>
    <t>Nº de docentes beneficiados</t>
  </si>
  <si>
    <t>Suministrar oportunamente la dotación de vestuario y calzado a los Directivos Docentes de las instituciones educativas del departamento de Arauca, con derecho según Ley 70/1988</t>
  </si>
  <si>
    <t>Suministrar el vestido y calzado de labor al 100% de los Directivos Docentes con el Derecho que otorga la Ley 70/1988</t>
  </si>
  <si>
    <t>Nº de Directivos docentes beneficiados</t>
  </si>
  <si>
    <t>Fortalecer las garantías para la prestación de un servicio eficiente de las Residencias Escolares del Departamento de Arauca</t>
  </si>
  <si>
    <t>Fortalecer las garantías para la prestación de un servicio eficiente de las 8 Residencias Escolares del Departamento de Arauca</t>
  </si>
  <si>
    <t>.-Servicio de acompañamiento
-Dotación de residencias
-mejoramiento de infraestructura</t>
  </si>
  <si>
    <t>Internados fortalecidos</t>
  </si>
  <si>
    <t xml:space="preserve">Beneficiar con el servicio de insternet a instituciones educativas oficiales del departamento de Arauca </t>
  </si>
  <si>
    <t>Beneficiar con el servicio de insternet a 50 instituciones educativas beneficiadas</t>
  </si>
  <si>
    <t xml:space="preserve">Nº de sedes educativas beneficiadas con 
-ENLACES DEDICADO A INTERNET - SEDE EDUCATIVA
</t>
  </si>
  <si>
    <t>Garantizar la prestación de un servicio educativo eficiente a la población con discapacidad</t>
  </si>
  <si>
    <t>Vincular temporalmente 6 docentes de apoyo pedagógico para la atención de estudiantes con NEE en 19 sedes educativas</t>
  </si>
  <si>
    <t>Vinculación temporal de docentes</t>
  </si>
  <si>
    <t>Nº de docentes vinculados en la planta temporal</t>
  </si>
  <si>
    <t xml:space="preserve">Dotar de material pedagógico la Institución Educativa Agropecuario Municipal </t>
  </si>
  <si>
    <t>Transferencia para dotación de materiales.</t>
  </si>
  <si>
    <t>No. de estudiantes beneficiados</t>
  </si>
  <si>
    <t xml:space="preserve">Contratar la prestación del servicio educativo para la atención de la población indígena en edad escolar </t>
  </si>
  <si>
    <t xml:space="preserve">Contratar la prestación del servicio educativo para la atención de la población indígena en edad escolar de 4 centros educativo indígenas y 2 instituciones educativas indígenas </t>
  </si>
  <si>
    <t>Contratación del servicio y/o suministro de bienes</t>
  </si>
  <si>
    <t>Nº de estudiantes beneficiados con el Servicio educativo</t>
  </si>
  <si>
    <t>Garantizar el Servicio de Aseo a sedes educativas oficiales del departamento</t>
  </si>
  <si>
    <t>Garantizar el Servicio de Aseo  en 113 sedes beneficiadas con el servicio de Aseo</t>
  </si>
  <si>
    <t>Nº de sedes educativas beneficiadas con el servicio de aseo</t>
  </si>
  <si>
    <t>Garantizar el Servicio de vigilancia a sedes educativas oficiales del departamento</t>
  </si>
  <si>
    <t>Garantizar el Servicio de vigilancia  en 122 sedes beneficiadas con el servicio de vigilancia</t>
  </si>
  <si>
    <t>Nº de sedes educativas beneficiadas con el servicio de vigilancia</t>
  </si>
  <si>
    <t xml:space="preserve">- Mejoramiento de Infraestructura educativa 
</t>
  </si>
  <si>
    <t>Garantizar el pago de la nómina  de pensionados nacionalizados docentes y administrativos que se financian con  recursos de cancelaciones-SGP/educación. (Ley 43/1975, Ley 91/1989 y Ley 100/1993)</t>
  </si>
  <si>
    <t>Garantizar el pago de la Nómina del 100% del  personal docente y administrativo nacionalizado</t>
  </si>
  <si>
    <t>ÁREA ADMINISTRATIVA Y FINANCIERA</t>
  </si>
  <si>
    <t>ÁREA DE CALIDAD/HELMER ALEXANDER ARISMENDI</t>
  </si>
  <si>
    <t>ÁREA ADMINISTRATIVA Y FINANCIERA/CARMEN YISETH GARRIDO</t>
  </si>
  <si>
    <t>ÁREA DE COBERTURA</t>
  </si>
  <si>
    <t>AREA DE PLANEACION-EDUARD MORA</t>
  </si>
  <si>
    <t>AREA ADMIINISTRATIVA Y FINANCIERA</t>
  </si>
  <si>
    <t>Formar en competencias para el emprendimiento y el liderazgo ciudadano a través de la apropiación de la Ciencia y Tecnología para la productividad y la competitividad, a los niños, niñas y jóvenes estudiantes del Departamento de Arauca</t>
  </si>
  <si>
    <t>43 Instituciones educativas</t>
  </si>
  <si>
    <t xml:space="preserve">Número de instituciones educativas con maestros formados para el desarrollo de habilidades, capacidades y competencias científicas y tecnológicas para construir aprendizajes en CTeI+D.
. Número de instituciones educativas que han revisado su currículo y han integrado la CTeI+D como propuesta educativa innovadora en sus procesos pedagógicos
</t>
  </si>
  <si>
    <t>Abríl de 2024</t>
  </si>
  <si>
    <t>Secretaría Planeación Departamental</t>
  </si>
  <si>
    <t>1</t>
  </si>
  <si>
    <t>25 de agosto de 2022</t>
  </si>
  <si>
    <t xml:space="preserve">Apoyo a la gestión en el desarrollo de actividades de promoción, validación turística y fortalecimiento de las rutas e íconos turísticos del departamento de Arauca.
</t>
  </si>
  <si>
    <t>3</t>
  </si>
  <si>
    <t xml:space="preserve">* Apoyo a las actividades de educación y conservación ambiental para los atractivos de turismo de naturaleza identificados en tres rutas turísticas.
* Apoyo a la gestión en el desarrollo de actividades de organización y formalización turística.
* Realización de actividades de validación turística.
</t>
  </si>
  <si>
    <t>*Actividades de educación y conservación ambiental.
* Gestión en el desarrollo de actividades de organización y formalización turística.
* Actividades de validación turística</t>
  </si>
  <si>
    <t>Diciembre de 2022</t>
  </si>
  <si>
    <t>Mejorar la capacidad de respuesta del Sistema General de Seguridad Social en Salud mediante acciones operativas que permitan el Seguimiento, Evaluación y Control del sector salud del Departamento de Arauca.</t>
  </si>
  <si>
    <t>1 Departamento</t>
  </si>
  <si>
    <t xml:space="preserve">Indicador 1: Acceso a la prestación de servicios de salud de la población del departamento de Arauca fortalecido.
Indicador 2: Operación permanente del sistema general de seguridad social del departamento de Arauca garantizado.
</t>
  </si>
  <si>
    <t xml:space="preserve">Meta 1: Garantizar el 100% del acceso a la prestación de servicios de salud de la población del departamento de Arauca. $ 68.303.160
Meta 2: Garantizar el 100% de la Operación permanente del sistema general de seguridad social del departamento de Arauca. $ 197.472.106,89
</t>
  </si>
  <si>
    <t>EDGAR ALEXANDER CONTRERAS VELASQUEZ/ DIRECTOR UAESA</t>
  </si>
  <si>
    <t>Disminuir la morbimortalidad infantil y mediante la promoción de la salud y prevención y control de deficiencias de micronutrientes en el departamento de Arauca</t>
  </si>
  <si>
    <t>1 campaña</t>
  </si>
  <si>
    <t>Divulgación de la ruta de atención a la desnutrición aguda en el menor de cinco años en el marco de la resolución 2350 de 2020 o cual la derogue y res 1343 de 2019 así como el "lineamientos para dar continuidad a la implementación de la atención de los niños con diagnóstico de desnutrición aguda moderada y severa en el contexto de la epidemia de covid-19 en Colombia" a los actores del sistema de salud (aseguradores y prestadores) y entidades del departamento de Arauca. (ver Actividad 1,1 en perfil)</t>
  </si>
  <si>
    <t>Numero de talleres realizados Vs programados( 4)  *100</t>
  </si>
  <si>
    <t>Mejorar en un 71.43 % la capacidad de respuesta del Sistema General de Seguridad Social en Salud mediante acciones operativas que permitan el Seguimiento, Evaluación y Control del sector salud del Departamento de Arauca.</t>
  </si>
  <si>
    <t>Reducir la prevalencia de morbilidad y mortalidad infantil en el departamento de Arauca</t>
  </si>
  <si>
    <t>Fortalecer la capacidad institucional y operativa en cumplimiento de las funciones estrategicas de la entidad territorial, que permitan el desarrollo institucional  en el departamento de Arauca.</t>
  </si>
  <si>
    <t xml:space="preserve">Asistencia técnica, administrativa y seguimiento / ASESORÍA PROFESIONAL </t>
  </si>
  <si>
    <t>1. Asesoría   Administrativa y Financiera para la gestión de proyectos de inversión que contribuyan al indice de gestión territorial
2. Apoyo técnico a los procesos administrativos y operativos del ciclo de los proyectos de inversión del Sistema General de Regalías. 
3. Asesoría  profesional en procesos de  formulación, revisón , presentación de proyectos susceptible a ser financiados con recursos del Sistema General de Regalías.
4. Asesoría  profesional  para la estructuración, revisión  y verificación de cumplimiento de requisitos sectoriales de proyectos con componente de obra e infraestructura.
5. Apoyo a procesos de mejoramiento del desempeño del ídice de gestión territorial, en el marco del ciclo de proyectos  de inversión.</t>
  </si>
  <si>
    <t>Servicio de gestión del riesgo para temas de consumo, aprovechamiento biologico, calidad e inocuidad de los alimentos.</t>
  </si>
  <si>
    <t>Campañas de gestión del riesgo para temas de consumo, aprovechamiento biológico, calidad e inocuidad de los alimentos implementadas</t>
  </si>
  <si>
    <t>25 de Enero de 2022</t>
  </si>
  <si>
    <t>Enero de 2022</t>
  </si>
  <si>
    <t>mayo de 2022</t>
  </si>
  <si>
    <t>Mejorar el índice de desempeño institucional</t>
  </si>
  <si>
    <t>JAHIL FRANCISCO HERNADEZ TRUJILLO</t>
  </si>
  <si>
    <t>Mejorar la transitabilidad en la vía Terciaria de La Vereda El  Rosario, municipio de Arauca, Departamento de Arauca</t>
  </si>
  <si>
    <t>Obras Preliminares                                            Excavaciones y Rellenos                             Concretos                                                               Acero de Refuerzo                                            Obras de Arte                                                       Obras Varias                                                        Control Ambiental                                              Permisos Ambientales                                   Interventoría</t>
  </si>
  <si>
    <t>SECRETARIO DE INFRAESTRUCTURA</t>
  </si>
  <si>
    <t>Mejorar la intercomunicación terrestre de una parte de la Población Rural del Municipio de Arauca</t>
  </si>
  <si>
    <t>Mantenimiento rutinario de vias secundarias de los muicipios de Arauca y Cravo Norte medianta la operación del Banco de Marquinaria Amarilla adscrito a la Secretaría de Infraestructura</t>
  </si>
  <si>
    <t>|</t>
  </si>
  <si>
    <t>Acueductos construidos</t>
  </si>
  <si>
    <t>Alcantarillados construidos</t>
  </si>
  <si>
    <t>Servicio de Aseo</t>
  </si>
  <si>
    <t>Servicios de educación informal en
agua potable y saneamiento básico</t>
  </si>
  <si>
    <t>Servicios de asistencia técnica en manejo de residuos solidos</t>
  </si>
  <si>
    <t>Personas beneficiadas con acceso al servicio de agua</t>
  </si>
  <si>
    <t>Personas beneficiadas con acceso al servicio de alcantarillado</t>
  </si>
  <si>
    <t>Usuarios con acceso al servicio de aseo</t>
  </si>
  <si>
    <t>Personas capacitadas</t>
  </si>
  <si>
    <t>Personas asistidas técnicamente en manejo de residuos sólidos</t>
  </si>
  <si>
    <t>Contar con disponibilidad de recursos para financiar el Plan Departamental de Aguas y ejecutar los programas y proyectos del PEI aprobados por el Comité Directivo</t>
  </si>
  <si>
    <t>Mejorar los niveles de cobertura del servicio público de alcantarillado sanitario en el municipio de Tame</t>
  </si>
  <si>
    <t>2248</t>
  </si>
  <si>
    <t xml:space="preserve">Aumentar la cobertura del servicio de Energía Eléctrica en el área rural del Municipio de Arauca, mediante la construcción de redes de distribución de energía </t>
  </si>
  <si>
    <t>Aumentar el acceso al servicio de Energía Eléctrica de manera eficiente y  sostenible en la zona rural  No interconectada del Departamento de Arauca</t>
  </si>
  <si>
    <t xml:space="preserve">redes de media tensión / redes de distribución en baja tensión                         Instalación de transformadores de distribución/ Instalacion de acomedidas domiciliarias. </t>
  </si>
  <si>
    <t>Redes domiciliarias de gas combustible instalada</t>
  </si>
  <si>
    <t>Viviendas conectadas a la red local de gas combustible</t>
  </si>
  <si>
    <t>Acceso al servicio público domiciliario de gas combustible por redes en su primera etapa  en el área urbana de los municipios de Arauca, Arauquita, Fortul, Cravo Norte y Puerto Rondón Departamento de Arauca.</t>
  </si>
  <si>
    <t>asistencia tecnica mediante entrenadores y monitores para orientar los procesos en los organismos deportivos del departamento de arauca</t>
  </si>
  <si>
    <t>fortalecimiento mediante incentivo economico para los  atletas   y  entrenadores que logren medallas  por  no contar con apoyo economico del departamento</t>
  </si>
  <si>
    <t>mejoramiento y mantenimiento de la infraestructura deportiva en el municipio de cravo norte departamento de arauca</t>
  </si>
  <si>
    <t>implementación de mecanismos para la inversion de los recursos del sistema general de regalias  y el desempeño del indice de gestion territorial</t>
  </si>
  <si>
    <t xml:space="preserve">apoyo tecnologico a bibliotecas del departamento
</t>
  </si>
  <si>
    <t xml:space="preserve">implementar programas culturales y artísticos del departamento de arauca </t>
  </si>
  <si>
    <t>reducir los índices de inseguridad en el departamento de arauca</t>
  </si>
  <si>
    <t>organismos  deportivos asistidos</t>
  </si>
  <si>
    <t>incentivos economicos entregados</t>
  </si>
  <si>
    <t>escernario deportivo construido y mejorado</t>
  </si>
  <si>
    <t>mejoramiento del indice de gestion territorial y el sgr</t>
  </si>
  <si>
    <t>cumplimiento de la meta programada en el  plan integral de seguridad y convivencia ciudadana.</t>
  </si>
  <si>
    <t>15 de febrero de 2022</t>
  </si>
  <si>
    <t>26 de enero de 2022</t>
  </si>
  <si>
    <t>01  de enero de 2022</t>
  </si>
  <si>
    <t>16 de marzo  de 2022</t>
  </si>
  <si>
    <t>15 de junio 2022</t>
  </si>
  <si>
    <t>10 de julio  de 2022</t>
  </si>
  <si>
    <t>31  de diciembre  de 2022</t>
  </si>
  <si>
    <t>Incrementar el aprovechamiento de la actividad turística como generador de ingresos para el Departamento de Arauca.</t>
  </si>
  <si>
    <t>Construcción de infraestructura turística sostenible.</t>
  </si>
  <si>
    <t xml:space="preserve">Construcción de tres (03) miradores, cada uno ubicado en los municipios de Saravena, Arauquita y Tame.
</t>
  </si>
  <si>
    <t xml:space="preserve">MÓNICA TRESPALACIOS CASTILLO </t>
  </si>
  <si>
    <t>El proyecto se encuentra suspendido desde el día 18 de enero de 2022, debido a la situación de alteración de orden público en el departamento de Arauca.</t>
  </si>
  <si>
    <t>Consolidar los procesos dentro de la competencia de la política pública de vivienda desarrollada por la Secretaría de Planeación del Departamento de Arauca.</t>
  </si>
  <si>
    <t xml:space="preserve">1 Proyeecto de Asistencia Tecnica </t>
  </si>
  <si>
    <t xml:space="preserve">Proyecto asistecia tecnica, para el seguimineto y monitoreo de los procesos y proyectos de vivienda de interes social prioritaria en el Departamento de Arauca. </t>
  </si>
  <si>
    <t>Elaborar el estudio de vulnerabilidad sísmica proyectada para uso de oficinas administrativas, en el edificio terrazas de Arauco municipio de Arauca departamento de Arauca.</t>
  </si>
  <si>
    <t>Elaborar el diagnóstico, documento técnico y estudio de análisis.</t>
  </si>
  <si>
    <t xml:space="preserve">Recopilación y análisis de toda la documentación generada para el desarrollo del proyecto de vivienda.
Estudio de Geotecnia.
Levantamiento Topográfico.
Estudio de patología.
Evaluación y Análisis de Vulnerabilidad.
Diseño y cálculo de reforzamiento estructural.
Propuesta de reforzamiento. </t>
  </si>
  <si>
    <t>En proceso de legalización contractual (Aprobación de pólizas).</t>
  </si>
  <si>
    <t xml:space="preserve">Aumentar el recaudo de los impuestos administrados por el departamento de Arauca.
Implementar estrategias de publicidad y promoción sobre la normatividad tributaria 
</t>
  </si>
  <si>
    <t>Mejorar la efectividad en el desarrollo de procesos, procedimientos y requerimientos propios de la planificación de financiera de la gobernación de Arauca.</t>
  </si>
  <si>
    <t xml:space="preserve">Aumentar el recaudo del Impuesto al Consumo en el Departamento de Arauca
Fortalecer las estrategias de inspección, control y fiscalización de los productos generadores de impuesto al consumo en el departamento de Arauca 
</t>
  </si>
  <si>
    <t xml:space="preserve">1 Asistencia técnica para la ejecución del plan de fiscalización operativa
2 Gestión administrativa
3 Gastos de movilización
</t>
  </si>
  <si>
    <t xml:space="preserve"> Implementación de mecanismos y estrategias en los procesos de control, fiscalización y auditoria tributaria para el correcto recaudo de los impuestos, gravámenes y tasas departamentales, con el propósito incrementar las rentas propias que permitan aumentar la inversión y desarrollo en la comunidad araucana.</t>
  </si>
  <si>
    <t xml:space="preserve">1 Asistencia técnica para la ejecución del plan de fiscalización
2 Asistencia técnica para la ejecución del plan de auditoria tributaria
3 Asistencia técnica para la ejecución del plan de liquidación y determinación del impuesto de vehículo
4 Gestión administrativa
5 Gastos de movilización
</t>
  </si>
  <si>
    <t>1 Asistencia técnica
2 Gestión administrativa
3 Gastos de movilización</t>
  </si>
  <si>
    <t>1 Asistencia técnica del plan de fiscalización
2 Asistencia técnica del plan de auditoria tributaria
3 Asistencia técnica de liquidación y determinación del impuesto de vehículo
4 Gestión administrativa
5 Gastos de movilización</t>
  </si>
  <si>
    <t>1 control de los productos gravados
2 señalización productos ravados</t>
  </si>
  <si>
    <t>ÁREA DE COBERTURA - YOLANDA ROMERO
ÁREA DE PLANEACIÓN-EDUARD MORA</t>
  </si>
  <si>
    <t>Formación y preparación de los deportistas de las diferentes ligas del departamento</t>
  </si>
  <si>
    <t xml:space="preserve">Mejoramiento y mantenimiento de la infraestructura deportiva en el municipio  de Cravo Norte departamento de Arauca , las actividades a ejecutar corresponden  a labores de construcción de obra civil </t>
  </si>
  <si>
    <t xml:space="preserve">1 Asistencia técnica para la ejecución del plan de sensibilización y capacitación
2 Publicidad y promoción
3 Logística para el desarrollo de acercamiento a la comunidad
</t>
  </si>
  <si>
    <t xml:space="preserve">Formar a los docentes del Departamento de Arauca para forjar cultura tecno científica y crítica en beneficio del emprendimiento, liderazgo social, la productividad y competitividad de modo que se reconviertan las prácticas pedagógicas en el aula de clase en beneficio del desarrollo del Departamento
. Construir modelos pedagógicos currículos y contenidos actualizados y pertinentes al siglo XXI con alto compromiso con la calidad. la indispensable comprensión tecno científica ha sido incorporada al currículum de la enseñanza obligatoria.
</t>
  </si>
  <si>
    <t xml:space="preserve">1.1. Asistencia técnica profesional al proceso de gestión, articulación y seguimiento de los procesos y proyectos de vivienda de interés social prioritaria de la secretaría de planeación departamental.
1.2. Asistencia técnica profesional para el seguimiento y apoyo a la supervisión de los programas y proyectos de vivienda de interés social prioritaria de la secretaria de planeación departamental.
1.3. Asistencia profesional social para el acompañamiento, seguimiento y monitoreo a los proyectos de vivienda de interés social prioritaria de la secretaria de planeación departamental.
1.4. Asistencia profesional y acompañamiento jurídico a los programas y proyectos de vivienda de interés social prioritaria de la secretaria de planeación departamental.
1.5. Asistencia profesional jurídico en la formulación y seguimiento a los programas y proyectos de vivienda de interés social prioritaria de la secretaria de planeación departamental.
1.6. Asistencia profesional administrativo y financiero para el seguimiento y buen desempeño de los procesos y proyectos de vivienda de interés social prioritaria de la secretaria de planeación departamental.
1.7. Asistencia técnica para el seguimiento a los procesos y proyectos de vivienda de interés social prioritaria de la secretaria de planeación departamental.
1.8. Asistencia técnica y operativa para el acompañamiento y seguimiento a los procesos y proyectos de vivienda de interés social prioritaria de la secretaria de planeación departamental.  </t>
  </si>
  <si>
    <t>Actividad 1.1 asesoría profesional para la estructuración, revisión  y verificación de cumplimiento de requisitos de proyectos con componente de obra, arquitectura y otros sectores de inversión.
Actividad 1.2 asesoría profesional para la estructuración, revisión y verificación de cumplimiento de requisitos de proyectos con componente económico, social, institucional y ambiental
Actividad 1.3 asesoría profesional en la estructuración, revisión  y presentación de proyectos para la gestión de recursos de las diferentes fuentes de inversión departamental,  nacional y regional.
actividad 1.4 asesoría  en aspectos técnicos, operativos  y ambiental  para la gestión y aprobación de proyectos para el mejoramiento de la gestión y el desempeño territorial.
actividad 1.5 asesoría profesional para el seguimiento, control de la inversión y mejoramiento de la gestión y el desempeño territorial.
actividad 1.6 asesoría jurídica para el seguimiento, control de proyectos para el mejoramiento de la gestión y el desempeño territorial.
actividad 1.7 asistencia y soporte técnico para el seguimiento, control, registro, reporte, envío de información derivada de losproyectos de inversión.
actividad 2.1 asesoría profesional para la estructuración, viabilización y elegibilización de proyectos articulados al plan participativo de desarrollo departamental.
actividad 2.2 asistencia profesional a los procesos de revisión, verificación y cumplimiento de requisitos a los proyectos articulados al plan participativo de desarrollo departamental.
actividad 2.3 asistencia profesional y soporte al banco de programas y proyectos para el reporte, cargue y actualización de información en la plataforma suifp- territorio.
actividad 2.4 asesoría jurídica para el mejoramiento del desempeño de la gestión pública y contractual de la secretaría de planeación conforme a la normatividad vigente.
actividad 2.5 asesoría profesional para el seguimiento y control de la gestión contractual y el indice de desempeño territorial.
actividad 2.6 asistencia técnica y soporte para el seguimiento, actualización y reporte de información en las diferentes plataformas y sistemas de información en el marco de las competencias institucionales.
actividad 2.7 asistencia profesional en el desarrollo de estrategias, mecanismos de transparencia y seguimiento del desempeño territorial.
actividad 2.8 asesoria técnica y soporte para el seguimiento y evaluación del cumplimiento del plan de desarrollo y el desempeño territorial en el marco de las competencias institucionales.
actividad 2.9 apoyo a la gestión de los procesos y acciones derivadas de las competencias institucionales y el desempeño de la secretaría de planeación.
actividad 2.10 asistencia profesional a los procesos de calidad y seguimiento al politicas de mipg, en el marco del desempeño insitucional de la secretaría de planeación</t>
  </si>
  <si>
    <t>1. Promoción de material bibliográfico</t>
  </si>
  <si>
    <t>1. Encuentro y festival regional de cinematografía y audiovisuales de la Orinoquia. 2. Fomento de la producción cinematográfica de la Región.  3 . Formación en iniciación audiovisual o cinematográfica.  4. Coordinador General</t>
  </si>
  <si>
    <t>1. Participación de los 7 municipios en el encuentro y capacitación de los Consejos de Cultura Departamentales. 2.  Promoción y Difusión.</t>
  </si>
  <si>
    <t>1.Participación del departamento de Arauca en la feria de Anato.2.circulación y programación de la cultura a nivel nacional.</t>
  </si>
  <si>
    <t>1.  Capacitación en artes. 2 Materiales de dibujo, pintura y artesanías.  3 Estrategias de promoción y difusión.  4. Clausura y muestra de resultados</t>
  </si>
  <si>
    <t xml:space="preserve">1.Fortalecimiento de la Red de Bibliotecas públicas del Departamento de Arauca a traves de la implementación, digitalización y sistematización del material bibliográfico.2..ESTRATEGIAS DE COMUNICACIÓN (IEC) s </t>
  </si>
  <si>
    <t>Eventos culturales en 20 colegios de los diferentes municipios del departamento.(Arauca,Saravena,Arauquita,Fortul,,Tame y Puerto Rondón</t>
  </si>
  <si>
    <t>Fomento de la cultura y programas de confinanciación</t>
  </si>
  <si>
    <t xml:space="preserve">1.Fortalecimiento de la identidad cultural de la población indígena. 2.apoyo alos procesos de rescate e identidad cultural de la población afrodescendiente del departamento de Arauca. 3 Fortalecimiento cultural de jóvenes en el departamento de Arauca </t>
  </si>
  <si>
    <t>1.Formación artística en banda sinfónica.2. Circulación musical.3. Estrategia de promoción y difusión.4. Apoyo al proceso de formación continua en instituciones educativas.</t>
  </si>
  <si>
    <t>1. Preliminares.2. Obras complementarias.3. Suministro.4. Mitigación ambiental</t>
  </si>
  <si>
    <t>1. Servicio de asistencia técnica cultural. 2. Fortalecimiento de semilleros culturales.</t>
  </si>
  <si>
    <t xml:space="preserve">1. Elaboración de radio novela.2. Elaboración de programa de salvaguarda cantos de vaquería municipios de Cravo Norte, Puerto Rondón y Arauca. 3.  Estrategias de comunicación </t>
  </si>
  <si>
    <t>1. Programa de salvaguarda cantos de vaquería municipio de Puerto Rondón.2. Programa de salvaguarda del patrimonio cultural municipio de Tame. 3. Programa de salvaguarda del patrimonio cultural del municipio de Arauquita.</t>
  </si>
  <si>
    <t>1.    Raciones Alimentarias-prestación del servicio.
2.    Personal de apoyo-equipo PAE.        
3.    Interventoría.</t>
  </si>
  <si>
    <t>1.      Raciones Alimentarias-prestación del servicio.
2.      Interventoría.</t>
  </si>
  <si>
    <t xml:space="preserve">Mejoramiento de Infraestructura educativa mejorada
</t>
  </si>
  <si>
    <t>1. Adquisición de predio de importancia estratégica en el Departamento de Arauca</t>
  </si>
  <si>
    <t>1. caracterización de actores para la participación en programas posconsumo.                                       2. promover responsabilidad extendida en el consumidor.             3. Incentivar la gestión de programas postconsumo de residuos.                                                4. Implementación de estrategias comunicativas.                                     5. Interventoría externa</t>
  </si>
  <si>
    <t>Preliminares                                                            Mantenimiento de la Vía                                 Acceso Puente                                               Señalización y Seguridad                             Ejecución Paga                                              Plan de manejo de Tránsito                         Desarrollar la Interventoría del Proyecto (GL)</t>
  </si>
  <si>
    <t xml:space="preserve">Obra Física                                          Licencias y Permisos Ambientales          Interventoría Externa                                 </t>
  </si>
  <si>
    <t>Obras Preliminares                          Movimiento de tierras                        Alcantarillado y tuberías                    Mitigación ambiental</t>
  </si>
  <si>
    <t xml:space="preserve">Contrucción redes de media tensión Construcción de redes de distribución en baja tensión                         Instalación de transformadores de distribución,                                     Instalación de acometidas domiciliarias. </t>
  </si>
  <si>
    <t>Implementación y puesta en funcionamiento de equipos para la operación fotovoltaica                            Sistema de medición y gestión de energía                                               Instalaciones internas</t>
  </si>
  <si>
    <t>Interventoría técnica a subsidios de derechos de conexión</t>
  </si>
  <si>
    <t xml:space="preserve">Enlaces dedicado a internet - sede educativa
</t>
  </si>
  <si>
    <t>Contratación del servicio de Aseo</t>
  </si>
  <si>
    <t>Contratación del servicio de Vigilancia</t>
  </si>
  <si>
    <t xml:space="preserve">1).Implementación de actividades contempladas con el piscc articuladas con la fuerza pública  2). Fortalecimiento y asistencia técnica a los proyectos y metas del plan integral de seguridad y convivencia ciudadana del departamento de Arauca. 3). Cumplimiento de la meta cuatrenio mediante planes, programas y proyectos del plan integral de seguridad y convivencia ciudadana del departamento de Arauca.
</t>
  </si>
  <si>
    <t xml:space="preserve">Actividad 1.1. Garantizar la accesibilidad en la prestación de los servicios de salud de la población pobre no afiliada y el acceso a las tecnologías no cubiertas por el pbs del régimen subsidiado del departamento de Arauca.
actividad 1.2. Garantizar una respuesta oportuna ante situaciones de emergencias y desastres y acciones de fortalecimiento de la red de urgencias del departamento de Arauca.
actividad 1.3. realizar actividades de seguimiento, evaluación y divulgación sobre la proteccion de la mision medica en las ips y sector salud del departamento de arauca. 
actividad 1.4. realizar actividades de articulación de los servicios entre ips, eps y ente territorial, que garantice el acceso efectivo, la garantía de la calidad en la prestación de los servicios de salud del departamento de arauca. 
actividad 1.5. garantizar la implementación y aplicación del programa de auditoría para el mejoramiento de calidad (pamec) para la prestación de los servicios de salud del departamento de arauca.
actividad 1.6. obtener información primaria para la evaluación de impacto de la red de prestación de servicios de salud. 
actividad 2.1. garantizar la vigilancia  y control de los actores del sector salud en cumplimiento de la aplicación de la normatividad vigente del departamento de arauca.
actividad 2.2. garantizar el manejo y actualización de la información sobre administración de recursos para el régimen subsidiado, la  población pobre no afiliada, prestación de servicios y planes de beneficios en el departamento de arauca.
actividad 2.3. efectuar la implementación de  herramientas que permitan realizar seguimiento, evaluación  y control a los contratos y recursos  del sistema general de seguridad social en salud del departamento de arauca.
actividad 2.4. garantizar que los recursos destinados al régimen subsidiado y poblacion pobre no asegurada  se esten ejecutando de acuerdo a lo establecido en la normatividad vigente. 
actividad 2.5. realizar actividades de seguimiento, evaluación y calificación de la gestión de las ips públicas. 
actividad 2.6. controlar la captura, registro de los datos y desarrollo tecnológico para el eficiente manejo y aprovechamiento de la informacion  de usuarios internos y externos.
actividad 2.7. garantizar la inspección y comprobación de la información y registro de las operaciones técnicas realizadas al fortalecimiento de la salud del departamento de arauca.
</t>
  </si>
  <si>
    <t xml:space="preserve">1 Actualización del módulo de impuestos
2 Actualización módulo de nómina
3 Soporte al sistema de gestión financiera sgf
</t>
  </si>
  <si>
    <t>Actualización del módulo de impuestos</t>
  </si>
  <si>
    <t xml:space="preserve">1 Control de los productos gravados
2 Señalización productos gravados
</t>
  </si>
  <si>
    <t>Adquisición de asistencia humanitaria alimentaria
Adquisición de asistencia humanitaria no alimentaria
Adquisición de materiales autoconstrucción</t>
  </si>
  <si>
    <t>Implementación de la política pública departamental de la mujer por un Arauca con equidad de género para las mujeres Arauca.</t>
  </si>
  <si>
    <t xml:space="preserve"> Promover acciones que procuren el acceso de la población migrante a las condiciones que permitan garantizar sus derechos económicos fundamentales a traves de un documento de investigación. </t>
  </si>
  <si>
    <t xml:space="preserve"> Índice de pobreza multidimensional (ipm)</t>
  </si>
  <si>
    <t>1) Fortalecimiento política de atención al ciudadano.
2) Fortalecimiento política de gestión del conocimiento y digitalización y salvaguarda de hojas de vidas de funcionarios de planta activos y pensionados.</t>
  </si>
  <si>
    <t>Investigación y desarrollo: asuntos económicos, comerciales y laborales en general</t>
  </si>
  <si>
    <t xml:space="preserve">Actividades preliminares, cimentación, estructuras, pisos, mampostería, cubierta, carpintería metálica, obras de urbanismo y mobiliario urbano, instalaciones hidráulicas, instalaciones sanitarias y pluviales, instalaciones eléctricas, para la construcción de tres (03) miradores, cada uno ubicado en los municipios de Saravena, Arauquita y Tame. </t>
  </si>
  <si>
    <t>Gestión y desempéño institucional</t>
  </si>
  <si>
    <t>Promoción de la participación ciudadana: Recursos destinados a socializar, promover e incentivar los mecanismos de participación ciudana  y la interlocución con los espacios de participación ciudadana</t>
  </si>
  <si>
    <t>Realizar 15 eventos y/o actividades de promoción para la difusión de la cultura artística y cultural</t>
  </si>
  <si>
    <t>Proyecto sujeto a las directrices emanadas del Ministerio de Salud y protección social de acuerdo al comportamiento de la pandemia.</t>
  </si>
  <si>
    <t>Apoyar la realización de 9 actividades culturales para la promoción de la cultura a nivel Nacional e Internacional</t>
  </si>
  <si>
    <t>1. Participación en eventos Nacionales. 2. Participación del Dpto de Arauca en la Feria Internacional del libro. 3. Circulación y promoción de la cultura a nivel Nacional. 4. Estrategias de comunicación.</t>
  </si>
  <si>
    <t>Realizar un (1) programa  de asistencia técnica para  fortalecer el Sistema Nacional de Cultura Departamental (7 actividades de asistencias técnicas)</t>
  </si>
  <si>
    <t>Realizar dos (2) eventos para la promoción de la cultura .</t>
  </si>
  <si>
    <t>En ejecución actualmente (fv)</t>
  </si>
  <si>
    <t>Eventos de promoción de actividades culturales reealizados</t>
  </si>
  <si>
    <t>Mejorar la implementación de los programas culturales y artísticos del Departamento de Arauca a través de estrategias de Marketing.</t>
  </si>
  <si>
    <t>Realizar cinco (5) eventos de promoción de actividades culturales y de capacitación</t>
  </si>
  <si>
    <t>Realizar siete (7) actividades encaminadas a la sistematización del material bibliográfico y capacitación en el mismo que beneficiará a 4.000 NNA del departamento.</t>
  </si>
  <si>
    <t>contratar 80 instructores para capacitar a 2000 Niños, niñas, jóvenes y adolescentes estudiantes en expresiones artísticas y culturales típicas del departamento ejecución de instrumentos y baile.</t>
  </si>
  <si>
    <t>1.capacitación en artes.2.materiales,dibujo.pintura y artesanías.3.estrategia de promoción y difusión.4.clausura y muestra de resultados.5.apoyo logístico.6.murales artísticos.</t>
  </si>
  <si>
    <t>Realizar 20 eventos de promoción de actividades culturales en las instituciones educativas</t>
  </si>
  <si>
    <t>Realizar 21 actividades de de promoción de actividades culturales en la  Zona Rural del Departamento .</t>
  </si>
  <si>
    <t>Capacitar a 60 mujeres dedicadas a la producción de bienes y servicos culturales atraves de la educación informal en el departamento.      ( gestoras culturales)</t>
  </si>
  <si>
    <t>Realizar 3 eventos de promoción y difusión cultural inclusivos.</t>
  </si>
  <si>
    <t>Eventos y/o actividades de promoción de la cultura realizadas</t>
  </si>
  <si>
    <t>Realizar un programa de formación artística que beneficie a 100 personas entre niños,niñas ,adolescentes y jóvenes del municipio de Arauca.</t>
  </si>
  <si>
    <t>Programa de formación realizado</t>
  </si>
  <si>
    <t>Realizar un programa que tendrá como resultado 8 gestores culturales capacitados y  50 jovenes que recibirán formación a traves de diferentes jornadas</t>
  </si>
  <si>
    <t>Realizar un plan de protección y salvaguarda del patrimonio cultural llanera del departamento de Arauca</t>
  </si>
  <si>
    <t>Plan de protección y salvaguarda ejecutado</t>
  </si>
  <si>
    <t>En ejecución actualmente (vf)</t>
  </si>
  <si>
    <t>Desarrollar tres (3) programas de conservación y salvaguarda del patriminonio cultural en tres municipios del departamento de Arauca.</t>
  </si>
  <si>
    <t>Programas de conservación ejecutados</t>
  </si>
  <si>
    <t>1.    Raciones Alimentarias-prestación del servicio.
2.    Personal de apoyo-equipo PAE.       
3.    Interventoría.</t>
  </si>
  <si>
    <t>Incentivar la participación de los productores agropecuarios en eventos feriales del orden local, regional y nacional</t>
  </si>
  <si>
    <t>Área adquirida y dedicada a la conservación</t>
  </si>
  <si>
    <t>Infraestructura vial terciaria: incluye el inventario de la red vial terciaria, la construcción, mejoramiento, rehabilitación y operación</t>
  </si>
  <si>
    <t>Conservación continua que se realiza en vías pavimentadas o no (a intervalos menores de un año)  de las zonas laterales y a intervenciones de emergencias en la carretera, con el fin de mantener las condiciones óptimas parala transitabilidad en la vía.</t>
  </si>
  <si>
    <t>equipos para la operación fotovoltaica   /Sistema de medición y gestión de energía /                                             Instalaciones internas</t>
  </si>
  <si>
    <t>al proyecto debe adicionarse recursos para el cumplimento de metas teniendo en cuenta que la misma es una vigencia futura</t>
  </si>
  <si>
    <t>Servicios de la administración pública relacionados con la educación</t>
  </si>
  <si>
    <t>Sector de inversión orientado a garantizar el pleno cumplimiento de el derecho a la educación en condiciones de equidad para toda la población</t>
  </si>
  <si>
    <t>Inspección vigilancia y control en salud pública</t>
  </si>
  <si>
    <t>Servicios de la administración pública relacionados con asuntos económicos, comerciales y laborales</t>
  </si>
  <si>
    <t xml:space="preserve">Disponer de un sistema de información de interconexión a nivel nacional, que permita un control óptimo del impuesto al consumo.
Disminuir la Introducción ilegal de productos gravados con el Impuesto al consumo al Departamento de Arauca
</t>
  </si>
  <si>
    <t>Atender a la población damnificada por eventos naturales y/o antrópicos no intencionales</t>
  </si>
  <si>
    <t>Atender a ciento noventa y nueve (278) personas damnificada por eventos naturales y/o antrópicos no intencionales</t>
  </si>
  <si>
    <t>Servicios de la administración pública</t>
  </si>
  <si>
    <t>Rendimientos Financieros Margen de Comercialización Regalías</t>
  </si>
  <si>
    <t>Participación en el Impuesto al Consumo Telefonía Móvil  (  Cultura).</t>
  </si>
  <si>
    <t>5% Fondo de Seguridad/ Contribución especial sobre contratos de obra pública</t>
  </si>
  <si>
    <t>TRANSFERENCIAS NACIONALES (Cofinanciación alimentación escolar)</t>
  </si>
  <si>
    <t>1)Caracterización de usuarios de la Gobernación de Arauca.
2) Digitalización de carpetas de hojas de vida de funcionarios activos, y pensionados activos de la administración departamental.
3) Migración del SST bajo la norma oshas 180001 a ISO 450001.
4) Aplicación batería psicosocial.</t>
  </si>
  <si>
    <t>Entrega de incentivos económicos a los deportistas  y entrenadores  ganadores de las competencias deportivas realizadas a nivel nacional dutante el  2022.</t>
  </si>
  <si>
    <t>Servicio de planificación económica social y estadística de la administración pública</t>
  </si>
  <si>
    <t>Materiales de lectura disponibles en Bibliotecas públicas y espacios no convencionales</t>
  </si>
  <si>
    <t>servicio de apoyo financiero para la financiación de proyectos de infraestructura para el servicio público de gas</t>
  </si>
  <si>
    <t>Orden público y seguridad - no clasificados</t>
  </si>
  <si>
    <t>Implementación de la política pública de juventud.</t>
  </si>
  <si>
    <t xml:space="preserve">Actividades 1. asistencia técnica coordinador del proyecto. actividad 2. diseño y elaboración de instrumentos y metodologías para la identificación y caracterización de los participantes. actividad 3. preparación del material metidológico y pedagógico para las capacitaciones del equipodel proyecto. actividad 4. elaboración e implementación de estrategia de divulgación en medios de comunicación locales. actividad 5. identicación de zonas geográficas de mayor concentración de cada actividad productiva y de la población involucrada junto con su grupo familiar actividad 6. análisis y acciones diferenciadas que salvaguarden la condiciones y situaciones de cada grupo poblacionales y sectores sociales: juventud, adultez, envejecimiento y vejez, familia, habitante de calle, rom, comunidades negras, pueblos indígenas, sectores lgbti, personas con discapacidad, mujeres actividad 7. identificación y priorización de sectores productivos de acuerdo con su capacidad de generación de empleo productivo, dinámica de la demanda interna y externa  que enfrentan, generación de valor agregado, de contribuir al desarrollo tecnológico del departamento actividad 8. creación de una herramienta digital de publicación de información con resultados de la investigación actividad 9. arrendamiento de equipos de cómputo, impresora, escáner y mobiliario para oficina actividad 10. auxiliar de actualización de información. </t>
  </si>
  <si>
    <t>1- INFORMACIÓN PLAN DE DESARROLLO 2020-2023</t>
  </si>
  <si>
    <t xml:space="preserve">2. PLAN INDICATIVO </t>
  </si>
  <si>
    <t xml:space="preserve">3. PROYECTO DE INVERSIÓN </t>
  </si>
  <si>
    <t xml:space="preserve">4. ACTIVIDADES </t>
  </si>
  <si>
    <t>CÓDIGO DANE</t>
  </si>
  <si>
    <t>DESCRIPCIÓN DEL CÓDIGO DANE</t>
  </si>
  <si>
    <t xml:space="preserve">5. ARTICULACIÓN  CCPET  Y  CPC ( DANE) </t>
  </si>
  <si>
    <t xml:space="preserve">6.  PRESUPUESTO PROGRAMADO </t>
  </si>
  <si>
    <t xml:space="preserve">MONTO TOTAL PROGRAMADO
 Miles de pesos) </t>
  </si>
  <si>
    <t>Impuesto al consumo de Licores - Nacionales</t>
  </si>
  <si>
    <t xml:space="preserve">FUENTES DE FINANCIACIÓN ( MILLONES) </t>
  </si>
  <si>
    <t>7. Dependencia o unidad ejecutora Y la persona responsable de la implementación y seguimiento de la actividad</t>
  </si>
  <si>
    <t>VIGENCIA FISCAL: 2022</t>
  </si>
  <si>
    <t xml:space="preserve">Remuneración del Gestor                                 
Plan de Aseguramiento                               
Inversiones en infraestructura en agua potable y saneamiento básico                      Preinversiones (Estudios y Diseños)                
Gestión del riesgo                                            
Plan Ambiental                                             
Plan de gestión social </t>
  </si>
  <si>
    <t>Marzo de 2022</t>
  </si>
  <si>
    <t>28 de abril 2022</t>
  </si>
  <si>
    <t>30 de junio 2022</t>
  </si>
  <si>
    <t>30 de noviembre 2022</t>
  </si>
  <si>
    <t>EDGAR GUZMÁN ROBLES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</si>
</sst>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164" formatCode="_-&quot;$&quot;* #,##0.00_-;\-&quot;$&quot;* #,##0.00_-;_-&quot;$&quot;* &quot;-&quot;??_-;_-@_-"/>
    <numFmt numFmtId="165" formatCode="_-[$$-409]* #,##0.00_ ;_-[$$-409]* \-#,##0.00\ ;_-[$$-409]* &quot;-&quot;??_ ;_-@_ "/>
    <numFmt numFmtId="166" formatCode="_-&quot;$&quot;* #,##0_-;\-&quot;$&quot;* #,##0_-;_-&quot;$&quot;* &quot;-&quot;_-;_-@"/>
    <numFmt numFmtId="167" formatCode="_(&quot;$&quot;\ * #,##0.00_);_(&quot;$&quot;\ * \(#,##0.00\);_(&quot;$&quot;\ * &quot;-&quot;??_);_(@_)"/>
    <numFmt numFmtId="168" formatCode="_-&quot;$&quot;* #,##0.00_-;\-&quot;$&quot;* #,##0.00_-;_-&quot;$&quot;* &quot;-&quot;_-;_-@"/>
    <numFmt numFmtId="169" formatCode="_-&quot;$&quot;\ * #,##0.00_-;\-&quot;$&quot;\ * #,##0.00_-;_-&quot;$&quot;\ * &quot;-&quot;??_-;_-@"/>
    <numFmt numFmtId="170" formatCode="_ &quot;$&quot;\ * #,##0.00_ ;_ &quot;$&quot;\ * \-#,##0.00_ ;_ &quot;$&quot;\ * &quot;-&quot;??_ ;_ @_ "/>
    <numFmt numFmtId="171" formatCode="_-&quot;$&quot;\ * #,##0.00_-;\-&quot;$&quot;\ * #,##0.00_-;_-&quot;$&quot;\ * &quot;-&quot;_-;_-@_-"/>
    <numFmt numFmtId="172" formatCode="#,##0_ ;\-#,##0\ "/>
  </numFmts>
  <fonts count="40" x14ac:knownFonts="1">
    <font>
      <sz val="11"/>
      <color theme="1"/>
      <name val="Calibri"/>
      <family val="2"/>
      <scheme val="minor"/>
    </font>
    <font>
      <sz val="11"/>
      <color theme="1"/>
      <name val="Calibri"/>
      <family val="2"/>
      <scheme val="minor"/>
    </font>
    <font>
      <sz val="11"/>
      <color rgb="FF000000"/>
      <name val="Calibri"/>
      <family val="2"/>
    </font>
    <font>
      <sz val="12"/>
      <name val="Arial"/>
      <family val="2"/>
    </font>
    <font>
      <sz val="11"/>
      <name val="Calibri"/>
      <family val="2"/>
    </font>
    <font>
      <b/>
      <sz val="16"/>
      <name val="Arial"/>
      <family val="2"/>
    </font>
    <font>
      <sz val="14"/>
      <name val="Arial"/>
      <family val="2"/>
    </font>
    <font>
      <sz val="11"/>
      <name val="Arial"/>
      <family val="2"/>
    </font>
    <font>
      <sz val="15"/>
      <name val="Arial"/>
      <family val="2"/>
    </font>
    <font>
      <sz val="12"/>
      <color rgb="FF000000"/>
      <name val="Calibri"/>
      <family val="2"/>
    </font>
    <font>
      <b/>
      <sz val="8"/>
      <name val="Calibri"/>
      <family val="2"/>
    </font>
    <font>
      <sz val="8"/>
      <name val="Calibri"/>
      <family val="2"/>
    </font>
    <font>
      <b/>
      <sz val="12"/>
      <color rgb="FFFFFFFF"/>
      <name val="Arial"/>
      <family val="2"/>
    </font>
    <font>
      <b/>
      <sz val="12"/>
      <color theme="0"/>
      <name val="Arial"/>
      <family val="2"/>
    </font>
    <font>
      <b/>
      <sz val="12"/>
      <name val="Arial"/>
      <family val="2"/>
    </font>
    <font>
      <b/>
      <sz val="15"/>
      <color theme="0"/>
      <name val="Arial"/>
      <family val="2"/>
    </font>
    <font>
      <b/>
      <sz val="14"/>
      <name val="Arial"/>
      <family val="2"/>
    </font>
    <font>
      <b/>
      <sz val="15"/>
      <name val="Arial"/>
      <family val="2"/>
    </font>
    <font>
      <b/>
      <sz val="12"/>
      <color theme="1"/>
      <name val="Arial"/>
      <family val="2"/>
    </font>
    <font>
      <sz val="15"/>
      <color theme="1"/>
      <name val="Arial"/>
      <family val="2"/>
    </font>
    <font>
      <sz val="12"/>
      <color theme="1"/>
      <name val="Arial"/>
      <family val="2"/>
    </font>
    <font>
      <sz val="14"/>
      <color theme="1"/>
      <name val="Arial"/>
      <family val="2"/>
    </font>
    <font>
      <sz val="10"/>
      <name val="Arial"/>
      <family val="2"/>
    </font>
    <font>
      <sz val="10"/>
      <color theme="1"/>
      <name val="Arial Narrow"/>
      <family val="2"/>
    </font>
    <font>
      <sz val="10"/>
      <name val="Arial Nova Cond Light"/>
      <family val="2"/>
    </font>
    <font>
      <sz val="12"/>
      <name val="Arial Narrow"/>
      <family val="2"/>
    </font>
    <font>
      <sz val="16"/>
      <name val="Arial"/>
      <family val="2"/>
    </font>
    <font>
      <b/>
      <sz val="14"/>
      <color theme="1"/>
      <name val="Arial"/>
      <family val="2"/>
    </font>
    <font>
      <b/>
      <sz val="15"/>
      <color theme="1"/>
      <name val="Arial"/>
      <family val="2"/>
    </font>
    <font>
      <b/>
      <sz val="14"/>
      <color theme="0"/>
      <name val="Arial"/>
      <family val="2"/>
    </font>
    <font>
      <sz val="14"/>
      <name val="Calibri"/>
      <family val="2"/>
    </font>
    <font>
      <b/>
      <sz val="9"/>
      <color indexed="81"/>
      <name val="Tahoma"/>
      <family val="2"/>
    </font>
    <font>
      <sz val="12"/>
      <name val="Calibri"/>
      <family val="2"/>
    </font>
    <font>
      <b/>
      <sz val="12"/>
      <color rgb="FF000000"/>
      <name val="Arial"/>
      <family val="2"/>
    </font>
    <font>
      <sz val="12"/>
      <name val="Arial Nova Cond Light"/>
      <family val="2"/>
    </font>
    <font>
      <sz val="12"/>
      <color theme="1"/>
      <name val="Arial Narrow"/>
      <family val="2"/>
    </font>
    <font>
      <sz val="12"/>
      <color theme="1"/>
      <name val="Calibri"/>
      <family val="2"/>
      <scheme val="minor"/>
    </font>
    <font>
      <sz val="12"/>
      <color indexed="8"/>
      <name val="Arial"/>
      <family val="2"/>
    </font>
    <font>
      <b/>
      <sz val="16"/>
      <color theme="0"/>
      <name val="Arial"/>
      <family val="2"/>
    </font>
    <font>
      <b/>
      <sz val="22"/>
      <name val="Arial"/>
      <family val="2"/>
    </font>
  </fonts>
  <fills count="47">
    <fill>
      <patternFill patternType="none"/>
    </fill>
    <fill>
      <patternFill patternType="gray125"/>
    </fill>
    <fill>
      <patternFill patternType="solid">
        <fgColor rgb="FF0D3F6A"/>
        <bgColor rgb="FF0D3F6A"/>
      </patternFill>
    </fill>
    <fill>
      <patternFill patternType="solid">
        <fgColor rgb="FFBDD6EE"/>
        <bgColor rgb="FFBDD6EE"/>
      </patternFill>
    </fill>
    <fill>
      <patternFill patternType="solid">
        <fgColor rgb="FFA8D08D"/>
        <bgColor rgb="FFA8D08D"/>
      </patternFill>
    </fill>
    <fill>
      <patternFill patternType="solid">
        <fgColor rgb="FFFFFF00"/>
        <bgColor rgb="FFFFFF00"/>
      </patternFill>
    </fill>
    <fill>
      <patternFill patternType="solid">
        <fgColor rgb="FF0D3F6A"/>
        <bgColor rgb="FFCCFFCC"/>
      </patternFill>
    </fill>
    <fill>
      <patternFill patternType="solid">
        <fgColor rgb="FF0D3F6A"/>
        <bgColor indexed="64"/>
      </patternFill>
    </fill>
    <fill>
      <patternFill patternType="solid">
        <fgColor rgb="FF7030A0"/>
        <bgColor rgb="FFCCFFCC"/>
      </patternFill>
    </fill>
    <fill>
      <patternFill patternType="solid">
        <fgColor rgb="FF00FF00"/>
        <bgColor rgb="FFCCFFCC"/>
      </patternFill>
    </fill>
    <fill>
      <patternFill patternType="solid">
        <fgColor rgb="FF00FFFF"/>
        <bgColor rgb="FFCCFFCC"/>
      </patternFill>
    </fill>
    <fill>
      <patternFill patternType="solid">
        <fgColor rgb="FFB6DDE8"/>
        <bgColor rgb="FFB6DDE8"/>
      </patternFill>
    </fill>
    <fill>
      <patternFill patternType="solid">
        <fgColor rgb="FFFFC000"/>
        <bgColor rgb="FFFFC000"/>
      </patternFill>
    </fill>
    <fill>
      <patternFill patternType="solid">
        <fgColor rgb="FF002060"/>
        <bgColor rgb="FFFFC000"/>
      </patternFill>
    </fill>
    <fill>
      <patternFill patternType="solid">
        <fgColor rgb="FF002060"/>
        <bgColor rgb="FF000000"/>
      </patternFill>
    </fill>
    <fill>
      <patternFill patternType="solid">
        <fgColor rgb="FF002060"/>
        <bgColor indexed="64"/>
      </patternFill>
    </fill>
    <fill>
      <patternFill patternType="solid">
        <fgColor theme="9"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rgb="FF8DB3E2"/>
        <bgColor rgb="FF8DB3E2"/>
      </patternFill>
    </fill>
    <fill>
      <patternFill patternType="solid">
        <fgColor rgb="FFAFCAEB"/>
        <bgColor rgb="FFAFCAEB"/>
      </patternFill>
    </fill>
    <fill>
      <patternFill patternType="solid">
        <fgColor rgb="FFFBD4B4"/>
        <bgColor rgb="FFFBD4B4"/>
      </patternFill>
    </fill>
    <fill>
      <patternFill patternType="solid">
        <fgColor rgb="FFFFFFFF"/>
        <bgColor rgb="FFFFFFFF"/>
      </patternFill>
    </fill>
    <fill>
      <patternFill patternType="solid">
        <fgColor theme="7" tint="0.59999389629810485"/>
        <bgColor rgb="FFFBD4B4"/>
      </patternFill>
    </fill>
    <fill>
      <patternFill patternType="solid">
        <fgColor theme="7" tint="0.39997558519241921"/>
        <bgColor rgb="FFFABF8F"/>
      </patternFill>
    </fill>
    <fill>
      <patternFill patternType="solid">
        <fgColor theme="7" tint="0.39997558519241921"/>
        <bgColor rgb="FFFFFFFF"/>
      </patternFill>
    </fill>
    <fill>
      <patternFill patternType="solid">
        <fgColor theme="7" tint="0.39997558519241921"/>
        <bgColor indexed="64"/>
      </patternFill>
    </fill>
    <fill>
      <patternFill patternType="solid">
        <fgColor rgb="FFFABF8F"/>
        <bgColor rgb="FFFABF8F"/>
      </patternFill>
    </fill>
    <fill>
      <patternFill patternType="solid">
        <fgColor theme="7" tint="0.39997558519241921"/>
        <bgColor rgb="FFFBD4B4"/>
      </patternFill>
    </fill>
    <fill>
      <patternFill patternType="solid">
        <fgColor rgb="FFFF00FF"/>
        <bgColor rgb="FFFF00FF"/>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rgb="FFFFFF00"/>
      </patternFill>
    </fill>
    <fill>
      <patternFill patternType="solid">
        <fgColor rgb="FFFABF8F"/>
        <bgColor indexed="64"/>
      </patternFill>
    </fill>
    <fill>
      <patternFill patternType="solid">
        <fgColor rgb="FFFFD966"/>
        <bgColor indexed="64"/>
      </patternFill>
    </fill>
    <fill>
      <patternFill patternType="solid">
        <fgColor theme="0"/>
        <bgColor rgb="FFFABF8F"/>
      </patternFill>
    </fill>
    <fill>
      <patternFill patternType="solid">
        <fgColor rgb="FF00B0F0"/>
        <bgColor rgb="FFFFFFFF"/>
      </patternFill>
    </fill>
    <fill>
      <patternFill patternType="solid">
        <fgColor rgb="FFFF33CC"/>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00B050"/>
        <bgColor indexed="64"/>
      </patternFill>
    </fill>
    <fill>
      <patternFill patternType="solid">
        <fgColor theme="6" tint="-0.249977111117893"/>
        <bgColor indexed="64"/>
      </patternFill>
    </fill>
    <fill>
      <patternFill patternType="solid">
        <fgColor theme="0"/>
        <bgColor rgb="FFBDD6EE"/>
      </patternFill>
    </fill>
    <fill>
      <patternFill patternType="solid">
        <fgColor theme="0"/>
        <bgColor rgb="FFA8D08D"/>
      </patternFill>
    </fill>
    <fill>
      <patternFill patternType="solid">
        <fgColor rgb="FF00B0F0"/>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rgb="FF000000"/>
      </bottom>
      <diagonal/>
    </border>
    <border>
      <left/>
      <right/>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right style="thin">
        <color rgb="FF000000"/>
      </right>
      <top/>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10">
    <xf numFmtId="0" fontId="0" fillId="0" borderId="0"/>
    <xf numFmtId="167" fontId="1" fillId="0" borderId="0" applyFont="0" applyFill="0" applyBorder="0" applyAlignment="0" applyProtection="0"/>
    <xf numFmtId="42" fontId="1" fillId="0" borderId="0" applyFont="0" applyFill="0" applyBorder="0" applyAlignment="0" applyProtection="0"/>
    <xf numFmtId="0" fontId="2" fillId="0" borderId="0"/>
    <xf numFmtId="0" fontId="9" fillId="0" borderId="0"/>
    <xf numFmtId="41" fontId="9" fillId="0" borderId="0" applyFont="0" applyFill="0" applyBorder="0" applyAlignment="0" applyProtection="0"/>
    <xf numFmtId="0" fontId="9" fillId="0" borderId="0"/>
    <xf numFmtId="0" fontId="22" fillId="0" borderId="0"/>
    <xf numFmtId="164" fontId="1" fillId="0" borderId="0" applyFont="0" applyFill="0" applyBorder="0" applyAlignment="0" applyProtection="0"/>
    <xf numFmtId="170" fontId="22" fillId="0" borderId="0" applyFont="0" applyFill="0" applyBorder="0" applyAlignment="0" applyProtection="0"/>
  </cellStyleXfs>
  <cellXfs count="1438">
    <xf numFmtId="0" fontId="0" fillId="0" borderId="0" xfId="0"/>
    <xf numFmtId="165" fontId="3" fillId="0" borderId="0" xfId="3" applyNumberFormat="1" applyFont="1" applyAlignment="1">
      <alignment vertical="center"/>
    </xf>
    <xf numFmtId="0" fontId="2" fillId="0" borderId="0" xfId="3"/>
    <xf numFmtId="0" fontId="3" fillId="0" borderId="16" xfId="3" applyFont="1" applyBorder="1" applyAlignment="1">
      <alignment horizontal="center" vertical="center"/>
    </xf>
    <xf numFmtId="0" fontId="3" fillId="0" borderId="0" xfId="3" applyFont="1" applyBorder="1" applyAlignment="1">
      <alignment horizontal="center" vertical="center"/>
    </xf>
    <xf numFmtId="165" fontId="3" fillId="0" borderId="0" xfId="3" applyNumberFormat="1" applyFont="1" applyBorder="1" applyAlignment="1">
      <alignment vertical="center"/>
    </xf>
    <xf numFmtId="165" fontId="8" fillId="0" borderId="9" xfId="3" applyNumberFormat="1" applyFont="1" applyBorder="1" applyAlignment="1">
      <alignment vertical="center"/>
    </xf>
    <xf numFmtId="0" fontId="3" fillId="0" borderId="0" xfId="4" applyFont="1" applyAlignment="1">
      <alignment vertical="center"/>
    </xf>
    <xf numFmtId="0" fontId="3" fillId="0" borderId="0" xfId="4" applyFont="1" applyAlignment="1">
      <alignment horizontal="center" vertical="center"/>
    </xf>
    <xf numFmtId="0" fontId="14" fillId="0" borderId="0" xfId="4" applyFont="1" applyAlignment="1">
      <alignment horizontal="center" vertical="center" wrapText="1"/>
    </xf>
    <xf numFmtId="49" fontId="14" fillId="6" borderId="21" xfId="4" applyNumberFormat="1" applyFont="1" applyFill="1" applyBorder="1" applyAlignment="1">
      <alignment horizontal="center" vertical="center" wrapText="1"/>
    </xf>
    <xf numFmtId="165" fontId="14" fillId="11" borderId="15" xfId="4" applyNumberFormat="1" applyFont="1" applyFill="1" applyBorder="1" applyAlignment="1">
      <alignment horizontal="center" vertical="center" wrapText="1"/>
    </xf>
    <xf numFmtId="168" fontId="14" fillId="3" borderId="15" xfId="4" applyNumberFormat="1" applyFont="1" applyFill="1" applyBorder="1" applyAlignment="1">
      <alignment horizontal="center" vertical="center" wrapText="1"/>
    </xf>
    <xf numFmtId="168" fontId="14" fillId="3" borderId="21" xfId="4" applyNumberFormat="1" applyFont="1" applyFill="1" applyBorder="1" applyAlignment="1">
      <alignment horizontal="center" vertical="center" wrapText="1"/>
    </xf>
    <xf numFmtId="167" fontId="15" fillId="6" borderId="23" xfId="1" applyFont="1" applyFill="1" applyBorder="1" applyAlignment="1">
      <alignment vertical="center" wrapText="1"/>
    </xf>
    <xf numFmtId="165" fontId="14" fillId="11" borderId="21" xfId="4" applyNumberFormat="1" applyFont="1" applyFill="1" applyBorder="1" applyAlignment="1">
      <alignment horizontal="center" vertical="center" wrapText="1"/>
    </xf>
    <xf numFmtId="164" fontId="14" fillId="0" borderId="0" xfId="4" applyNumberFormat="1" applyFont="1" applyAlignment="1">
      <alignment horizontal="center" vertical="center" wrapText="1"/>
    </xf>
    <xf numFmtId="167" fontId="15" fillId="17" borderId="24" xfId="1" applyFont="1" applyFill="1" applyBorder="1" applyAlignment="1">
      <alignment vertical="center" wrapText="1"/>
    </xf>
    <xf numFmtId="49" fontId="14" fillId="5" borderId="21" xfId="4" applyNumberFormat="1" applyFont="1" applyFill="1" applyBorder="1" applyAlignment="1">
      <alignment horizontal="center" vertical="center" wrapText="1"/>
    </xf>
    <xf numFmtId="49" fontId="3" fillId="5" borderId="21" xfId="4" applyNumberFormat="1" applyFont="1" applyFill="1" applyBorder="1" applyAlignment="1">
      <alignment horizontal="center" vertical="center" wrapText="1"/>
    </xf>
    <xf numFmtId="0" fontId="14" fillId="5" borderId="21" xfId="4" applyFont="1" applyFill="1" applyBorder="1" applyAlignment="1">
      <alignment horizontal="left" vertical="center" wrapText="1"/>
    </xf>
    <xf numFmtId="1" fontId="14" fillId="5" borderId="21" xfId="4" applyNumberFormat="1" applyFont="1" applyFill="1" applyBorder="1" applyAlignment="1">
      <alignment horizontal="center" vertical="center" wrapText="1"/>
    </xf>
    <xf numFmtId="167" fontId="16" fillId="5" borderId="21" xfId="1" applyFont="1" applyFill="1" applyBorder="1" applyAlignment="1">
      <alignment horizontal="left" vertical="center" wrapText="1"/>
    </xf>
    <xf numFmtId="42" fontId="17" fillId="5" borderId="21" xfId="2" applyFont="1" applyFill="1" applyBorder="1" applyAlignment="1">
      <alignment horizontal="left" vertical="center" wrapText="1"/>
    </xf>
    <xf numFmtId="0" fontId="14" fillId="0" borderId="0" xfId="4" applyFont="1" applyBorder="1" applyAlignment="1">
      <alignment vertical="center" wrapText="1"/>
    </xf>
    <xf numFmtId="0" fontId="3" fillId="0" borderId="0" xfId="4" applyFont="1" applyAlignment="1">
      <alignment vertical="center" wrapText="1"/>
    </xf>
    <xf numFmtId="49" fontId="14" fillId="19" borderId="21" xfId="4" applyNumberFormat="1" applyFont="1" applyFill="1" applyBorder="1" applyAlignment="1">
      <alignment horizontal="center" vertical="center" wrapText="1"/>
    </xf>
    <xf numFmtId="49" fontId="3" fillId="19" borderId="21" xfId="4" applyNumberFormat="1" applyFont="1" applyFill="1" applyBorder="1" applyAlignment="1">
      <alignment horizontal="center" vertical="center" wrapText="1"/>
    </xf>
    <xf numFmtId="0" fontId="18" fillId="19" borderId="21" xfId="4" applyFont="1" applyFill="1" applyBorder="1" applyAlignment="1">
      <alignment horizontal="left" vertical="center" wrapText="1"/>
    </xf>
    <xf numFmtId="1" fontId="3" fillId="19" borderId="21" xfId="4" applyNumberFormat="1" applyFont="1" applyFill="1" applyBorder="1" applyAlignment="1">
      <alignment horizontal="center" vertical="center" wrapText="1"/>
    </xf>
    <xf numFmtId="167" fontId="16" fillId="19" borderId="21" xfId="1" applyFont="1" applyFill="1" applyBorder="1" applyAlignment="1">
      <alignment horizontal="left" vertical="center" wrapText="1"/>
    </xf>
    <xf numFmtId="42" fontId="17" fillId="19" borderId="21" xfId="2" applyFont="1" applyFill="1" applyBorder="1" applyAlignment="1">
      <alignment horizontal="left" vertical="center" wrapText="1"/>
    </xf>
    <xf numFmtId="165" fontId="3" fillId="0" borderId="15" xfId="4" applyNumberFormat="1" applyFont="1" applyBorder="1" applyAlignment="1">
      <alignment vertical="center" wrapText="1"/>
    </xf>
    <xf numFmtId="0" fontId="3" fillId="0" borderId="0" xfId="4" applyFont="1" applyBorder="1" applyAlignment="1">
      <alignment vertical="center" wrapText="1"/>
    </xf>
    <xf numFmtId="49" fontId="14" fillId="20" borderId="21" xfId="4" applyNumberFormat="1" applyFont="1" applyFill="1" applyBorder="1" applyAlignment="1">
      <alignment horizontal="center" vertical="center" wrapText="1"/>
    </xf>
    <xf numFmtId="49" fontId="3" fillId="20" borderId="21" xfId="4" applyNumberFormat="1" applyFont="1" applyFill="1" applyBorder="1" applyAlignment="1">
      <alignment horizontal="center" vertical="center" wrapText="1"/>
    </xf>
    <xf numFmtId="49" fontId="18" fillId="20" borderId="21" xfId="4" applyNumberFormat="1" applyFont="1" applyFill="1" applyBorder="1" applyAlignment="1">
      <alignment horizontal="left" vertical="center" wrapText="1"/>
    </xf>
    <xf numFmtId="1" fontId="14" fillId="20" borderId="21" xfId="4" applyNumberFormat="1" applyFont="1" applyFill="1" applyBorder="1" applyAlignment="1">
      <alignment horizontal="center" vertical="center" wrapText="1"/>
    </xf>
    <xf numFmtId="167" fontId="16" fillId="20" borderId="21" xfId="1" applyFont="1" applyFill="1" applyBorder="1" applyAlignment="1">
      <alignment horizontal="left" vertical="center" wrapText="1"/>
    </xf>
    <xf numFmtId="42" fontId="17" fillId="20" borderId="21" xfId="2" applyFont="1" applyFill="1" applyBorder="1" applyAlignment="1">
      <alignment horizontal="left" vertical="center" wrapText="1"/>
    </xf>
    <xf numFmtId="49" fontId="14" fillId="21" borderId="21" xfId="4" applyNumberFormat="1" applyFont="1" applyFill="1" applyBorder="1" applyAlignment="1">
      <alignment horizontal="center" vertical="center" wrapText="1"/>
    </xf>
    <xf numFmtId="49" fontId="3" fillId="21" borderId="21" xfId="4" applyNumberFormat="1" applyFont="1" applyFill="1" applyBorder="1" applyAlignment="1">
      <alignment horizontal="center" vertical="center" wrapText="1"/>
    </xf>
    <xf numFmtId="0" fontId="18" fillId="21" borderId="21" xfId="4" applyFont="1" applyFill="1" applyBorder="1" applyAlignment="1">
      <alignment horizontal="left" vertical="center" wrapText="1"/>
    </xf>
    <xf numFmtId="1" fontId="3" fillId="21" borderId="21" xfId="4" applyNumberFormat="1" applyFont="1" applyFill="1" applyBorder="1" applyAlignment="1">
      <alignment horizontal="center" vertical="center" wrapText="1"/>
    </xf>
    <xf numFmtId="167" fontId="16" fillId="21" borderId="21" xfId="1" applyFont="1" applyFill="1" applyBorder="1" applyAlignment="1">
      <alignment horizontal="left" vertical="center" wrapText="1"/>
    </xf>
    <xf numFmtId="42" fontId="17" fillId="21" borderId="21" xfId="2" applyFont="1" applyFill="1" applyBorder="1" applyAlignment="1">
      <alignment horizontal="left" vertical="center" wrapText="1"/>
    </xf>
    <xf numFmtId="0" fontId="3" fillId="22" borderId="0" xfId="4" applyFont="1" applyFill="1" applyBorder="1" applyAlignment="1">
      <alignment vertical="center" wrapText="1"/>
    </xf>
    <xf numFmtId="49" fontId="14" fillId="23" borderId="21" xfId="4" applyNumberFormat="1" applyFont="1" applyFill="1" applyBorder="1" applyAlignment="1">
      <alignment horizontal="center" vertical="center" wrapText="1"/>
    </xf>
    <xf numFmtId="49" fontId="3" fillId="23" borderId="21" xfId="4" applyNumberFormat="1" applyFont="1" applyFill="1" applyBorder="1" applyAlignment="1">
      <alignment horizontal="center" vertical="center" wrapText="1"/>
    </xf>
    <xf numFmtId="0" fontId="14" fillId="23" borderId="21" xfId="4" applyFont="1" applyFill="1" applyBorder="1" applyAlignment="1">
      <alignment horizontal="left" vertical="center" wrapText="1"/>
    </xf>
    <xf numFmtId="1" fontId="3" fillId="23" borderId="21" xfId="4" applyNumberFormat="1" applyFont="1" applyFill="1" applyBorder="1" applyAlignment="1">
      <alignment horizontal="center" vertical="center" wrapText="1"/>
    </xf>
    <xf numFmtId="167" fontId="16" fillId="23" borderId="21" xfId="1" applyFont="1" applyFill="1" applyBorder="1" applyAlignment="1">
      <alignment horizontal="left" vertical="center" wrapText="1"/>
    </xf>
    <xf numFmtId="42" fontId="17" fillId="23" borderId="21" xfId="2" applyFont="1" applyFill="1" applyBorder="1" applyAlignment="1">
      <alignment horizontal="left" vertical="center" wrapText="1"/>
    </xf>
    <xf numFmtId="44" fontId="3" fillId="0" borderId="0" xfId="4" applyNumberFormat="1" applyFont="1" applyFill="1" applyBorder="1" applyAlignment="1">
      <alignment vertical="center" wrapText="1"/>
    </xf>
    <xf numFmtId="168" fontId="3" fillId="0" borderId="15" xfId="4" applyNumberFormat="1" applyFont="1" applyFill="1" applyBorder="1" applyAlignment="1">
      <alignment vertical="center" wrapText="1"/>
    </xf>
    <xf numFmtId="168" fontId="3" fillId="0" borderId="21" xfId="4" applyNumberFormat="1" applyFont="1" applyFill="1" applyBorder="1" applyAlignment="1">
      <alignment vertical="center" wrapText="1"/>
    </xf>
    <xf numFmtId="168" fontId="3" fillId="0" borderId="13" xfId="4" applyNumberFormat="1" applyFont="1" applyFill="1" applyBorder="1" applyAlignment="1">
      <alignment vertical="center" wrapText="1"/>
    </xf>
    <xf numFmtId="0" fontId="3" fillId="0" borderId="21" xfId="4" applyFont="1" applyFill="1" applyBorder="1" applyAlignment="1">
      <alignment vertical="center" wrapText="1"/>
    </xf>
    <xf numFmtId="0" fontId="3" fillId="25" borderId="0" xfId="4" applyFont="1" applyFill="1" applyBorder="1" applyAlignment="1">
      <alignment vertical="center" wrapText="1"/>
    </xf>
    <xf numFmtId="0" fontId="3" fillId="26" borderId="0" xfId="4" applyFont="1" applyFill="1" applyAlignment="1">
      <alignment vertical="center" wrapText="1"/>
    </xf>
    <xf numFmtId="0" fontId="3" fillId="26" borderId="0" xfId="4" applyFont="1" applyFill="1" applyAlignment="1">
      <alignment vertical="center"/>
    </xf>
    <xf numFmtId="49" fontId="3" fillId="0" borderId="21" xfId="4" applyNumberFormat="1" applyFont="1" applyFill="1" applyBorder="1" applyAlignment="1">
      <alignment horizontal="center" vertical="center" wrapText="1"/>
    </xf>
    <xf numFmtId="0" fontId="3" fillId="18" borderId="21" xfId="6" applyFont="1" applyFill="1" applyBorder="1" applyAlignment="1">
      <alignment vertical="center" wrapText="1"/>
    </xf>
    <xf numFmtId="1" fontId="3" fillId="0" borderId="21" xfId="4" applyNumberFormat="1" applyFont="1" applyFill="1" applyBorder="1" applyAlignment="1">
      <alignment horizontal="center" vertical="center" wrapText="1"/>
    </xf>
    <xf numFmtId="0" fontId="3" fillId="0" borderId="0" xfId="4" applyFont="1" applyFill="1" applyBorder="1" applyAlignment="1">
      <alignment vertical="center" wrapText="1"/>
    </xf>
    <xf numFmtId="0" fontId="3" fillId="0" borderId="0" xfId="4" applyFont="1" applyFill="1" applyAlignment="1">
      <alignment vertical="center" wrapText="1"/>
    </xf>
    <xf numFmtId="0" fontId="3" fillId="0" borderId="0" xfId="4" applyFont="1" applyFill="1" applyAlignment="1">
      <alignment vertical="center"/>
    </xf>
    <xf numFmtId="1" fontId="3" fillId="5" borderId="21" xfId="4" applyNumberFormat="1" applyFont="1" applyFill="1" applyBorder="1" applyAlignment="1">
      <alignment horizontal="center" vertical="center" wrapText="1"/>
    </xf>
    <xf numFmtId="0" fontId="14" fillId="19" borderId="21" xfId="4" applyFont="1" applyFill="1" applyBorder="1" applyAlignment="1">
      <alignment horizontal="left" vertical="center" wrapText="1"/>
    </xf>
    <xf numFmtId="49" fontId="14" fillId="20" borderId="21" xfId="4" applyNumberFormat="1" applyFont="1" applyFill="1" applyBorder="1" applyAlignment="1">
      <alignment horizontal="left" vertical="center" wrapText="1"/>
    </xf>
    <xf numFmtId="49" fontId="14" fillId="27" borderId="21" xfId="4" applyNumberFormat="1" applyFont="1" applyFill="1" applyBorder="1" applyAlignment="1">
      <alignment horizontal="center" vertical="center" wrapText="1"/>
    </xf>
    <xf numFmtId="49" fontId="3" fillId="27" borderId="21" xfId="4" applyNumberFormat="1" applyFont="1" applyFill="1" applyBorder="1" applyAlignment="1">
      <alignment horizontal="center" vertical="center" wrapText="1"/>
    </xf>
    <xf numFmtId="49" fontId="14" fillId="27" borderId="21" xfId="4" applyNumberFormat="1" applyFont="1" applyFill="1" applyBorder="1" applyAlignment="1">
      <alignment horizontal="left" vertical="center" wrapText="1"/>
    </xf>
    <xf numFmtId="1" fontId="14" fillId="27" borderId="21" xfId="4" applyNumberFormat="1" applyFont="1" applyFill="1" applyBorder="1" applyAlignment="1">
      <alignment horizontal="center" vertical="center" wrapText="1"/>
    </xf>
    <xf numFmtId="167" fontId="16" fillId="27" borderId="21" xfId="1" applyFont="1" applyFill="1" applyBorder="1" applyAlignment="1">
      <alignment horizontal="left" vertical="center" wrapText="1"/>
    </xf>
    <xf numFmtId="42" fontId="17" fillId="27" borderId="21" xfId="2" applyFont="1" applyFill="1" applyBorder="1" applyAlignment="1">
      <alignment horizontal="left" vertical="center" wrapText="1"/>
    </xf>
    <xf numFmtId="1" fontId="14" fillId="19" borderId="21" xfId="4" applyNumberFormat="1" applyFont="1" applyFill="1" applyBorder="1" applyAlignment="1">
      <alignment horizontal="center" vertical="center" wrapText="1"/>
    </xf>
    <xf numFmtId="0" fontId="14" fillId="27" borderId="21" xfId="4" applyFont="1" applyFill="1" applyBorder="1" applyAlignment="1">
      <alignment horizontal="left" vertical="center" wrapText="1"/>
    </xf>
    <xf numFmtId="1" fontId="3" fillId="27" borderId="21" xfId="4" applyNumberFormat="1" applyFont="1" applyFill="1" applyBorder="1" applyAlignment="1">
      <alignment horizontal="center" vertical="center" wrapText="1"/>
    </xf>
    <xf numFmtId="165" fontId="3" fillId="0" borderId="21" xfId="4" applyNumberFormat="1" applyFont="1" applyBorder="1" applyAlignment="1">
      <alignment vertical="center" wrapText="1"/>
    </xf>
    <xf numFmtId="165" fontId="3" fillId="0" borderId="0" xfId="4" applyNumberFormat="1" applyFont="1" applyBorder="1" applyAlignment="1">
      <alignment vertical="center" wrapText="1"/>
    </xf>
    <xf numFmtId="165" fontId="3" fillId="29" borderId="0" xfId="4" applyNumberFormat="1" applyFont="1" applyFill="1" applyBorder="1" applyAlignment="1">
      <alignment vertical="center" wrapText="1"/>
    </xf>
    <xf numFmtId="169" fontId="3" fillId="0" borderId="0" xfId="4" applyNumberFormat="1" applyFont="1" applyBorder="1" applyAlignment="1">
      <alignment vertical="center" wrapText="1"/>
    </xf>
    <xf numFmtId="167" fontId="6" fillId="0" borderId="21" xfId="1" applyFont="1" applyFill="1" applyBorder="1" applyAlignment="1">
      <alignment vertical="center" wrapText="1"/>
    </xf>
    <xf numFmtId="165" fontId="3" fillId="0" borderId="0" xfId="4" applyNumberFormat="1" applyFont="1" applyFill="1" applyBorder="1" applyAlignment="1">
      <alignment vertical="center" wrapText="1"/>
    </xf>
    <xf numFmtId="169" fontId="3" fillId="0" borderId="0" xfId="4" applyNumberFormat="1" applyFont="1" applyFill="1" applyBorder="1" applyAlignment="1">
      <alignment vertical="center" wrapText="1"/>
    </xf>
    <xf numFmtId="1" fontId="14" fillId="27" borderId="21" xfId="4" applyNumberFormat="1" applyFont="1" applyFill="1" applyBorder="1" applyAlignment="1">
      <alignment horizontal="left" vertical="center" wrapText="1"/>
    </xf>
    <xf numFmtId="167" fontId="6" fillId="0" borderId="21" xfId="1" applyFont="1" applyFill="1" applyBorder="1" applyAlignment="1">
      <alignment horizontal="left" vertical="center" wrapText="1"/>
    </xf>
    <xf numFmtId="4" fontId="3" fillId="0" borderId="22" xfId="6" applyNumberFormat="1" applyFont="1" applyFill="1" applyBorder="1" applyAlignment="1">
      <alignment horizontal="right" vertical="center" wrapText="1"/>
    </xf>
    <xf numFmtId="0" fontId="14" fillId="22" borderId="0" xfId="4" applyFont="1" applyFill="1" applyBorder="1" applyAlignment="1">
      <alignment vertical="center" wrapText="1"/>
    </xf>
    <xf numFmtId="49" fontId="6" fillId="27" borderId="21" xfId="4" applyNumberFormat="1" applyFont="1" applyFill="1" applyBorder="1" applyAlignment="1">
      <alignment horizontal="center" vertical="center" wrapText="1"/>
    </xf>
    <xf numFmtId="42" fontId="8" fillId="27" borderId="21" xfId="2" applyFont="1" applyFill="1" applyBorder="1" applyAlignment="1">
      <alignment horizontal="center" vertical="center" wrapText="1"/>
    </xf>
    <xf numFmtId="0" fontId="3" fillId="0" borderId="0" xfId="4" applyFont="1" applyFill="1" applyBorder="1" applyAlignment="1">
      <alignment vertical="center"/>
    </xf>
    <xf numFmtId="0" fontId="3" fillId="0" borderId="21" xfId="4" applyFont="1" applyFill="1" applyBorder="1" applyAlignment="1">
      <alignment vertical="center"/>
    </xf>
    <xf numFmtId="49" fontId="3" fillId="0" borderId="21" xfId="7" applyNumberFormat="1" applyFont="1" applyFill="1" applyBorder="1" applyAlignment="1">
      <alignment horizontal="center" vertical="center" wrapText="1"/>
    </xf>
    <xf numFmtId="168" fontId="3" fillId="0" borderId="22" xfId="4" applyNumberFormat="1" applyFont="1" applyFill="1" applyBorder="1" applyAlignment="1">
      <alignment vertical="center" wrapText="1"/>
    </xf>
    <xf numFmtId="168" fontId="3" fillId="0" borderId="21" xfId="6" applyNumberFormat="1" applyFont="1" applyFill="1" applyBorder="1" applyAlignment="1">
      <alignment vertical="center"/>
    </xf>
    <xf numFmtId="168" fontId="3" fillId="18" borderId="15" xfId="4" applyNumberFormat="1" applyFont="1" applyFill="1" applyBorder="1" applyAlignment="1">
      <alignment vertical="center" wrapText="1"/>
    </xf>
    <xf numFmtId="168" fontId="3" fillId="18" borderId="21" xfId="4" applyNumberFormat="1" applyFont="1" applyFill="1" applyBorder="1" applyAlignment="1">
      <alignment vertical="center" wrapText="1"/>
    </xf>
    <xf numFmtId="49" fontId="20" fillId="18" borderId="21" xfId="4" applyNumberFormat="1" applyFont="1" applyFill="1" applyBorder="1" applyAlignment="1">
      <alignment horizontal="center" vertical="center" wrapText="1"/>
    </xf>
    <xf numFmtId="49" fontId="3" fillId="18" borderId="21" xfId="4" applyNumberFormat="1" applyFont="1" applyFill="1" applyBorder="1" applyAlignment="1">
      <alignment horizontal="center" vertical="center" wrapText="1"/>
    </xf>
    <xf numFmtId="1" fontId="3" fillId="0" borderId="21" xfId="4" applyNumberFormat="1" applyFont="1" applyFill="1" applyBorder="1" applyAlignment="1">
      <alignment horizontal="center" vertical="center"/>
    </xf>
    <xf numFmtId="167" fontId="6" fillId="0" borderId="24" xfId="1" applyFont="1" applyFill="1" applyBorder="1" applyAlignment="1">
      <alignment horizontal="justify" vertical="center" wrapText="1"/>
    </xf>
    <xf numFmtId="0" fontId="14" fillId="0" borderId="0" xfId="4" applyFont="1" applyAlignment="1">
      <alignment vertical="center"/>
    </xf>
    <xf numFmtId="0" fontId="3" fillId="0" borderId="0" xfId="4" applyFont="1" applyBorder="1" applyAlignment="1">
      <alignment vertical="center"/>
    </xf>
    <xf numFmtId="165" fontId="3" fillId="0" borderId="0" xfId="4" applyNumberFormat="1" applyFont="1" applyAlignment="1">
      <alignment vertical="center" wrapText="1"/>
    </xf>
    <xf numFmtId="169" fontId="3" fillId="0" borderId="0" xfId="4" applyNumberFormat="1" applyFont="1" applyAlignment="1">
      <alignment vertical="center" wrapText="1"/>
    </xf>
    <xf numFmtId="165" fontId="3" fillId="22" borderId="0" xfId="4" applyNumberFormat="1" applyFont="1" applyFill="1" applyBorder="1" applyAlignment="1">
      <alignment vertical="center" wrapText="1"/>
    </xf>
    <xf numFmtId="169" fontId="3" fillId="22" borderId="0" xfId="4" applyNumberFormat="1" applyFont="1" applyFill="1" applyBorder="1" applyAlignment="1">
      <alignment vertical="center" wrapText="1"/>
    </xf>
    <xf numFmtId="44" fontId="3" fillId="0" borderId="0" xfId="4" applyNumberFormat="1" applyFont="1" applyAlignment="1">
      <alignment vertical="center" wrapText="1"/>
    </xf>
    <xf numFmtId="165" fontId="3" fillId="29" borderId="0" xfId="4" applyNumberFormat="1" applyFont="1" applyFill="1" applyAlignment="1">
      <alignment vertical="center" wrapText="1"/>
    </xf>
    <xf numFmtId="165" fontId="3" fillId="22" borderId="0" xfId="4" applyNumberFormat="1" applyFont="1" applyFill="1" applyAlignment="1">
      <alignment vertical="center" wrapText="1"/>
    </xf>
    <xf numFmtId="169" fontId="3" fillId="22" borderId="0" xfId="4" applyNumberFormat="1" applyFont="1" applyFill="1" applyAlignment="1">
      <alignment vertical="center" wrapText="1"/>
    </xf>
    <xf numFmtId="0" fontId="3" fillId="22" borderId="0" xfId="4" applyFont="1" applyFill="1" applyAlignment="1">
      <alignment vertical="center" wrapText="1"/>
    </xf>
    <xf numFmtId="0" fontId="14" fillId="0" borderId="0" xfId="4" applyFont="1" applyAlignment="1">
      <alignment vertical="center" wrapText="1"/>
    </xf>
    <xf numFmtId="0" fontId="14" fillId="33" borderId="21" xfId="0" applyFont="1" applyFill="1" applyBorder="1" applyAlignment="1">
      <alignment vertical="center" wrapText="1"/>
    </xf>
    <xf numFmtId="167" fontId="27" fillId="33" borderId="21" xfId="1" applyFont="1" applyFill="1" applyBorder="1" applyAlignment="1">
      <alignment vertical="center" wrapText="1"/>
    </xf>
    <xf numFmtId="42" fontId="28" fillId="33" borderId="21" xfId="2" applyFont="1" applyFill="1" applyBorder="1" applyAlignment="1">
      <alignment vertical="center" wrapText="1"/>
    </xf>
    <xf numFmtId="0" fontId="13" fillId="6" borderId="0" xfId="4" applyFont="1" applyFill="1" applyBorder="1" applyAlignment="1">
      <alignment vertical="center" wrapText="1"/>
    </xf>
    <xf numFmtId="0" fontId="13" fillId="7" borderId="0" xfId="4" applyFont="1" applyFill="1" applyAlignment="1">
      <alignment vertical="center" wrapText="1"/>
    </xf>
    <xf numFmtId="0" fontId="13" fillId="7" borderId="0" xfId="4" applyFont="1" applyFill="1" applyAlignment="1">
      <alignment vertical="center"/>
    </xf>
    <xf numFmtId="167" fontId="3" fillId="22" borderId="14" xfId="3" applyNumberFormat="1" applyFont="1" applyFill="1" applyBorder="1" applyAlignment="1">
      <alignment horizontal="left" vertical="center" wrapText="1"/>
    </xf>
    <xf numFmtId="165" fontId="3" fillId="0" borderId="0" xfId="3" applyNumberFormat="1" applyFont="1" applyAlignment="1">
      <alignment vertical="center" wrapText="1"/>
    </xf>
    <xf numFmtId="167" fontId="3" fillId="22" borderId="2" xfId="3" applyNumberFormat="1" applyFont="1" applyFill="1" applyBorder="1" applyAlignment="1">
      <alignment horizontal="left" vertical="center" wrapText="1"/>
    </xf>
    <xf numFmtId="49" fontId="3" fillId="0" borderId="0" xfId="3" applyNumberFormat="1" applyFont="1" applyBorder="1" applyAlignment="1">
      <alignment horizontal="center" vertical="center" wrapText="1"/>
    </xf>
    <xf numFmtId="49" fontId="3" fillId="0" borderId="16" xfId="3" applyNumberFormat="1" applyFont="1" applyBorder="1" applyAlignment="1">
      <alignment horizontal="center" vertical="center" wrapText="1"/>
    </xf>
    <xf numFmtId="165" fontId="3" fillId="0" borderId="0" xfId="3" applyNumberFormat="1" applyFont="1" applyBorder="1" applyAlignment="1">
      <alignment horizontal="left" vertical="center" wrapText="1"/>
    </xf>
    <xf numFmtId="1" fontId="3" fillId="0" borderId="0" xfId="3" applyNumberFormat="1" applyFont="1" applyBorder="1" applyAlignment="1">
      <alignment horizontal="center" vertical="center" wrapText="1"/>
    </xf>
    <xf numFmtId="167" fontId="3" fillId="22" borderId="0" xfId="3" applyNumberFormat="1" applyFont="1" applyFill="1" applyBorder="1" applyAlignment="1">
      <alignment horizontal="left" vertical="center" wrapText="1"/>
    </xf>
    <xf numFmtId="165" fontId="3" fillId="0" borderId="0" xfId="3" applyNumberFormat="1" applyFont="1" applyBorder="1" applyAlignment="1">
      <alignment vertical="center" wrapText="1"/>
    </xf>
    <xf numFmtId="165" fontId="8" fillId="0" borderId="9" xfId="3" applyNumberFormat="1" applyFont="1" applyBorder="1" applyAlignment="1">
      <alignment vertical="center" wrapText="1"/>
    </xf>
    <xf numFmtId="0" fontId="2" fillId="0" borderId="0" xfId="3" applyBorder="1"/>
    <xf numFmtId="49" fontId="14" fillId="0" borderId="0" xfId="3" applyNumberFormat="1" applyFont="1" applyBorder="1" applyAlignment="1">
      <alignment vertical="center" wrapText="1"/>
    </xf>
    <xf numFmtId="49" fontId="3" fillId="0" borderId="0" xfId="3" applyNumberFormat="1" applyFont="1" applyBorder="1" applyAlignment="1">
      <alignment vertical="top" wrapText="1"/>
    </xf>
    <xf numFmtId="49" fontId="16" fillId="0" borderId="0" xfId="3" applyNumberFormat="1" applyFont="1" applyBorder="1" applyAlignment="1">
      <alignment vertical="center"/>
    </xf>
    <xf numFmtId="49" fontId="3" fillId="0" borderId="0" xfId="3" applyNumberFormat="1" applyFont="1" applyBorder="1" applyAlignment="1">
      <alignment vertical="center"/>
    </xf>
    <xf numFmtId="165" fontId="14" fillId="0" borderId="0" xfId="3" applyNumberFormat="1" applyFont="1" applyBorder="1" applyAlignment="1">
      <alignment vertical="center" wrapText="1"/>
    </xf>
    <xf numFmtId="165" fontId="3" fillId="0" borderId="0" xfId="3" applyNumberFormat="1" applyFont="1" applyBorder="1" applyAlignment="1">
      <alignment horizontal="center" vertical="center" wrapText="1"/>
    </xf>
    <xf numFmtId="165" fontId="14" fillId="0" borderId="0" xfId="3" applyNumberFormat="1" applyFont="1" applyBorder="1" applyAlignment="1">
      <alignment horizontal="center" vertical="center" wrapText="1"/>
    </xf>
    <xf numFmtId="1" fontId="3" fillId="0" borderId="7" xfId="3" applyNumberFormat="1" applyFont="1" applyBorder="1" applyAlignment="1">
      <alignment horizontal="center" vertical="center" wrapText="1"/>
    </xf>
    <xf numFmtId="49" fontId="17" fillId="0" borderId="9" xfId="3" applyNumberFormat="1" applyFont="1" applyBorder="1" applyAlignment="1">
      <alignment vertical="center"/>
    </xf>
    <xf numFmtId="49" fontId="3" fillId="0" borderId="7" xfId="3" applyNumberFormat="1" applyFont="1" applyBorder="1" applyAlignment="1">
      <alignment horizontal="center" vertical="center" wrapText="1"/>
    </xf>
    <xf numFmtId="167" fontId="3" fillId="0" borderId="7" xfId="3" applyNumberFormat="1" applyFont="1" applyBorder="1" applyAlignment="1">
      <alignment horizontal="left" vertical="center" wrapText="1"/>
    </xf>
    <xf numFmtId="1" fontId="3" fillId="0" borderId="0" xfId="4" applyNumberFormat="1" applyFont="1" applyAlignment="1">
      <alignment horizontal="center" vertical="center" wrapText="1"/>
    </xf>
    <xf numFmtId="167" fontId="8" fillId="0" borderId="8" xfId="3" applyNumberFormat="1" applyFont="1" applyBorder="1" applyAlignment="1">
      <alignment horizontal="left" vertical="center" wrapText="1"/>
    </xf>
    <xf numFmtId="167" fontId="3" fillId="0" borderId="0" xfId="3" applyNumberFormat="1" applyFont="1" applyAlignment="1">
      <alignment horizontal="left" vertical="center" wrapText="1"/>
    </xf>
    <xf numFmtId="49" fontId="3" fillId="0" borderId="0" xfId="4" applyNumberFormat="1" applyFont="1" applyAlignment="1">
      <alignment horizontal="center" vertical="center" wrapText="1"/>
    </xf>
    <xf numFmtId="167" fontId="3" fillId="22" borderId="0" xfId="4" applyNumberFormat="1" applyFont="1" applyFill="1" applyBorder="1" applyAlignment="1">
      <alignment horizontal="left" vertical="center" wrapText="1"/>
    </xf>
    <xf numFmtId="167" fontId="3" fillId="22" borderId="0" xfId="1" applyFont="1" applyFill="1" applyBorder="1" applyAlignment="1">
      <alignment horizontal="left" vertical="center" wrapText="1"/>
    </xf>
    <xf numFmtId="42" fontId="8" fillId="22" borderId="0" xfId="2" applyFont="1" applyFill="1" applyBorder="1" applyAlignment="1">
      <alignment horizontal="left" vertical="center" wrapText="1"/>
    </xf>
    <xf numFmtId="166" fontId="3" fillId="0" borderId="0" xfId="4" applyNumberFormat="1" applyFont="1" applyAlignment="1">
      <alignment vertical="center" wrapText="1"/>
    </xf>
    <xf numFmtId="0" fontId="3" fillId="0" borderId="0" xfId="4" applyFont="1" applyAlignment="1">
      <alignment horizontal="center" vertical="center" wrapText="1"/>
    </xf>
    <xf numFmtId="1" fontId="3" fillId="0" borderId="0" xfId="4" applyNumberFormat="1" applyFont="1" applyFill="1" applyBorder="1" applyAlignment="1">
      <alignment horizontal="center" vertical="center" wrapText="1"/>
    </xf>
    <xf numFmtId="49" fontId="3" fillId="0" borderId="0" xfId="4" applyNumberFormat="1" applyFont="1" applyFill="1" applyBorder="1" applyAlignment="1">
      <alignment horizontal="center" vertical="center" wrapText="1"/>
    </xf>
    <xf numFmtId="167" fontId="3" fillId="0" borderId="0" xfId="4" applyNumberFormat="1" applyFont="1" applyFill="1" applyBorder="1" applyAlignment="1">
      <alignment horizontal="left" vertical="center" wrapText="1"/>
    </xf>
    <xf numFmtId="42" fontId="8" fillId="0" borderId="0" xfId="2" applyFont="1" applyFill="1" applyBorder="1" applyAlignment="1">
      <alignment horizontal="left" vertical="center" wrapText="1"/>
    </xf>
    <xf numFmtId="1" fontId="3" fillId="0" borderId="0" xfId="4" applyNumberFormat="1" applyFont="1" applyAlignment="1">
      <alignment horizontal="center" vertical="center"/>
    </xf>
    <xf numFmtId="0" fontId="3" fillId="18" borderId="0" xfId="4" applyFont="1" applyFill="1" applyBorder="1" applyAlignment="1">
      <alignment horizontal="left" vertical="center"/>
    </xf>
    <xf numFmtId="167" fontId="3" fillId="18" borderId="0" xfId="1" applyFont="1" applyFill="1" applyBorder="1" applyAlignment="1">
      <alignment horizontal="left" vertical="center"/>
    </xf>
    <xf numFmtId="42" fontId="8" fillId="18" borderId="0" xfId="2" applyFont="1" applyFill="1" applyBorder="1" applyAlignment="1">
      <alignment horizontal="left" vertical="center"/>
    </xf>
    <xf numFmtId="165" fontId="3" fillId="18" borderId="0" xfId="4" applyNumberFormat="1" applyFont="1" applyFill="1" applyBorder="1" applyAlignment="1">
      <alignment vertical="center"/>
    </xf>
    <xf numFmtId="0" fontId="3" fillId="0" borderId="0" xfId="4" applyFont="1" applyAlignment="1">
      <alignment horizontal="left" vertical="center"/>
    </xf>
    <xf numFmtId="167" fontId="3" fillId="0" borderId="0" xfId="1" applyFont="1" applyAlignment="1">
      <alignment horizontal="left" vertical="center"/>
    </xf>
    <xf numFmtId="42" fontId="8" fillId="0" borderId="0" xfId="2" applyFont="1" applyAlignment="1">
      <alignment horizontal="left" vertical="center"/>
    </xf>
    <xf numFmtId="165" fontId="3" fillId="0" borderId="0" xfId="4" applyNumberFormat="1" applyFont="1" applyAlignment="1">
      <alignment vertical="center"/>
    </xf>
    <xf numFmtId="1" fontId="3" fillId="0" borderId="0" xfId="3" applyNumberFormat="1" applyFont="1" applyBorder="1" applyAlignment="1">
      <alignment horizontal="center" vertical="center"/>
    </xf>
    <xf numFmtId="1" fontId="3" fillId="20" borderId="21" xfId="4" applyNumberFormat="1" applyFont="1" applyFill="1" applyBorder="1" applyAlignment="1">
      <alignment horizontal="center" vertical="center" wrapText="1"/>
    </xf>
    <xf numFmtId="49" fontId="14" fillId="0" borderId="0" xfId="3" applyNumberFormat="1" applyFont="1" applyBorder="1" applyAlignment="1">
      <alignment horizontal="center" vertical="center" wrapText="1"/>
    </xf>
    <xf numFmtId="165" fontId="14" fillId="0" borderId="0" xfId="3" applyNumberFormat="1" applyFont="1" applyBorder="1" applyAlignment="1">
      <alignment horizontal="center" vertical="center" wrapText="1"/>
    </xf>
    <xf numFmtId="49" fontId="3" fillId="0" borderId="0" xfId="3" applyNumberFormat="1" applyFont="1" applyBorder="1" applyAlignment="1">
      <alignment horizontal="center" vertical="top" wrapText="1"/>
    </xf>
    <xf numFmtId="165" fontId="3" fillId="0" borderId="0" xfId="3" applyNumberFormat="1" applyFont="1" applyBorder="1" applyAlignment="1">
      <alignment horizontal="center" vertical="center" wrapText="1"/>
    </xf>
    <xf numFmtId="167" fontId="3" fillId="22" borderId="0" xfId="3" applyNumberFormat="1" applyFont="1" applyFill="1" applyBorder="1" applyAlignment="1">
      <alignment horizontal="center" vertical="center" wrapText="1"/>
    </xf>
    <xf numFmtId="49" fontId="3" fillId="0" borderId="0" xfId="3" applyNumberFormat="1" applyFont="1" applyBorder="1" applyAlignment="1">
      <alignment horizontal="center" vertical="center"/>
    </xf>
    <xf numFmtId="0" fontId="3" fillId="0" borderId="8" xfId="3" applyFont="1" applyBorder="1" applyAlignment="1">
      <alignment horizontal="center" vertical="center"/>
    </xf>
    <xf numFmtId="49" fontId="18" fillId="19" borderId="21" xfId="4" applyNumberFormat="1" applyFont="1" applyFill="1" applyBorder="1" applyAlignment="1">
      <alignment horizontal="center" vertical="center" wrapText="1"/>
    </xf>
    <xf numFmtId="49" fontId="18" fillId="20" borderId="21" xfId="4" applyNumberFormat="1" applyFont="1" applyFill="1" applyBorder="1" applyAlignment="1">
      <alignment horizontal="center" vertical="center" wrapText="1"/>
    </xf>
    <xf numFmtId="49" fontId="18" fillId="21" borderId="21" xfId="4" applyNumberFormat="1" applyFont="1" applyFill="1" applyBorder="1" applyAlignment="1">
      <alignment horizontal="center" vertical="center" wrapText="1"/>
    </xf>
    <xf numFmtId="49" fontId="14" fillId="33" borderId="21" xfId="0" applyNumberFormat="1" applyFont="1" applyFill="1" applyBorder="1" applyAlignment="1">
      <alignment horizontal="center" vertical="center" wrapText="1"/>
    </xf>
    <xf numFmtId="49" fontId="3" fillId="22" borderId="0" xfId="4" applyNumberFormat="1" applyFont="1" applyFill="1" applyBorder="1" applyAlignment="1">
      <alignment horizontal="center" vertical="center" wrapText="1"/>
    </xf>
    <xf numFmtId="49" fontId="3" fillId="18" borderId="0" xfId="4" applyNumberFormat="1" applyFont="1" applyFill="1" applyBorder="1" applyAlignment="1">
      <alignment horizontal="center" vertical="center"/>
    </xf>
    <xf numFmtId="49" fontId="3" fillId="0" borderId="0" xfId="4" applyNumberFormat="1" applyFont="1" applyAlignment="1">
      <alignment horizontal="center" vertical="center"/>
    </xf>
    <xf numFmtId="49" fontId="14" fillId="6" borderId="23" xfId="4" applyNumberFormat="1" applyFont="1" applyFill="1" applyBorder="1" applyAlignment="1">
      <alignment horizontal="center" vertical="center" wrapText="1"/>
    </xf>
    <xf numFmtId="49" fontId="14" fillId="6" borderId="24" xfId="4" applyNumberFormat="1" applyFont="1" applyFill="1" applyBorder="1" applyAlignment="1">
      <alignment horizontal="center" vertical="center" wrapText="1"/>
    </xf>
    <xf numFmtId="42" fontId="20" fillId="0" borderId="21" xfId="2" applyFont="1" applyFill="1" applyBorder="1" applyAlignment="1">
      <alignment horizontal="justify" vertical="center" wrapText="1"/>
    </xf>
    <xf numFmtId="49" fontId="20" fillId="0" borderId="21" xfId="2" applyNumberFormat="1" applyFont="1" applyFill="1" applyBorder="1" applyAlignment="1">
      <alignment horizontal="center" vertical="center" wrapText="1"/>
    </xf>
    <xf numFmtId="42" fontId="20" fillId="0" borderId="21" xfId="2" applyFont="1" applyFill="1" applyBorder="1" applyAlignment="1">
      <alignment horizontal="center" vertical="center" wrapText="1"/>
    </xf>
    <xf numFmtId="42" fontId="20" fillId="18" borderId="21" xfId="2" applyFont="1" applyFill="1" applyBorder="1" applyAlignment="1">
      <alignment horizontal="justify" vertical="center" wrapText="1"/>
    </xf>
    <xf numFmtId="49" fontId="20" fillId="18" borderId="21" xfId="2" applyNumberFormat="1" applyFont="1" applyFill="1" applyBorder="1" applyAlignment="1">
      <alignment horizontal="center" vertical="center" wrapText="1"/>
    </xf>
    <xf numFmtId="14" fontId="20" fillId="0" borderId="21" xfId="2" applyNumberFormat="1" applyFont="1" applyFill="1" applyBorder="1" applyAlignment="1">
      <alignment horizontal="center" vertical="center" wrapText="1"/>
    </xf>
    <xf numFmtId="0" fontId="35" fillId="18" borderId="0" xfId="0" applyFont="1" applyFill="1" applyAlignment="1">
      <alignment horizontal="center" vertical="center"/>
    </xf>
    <xf numFmtId="0" fontId="9" fillId="0" borderId="0" xfId="3" applyFont="1" applyBorder="1"/>
    <xf numFmtId="49" fontId="14" fillId="0" borderId="0" xfId="3" applyNumberFormat="1" applyFont="1" applyBorder="1" applyAlignment="1">
      <alignment vertical="center"/>
    </xf>
    <xf numFmtId="49" fontId="14" fillId="0" borderId="0" xfId="3" applyNumberFormat="1" applyFont="1" applyBorder="1" applyAlignment="1">
      <alignment horizontal="center" vertical="center"/>
    </xf>
    <xf numFmtId="49" fontId="14" fillId="0" borderId="16" xfId="3" applyNumberFormat="1" applyFont="1" applyBorder="1" applyAlignment="1">
      <alignment vertical="center"/>
    </xf>
    <xf numFmtId="165" fontId="3" fillId="0" borderId="0" xfId="3" applyNumberFormat="1" applyFont="1" applyBorder="1" applyAlignment="1">
      <alignment horizontal="center" vertical="center"/>
    </xf>
    <xf numFmtId="0" fontId="14" fillId="5" borderId="21" xfId="4" applyFont="1" applyFill="1" applyBorder="1" applyAlignment="1">
      <alignment horizontal="center" vertical="center" wrapText="1"/>
    </xf>
    <xf numFmtId="0" fontId="18" fillId="19" borderId="21" xfId="4" applyFont="1" applyFill="1" applyBorder="1" applyAlignment="1">
      <alignment horizontal="center" vertical="center" wrapText="1"/>
    </xf>
    <xf numFmtId="0" fontId="18" fillId="21" borderId="21" xfId="4" applyFont="1" applyFill="1" applyBorder="1" applyAlignment="1">
      <alignment horizontal="center" vertical="center" wrapText="1"/>
    </xf>
    <xf numFmtId="0" fontId="14" fillId="23" borderId="21" xfId="4" applyFont="1" applyFill="1" applyBorder="1" applyAlignment="1">
      <alignment horizontal="center" vertical="center" wrapText="1"/>
    </xf>
    <xf numFmtId="0" fontId="14" fillId="19" borderId="21" xfId="4" applyFont="1" applyFill="1" applyBorder="1" applyAlignment="1">
      <alignment horizontal="center" vertical="center" wrapText="1"/>
    </xf>
    <xf numFmtId="0" fontId="14" fillId="27" borderId="21" xfId="4" applyFont="1" applyFill="1" applyBorder="1" applyAlignment="1">
      <alignment horizontal="center" vertical="center" wrapText="1"/>
    </xf>
    <xf numFmtId="42" fontId="20" fillId="18" borderId="21" xfId="2"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9" fillId="0" borderId="0" xfId="3" applyFont="1" applyBorder="1" applyAlignment="1">
      <alignment horizontal="center"/>
    </xf>
    <xf numFmtId="167" fontId="3" fillId="0" borderId="7" xfId="3" applyNumberFormat="1" applyFont="1" applyBorder="1" applyAlignment="1">
      <alignment horizontal="center" vertical="center" wrapText="1"/>
    </xf>
    <xf numFmtId="167" fontId="3" fillId="22" borderId="0" xfId="4" applyNumberFormat="1" applyFont="1" applyFill="1" applyBorder="1" applyAlignment="1">
      <alignment horizontal="center" vertical="center" wrapText="1"/>
    </xf>
    <xf numFmtId="167" fontId="3" fillId="0" borderId="0" xfId="4" applyNumberFormat="1" applyFont="1" applyFill="1" applyBorder="1" applyAlignment="1">
      <alignment horizontal="center" vertical="center" wrapText="1"/>
    </xf>
    <xf numFmtId="0" fontId="3" fillId="18" borderId="0" xfId="4" applyFont="1" applyFill="1" applyBorder="1" applyAlignment="1">
      <alignment horizontal="center" vertical="center"/>
    </xf>
    <xf numFmtId="0" fontId="3" fillId="0" borderId="7" xfId="3" applyFont="1" applyBorder="1" applyAlignment="1">
      <alignment horizontal="center" vertical="center"/>
    </xf>
    <xf numFmtId="0" fontId="9" fillId="0" borderId="0" xfId="3" applyFont="1" applyBorder="1" applyAlignment="1">
      <alignment horizontal="center" vertical="center"/>
    </xf>
    <xf numFmtId="0" fontId="14" fillId="6" borderId="23" xfId="4" applyFont="1" applyFill="1" applyBorder="1" applyAlignment="1">
      <alignment horizontal="center" vertical="center" wrapText="1"/>
    </xf>
    <xf numFmtId="0" fontId="14" fillId="6" borderId="24" xfId="4" applyFont="1" applyFill="1" applyBorder="1" applyAlignment="1">
      <alignment horizontal="center" vertical="center" wrapText="1"/>
    </xf>
    <xf numFmtId="1" fontId="7" fillId="0" borderId="21" xfId="4" applyNumberFormat="1" applyFont="1" applyFill="1" applyBorder="1" applyAlignment="1">
      <alignment horizontal="center" vertical="center" wrapText="1"/>
    </xf>
    <xf numFmtId="14" fontId="3" fillId="0" borderId="0" xfId="3" applyNumberFormat="1" applyFont="1" applyBorder="1" applyAlignment="1">
      <alignment horizontal="center" vertical="center"/>
    </xf>
    <xf numFmtId="14" fontId="20" fillId="18" borderId="21" xfId="2" applyNumberFormat="1" applyFont="1" applyFill="1" applyBorder="1" applyAlignment="1">
      <alignment horizontal="center" vertical="center" wrapText="1"/>
    </xf>
    <xf numFmtId="14" fontId="3" fillId="0" borderId="0" xfId="3" applyNumberFormat="1" applyFont="1" applyBorder="1" applyAlignment="1">
      <alignment horizontal="center" vertical="center" wrapText="1"/>
    </xf>
    <xf numFmtId="14" fontId="14" fillId="0" borderId="0" xfId="3" applyNumberFormat="1" applyFont="1" applyBorder="1" applyAlignment="1">
      <alignment horizontal="center" vertical="center"/>
    </xf>
    <xf numFmtId="14" fontId="14" fillId="0" borderId="0" xfId="3" applyNumberFormat="1" applyFont="1" applyBorder="1" applyAlignment="1">
      <alignment horizontal="center" vertical="center" wrapText="1"/>
    </xf>
    <xf numFmtId="14" fontId="3" fillId="0" borderId="0" xfId="3" applyNumberFormat="1" applyFont="1" applyBorder="1" applyAlignment="1">
      <alignment horizontal="center" vertical="top" wrapText="1"/>
    </xf>
    <xf numFmtId="14" fontId="3" fillId="0" borderId="7" xfId="3" applyNumberFormat="1" applyFont="1" applyBorder="1" applyAlignment="1">
      <alignment horizontal="center" vertical="center" wrapText="1"/>
    </xf>
    <xf numFmtId="14" fontId="3" fillId="22" borderId="0" xfId="4" applyNumberFormat="1" applyFont="1" applyFill="1" applyBorder="1" applyAlignment="1">
      <alignment horizontal="center" vertical="center" wrapText="1"/>
    </xf>
    <xf numFmtId="14" fontId="3" fillId="0" borderId="0" xfId="4" applyNumberFormat="1" applyFont="1" applyFill="1" applyBorder="1" applyAlignment="1">
      <alignment horizontal="center" vertical="center" wrapText="1"/>
    </xf>
    <xf numFmtId="14" fontId="3" fillId="18" borderId="0" xfId="4" applyNumberFormat="1" applyFont="1" applyFill="1" applyBorder="1" applyAlignment="1">
      <alignment horizontal="center" vertical="center"/>
    </xf>
    <xf numFmtId="14" fontId="3" fillId="0" borderId="0" xfId="4" applyNumberFormat="1" applyFont="1" applyAlignment="1">
      <alignment horizontal="center" vertical="center"/>
    </xf>
    <xf numFmtId="44" fontId="3" fillId="0" borderId="0" xfId="4" applyNumberFormat="1" applyFont="1" applyFill="1" applyBorder="1" applyAlignment="1">
      <alignment horizontal="center" vertical="center" wrapText="1"/>
    </xf>
    <xf numFmtId="49" fontId="3" fillId="0" borderId="0" xfId="3" applyNumberFormat="1" applyFont="1" applyBorder="1" applyAlignment="1">
      <alignment horizontal="center" vertical="top" wrapText="1"/>
    </xf>
    <xf numFmtId="165" fontId="3" fillId="0" borderId="0" xfId="3" applyNumberFormat="1" applyFont="1" applyBorder="1" applyAlignment="1">
      <alignment horizontal="center" vertical="center" wrapText="1"/>
    </xf>
    <xf numFmtId="49" fontId="14" fillId="0" borderId="0" xfId="3" applyNumberFormat="1" applyFont="1" applyBorder="1" applyAlignment="1">
      <alignment horizontal="center" vertical="center" wrapText="1"/>
    </xf>
    <xf numFmtId="165" fontId="14" fillId="0" borderId="0" xfId="3" applyNumberFormat="1" applyFont="1" applyBorder="1" applyAlignment="1">
      <alignment horizontal="center" vertical="center" wrapText="1"/>
    </xf>
    <xf numFmtId="0" fontId="14" fillId="6" borderId="24" xfId="4" applyFont="1" applyFill="1" applyBorder="1" applyAlignment="1">
      <alignment horizontal="center" vertical="center" wrapText="1"/>
    </xf>
    <xf numFmtId="0" fontId="24" fillId="18" borderId="21" xfId="0" applyFont="1" applyFill="1" applyBorder="1" applyAlignment="1">
      <alignment horizontal="center" vertical="center" wrapText="1"/>
    </xf>
    <xf numFmtId="49" fontId="3" fillId="31" borderId="21" xfId="0" applyNumberFormat="1" applyFont="1" applyFill="1" applyBorder="1" applyAlignment="1">
      <alignment horizontal="center" vertical="center" wrapText="1"/>
    </xf>
    <xf numFmtId="49" fontId="3" fillId="31" borderId="0" xfId="0" applyNumberFormat="1" applyFont="1" applyFill="1" applyBorder="1" applyAlignment="1">
      <alignment horizontal="center" vertical="center" wrapText="1"/>
    </xf>
    <xf numFmtId="42" fontId="3" fillId="0" borderId="0" xfId="2" applyFont="1" applyAlignment="1">
      <alignment horizontal="center" vertical="center"/>
    </xf>
    <xf numFmtId="42" fontId="3" fillId="0" borderId="0" xfId="2" applyFont="1" applyAlignment="1">
      <alignment horizontal="center" vertical="center" wrapText="1"/>
    </xf>
    <xf numFmtId="0" fontId="9" fillId="0" borderId="0" xfId="3" applyFont="1" applyAlignment="1">
      <alignment horizontal="center" vertical="center"/>
    </xf>
    <xf numFmtId="42" fontId="9" fillId="0" borderId="0" xfId="2" applyFont="1" applyAlignment="1">
      <alignment horizontal="center" vertical="center"/>
    </xf>
    <xf numFmtId="49" fontId="36" fillId="0" borderId="21" xfId="0" applyNumberFormat="1" applyFont="1" applyFill="1" applyBorder="1" applyAlignment="1">
      <alignment horizontal="center" vertical="center"/>
    </xf>
    <xf numFmtId="42" fontId="9" fillId="0" borderId="0" xfId="2" applyFont="1" applyBorder="1" applyAlignment="1">
      <alignment horizontal="center" vertical="center"/>
    </xf>
    <xf numFmtId="0" fontId="3" fillId="18" borderId="21" xfId="4" applyFont="1" applyFill="1" applyBorder="1" applyAlignment="1">
      <alignment vertical="center" wrapText="1"/>
    </xf>
    <xf numFmtId="0" fontId="3" fillId="18" borderId="21" xfId="4" quotePrefix="1" applyFont="1" applyFill="1" applyBorder="1" applyAlignment="1">
      <alignment horizontal="center" vertical="center" wrapText="1"/>
    </xf>
    <xf numFmtId="0" fontId="3" fillId="0" borderId="13" xfId="4" applyFont="1" applyFill="1" applyBorder="1" applyAlignment="1">
      <alignment vertical="center" wrapText="1"/>
    </xf>
    <xf numFmtId="0" fontId="14" fillId="6" borderId="16" xfId="4" applyFont="1" applyFill="1" applyBorder="1" applyAlignment="1">
      <alignment horizontal="center" vertical="center" wrapText="1"/>
    </xf>
    <xf numFmtId="0" fontId="14" fillId="6" borderId="6" xfId="4" applyFont="1" applyFill="1" applyBorder="1" applyAlignment="1">
      <alignment horizontal="center" vertical="center" wrapText="1"/>
    </xf>
    <xf numFmtId="1" fontId="14" fillId="5" borderId="24" xfId="4" applyNumberFormat="1" applyFont="1" applyFill="1" applyBorder="1" applyAlignment="1">
      <alignment horizontal="center" vertical="center" wrapText="1"/>
    </xf>
    <xf numFmtId="1" fontId="14" fillId="6" borderId="23" xfId="4" applyNumberFormat="1" applyFont="1" applyFill="1" applyBorder="1" applyAlignment="1">
      <alignment horizontal="center" vertical="center" wrapText="1"/>
    </xf>
    <xf numFmtId="1" fontId="14" fillId="6" borderId="24" xfId="4" applyNumberFormat="1" applyFont="1" applyFill="1" applyBorder="1" applyAlignment="1">
      <alignment horizontal="center" vertical="center" wrapText="1"/>
    </xf>
    <xf numFmtId="44" fontId="3" fillId="0" borderId="0" xfId="3" applyNumberFormat="1" applyFont="1" applyBorder="1" applyAlignment="1">
      <alignment horizontal="center" vertical="center"/>
    </xf>
    <xf numFmtId="44" fontId="3" fillId="0" borderId="0" xfId="3" applyNumberFormat="1" applyFont="1" applyBorder="1" applyAlignment="1">
      <alignment horizontal="center" vertical="center" wrapText="1"/>
    </xf>
    <xf numFmtId="44" fontId="14" fillId="0" borderId="0" xfId="3" applyNumberFormat="1" applyFont="1" applyBorder="1" applyAlignment="1">
      <alignment horizontal="center" vertical="center"/>
    </xf>
    <xf numFmtId="44" fontId="14" fillId="0" borderId="0" xfId="3" applyNumberFormat="1" applyFont="1" applyBorder="1" applyAlignment="1">
      <alignment horizontal="center" vertical="center" wrapText="1"/>
    </xf>
    <xf numFmtId="44" fontId="3" fillId="0" borderId="0" xfId="3" applyNumberFormat="1" applyFont="1" applyBorder="1" applyAlignment="1">
      <alignment horizontal="center" vertical="top" wrapText="1"/>
    </xf>
    <xf numFmtId="44" fontId="3" fillId="0" borderId="7" xfId="3" applyNumberFormat="1" applyFont="1" applyBorder="1" applyAlignment="1">
      <alignment horizontal="center" vertical="center" wrapText="1"/>
    </xf>
    <xf numFmtId="44" fontId="3" fillId="22" borderId="0" xfId="4" applyNumberFormat="1" applyFont="1" applyFill="1" applyBorder="1" applyAlignment="1">
      <alignment horizontal="center" vertical="center" wrapText="1"/>
    </xf>
    <xf numFmtId="44" fontId="3" fillId="18" borderId="0" xfId="4" applyNumberFormat="1" applyFont="1" applyFill="1" applyBorder="1" applyAlignment="1">
      <alignment horizontal="center" vertical="center"/>
    </xf>
    <xf numFmtId="44" fontId="3" fillId="0" borderId="0" xfId="4" applyNumberFormat="1" applyFont="1" applyAlignment="1">
      <alignment horizontal="center" vertical="center"/>
    </xf>
    <xf numFmtId="49" fontId="36" fillId="18" borderId="21" xfId="0" applyNumberFormat="1" applyFont="1" applyFill="1" applyBorder="1" applyAlignment="1">
      <alignment horizontal="center" vertical="center"/>
    </xf>
    <xf numFmtId="49" fontId="3" fillId="18" borderId="21" xfId="7" applyNumberFormat="1" applyFont="1" applyFill="1" applyBorder="1" applyAlignment="1">
      <alignment horizontal="center" vertical="center" wrapText="1"/>
    </xf>
    <xf numFmtId="42" fontId="3" fillId="18" borderId="21" xfId="2" applyFont="1" applyFill="1" applyBorder="1" applyAlignment="1">
      <alignment horizontal="center" vertical="center" wrapText="1"/>
    </xf>
    <xf numFmtId="42" fontId="3" fillId="0" borderId="21" xfId="2" applyFont="1" applyFill="1" applyBorder="1" applyAlignment="1">
      <alignment horizontal="center" vertical="center" wrapText="1"/>
    </xf>
    <xf numFmtId="49" fontId="3" fillId="18" borderId="21" xfId="0" applyNumberFormat="1" applyFont="1" applyFill="1" applyBorder="1" applyAlignment="1">
      <alignment horizontal="center" vertical="center" wrapText="1"/>
    </xf>
    <xf numFmtId="0" fontId="36" fillId="18" borderId="21" xfId="0" applyFont="1" applyFill="1" applyBorder="1" applyAlignment="1">
      <alignment horizontal="center" vertical="center"/>
    </xf>
    <xf numFmtId="0" fontId="3" fillId="0" borderId="21" xfId="4" applyFont="1" applyFill="1" applyBorder="1" applyAlignment="1">
      <alignment horizontal="center" vertical="center" wrapText="1"/>
    </xf>
    <xf numFmtId="0" fontId="3" fillId="18" borderId="21" xfId="4" applyFont="1" applyFill="1" applyBorder="1" applyAlignment="1">
      <alignment horizontal="center" vertical="center" wrapText="1"/>
    </xf>
    <xf numFmtId="0" fontId="35" fillId="18" borderId="21" xfId="0" applyFont="1" applyFill="1" applyBorder="1" applyAlignment="1">
      <alignment horizontal="center" vertical="center"/>
    </xf>
    <xf numFmtId="165" fontId="3" fillId="0" borderId="0" xfId="3" applyNumberFormat="1" applyFont="1" applyBorder="1" applyAlignment="1">
      <alignment horizontal="center" vertical="center" wrapText="1"/>
    </xf>
    <xf numFmtId="0" fontId="14" fillId="6" borderId="23" xfId="4" applyFont="1" applyFill="1" applyBorder="1" applyAlignment="1">
      <alignment horizontal="center" vertical="center" wrapText="1"/>
    </xf>
    <xf numFmtId="49" fontId="12" fillId="2" borderId="0" xfId="3" applyNumberFormat="1" applyFont="1" applyFill="1" applyBorder="1" applyAlignment="1">
      <alignment vertical="center" wrapText="1"/>
    </xf>
    <xf numFmtId="0" fontId="4" fillId="0" borderId="0" xfId="3" applyFont="1" applyBorder="1" applyAlignment="1"/>
    <xf numFmtId="0" fontId="30" fillId="0" borderId="0" xfId="3" applyFont="1" applyBorder="1" applyAlignment="1"/>
    <xf numFmtId="167" fontId="3" fillId="0" borderId="0" xfId="3" applyNumberFormat="1" applyFont="1" applyBorder="1" applyAlignment="1">
      <alignment horizontal="left" vertical="center" wrapText="1"/>
    </xf>
    <xf numFmtId="168" fontId="3" fillId="0" borderId="1" xfId="4" applyNumberFormat="1" applyFont="1" applyFill="1" applyBorder="1" applyAlignment="1">
      <alignment vertical="center" wrapText="1"/>
    </xf>
    <xf numFmtId="0" fontId="3" fillId="0" borderId="14" xfId="4" applyFont="1" applyBorder="1" applyAlignment="1">
      <alignment horizontal="center" vertical="center"/>
    </xf>
    <xf numFmtId="166" fontId="10" fillId="44" borderId="0" xfId="4" applyNumberFormat="1" applyFont="1" applyFill="1" applyBorder="1" applyAlignment="1">
      <alignment horizontal="center" vertical="center" wrapText="1"/>
    </xf>
    <xf numFmtId="0" fontId="11" fillId="18" borderId="0" xfId="4" applyFont="1" applyFill="1" applyBorder="1"/>
    <xf numFmtId="0" fontId="3" fillId="18" borderId="0" xfId="4" applyFont="1" applyFill="1" applyAlignment="1">
      <alignment vertical="center"/>
    </xf>
    <xf numFmtId="0" fontId="3" fillId="18" borderId="0" xfId="4" applyFont="1" applyFill="1" applyAlignment="1">
      <alignment horizontal="center" vertical="center"/>
    </xf>
    <xf numFmtId="42" fontId="3" fillId="18" borderId="0" xfId="2" applyFont="1" applyFill="1" applyAlignment="1">
      <alignment horizontal="center" vertical="center"/>
    </xf>
    <xf numFmtId="1" fontId="3" fillId="0" borderId="22" xfId="4" applyNumberFormat="1" applyFont="1" applyFill="1" applyBorder="1" applyAlignment="1">
      <alignment horizontal="center" vertical="center" wrapText="1"/>
    </xf>
    <xf numFmtId="42" fontId="20" fillId="18" borderId="22" xfId="2" applyFont="1" applyFill="1" applyBorder="1" applyAlignment="1">
      <alignment horizontal="center" vertical="center" wrapText="1"/>
    </xf>
    <xf numFmtId="49" fontId="13" fillId="6" borderId="7" xfId="4" applyNumberFormat="1" applyFont="1" applyFill="1" applyBorder="1" applyAlignment="1">
      <alignment horizontal="center" vertical="center" wrapText="1"/>
    </xf>
    <xf numFmtId="49" fontId="3" fillId="0" borderId="14" xfId="4" applyNumberFormat="1" applyFont="1" applyFill="1" applyBorder="1" applyAlignment="1">
      <alignment horizontal="center" vertical="center" wrapText="1"/>
    </xf>
    <xf numFmtId="49" fontId="20" fillId="0" borderId="14" xfId="4" applyNumberFormat="1" applyFont="1" applyFill="1" applyBorder="1" applyAlignment="1">
      <alignment horizontal="center" vertical="center" wrapText="1"/>
    </xf>
    <xf numFmtId="49" fontId="20" fillId="18" borderId="14" xfId="4" applyNumberFormat="1" applyFont="1" applyFill="1" applyBorder="1" applyAlignment="1">
      <alignment horizontal="center" vertical="center" wrapText="1"/>
    </xf>
    <xf numFmtId="49" fontId="3" fillId="0" borderId="2" xfId="4" applyNumberFormat="1" applyFont="1" applyFill="1" applyBorder="1" applyAlignment="1">
      <alignment horizontal="center" vertical="center" wrapText="1"/>
    </xf>
    <xf numFmtId="49" fontId="3" fillId="18" borderId="14" xfId="4" applyNumberFormat="1" applyFont="1" applyFill="1" applyBorder="1" applyAlignment="1">
      <alignment horizontal="center" vertical="center" wrapText="1"/>
    </xf>
    <xf numFmtId="49" fontId="3" fillId="0" borderId="14" xfId="4" applyNumberFormat="1" applyFont="1" applyBorder="1" applyAlignment="1">
      <alignment horizontal="center" vertical="center" wrapText="1"/>
    </xf>
    <xf numFmtId="0" fontId="3" fillId="0" borderId="36" xfId="4" applyFont="1" applyBorder="1" applyAlignment="1">
      <alignment horizontal="center" vertical="center"/>
    </xf>
    <xf numFmtId="49" fontId="14" fillId="24" borderId="22" xfId="4" applyNumberFormat="1" applyFont="1" applyFill="1" applyBorder="1" applyAlignment="1">
      <alignment horizontal="center" vertical="center" wrapText="1"/>
    </xf>
    <xf numFmtId="49" fontId="3" fillId="24" borderId="22" xfId="4" applyNumberFormat="1" applyFont="1" applyFill="1" applyBorder="1" applyAlignment="1">
      <alignment horizontal="center" vertical="center" wrapText="1"/>
    </xf>
    <xf numFmtId="1" fontId="14" fillId="24" borderId="22" xfId="4" applyNumberFormat="1" applyFont="1" applyFill="1" applyBorder="1" applyAlignment="1">
      <alignment horizontal="center" vertical="center" wrapText="1"/>
    </xf>
    <xf numFmtId="0" fontId="14" fillId="24" borderId="22" xfId="4" applyFont="1" applyFill="1" applyBorder="1" applyAlignment="1">
      <alignment horizontal="left" vertical="center" wrapText="1"/>
    </xf>
    <xf numFmtId="1" fontId="3" fillId="24" borderId="22" xfId="4" applyNumberFormat="1" applyFont="1" applyFill="1" applyBorder="1" applyAlignment="1">
      <alignment horizontal="center" vertical="center" wrapText="1"/>
    </xf>
    <xf numFmtId="0" fontId="14" fillId="24" borderId="22" xfId="4" applyFont="1" applyFill="1" applyBorder="1" applyAlignment="1">
      <alignment horizontal="center" vertical="center" wrapText="1"/>
    </xf>
    <xf numFmtId="167" fontId="16" fillId="24" borderId="22" xfId="1" applyFont="1" applyFill="1" applyBorder="1" applyAlignment="1">
      <alignment horizontal="left" vertical="center" wrapText="1"/>
    </xf>
    <xf numFmtId="42" fontId="17" fillId="24" borderId="22" xfId="2" applyFont="1" applyFill="1" applyBorder="1" applyAlignment="1">
      <alignment horizontal="left" vertical="center" wrapText="1"/>
    </xf>
    <xf numFmtId="168" fontId="3" fillId="0" borderId="3" xfId="4" applyNumberFormat="1" applyFont="1" applyFill="1" applyBorder="1" applyAlignment="1">
      <alignment vertical="center" wrapText="1"/>
    </xf>
    <xf numFmtId="49" fontId="14" fillId="28" borderId="22" xfId="4" applyNumberFormat="1" applyFont="1" applyFill="1" applyBorder="1" applyAlignment="1">
      <alignment horizontal="center" vertical="center" wrapText="1"/>
    </xf>
    <xf numFmtId="49" fontId="3" fillId="28" borderId="22" xfId="4" applyNumberFormat="1" applyFont="1" applyFill="1" applyBorder="1" applyAlignment="1">
      <alignment horizontal="center" vertical="center" wrapText="1"/>
    </xf>
    <xf numFmtId="1" fontId="3" fillId="28" borderId="22" xfId="4" applyNumberFormat="1" applyFont="1" applyFill="1" applyBorder="1" applyAlignment="1">
      <alignment horizontal="center" vertical="center" wrapText="1"/>
    </xf>
    <xf numFmtId="0" fontId="14" fillId="28" borderId="22" xfId="4" applyFont="1" applyFill="1" applyBorder="1" applyAlignment="1">
      <alignment horizontal="left" vertical="center" wrapText="1"/>
    </xf>
    <xf numFmtId="0" fontId="14" fillId="28" borderId="22" xfId="4" applyFont="1" applyFill="1" applyBorder="1" applyAlignment="1">
      <alignment horizontal="center" vertical="center" wrapText="1"/>
    </xf>
    <xf numFmtId="167" fontId="16" fillId="28" borderId="22" xfId="1" applyFont="1" applyFill="1" applyBorder="1" applyAlignment="1">
      <alignment horizontal="left" vertical="center" wrapText="1"/>
    </xf>
    <xf numFmtId="42" fontId="17" fillId="28" borderId="22" xfId="2" applyFont="1" applyFill="1" applyBorder="1" applyAlignment="1">
      <alignment horizontal="left" vertical="center" wrapText="1"/>
    </xf>
    <xf numFmtId="49" fontId="20" fillId="0" borderId="22" xfId="2" applyNumberFormat="1" applyFont="1" applyFill="1" applyBorder="1" applyAlignment="1">
      <alignment horizontal="center" vertical="center" wrapText="1"/>
    </xf>
    <xf numFmtId="1" fontId="14" fillId="28" borderId="22" xfId="4" applyNumberFormat="1" applyFont="1" applyFill="1" applyBorder="1" applyAlignment="1">
      <alignment horizontal="center" vertical="center" wrapText="1"/>
    </xf>
    <xf numFmtId="167" fontId="6" fillId="0" borderId="22" xfId="1" applyFont="1" applyFill="1" applyBorder="1" applyAlignment="1">
      <alignment vertical="center" wrapText="1"/>
    </xf>
    <xf numFmtId="0" fontId="14" fillId="34" borderId="22" xfId="0" applyFont="1" applyFill="1" applyBorder="1" applyAlignment="1">
      <alignment vertical="center" wrapText="1"/>
    </xf>
    <xf numFmtId="0" fontId="14" fillId="34" borderId="22" xfId="0" applyFont="1" applyFill="1" applyBorder="1" applyAlignment="1">
      <alignment horizontal="center" vertical="center" wrapText="1"/>
    </xf>
    <xf numFmtId="49" fontId="14" fillId="34" borderId="22" xfId="0" applyNumberFormat="1" applyFont="1" applyFill="1" applyBorder="1" applyAlignment="1">
      <alignment horizontal="center" vertical="center" wrapText="1"/>
    </xf>
    <xf numFmtId="167" fontId="27" fillId="34" borderId="22" xfId="1" applyFont="1" applyFill="1" applyBorder="1" applyAlignment="1">
      <alignment vertical="center" wrapText="1"/>
    </xf>
    <xf numFmtId="42" fontId="28" fillId="34" borderId="22" xfId="2" applyFont="1" applyFill="1" applyBorder="1" applyAlignment="1">
      <alignment vertical="center" wrapText="1"/>
    </xf>
    <xf numFmtId="167" fontId="15" fillId="16" borderId="23" xfId="1" applyFont="1" applyFill="1" applyBorder="1" applyAlignment="1">
      <alignment vertical="center" wrapText="1"/>
    </xf>
    <xf numFmtId="165" fontId="14" fillId="11" borderId="8" xfId="4" applyNumberFormat="1" applyFont="1" applyFill="1" applyBorder="1" applyAlignment="1">
      <alignment horizontal="center" vertical="center" wrapText="1"/>
    </xf>
    <xf numFmtId="168" fontId="14" fillId="3" borderId="24" xfId="4" applyNumberFormat="1" applyFont="1" applyFill="1" applyBorder="1" applyAlignment="1">
      <alignment horizontal="center" vertical="center" wrapText="1"/>
    </xf>
    <xf numFmtId="49" fontId="14" fillId="5" borderId="24" xfId="4" applyNumberFormat="1" applyFont="1" applyFill="1" applyBorder="1" applyAlignment="1">
      <alignment horizontal="center" vertical="center" wrapText="1"/>
    </xf>
    <xf numFmtId="49" fontId="3" fillId="5" borderId="24" xfId="4" applyNumberFormat="1" applyFont="1" applyFill="1" applyBorder="1" applyAlignment="1">
      <alignment horizontal="center" vertical="center" wrapText="1"/>
    </xf>
    <xf numFmtId="1" fontId="3" fillId="5" borderId="24" xfId="4" applyNumberFormat="1" applyFont="1" applyFill="1" applyBorder="1" applyAlignment="1">
      <alignment horizontal="center" vertical="center" wrapText="1"/>
    </xf>
    <xf numFmtId="0" fontId="14" fillId="5" borderId="24" xfId="4" applyFont="1" applyFill="1" applyBorder="1" applyAlignment="1">
      <alignment horizontal="left" vertical="center" wrapText="1"/>
    </xf>
    <xf numFmtId="0" fontId="14" fillId="5" borderId="24" xfId="4" applyFont="1" applyFill="1" applyBorder="1" applyAlignment="1">
      <alignment horizontal="center" vertical="center" wrapText="1"/>
    </xf>
    <xf numFmtId="167" fontId="16" fillId="5" borderId="24" xfId="1" applyFont="1" applyFill="1" applyBorder="1" applyAlignment="1">
      <alignment horizontal="left" vertical="center" wrapText="1"/>
    </xf>
    <xf numFmtId="42" fontId="17" fillId="5" borderId="24" xfId="2" applyFont="1" applyFill="1" applyBorder="1" applyAlignment="1">
      <alignment horizontal="left" vertical="center" wrapText="1"/>
    </xf>
    <xf numFmtId="49" fontId="14" fillId="23" borderId="24" xfId="4" applyNumberFormat="1" applyFont="1" applyFill="1" applyBorder="1" applyAlignment="1">
      <alignment horizontal="center" vertical="center" wrapText="1"/>
    </xf>
    <xf numFmtId="49" fontId="3" fillId="23" borderId="24" xfId="4" applyNumberFormat="1" applyFont="1" applyFill="1" applyBorder="1" applyAlignment="1">
      <alignment horizontal="center" vertical="center" wrapText="1"/>
    </xf>
    <xf numFmtId="1" fontId="3" fillId="23" borderId="24" xfId="4" applyNumberFormat="1" applyFont="1" applyFill="1" applyBorder="1" applyAlignment="1">
      <alignment horizontal="center" vertical="center" wrapText="1"/>
    </xf>
    <xf numFmtId="0" fontId="14" fillId="23" borderId="24" xfId="4" applyFont="1" applyFill="1" applyBorder="1" applyAlignment="1">
      <alignment horizontal="left" vertical="center" wrapText="1"/>
    </xf>
    <xf numFmtId="0" fontId="14" fillId="23" borderId="24" xfId="4" applyFont="1" applyFill="1" applyBorder="1" applyAlignment="1">
      <alignment horizontal="center" vertical="center" wrapText="1"/>
    </xf>
    <xf numFmtId="167" fontId="16" fillId="23" borderId="24" xfId="1" applyFont="1" applyFill="1" applyBorder="1" applyAlignment="1">
      <alignment horizontal="left" vertical="center" wrapText="1"/>
    </xf>
    <xf numFmtId="42" fontId="17" fillId="23" borderId="24" xfId="2" applyFont="1" applyFill="1" applyBorder="1" applyAlignment="1">
      <alignment horizontal="left" vertical="center" wrapText="1"/>
    </xf>
    <xf numFmtId="49" fontId="14" fillId="19" borderId="24" xfId="4" applyNumberFormat="1" applyFont="1" applyFill="1" applyBorder="1" applyAlignment="1">
      <alignment horizontal="center" vertical="center" wrapText="1"/>
    </xf>
    <xf numFmtId="49" fontId="3" fillId="19" borderId="24" xfId="4" applyNumberFormat="1" applyFont="1" applyFill="1" applyBorder="1" applyAlignment="1">
      <alignment horizontal="center" vertical="center" wrapText="1"/>
    </xf>
    <xf numFmtId="1" fontId="14" fillId="19" borderId="24" xfId="4" applyNumberFormat="1" applyFont="1" applyFill="1" applyBorder="1" applyAlignment="1">
      <alignment horizontal="center" vertical="center" wrapText="1"/>
    </xf>
    <xf numFmtId="0" fontId="14" fillId="19" borderId="24" xfId="4" applyFont="1" applyFill="1" applyBorder="1" applyAlignment="1">
      <alignment horizontal="left" vertical="center" wrapText="1"/>
    </xf>
    <xf numFmtId="0" fontId="14" fillId="19" borderId="24" xfId="4" applyFont="1" applyFill="1" applyBorder="1" applyAlignment="1">
      <alignment horizontal="center" vertical="center" wrapText="1"/>
    </xf>
    <xf numFmtId="167" fontId="16" fillId="19" borderId="24" xfId="1" applyFont="1" applyFill="1" applyBorder="1" applyAlignment="1">
      <alignment horizontal="left" vertical="center" wrapText="1"/>
    </xf>
    <xf numFmtId="42" fontId="17" fillId="19" borderId="24" xfId="2" applyFont="1" applyFill="1" applyBorder="1" applyAlignment="1">
      <alignment horizontal="left" vertical="center" wrapText="1"/>
    </xf>
    <xf numFmtId="49" fontId="14" fillId="27" borderId="24" xfId="4" applyNumberFormat="1" applyFont="1" applyFill="1" applyBorder="1" applyAlignment="1">
      <alignment horizontal="center" vertical="center" wrapText="1"/>
    </xf>
    <xf numFmtId="49" fontId="3" fillId="27" borderId="24" xfId="4" applyNumberFormat="1" applyFont="1" applyFill="1" applyBorder="1" applyAlignment="1">
      <alignment horizontal="center" vertical="center" wrapText="1"/>
    </xf>
    <xf numFmtId="1" fontId="14" fillId="27" borderId="24" xfId="4" applyNumberFormat="1" applyFont="1" applyFill="1" applyBorder="1" applyAlignment="1">
      <alignment horizontal="center" vertical="center" wrapText="1"/>
    </xf>
    <xf numFmtId="0" fontId="14" fillId="27" borderId="24" xfId="4" applyFont="1" applyFill="1" applyBorder="1" applyAlignment="1">
      <alignment horizontal="left" vertical="center" wrapText="1"/>
    </xf>
    <xf numFmtId="0" fontId="14" fillId="27" borderId="24" xfId="4" applyFont="1" applyFill="1" applyBorder="1" applyAlignment="1">
      <alignment horizontal="center" vertical="center" wrapText="1"/>
    </xf>
    <xf numFmtId="167" fontId="16" fillId="27" borderId="24" xfId="1" applyFont="1" applyFill="1" applyBorder="1" applyAlignment="1">
      <alignment horizontal="left" vertical="center" wrapText="1"/>
    </xf>
    <xf numFmtId="42" fontId="17" fillId="27" borderId="24" xfId="2" applyFont="1" applyFill="1" applyBorder="1" applyAlignment="1">
      <alignment horizontal="left" vertical="center" wrapText="1"/>
    </xf>
    <xf numFmtId="49" fontId="14" fillId="28" borderId="23" xfId="4" applyNumberFormat="1" applyFont="1" applyFill="1" applyBorder="1" applyAlignment="1">
      <alignment horizontal="center" vertical="center" wrapText="1"/>
    </xf>
    <xf numFmtId="49" fontId="3" fillId="28" borderId="23" xfId="4" applyNumberFormat="1" applyFont="1" applyFill="1" applyBorder="1" applyAlignment="1">
      <alignment horizontal="center" vertical="center" wrapText="1"/>
    </xf>
    <xf numFmtId="1" fontId="3" fillId="28" borderId="23" xfId="4" applyNumberFormat="1" applyFont="1" applyFill="1" applyBorder="1" applyAlignment="1">
      <alignment horizontal="center" vertical="center" wrapText="1"/>
    </xf>
    <xf numFmtId="0" fontId="14" fillId="28" borderId="23" xfId="4" applyFont="1" applyFill="1" applyBorder="1" applyAlignment="1">
      <alignment horizontal="left" vertical="center" wrapText="1"/>
    </xf>
    <xf numFmtId="0" fontId="14" fillId="28" borderId="23" xfId="4" applyFont="1" applyFill="1" applyBorder="1" applyAlignment="1">
      <alignment horizontal="center" vertical="center" wrapText="1"/>
    </xf>
    <xf numFmtId="167" fontId="16" fillId="28" borderId="23" xfId="1" applyFont="1" applyFill="1" applyBorder="1" applyAlignment="1">
      <alignment horizontal="left" vertical="center" wrapText="1"/>
    </xf>
    <xf numFmtId="42" fontId="17" fillId="28" borderId="23" xfId="2" applyFont="1" applyFill="1" applyBorder="1" applyAlignment="1">
      <alignment horizontal="left" vertical="center" wrapText="1"/>
    </xf>
    <xf numFmtId="1" fontId="3" fillId="19" borderId="24" xfId="4" applyNumberFormat="1" applyFont="1" applyFill="1" applyBorder="1" applyAlignment="1">
      <alignment horizontal="center" vertical="center" wrapText="1"/>
    </xf>
    <xf numFmtId="1" fontId="14" fillId="28" borderId="23" xfId="4" applyNumberFormat="1" applyFont="1" applyFill="1" applyBorder="1" applyAlignment="1">
      <alignment horizontal="center" vertical="center" wrapText="1"/>
    </xf>
    <xf numFmtId="49" fontId="14" fillId="5" borderId="24" xfId="4" applyNumberFormat="1" applyFont="1" applyFill="1" applyBorder="1" applyAlignment="1">
      <alignment horizontal="left" vertical="center" wrapText="1"/>
    </xf>
    <xf numFmtId="42" fontId="14" fillId="28" borderId="23" xfId="2" applyFont="1" applyFill="1" applyBorder="1" applyAlignment="1">
      <alignment horizontal="left" vertical="center" wrapText="1"/>
    </xf>
    <xf numFmtId="167" fontId="14" fillId="28" borderId="23" xfId="1" applyFont="1" applyFill="1" applyBorder="1" applyAlignment="1">
      <alignment horizontal="left" vertical="center" wrapText="1"/>
    </xf>
    <xf numFmtId="167" fontId="17" fillId="28" borderId="23" xfId="1" applyFont="1" applyFill="1" applyBorder="1" applyAlignment="1">
      <alignment horizontal="left" vertical="center" wrapText="1"/>
    </xf>
    <xf numFmtId="0" fontId="14" fillId="33" borderId="24" xfId="0" applyFont="1" applyFill="1" applyBorder="1" applyAlignment="1">
      <alignment vertical="center" wrapText="1"/>
    </xf>
    <xf numFmtId="0" fontId="14" fillId="33" borderId="24" xfId="0" applyFont="1" applyFill="1" applyBorder="1" applyAlignment="1">
      <alignment horizontal="center" vertical="center" wrapText="1"/>
    </xf>
    <xf numFmtId="49" fontId="14" fillId="33" borderId="24" xfId="0" applyNumberFormat="1" applyFont="1" applyFill="1" applyBorder="1" applyAlignment="1">
      <alignment horizontal="center" vertical="center" wrapText="1"/>
    </xf>
    <xf numFmtId="167" fontId="27" fillId="33" borderId="24" xfId="1" applyFont="1" applyFill="1" applyBorder="1" applyAlignment="1">
      <alignment vertical="center" wrapText="1"/>
    </xf>
    <xf numFmtId="42" fontId="28" fillId="33" borderId="24" xfId="2" applyFont="1" applyFill="1" applyBorder="1" applyAlignment="1">
      <alignment vertical="center" wrapText="1"/>
    </xf>
    <xf numFmtId="165" fontId="29" fillId="6" borderId="39" xfId="4" applyNumberFormat="1" applyFont="1" applyFill="1" applyBorder="1" applyAlignment="1">
      <alignment vertical="center" wrapText="1"/>
    </xf>
    <xf numFmtId="165" fontId="15" fillId="6" borderId="9" xfId="4" applyNumberFormat="1" applyFont="1" applyFill="1" applyBorder="1" applyAlignment="1">
      <alignment vertical="center" wrapText="1"/>
    </xf>
    <xf numFmtId="49" fontId="13" fillId="6" borderId="25" xfId="4" applyNumberFormat="1" applyFont="1" applyFill="1" applyBorder="1" applyAlignment="1">
      <alignment horizontal="center" vertical="center" wrapText="1"/>
    </xf>
    <xf numFmtId="49" fontId="13" fillId="6" borderId="26" xfId="4" applyNumberFormat="1" applyFont="1" applyFill="1" applyBorder="1" applyAlignment="1">
      <alignment horizontal="center" vertical="center" wrapText="1"/>
    </xf>
    <xf numFmtId="49" fontId="13" fillId="6" borderId="27" xfId="4" applyNumberFormat="1" applyFont="1" applyFill="1" applyBorder="1" applyAlignment="1">
      <alignment horizontal="center" vertical="center" wrapText="1"/>
    </xf>
    <xf numFmtId="1" fontId="13" fillId="6" borderId="25" xfId="4" applyNumberFormat="1" applyFont="1" applyFill="1" applyBorder="1" applyAlignment="1">
      <alignment horizontal="center" vertical="center" wrapText="1"/>
    </xf>
    <xf numFmtId="1" fontId="13" fillId="6" borderId="26" xfId="4" applyNumberFormat="1"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3" fillId="7" borderId="26" xfId="4" applyFont="1" applyFill="1" applyBorder="1" applyAlignment="1">
      <alignment horizontal="center" vertical="center" wrapText="1"/>
    </xf>
    <xf numFmtId="49" fontId="13" fillId="7" borderId="26" xfId="4" applyNumberFormat="1" applyFont="1" applyFill="1" applyBorder="1" applyAlignment="1">
      <alignment horizontal="center" vertical="center" wrapText="1"/>
    </xf>
    <xf numFmtId="14" fontId="13" fillId="7" borderId="26" xfId="4" applyNumberFormat="1" applyFont="1" applyFill="1" applyBorder="1" applyAlignment="1">
      <alignment horizontal="center" vertical="center" wrapText="1"/>
    </xf>
    <xf numFmtId="42" fontId="13" fillId="14" borderId="26" xfId="2" applyFont="1" applyFill="1" applyBorder="1" applyAlignment="1">
      <alignment horizontal="center" vertical="center" wrapText="1"/>
    </xf>
    <xf numFmtId="0" fontId="13" fillId="15" borderId="29" xfId="4" applyFont="1" applyFill="1" applyBorder="1" applyAlignment="1">
      <alignment horizontal="center" vertical="center" wrapText="1"/>
    </xf>
    <xf numFmtId="1" fontId="13" fillId="8" borderId="26" xfId="4" applyNumberFormat="1" applyFont="1" applyFill="1" applyBorder="1" applyAlignment="1">
      <alignment horizontal="center" vertical="center" wrapText="1"/>
    </xf>
    <xf numFmtId="167" fontId="14" fillId="9" borderId="26" xfId="1" applyFont="1" applyFill="1" applyBorder="1" applyAlignment="1">
      <alignment horizontal="center" vertical="center" wrapText="1"/>
    </xf>
    <xf numFmtId="167" fontId="14" fillId="10" borderId="26" xfId="1" applyFont="1" applyFill="1" applyBorder="1" applyAlignment="1">
      <alignment horizontal="center" vertical="center" wrapText="1"/>
    </xf>
    <xf numFmtId="166" fontId="14" fillId="3" borderId="41" xfId="4" applyNumberFormat="1" applyFont="1" applyFill="1" applyBorder="1" applyAlignment="1">
      <alignment horizontal="center" vertical="center" wrapText="1"/>
    </xf>
    <xf numFmtId="166" fontId="14" fillId="3" borderId="40" xfId="4" applyNumberFormat="1" applyFont="1" applyFill="1" applyBorder="1" applyAlignment="1">
      <alignment horizontal="center" vertical="center" wrapText="1"/>
    </xf>
    <xf numFmtId="166" fontId="14" fillId="4" borderId="40" xfId="4" applyNumberFormat="1" applyFont="1" applyFill="1" applyBorder="1" applyAlignment="1">
      <alignment horizontal="center" vertical="center" wrapText="1"/>
    </xf>
    <xf numFmtId="166" fontId="14" fillId="5" borderId="40" xfId="4" applyNumberFormat="1" applyFont="1" applyFill="1" applyBorder="1" applyAlignment="1">
      <alignment horizontal="center" vertical="center" wrapText="1"/>
    </xf>
    <xf numFmtId="166" fontId="14" fillId="12" borderId="40" xfId="4" applyNumberFormat="1" applyFont="1" applyFill="1" applyBorder="1" applyAlignment="1">
      <alignment horizontal="center" vertical="center" wrapText="1"/>
    </xf>
    <xf numFmtId="166" fontId="13" fillId="13" borderId="26" xfId="4" applyNumberFormat="1" applyFont="1" applyFill="1" applyBorder="1" applyAlignment="1">
      <alignment horizontal="center" vertical="center" wrapText="1"/>
    </xf>
    <xf numFmtId="49" fontId="13" fillId="14" borderId="26" xfId="0" applyNumberFormat="1" applyFont="1" applyFill="1" applyBorder="1" applyAlignment="1">
      <alignment horizontal="center" vertical="center" wrapText="1"/>
    </xf>
    <xf numFmtId="0" fontId="13" fillId="15" borderId="31" xfId="4" applyFont="1" applyFill="1" applyBorder="1" applyAlignment="1">
      <alignment horizontal="center" vertical="center" wrapText="1"/>
    </xf>
    <xf numFmtId="49" fontId="3" fillId="0" borderId="25" xfId="5" applyNumberFormat="1" applyFont="1" applyFill="1" applyBorder="1" applyAlignment="1">
      <alignment horizontal="center" vertical="center" wrapText="1"/>
    </xf>
    <xf numFmtId="49" fontId="3" fillId="0" borderId="26" xfId="5" applyNumberFormat="1" applyFont="1" applyFill="1" applyBorder="1" applyAlignment="1">
      <alignment horizontal="center" vertical="center" wrapText="1"/>
    </xf>
    <xf numFmtId="1" fontId="3" fillId="0" borderId="25" xfId="4" applyNumberFormat="1" applyFont="1" applyFill="1" applyBorder="1" applyAlignment="1">
      <alignment horizontal="center" vertical="center" wrapText="1"/>
    </xf>
    <xf numFmtId="1" fontId="3" fillId="0" borderId="26" xfId="4" applyNumberFormat="1" applyFont="1" applyFill="1" applyBorder="1" applyAlignment="1">
      <alignment horizontal="center" vertical="center" wrapText="1"/>
    </xf>
    <xf numFmtId="42" fontId="20" fillId="0" borderId="26" xfId="2" applyFont="1" applyFill="1" applyBorder="1" applyAlignment="1">
      <alignment horizontal="justify" vertical="center" wrapText="1"/>
    </xf>
    <xf numFmtId="42" fontId="20" fillId="0" borderId="26" xfId="2" applyFont="1" applyFill="1" applyBorder="1" applyAlignment="1">
      <alignment horizontal="center" vertical="center" wrapText="1"/>
    </xf>
    <xf numFmtId="49" fontId="20" fillId="0" borderId="26" xfId="2" applyNumberFormat="1" applyFont="1" applyFill="1" applyBorder="1" applyAlignment="1">
      <alignment horizontal="center" vertical="center" wrapText="1"/>
    </xf>
    <xf numFmtId="49" fontId="3" fillId="0" borderId="26" xfId="4" applyNumberFormat="1" applyFont="1" applyFill="1" applyBorder="1" applyAlignment="1">
      <alignment horizontal="center" vertical="center" wrapText="1"/>
    </xf>
    <xf numFmtId="42" fontId="3" fillId="0" borderId="26" xfId="2" applyFont="1" applyFill="1" applyBorder="1" applyAlignment="1">
      <alignment horizontal="center" vertical="center" wrapText="1"/>
    </xf>
    <xf numFmtId="0" fontId="3" fillId="0" borderId="26" xfId="4" applyFont="1" applyFill="1" applyBorder="1" applyAlignment="1">
      <alignment horizontal="center" vertical="center" wrapText="1"/>
    </xf>
    <xf numFmtId="167" fontId="6" fillId="18" borderId="26" xfId="1" applyFont="1" applyFill="1" applyBorder="1" applyAlignment="1">
      <alignment vertical="center" wrapText="1"/>
    </xf>
    <xf numFmtId="165" fontId="3" fillId="0" borderId="30" xfId="4" applyNumberFormat="1" applyFont="1" applyBorder="1" applyAlignment="1">
      <alignment vertical="center" wrapText="1"/>
    </xf>
    <xf numFmtId="168" fontId="3" fillId="0" borderId="26" xfId="4" applyNumberFormat="1" applyFont="1" applyFill="1" applyBorder="1" applyAlignment="1">
      <alignment vertical="center" wrapText="1"/>
    </xf>
    <xf numFmtId="168" fontId="3" fillId="0" borderId="28" xfId="4" applyNumberFormat="1" applyFont="1" applyFill="1" applyBorder="1" applyAlignment="1">
      <alignment vertical="center" wrapText="1"/>
    </xf>
    <xf numFmtId="0" fontId="3" fillId="0" borderId="26" xfId="4" applyFont="1" applyFill="1" applyBorder="1" applyAlignment="1">
      <alignment vertical="center" wrapText="1"/>
    </xf>
    <xf numFmtId="0" fontId="3" fillId="0" borderId="27" xfId="4" applyFont="1" applyFill="1" applyBorder="1" applyAlignment="1">
      <alignment horizontal="center" vertical="center" wrapText="1"/>
    </xf>
    <xf numFmtId="1" fontId="20" fillId="0" borderId="25" xfId="0" applyNumberFormat="1" applyFont="1" applyFill="1" applyBorder="1" applyAlignment="1">
      <alignment horizontal="center" vertical="center" wrapText="1"/>
    </xf>
    <xf numFmtId="1" fontId="20" fillId="0" borderId="26" xfId="0" applyNumberFormat="1" applyFont="1" applyFill="1" applyBorder="1" applyAlignment="1">
      <alignment horizontal="center" vertical="center" wrapText="1"/>
    </xf>
    <xf numFmtId="167" fontId="21" fillId="0" borderId="26" xfId="1" applyFont="1" applyFill="1" applyBorder="1" applyAlignment="1">
      <alignment horizontal="justify" vertical="center" wrapText="1"/>
    </xf>
    <xf numFmtId="168" fontId="3" fillId="0" borderId="30" xfId="4" applyNumberFormat="1" applyFont="1" applyFill="1" applyBorder="1" applyAlignment="1">
      <alignment vertical="center" wrapText="1"/>
    </xf>
    <xf numFmtId="0" fontId="3" fillId="0" borderId="26" xfId="4" quotePrefix="1" applyFont="1" applyFill="1" applyBorder="1" applyAlignment="1">
      <alignment horizontal="center" vertical="center" wrapText="1"/>
    </xf>
    <xf numFmtId="49" fontId="3" fillId="0" borderId="26" xfId="7" applyNumberFormat="1" applyFont="1" applyFill="1" applyBorder="1" applyAlignment="1">
      <alignment horizontal="center" vertical="center" wrapText="1"/>
    </xf>
    <xf numFmtId="1" fontId="20" fillId="0" borderId="25" xfId="0" applyNumberFormat="1" applyFont="1" applyBorder="1" applyAlignment="1">
      <alignment horizontal="center" vertical="center" wrapText="1"/>
    </xf>
    <xf numFmtId="1" fontId="20" fillId="0" borderId="26" xfId="0" applyNumberFormat="1" applyFont="1" applyBorder="1" applyAlignment="1">
      <alignment horizontal="center" vertical="center" wrapText="1"/>
    </xf>
    <xf numFmtId="165" fontId="3" fillId="0" borderId="26" xfId="4" applyNumberFormat="1" applyFont="1" applyFill="1" applyBorder="1" applyAlignment="1">
      <alignment horizontal="center" vertical="center" wrapText="1"/>
    </xf>
    <xf numFmtId="167" fontId="6" fillId="0" borderId="26" xfId="1" applyFont="1" applyFill="1" applyBorder="1" applyAlignment="1">
      <alignment vertical="center" wrapText="1"/>
    </xf>
    <xf numFmtId="1" fontId="3" fillId="0" borderId="26" xfId="4" applyNumberFormat="1" applyFont="1" applyFill="1" applyBorder="1" applyAlignment="1">
      <alignment vertical="center" wrapText="1"/>
    </xf>
    <xf numFmtId="165" fontId="3" fillId="0" borderId="26" xfId="4" applyNumberFormat="1" applyFont="1" applyFill="1" applyBorder="1" applyAlignment="1">
      <alignment vertical="center" wrapText="1"/>
    </xf>
    <xf numFmtId="0" fontId="3" fillId="0" borderId="26" xfId="4" applyNumberFormat="1" applyFont="1" applyFill="1" applyBorder="1" applyAlignment="1">
      <alignment vertical="center" wrapText="1"/>
    </xf>
    <xf numFmtId="165" fontId="3" fillId="0" borderId="27" xfId="4" applyNumberFormat="1" applyFont="1" applyFill="1" applyBorder="1" applyAlignment="1">
      <alignment horizontal="center" vertical="center" wrapText="1"/>
    </xf>
    <xf numFmtId="49" fontId="3" fillId="0" borderId="42" xfId="4" applyNumberFormat="1" applyFont="1" applyFill="1" applyBorder="1" applyAlignment="1">
      <alignment horizontal="center" vertical="center" wrapText="1"/>
    </xf>
    <xf numFmtId="49" fontId="3" fillId="0" borderId="43" xfId="4" applyNumberFormat="1" applyFont="1" applyFill="1" applyBorder="1" applyAlignment="1">
      <alignment horizontal="center" vertical="center" wrapText="1"/>
    </xf>
    <xf numFmtId="49" fontId="3" fillId="0" borderId="44" xfId="4" applyNumberFormat="1" applyFont="1" applyFill="1" applyBorder="1" applyAlignment="1">
      <alignment horizontal="center" vertical="center" wrapText="1"/>
    </xf>
    <xf numFmtId="49" fontId="3" fillId="0" borderId="45" xfId="4" applyNumberFormat="1" applyFont="1" applyFill="1" applyBorder="1" applyAlignment="1">
      <alignment horizontal="center" vertical="center" wrapText="1"/>
    </xf>
    <xf numFmtId="49" fontId="3" fillId="0" borderId="46" xfId="4" applyNumberFormat="1" applyFont="1" applyFill="1" applyBorder="1" applyAlignment="1">
      <alignment horizontal="center" vertical="center" wrapText="1"/>
    </xf>
    <xf numFmtId="49" fontId="3" fillId="0" borderId="47" xfId="4" applyNumberFormat="1" applyFont="1" applyFill="1" applyBorder="1" applyAlignment="1">
      <alignment horizontal="center" vertical="center" wrapText="1"/>
    </xf>
    <xf numFmtId="1" fontId="20" fillId="0" borderId="42" xfId="0" applyNumberFormat="1" applyFont="1" applyBorder="1" applyAlignment="1">
      <alignment horizontal="center" vertical="center" wrapText="1"/>
    </xf>
    <xf numFmtId="1" fontId="20" fillId="0" borderId="43" xfId="0" applyNumberFormat="1" applyFont="1" applyBorder="1" applyAlignment="1">
      <alignment horizontal="center" vertical="center" wrapText="1"/>
    </xf>
    <xf numFmtId="0" fontId="3" fillId="18" borderId="43" xfId="6" applyFont="1" applyFill="1" applyBorder="1" applyAlignment="1">
      <alignment vertical="center" wrapText="1"/>
    </xf>
    <xf numFmtId="1" fontId="20" fillId="18" borderId="43" xfId="0" applyNumberFormat="1" applyFont="1" applyFill="1" applyBorder="1" applyAlignment="1">
      <alignment horizontal="center" vertical="center" wrapText="1"/>
    </xf>
    <xf numFmtId="42" fontId="20" fillId="0" borderId="43" xfId="2" applyFont="1" applyFill="1" applyBorder="1" applyAlignment="1">
      <alignment horizontal="justify" vertical="center" wrapText="1"/>
    </xf>
    <xf numFmtId="42" fontId="20" fillId="0" borderId="43" xfId="2" applyFont="1" applyFill="1" applyBorder="1" applyAlignment="1">
      <alignment horizontal="center" vertical="center" wrapText="1"/>
    </xf>
    <xf numFmtId="49" fontId="20" fillId="0" borderId="43" xfId="2" applyNumberFormat="1" applyFont="1" applyFill="1" applyBorder="1" applyAlignment="1">
      <alignment horizontal="center" vertical="center" wrapText="1"/>
    </xf>
    <xf numFmtId="14" fontId="20" fillId="0" borderId="43" xfId="2" applyNumberFormat="1" applyFont="1" applyFill="1" applyBorder="1" applyAlignment="1">
      <alignment horizontal="center" vertical="center" wrapText="1"/>
    </xf>
    <xf numFmtId="42" fontId="3" fillId="0" borderId="43" xfId="2" applyFont="1" applyFill="1" applyBorder="1" applyAlignment="1">
      <alignment horizontal="center" vertical="center" wrapText="1"/>
    </xf>
    <xf numFmtId="0" fontId="3" fillId="0" borderId="43" xfId="4" applyNumberFormat="1" applyFont="1" applyFill="1" applyBorder="1" applyAlignment="1">
      <alignment horizontal="center" vertical="center" wrapText="1"/>
    </xf>
    <xf numFmtId="165" fontId="3" fillId="0" borderId="43" xfId="4" applyNumberFormat="1" applyFont="1" applyFill="1" applyBorder="1" applyAlignment="1">
      <alignment horizontal="center" vertical="center" wrapText="1"/>
    </xf>
    <xf numFmtId="167" fontId="6" fillId="0" borderId="43" xfId="1" applyFont="1" applyFill="1" applyBorder="1" applyAlignment="1">
      <alignment vertical="center" wrapText="1"/>
    </xf>
    <xf numFmtId="168" fontId="3" fillId="0" borderId="48" xfId="4" applyNumberFormat="1" applyFont="1" applyFill="1" applyBorder="1" applyAlignment="1">
      <alignment vertical="center" wrapText="1"/>
    </xf>
    <xf numFmtId="168" fontId="3" fillId="0" borderId="43" xfId="4" applyNumberFormat="1" applyFont="1" applyFill="1" applyBorder="1" applyAlignment="1">
      <alignment vertical="center" wrapText="1"/>
    </xf>
    <xf numFmtId="168" fontId="3" fillId="0" borderId="49" xfId="4" applyNumberFormat="1" applyFont="1" applyFill="1" applyBorder="1" applyAlignment="1">
      <alignment vertical="center" wrapText="1"/>
    </xf>
    <xf numFmtId="0" fontId="3" fillId="0" borderId="43" xfId="4" applyNumberFormat="1" applyFont="1" applyFill="1" applyBorder="1" applyAlignment="1">
      <alignment vertical="center" wrapText="1"/>
    </xf>
    <xf numFmtId="165" fontId="3" fillId="0" borderId="43" xfId="4" applyNumberFormat="1" applyFont="1" applyFill="1" applyBorder="1" applyAlignment="1">
      <alignment vertical="center" wrapText="1"/>
    </xf>
    <xf numFmtId="165" fontId="3" fillId="0" borderId="44" xfId="4" applyNumberFormat="1" applyFont="1" applyFill="1" applyBorder="1" applyAlignment="1">
      <alignment horizontal="center" vertical="center" wrapText="1"/>
    </xf>
    <xf numFmtId="1" fontId="20" fillId="0" borderId="45" xfId="0" applyNumberFormat="1" applyFont="1" applyBorder="1" applyAlignment="1">
      <alignment horizontal="center" vertical="center" wrapText="1"/>
    </xf>
    <xf numFmtId="1" fontId="20" fillId="0" borderId="46" xfId="0" applyNumberFormat="1" applyFont="1" applyBorder="1" applyAlignment="1">
      <alignment horizontal="center" vertical="center" wrapText="1"/>
    </xf>
    <xf numFmtId="1" fontId="20" fillId="18" borderId="46" xfId="0" applyNumberFormat="1" applyFont="1" applyFill="1" applyBorder="1" applyAlignment="1">
      <alignment horizontal="center" vertical="center" wrapText="1"/>
    </xf>
    <xf numFmtId="42" fontId="20" fillId="0" borderId="46" xfId="2" applyFont="1" applyFill="1" applyBorder="1" applyAlignment="1">
      <alignment horizontal="justify" vertical="center" wrapText="1"/>
    </xf>
    <xf numFmtId="49" fontId="20" fillId="0" borderId="46" xfId="2" applyNumberFormat="1" applyFont="1" applyFill="1" applyBorder="1" applyAlignment="1">
      <alignment horizontal="center" vertical="center" wrapText="1"/>
    </xf>
    <xf numFmtId="14" fontId="20" fillId="0" borderId="46" xfId="2" applyNumberFormat="1" applyFont="1" applyFill="1" applyBorder="1" applyAlignment="1">
      <alignment horizontal="center" vertical="center" wrapText="1"/>
    </xf>
    <xf numFmtId="49" fontId="3" fillId="0" borderId="46" xfId="3" applyNumberFormat="1" applyFont="1" applyBorder="1" applyAlignment="1">
      <alignment horizontal="center" vertical="center" wrapText="1"/>
    </xf>
    <xf numFmtId="42" fontId="3" fillId="0" borderId="46" xfId="2" applyFont="1" applyFill="1" applyBorder="1" applyAlignment="1">
      <alignment horizontal="center" vertical="center" wrapText="1"/>
    </xf>
    <xf numFmtId="0" fontId="3" fillId="0" borderId="46" xfId="3" applyFont="1" applyBorder="1" applyAlignment="1">
      <alignment horizontal="center" vertical="center" wrapText="1"/>
    </xf>
    <xf numFmtId="1" fontId="3" fillId="0" borderId="46" xfId="3" applyNumberFormat="1" applyFont="1" applyBorder="1" applyAlignment="1">
      <alignment horizontal="center" vertical="center" wrapText="1"/>
    </xf>
    <xf numFmtId="167" fontId="6" fillId="0" borderId="46" xfId="1" applyFont="1" applyFill="1" applyBorder="1" applyAlignment="1">
      <alignment vertical="center" wrapText="1"/>
    </xf>
    <xf numFmtId="168" fontId="3" fillId="0" borderId="50" xfId="4" applyNumberFormat="1" applyFont="1" applyFill="1" applyBorder="1" applyAlignment="1">
      <alignment vertical="center" wrapText="1"/>
    </xf>
    <xf numFmtId="168" fontId="3" fillId="0" borderId="46" xfId="4" applyNumberFormat="1" applyFont="1" applyFill="1" applyBorder="1" applyAlignment="1">
      <alignment vertical="center" wrapText="1"/>
    </xf>
    <xf numFmtId="168" fontId="3" fillId="0" borderId="51" xfId="4" applyNumberFormat="1" applyFont="1" applyFill="1" applyBorder="1" applyAlignment="1">
      <alignment vertical="center" wrapText="1"/>
    </xf>
    <xf numFmtId="1" fontId="7" fillId="0" borderId="46" xfId="3" applyNumberFormat="1" applyFont="1" applyBorder="1" applyAlignment="1">
      <alignment horizontal="center" vertical="center" wrapText="1"/>
    </xf>
    <xf numFmtId="42" fontId="3" fillId="0" borderId="46" xfId="2" applyFont="1" applyBorder="1" applyAlignment="1">
      <alignment horizontal="center" vertical="center" wrapText="1"/>
    </xf>
    <xf numFmtId="1" fontId="3" fillId="0" borderId="47" xfId="3" applyNumberFormat="1" applyFont="1" applyBorder="1" applyAlignment="1">
      <alignment horizontal="center" vertical="center" wrapText="1"/>
    </xf>
    <xf numFmtId="167" fontId="6" fillId="0" borderId="26" xfId="1" applyFont="1" applyFill="1" applyBorder="1" applyAlignment="1">
      <alignment horizontal="left" vertical="center" wrapText="1"/>
    </xf>
    <xf numFmtId="0" fontId="6" fillId="0" borderId="26" xfId="4" applyFont="1" applyFill="1" applyBorder="1" applyAlignment="1">
      <alignment vertical="center"/>
    </xf>
    <xf numFmtId="4" fontId="3" fillId="0" borderId="26" xfId="6" applyNumberFormat="1" applyFont="1" applyFill="1" applyBorder="1" applyAlignment="1">
      <alignment horizontal="right" vertical="center" wrapText="1"/>
    </xf>
    <xf numFmtId="168" fontId="3" fillId="0" borderId="26" xfId="4" applyNumberFormat="1" applyFont="1" applyFill="1" applyBorder="1" applyAlignment="1">
      <alignment horizontal="center" vertical="center" wrapText="1"/>
    </xf>
    <xf numFmtId="0" fontId="3" fillId="0" borderId="26" xfId="4" applyNumberFormat="1" applyFont="1" applyFill="1" applyBorder="1" applyAlignment="1">
      <alignment horizontal="center" vertical="center" wrapText="1"/>
    </xf>
    <xf numFmtId="0" fontId="35" fillId="18" borderId="29" xfId="0" applyFont="1" applyFill="1" applyBorder="1" applyAlignment="1">
      <alignment horizontal="center" vertical="center"/>
    </xf>
    <xf numFmtId="0" fontId="34" fillId="30" borderId="42" xfId="0" applyFont="1" applyFill="1" applyBorder="1" applyAlignment="1">
      <alignment horizontal="center" vertical="center" wrapText="1"/>
    </xf>
    <xf numFmtId="0" fontId="34" fillId="30" borderId="43" xfId="0" applyFont="1" applyFill="1" applyBorder="1" applyAlignment="1">
      <alignment horizontal="center" vertical="center" wrapText="1"/>
    </xf>
    <xf numFmtId="1" fontId="3" fillId="0" borderId="43" xfId="4" applyNumberFormat="1" applyFont="1" applyFill="1" applyBorder="1" applyAlignment="1">
      <alignment horizontal="center" vertical="center" wrapText="1"/>
    </xf>
    <xf numFmtId="49" fontId="3" fillId="31" borderId="43" xfId="0" applyNumberFormat="1" applyFont="1" applyFill="1" applyBorder="1" applyAlignment="1">
      <alignment horizontal="center" vertical="center" wrapText="1"/>
    </xf>
    <xf numFmtId="167" fontId="6" fillId="0" borderId="43" xfId="1" applyFont="1" applyFill="1" applyBorder="1" applyAlignment="1">
      <alignment horizontal="left" vertical="center" wrapText="1"/>
    </xf>
    <xf numFmtId="168" fontId="3" fillId="18" borderId="43" xfId="4" applyNumberFormat="1" applyFont="1" applyFill="1" applyBorder="1" applyAlignment="1">
      <alignment vertical="center" wrapText="1"/>
    </xf>
    <xf numFmtId="49" fontId="3" fillId="18" borderId="43" xfId="4" applyNumberFormat="1" applyFont="1" applyFill="1" applyBorder="1" applyAlignment="1">
      <alignment horizontal="center" vertical="center" wrapText="1"/>
    </xf>
    <xf numFmtId="49" fontId="3" fillId="18" borderId="43" xfId="4" applyNumberFormat="1" applyFont="1" applyFill="1" applyBorder="1" applyAlignment="1">
      <alignment vertical="center" wrapText="1"/>
    </xf>
    <xf numFmtId="42" fontId="3" fillId="18" borderId="43" xfId="2" applyFont="1" applyFill="1" applyBorder="1" applyAlignment="1">
      <alignment horizontal="center" vertical="center" wrapText="1"/>
    </xf>
    <xf numFmtId="0" fontId="3" fillId="0" borderId="43" xfId="4" applyFont="1" applyFill="1" applyBorder="1" applyAlignment="1">
      <alignment horizontal="center" vertical="center" wrapText="1"/>
    </xf>
    <xf numFmtId="49" fontId="36" fillId="0" borderId="43" xfId="0" applyNumberFormat="1" applyFont="1" applyFill="1" applyBorder="1" applyAlignment="1">
      <alignment horizontal="center" vertical="center"/>
    </xf>
    <xf numFmtId="49" fontId="3" fillId="0" borderId="43" xfId="7" applyNumberFormat="1" applyFont="1" applyFill="1" applyBorder="1" applyAlignment="1">
      <alignment horizontal="center" vertical="center" wrapText="1"/>
    </xf>
    <xf numFmtId="0" fontId="3" fillId="0" borderId="44" xfId="7" applyNumberFormat="1" applyFont="1" applyFill="1" applyBorder="1" applyAlignment="1">
      <alignment horizontal="center" vertical="center" wrapText="1"/>
    </xf>
    <xf numFmtId="1" fontId="20" fillId="0" borderId="45" xfId="4" applyNumberFormat="1" applyFont="1" applyFill="1" applyBorder="1" applyAlignment="1">
      <alignment horizontal="center" vertical="center" wrapText="1"/>
    </xf>
    <xf numFmtId="1" fontId="3" fillId="0" borderId="46" xfId="4" applyNumberFormat="1" applyFont="1" applyFill="1" applyBorder="1" applyAlignment="1">
      <alignment horizontal="center" vertical="center" wrapText="1"/>
    </xf>
    <xf numFmtId="49" fontId="3" fillId="31" borderId="46" xfId="0" applyNumberFormat="1" applyFont="1" applyFill="1" applyBorder="1" applyAlignment="1">
      <alignment horizontal="center" vertical="center" wrapText="1"/>
    </xf>
    <xf numFmtId="167" fontId="6" fillId="0" borderId="46" xfId="1" applyFont="1" applyFill="1" applyBorder="1" applyAlignment="1">
      <alignment horizontal="left" vertical="center" wrapText="1"/>
    </xf>
    <xf numFmtId="168" fontId="3" fillId="18" borderId="46" xfId="4" applyNumberFormat="1" applyFont="1" applyFill="1" applyBorder="1" applyAlignment="1">
      <alignment vertical="center" wrapText="1"/>
    </xf>
    <xf numFmtId="49" fontId="3" fillId="18" borderId="46" xfId="4" applyNumberFormat="1" applyFont="1" applyFill="1" applyBorder="1" applyAlignment="1">
      <alignment horizontal="center" vertical="center" wrapText="1"/>
    </xf>
    <xf numFmtId="0" fontId="24" fillId="18" borderId="46" xfId="0" applyFont="1" applyFill="1" applyBorder="1" applyAlignment="1">
      <alignment horizontal="center" vertical="center" wrapText="1"/>
    </xf>
    <xf numFmtId="42" fontId="3" fillId="18" borderId="46" xfId="2" applyFont="1" applyFill="1" applyBorder="1" applyAlignment="1">
      <alignment horizontal="center" vertical="center" wrapText="1"/>
    </xf>
    <xf numFmtId="0" fontId="3" fillId="0" borderId="46" xfId="4" applyFont="1" applyFill="1" applyBorder="1" applyAlignment="1">
      <alignment horizontal="center" vertical="center" wrapText="1"/>
    </xf>
    <xf numFmtId="49" fontId="36" fillId="0" borderId="46" xfId="0" applyNumberFormat="1" applyFont="1" applyFill="1" applyBorder="1" applyAlignment="1">
      <alignment horizontal="center" vertical="center"/>
    </xf>
    <xf numFmtId="49" fontId="3" fillId="0" borderId="46" xfId="7" applyNumberFormat="1" applyFont="1" applyFill="1" applyBorder="1" applyAlignment="1">
      <alignment horizontal="center" vertical="center" wrapText="1"/>
    </xf>
    <xf numFmtId="0" fontId="3" fillId="0" borderId="47" xfId="7" applyNumberFormat="1" applyFont="1" applyFill="1" applyBorder="1" applyAlignment="1">
      <alignment horizontal="center" vertical="center" wrapText="1"/>
    </xf>
    <xf numFmtId="49" fontId="3" fillId="31" borderId="26" xfId="0" applyNumberFormat="1" applyFont="1" applyFill="1" applyBorder="1" applyAlignment="1">
      <alignment horizontal="center" vertical="center" wrapText="1"/>
    </xf>
    <xf numFmtId="168" fontId="3" fillId="18" borderId="26" xfId="4" applyNumberFormat="1" applyFont="1" applyFill="1" applyBorder="1" applyAlignment="1">
      <alignment vertical="center" wrapText="1"/>
    </xf>
    <xf numFmtId="49" fontId="3" fillId="18" borderId="26" xfId="4" applyNumberFormat="1" applyFont="1" applyFill="1" applyBorder="1" applyAlignment="1">
      <alignment horizontal="center" vertical="center" wrapText="1"/>
    </xf>
    <xf numFmtId="49" fontId="3" fillId="18" borderId="26" xfId="4" applyNumberFormat="1" applyFont="1" applyFill="1" applyBorder="1" applyAlignment="1">
      <alignment vertical="center" wrapText="1"/>
    </xf>
    <xf numFmtId="42" fontId="3" fillId="18" borderId="26" xfId="2" applyFont="1" applyFill="1" applyBorder="1" applyAlignment="1">
      <alignment horizontal="center" vertical="center" wrapText="1"/>
    </xf>
    <xf numFmtId="49" fontId="36" fillId="0" borderId="26" xfId="0" applyNumberFormat="1" applyFont="1" applyFill="1" applyBorder="1" applyAlignment="1">
      <alignment horizontal="center" vertical="center"/>
    </xf>
    <xf numFmtId="0" fontId="3" fillId="0" borderId="27" xfId="7" applyNumberFormat="1" applyFont="1" applyFill="1" applyBorder="1" applyAlignment="1">
      <alignment horizontal="center" vertical="center" wrapText="1"/>
    </xf>
    <xf numFmtId="49" fontId="20" fillId="0" borderId="43" xfId="4" applyNumberFormat="1" applyFont="1" applyFill="1" applyBorder="1" applyAlignment="1">
      <alignment horizontal="center" vertical="center" wrapText="1"/>
    </xf>
    <xf numFmtId="1" fontId="3" fillId="0" borderId="42" xfId="4" applyNumberFormat="1" applyFont="1" applyFill="1" applyBorder="1" applyAlignment="1">
      <alignment horizontal="center" vertical="center" wrapText="1"/>
    </xf>
    <xf numFmtId="0" fontId="3" fillId="18" borderId="43" xfId="4" applyNumberFormat="1" applyFont="1" applyFill="1" applyBorder="1" applyAlignment="1">
      <alignment horizontal="center" vertical="center" wrapText="1"/>
    </xf>
    <xf numFmtId="0" fontId="3" fillId="0" borderId="44" xfId="4" applyFont="1" applyFill="1" applyBorder="1" applyAlignment="1">
      <alignment horizontal="center" vertical="center" wrapText="1"/>
    </xf>
    <xf numFmtId="1" fontId="3" fillId="0" borderId="45" xfId="4" applyNumberFormat="1" applyFont="1" applyFill="1" applyBorder="1" applyAlignment="1">
      <alignment horizontal="center" vertical="center" wrapText="1"/>
    </xf>
    <xf numFmtId="0" fontId="3" fillId="18" borderId="46" xfId="4" applyNumberFormat="1" applyFont="1" applyFill="1" applyBorder="1" applyAlignment="1">
      <alignment horizontal="center" vertical="center" wrapText="1"/>
    </xf>
    <xf numFmtId="0" fontId="3" fillId="0" borderId="47" xfId="4" applyFont="1" applyFill="1" applyBorder="1" applyAlignment="1">
      <alignment horizontal="center" vertical="center" wrapText="1"/>
    </xf>
    <xf numFmtId="49" fontId="3" fillId="0" borderId="52" xfId="4" applyNumberFormat="1" applyFont="1" applyFill="1" applyBorder="1" applyAlignment="1">
      <alignment horizontal="center" vertical="center" wrapText="1"/>
    </xf>
    <xf numFmtId="49" fontId="3" fillId="0" borderId="53" xfId="4" applyNumberFormat="1" applyFont="1" applyFill="1" applyBorder="1" applyAlignment="1">
      <alignment horizontal="center" vertical="center" wrapText="1"/>
    </xf>
    <xf numFmtId="168" fontId="3" fillId="0" borderId="43" xfId="8" applyNumberFormat="1" applyFont="1" applyFill="1" applyBorder="1" applyAlignment="1">
      <alignment vertical="center" wrapText="1"/>
    </xf>
    <xf numFmtId="168" fontId="3" fillId="18" borderId="43" xfId="4" applyNumberFormat="1" applyFont="1" applyFill="1" applyBorder="1" applyAlignment="1">
      <alignment horizontal="center" vertical="center" wrapText="1"/>
    </xf>
    <xf numFmtId="2" fontId="3" fillId="0" borderId="44" xfId="7" applyNumberFormat="1" applyFont="1" applyFill="1" applyBorder="1" applyAlignment="1" applyProtection="1">
      <alignment horizontal="center" vertical="center" wrapText="1"/>
      <protection locked="0"/>
    </xf>
    <xf numFmtId="1" fontId="3" fillId="0" borderId="52" xfId="4" applyNumberFormat="1" applyFont="1" applyFill="1" applyBorder="1" applyAlignment="1">
      <alignment horizontal="center" vertical="center" wrapText="1"/>
    </xf>
    <xf numFmtId="2" fontId="3" fillId="0" borderId="53" xfId="7" applyNumberFormat="1" applyFont="1" applyFill="1" applyBorder="1" applyAlignment="1" applyProtection="1">
      <alignment horizontal="center" vertical="center" wrapText="1"/>
      <protection locked="0"/>
    </xf>
    <xf numFmtId="2" fontId="3" fillId="0" borderId="47" xfId="7" applyNumberFormat="1" applyFont="1" applyFill="1" applyBorder="1" applyAlignment="1" applyProtection="1">
      <alignment horizontal="center" vertical="center" wrapText="1"/>
      <protection locked="0"/>
    </xf>
    <xf numFmtId="49" fontId="3" fillId="0" borderId="52" xfId="7" applyNumberFormat="1" applyFont="1" applyFill="1" applyBorder="1" applyAlignment="1">
      <alignment horizontal="center" vertical="center" wrapText="1"/>
    </xf>
    <xf numFmtId="0" fontId="3" fillId="0" borderId="43" xfId="4" applyFont="1" applyFill="1" applyBorder="1" applyAlignment="1">
      <alignment vertical="center" wrapText="1"/>
    </xf>
    <xf numFmtId="0" fontId="3" fillId="0" borderId="53" xfId="4" applyFont="1" applyFill="1" applyBorder="1" applyAlignment="1">
      <alignment horizontal="center" vertical="center" wrapText="1"/>
    </xf>
    <xf numFmtId="0" fontId="3" fillId="0" borderId="46" xfId="4" applyFont="1" applyFill="1" applyBorder="1" applyAlignment="1">
      <alignment vertical="center" wrapText="1"/>
    </xf>
    <xf numFmtId="42" fontId="20" fillId="0" borderId="46" xfId="2" applyFont="1" applyFill="1" applyBorder="1" applyAlignment="1">
      <alignment horizontal="center" vertical="center" wrapText="1"/>
    </xf>
    <xf numFmtId="0" fontId="35" fillId="18" borderId="46" xfId="0" applyFont="1" applyFill="1" applyBorder="1" applyAlignment="1">
      <alignment horizontal="center" vertical="center"/>
    </xf>
    <xf numFmtId="49" fontId="3" fillId="18" borderId="46" xfId="0" applyNumberFormat="1" applyFont="1" applyFill="1" applyBorder="1" applyAlignment="1">
      <alignment horizontal="center" vertical="center" wrapText="1"/>
    </xf>
    <xf numFmtId="1" fontId="20" fillId="0" borderId="46" xfId="4" applyNumberFormat="1" applyFont="1" applyFill="1" applyBorder="1" applyAlignment="1">
      <alignment horizontal="center" vertical="center" wrapText="1"/>
    </xf>
    <xf numFmtId="0" fontId="36" fillId="18" borderId="46" xfId="0" applyFont="1" applyFill="1" applyBorder="1" applyAlignment="1">
      <alignment horizontal="center" vertical="center"/>
    </xf>
    <xf numFmtId="0" fontId="35" fillId="18" borderId="43" xfId="0" applyFont="1" applyFill="1" applyBorder="1" applyAlignment="1">
      <alignment horizontal="center" vertical="center"/>
    </xf>
    <xf numFmtId="49" fontId="3" fillId="18" borderId="43" xfId="0" applyNumberFormat="1" applyFont="1" applyFill="1" applyBorder="1" applyAlignment="1">
      <alignment horizontal="center" vertical="center" wrapText="1"/>
    </xf>
    <xf numFmtId="0" fontId="36" fillId="18" borderId="43" xfId="0" applyFont="1" applyFill="1" applyBorder="1" applyAlignment="1">
      <alignment horizontal="center" vertical="center"/>
    </xf>
    <xf numFmtId="0" fontId="3" fillId="18" borderId="46" xfId="4" applyFont="1" applyFill="1" applyBorder="1" applyAlignment="1">
      <alignment horizontal="center" vertical="center" wrapText="1"/>
    </xf>
    <xf numFmtId="0" fontId="3" fillId="18" borderId="26" xfId="4" applyFont="1" applyFill="1" applyBorder="1" applyAlignment="1">
      <alignment horizontal="center" vertical="center" wrapText="1"/>
    </xf>
    <xf numFmtId="4" fontId="3" fillId="0" borderId="28" xfId="6" applyNumberFormat="1" applyFont="1" applyFill="1" applyBorder="1" applyAlignment="1">
      <alignment horizontal="right" vertical="center" wrapText="1"/>
    </xf>
    <xf numFmtId="42" fontId="3" fillId="0" borderId="26" xfId="2" applyFont="1" applyBorder="1" applyAlignment="1">
      <alignment horizontal="center" vertical="center" wrapText="1"/>
    </xf>
    <xf numFmtId="167" fontId="21" fillId="18" borderId="26" xfId="1" applyFont="1" applyFill="1" applyBorder="1" applyAlignment="1">
      <alignment horizontal="left" vertical="center" wrapText="1"/>
    </xf>
    <xf numFmtId="168" fontId="3" fillId="0" borderId="26" xfId="6" applyNumberFormat="1" applyFont="1" applyFill="1" applyBorder="1" applyAlignment="1">
      <alignment vertical="center"/>
    </xf>
    <xf numFmtId="168" fontId="3" fillId="0" borderId="28" xfId="6" applyNumberFormat="1" applyFont="1" applyFill="1" applyBorder="1" applyAlignment="1">
      <alignment vertical="center"/>
    </xf>
    <xf numFmtId="0" fontId="35" fillId="18" borderId="26" xfId="0" applyFont="1" applyFill="1" applyBorder="1" applyAlignment="1">
      <alignment horizontal="center" vertical="center"/>
    </xf>
    <xf numFmtId="49" fontId="20" fillId="0" borderId="27" xfId="4" applyNumberFormat="1" applyFont="1" applyFill="1" applyBorder="1" applyAlignment="1">
      <alignment horizontal="center" vertical="center" wrapText="1"/>
    </xf>
    <xf numFmtId="1" fontId="20" fillId="0" borderId="25" xfId="4" applyNumberFormat="1" applyFont="1" applyFill="1" applyBorder="1" applyAlignment="1">
      <alignment horizontal="center" vertical="center" wrapText="1"/>
    </xf>
    <xf numFmtId="1" fontId="20" fillId="0" borderId="26" xfId="4" applyNumberFormat="1" applyFont="1" applyFill="1" applyBorder="1" applyAlignment="1">
      <alignment horizontal="center" vertical="center" wrapText="1"/>
    </xf>
    <xf numFmtId="49" fontId="20" fillId="0" borderId="26" xfId="4" applyNumberFormat="1" applyFont="1" applyFill="1" applyBorder="1" applyAlignment="1">
      <alignment horizontal="center" vertical="center" wrapText="1"/>
    </xf>
    <xf numFmtId="49" fontId="20" fillId="18" borderId="47" xfId="4" applyNumberFormat="1" applyFont="1" applyFill="1" applyBorder="1" applyAlignment="1">
      <alignment horizontal="center" vertical="center" wrapText="1"/>
    </xf>
    <xf numFmtId="168" fontId="3" fillId="18" borderId="48" xfId="4" applyNumberFormat="1" applyFont="1" applyFill="1" applyBorder="1" applyAlignment="1">
      <alignment vertical="center" wrapText="1"/>
    </xf>
    <xf numFmtId="42" fontId="3" fillId="0" borderId="43" xfId="2" applyFont="1" applyBorder="1" applyAlignment="1">
      <alignment horizontal="center" vertical="center" wrapText="1"/>
    </xf>
    <xf numFmtId="1" fontId="20" fillId="18" borderId="45" xfId="4" applyNumberFormat="1" applyFont="1" applyFill="1" applyBorder="1" applyAlignment="1">
      <alignment horizontal="center" vertical="center" wrapText="1"/>
    </xf>
    <xf numFmtId="1" fontId="20" fillId="18" borderId="46" xfId="4" applyNumberFormat="1" applyFont="1" applyFill="1" applyBorder="1" applyAlignment="1">
      <alignment horizontal="center" vertical="center" wrapText="1"/>
    </xf>
    <xf numFmtId="1" fontId="3" fillId="18" borderId="46" xfId="4" applyNumberFormat="1" applyFont="1" applyFill="1" applyBorder="1" applyAlignment="1">
      <alignment horizontal="center" vertical="center" wrapText="1"/>
    </xf>
    <xf numFmtId="49" fontId="20" fillId="18" borderId="46" xfId="4" applyNumberFormat="1" applyFont="1" applyFill="1" applyBorder="1" applyAlignment="1">
      <alignment horizontal="center" vertical="center" wrapText="1"/>
    </xf>
    <xf numFmtId="168" fontId="3" fillId="18" borderId="50" xfId="4" applyNumberFormat="1" applyFont="1" applyFill="1" applyBorder="1" applyAlignment="1">
      <alignment vertical="center" wrapText="1"/>
    </xf>
    <xf numFmtId="0" fontId="3" fillId="22" borderId="46" xfId="4" applyFont="1" applyFill="1" applyBorder="1" applyAlignment="1">
      <alignment horizontal="center" vertical="center" wrapText="1"/>
    </xf>
    <xf numFmtId="14" fontId="20" fillId="0" borderId="26" xfId="2" applyNumberFormat="1" applyFont="1" applyFill="1" applyBorder="1" applyAlignment="1">
      <alignment horizontal="center" vertical="center" wrapText="1"/>
    </xf>
    <xf numFmtId="42" fontId="20" fillId="0" borderId="26" xfId="2" applyFont="1" applyFill="1" applyBorder="1" applyAlignment="1">
      <alignment horizontal="center" vertical="center" wrapText="1"/>
    </xf>
    <xf numFmtId="1" fontId="3" fillId="0" borderId="26" xfId="4" applyNumberFormat="1" applyFont="1" applyFill="1" applyBorder="1" applyAlignment="1">
      <alignment horizontal="center" vertical="center" wrapText="1"/>
    </xf>
    <xf numFmtId="42" fontId="20" fillId="18" borderId="26" xfId="2" applyFont="1" applyFill="1" applyBorder="1" applyAlignment="1">
      <alignment horizontal="center" vertical="center" wrapText="1"/>
    </xf>
    <xf numFmtId="0" fontId="3" fillId="0" borderId="28" xfId="4" applyFont="1" applyFill="1" applyBorder="1" applyAlignment="1">
      <alignment vertical="center" wrapText="1"/>
    </xf>
    <xf numFmtId="0" fontId="3" fillId="18" borderId="26" xfId="4" applyFont="1" applyFill="1" applyBorder="1" applyAlignment="1">
      <alignment vertical="center" wrapText="1"/>
    </xf>
    <xf numFmtId="0" fontId="36" fillId="18" borderId="26" xfId="0" applyFont="1" applyFill="1" applyBorder="1" applyAlignment="1">
      <alignment horizontal="center" vertical="center"/>
    </xf>
    <xf numFmtId="42" fontId="20" fillId="18" borderId="43" xfId="2" applyFont="1" applyFill="1" applyBorder="1" applyAlignment="1">
      <alignment horizontal="center" vertical="center" wrapText="1"/>
    </xf>
    <xf numFmtId="0" fontId="3" fillId="18" borderId="43" xfId="4" applyFont="1" applyFill="1" applyBorder="1" applyAlignment="1">
      <alignment horizontal="center" vertical="center" wrapText="1"/>
    </xf>
    <xf numFmtId="0" fontId="3" fillId="0" borderId="49" xfId="4" applyFont="1" applyFill="1" applyBorder="1" applyAlignment="1">
      <alignment vertical="center" wrapText="1"/>
    </xf>
    <xf numFmtId="0" fontId="3" fillId="18" borderId="43" xfId="4" applyFont="1" applyFill="1" applyBorder="1" applyAlignment="1">
      <alignment vertical="center" wrapText="1"/>
    </xf>
    <xf numFmtId="0" fontId="3" fillId="18" borderId="43" xfId="4" quotePrefix="1" applyFont="1" applyFill="1" applyBorder="1" applyAlignment="1">
      <alignment horizontal="center" vertical="center" wrapText="1"/>
    </xf>
    <xf numFmtId="0" fontId="3" fillId="18" borderId="44" xfId="4" applyFont="1" applyFill="1" applyBorder="1" applyAlignment="1">
      <alignment horizontal="center" vertical="center" wrapText="1"/>
    </xf>
    <xf numFmtId="42" fontId="20" fillId="18" borderId="46" xfId="2" applyFont="1" applyFill="1" applyBorder="1" applyAlignment="1">
      <alignment horizontal="center" vertical="center" wrapText="1"/>
    </xf>
    <xf numFmtId="0" fontId="3" fillId="0" borderId="51" xfId="4" applyFont="1" applyFill="1" applyBorder="1" applyAlignment="1">
      <alignment vertical="center" wrapText="1"/>
    </xf>
    <xf numFmtId="0" fontId="3" fillId="18" borderId="46" xfId="4" applyFont="1" applyFill="1" applyBorder="1" applyAlignment="1">
      <alignment vertical="center" wrapText="1"/>
    </xf>
    <xf numFmtId="0" fontId="3" fillId="18" borderId="46" xfId="4" quotePrefix="1" applyFont="1" applyFill="1" applyBorder="1" applyAlignment="1">
      <alignment horizontal="center" vertical="center" wrapText="1"/>
    </xf>
    <xf numFmtId="0" fontId="3" fillId="18" borderId="47" xfId="4" applyFont="1" applyFill="1" applyBorder="1" applyAlignment="1">
      <alignment horizontal="center" vertical="center" wrapText="1"/>
    </xf>
    <xf numFmtId="49" fontId="3" fillId="0" borderId="25" xfId="4" applyNumberFormat="1" applyFont="1" applyFill="1" applyBorder="1" applyAlignment="1">
      <alignment horizontal="center" vertical="center" wrapText="1"/>
    </xf>
    <xf numFmtId="49" fontId="3" fillId="0" borderId="26" xfId="4" applyNumberFormat="1" applyFont="1" applyFill="1" applyBorder="1" applyAlignment="1">
      <alignment horizontal="center" vertical="center" wrapText="1"/>
    </xf>
    <xf numFmtId="49" fontId="3" fillId="0" borderId="27" xfId="4" applyNumberFormat="1" applyFont="1" applyFill="1" applyBorder="1" applyAlignment="1">
      <alignment horizontal="center" vertical="center" wrapText="1"/>
    </xf>
    <xf numFmtId="42" fontId="3" fillId="18" borderId="26" xfId="2" applyFont="1" applyFill="1" applyBorder="1" applyAlignment="1">
      <alignment horizontal="center" vertical="center" wrapText="1"/>
    </xf>
    <xf numFmtId="49" fontId="3" fillId="18" borderId="26" xfId="0" applyNumberFormat="1" applyFont="1" applyFill="1" applyBorder="1" applyAlignment="1">
      <alignment horizontal="center" vertical="center" wrapText="1"/>
    </xf>
    <xf numFmtId="0" fontId="3" fillId="0" borderId="26" xfId="4" applyFont="1" applyFill="1" applyBorder="1" applyAlignment="1">
      <alignment horizontal="center" vertical="center" wrapText="1"/>
    </xf>
    <xf numFmtId="0" fontId="3" fillId="18" borderId="26" xfId="4" applyFont="1" applyFill="1" applyBorder="1" applyAlignment="1">
      <alignment horizontal="center" vertical="center" wrapText="1"/>
    </xf>
    <xf numFmtId="49" fontId="3" fillId="18" borderId="44" xfId="4" applyNumberFormat="1" applyFont="1" applyFill="1" applyBorder="1" applyAlignment="1">
      <alignment horizontal="center" vertical="center" wrapText="1"/>
    </xf>
    <xf numFmtId="49" fontId="3" fillId="18" borderId="53" xfId="4" applyNumberFormat="1" applyFont="1" applyFill="1" applyBorder="1" applyAlignment="1">
      <alignment horizontal="center" vertical="center" wrapText="1"/>
    </xf>
    <xf numFmtId="49" fontId="3" fillId="18" borderId="47" xfId="4" applyNumberFormat="1" applyFont="1" applyFill="1" applyBorder="1" applyAlignment="1">
      <alignment horizontal="center" vertical="center" wrapText="1"/>
    </xf>
    <xf numFmtId="1" fontId="3" fillId="0" borderId="43" xfId="4" applyNumberFormat="1" applyFont="1" applyFill="1" applyBorder="1" applyAlignment="1">
      <alignment horizontal="center" vertical="center"/>
    </xf>
    <xf numFmtId="167" fontId="6" fillId="0" borderId="43" xfId="1" applyFont="1" applyFill="1" applyBorder="1" applyAlignment="1">
      <alignment horizontal="justify" vertical="center" wrapText="1"/>
    </xf>
    <xf numFmtId="49" fontId="36" fillId="18" borderId="43" xfId="0" applyNumberFormat="1" applyFont="1" applyFill="1" applyBorder="1" applyAlignment="1">
      <alignment horizontal="center" vertical="center"/>
    </xf>
    <xf numFmtId="49" fontId="3" fillId="18" borderId="43" xfId="7" applyNumberFormat="1" applyFont="1" applyFill="1" applyBorder="1" applyAlignment="1">
      <alignment horizontal="center" vertical="center" wrapText="1"/>
    </xf>
    <xf numFmtId="2" fontId="3" fillId="18" borderId="44" xfId="7" applyNumberFormat="1" applyFont="1" applyFill="1" applyBorder="1" applyAlignment="1" applyProtection="1">
      <alignment horizontal="center" vertical="center" wrapText="1"/>
      <protection locked="0"/>
    </xf>
    <xf numFmtId="2" fontId="3" fillId="18" borderId="53" xfId="7" applyNumberFormat="1" applyFont="1" applyFill="1" applyBorder="1" applyAlignment="1" applyProtection="1">
      <alignment horizontal="center" vertical="center" wrapText="1"/>
      <protection locked="0"/>
    </xf>
    <xf numFmtId="0" fontId="3" fillId="18" borderId="53" xfId="4" applyFont="1" applyFill="1" applyBorder="1" applyAlignment="1">
      <alignment horizontal="center" vertical="center" wrapText="1"/>
    </xf>
    <xf numFmtId="1" fontId="3" fillId="0" borderId="46" xfId="4" applyNumberFormat="1" applyFont="1" applyFill="1" applyBorder="1" applyAlignment="1">
      <alignment horizontal="center" vertical="center"/>
    </xf>
    <xf numFmtId="167" fontId="6" fillId="0" borderId="54" xfId="1" applyFont="1" applyFill="1" applyBorder="1" applyAlignment="1">
      <alignment horizontal="justify" vertical="center" wrapText="1"/>
    </xf>
    <xf numFmtId="0" fontId="3" fillId="18" borderId="27" xfId="4" applyFont="1" applyFill="1" applyBorder="1" applyAlignment="1">
      <alignment horizontal="center" vertical="center" wrapText="1"/>
    </xf>
    <xf numFmtId="49" fontId="3" fillId="0" borderId="25" xfId="4" applyNumberFormat="1" applyFont="1" applyBorder="1" applyAlignment="1">
      <alignment horizontal="center" vertical="center" wrapText="1"/>
    </xf>
    <xf numFmtId="49" fontId="3" fillId="0" borderId="26" xfId="4" applyNumberFormat="1" applyFont="1" applyBorder="1" applyAlignment="1">
      <alignment horizontal="center" vertical="center" wrapText="1"/>
    </xf>
    <xf numFmtId="1" fontId="3" fillId="0" borderId="25" xfId="0" applyNumberFormat="1" applyFont="1" applyBorder="1" applyAlignment="1">
      <alignment horizontal="center" vertical="center" wrapText="1"/>
    </xf>
    <xf numFmtId="1" fontId="3" fillId="0" borderId="26" xfId="0" applyNumberFormat="1" applyFont="1" applyBorder="1" applyAlignment="1">
      <alignment horizontal="center" vertical="center" wrapText="1"/>
    </xf>
    <xf numFmtId="0" fontId="3" fillId="18" borderId="26" xfId="4" applyNumberFormat="1" applyFont="1" applyFill="1" applyBorder="1" applyAlignment="1">
      <alignment horizontal="center" vertical="center" wrapText="1"/>
    </xf>
    <xf numFmtId="165" fontId="3" fillId="18" borderId="26" xfId="4" applyNumberFormat="1" applyFont="1" applyFill="1" applyBorder="1" applyAlignment="1">
      <alignment horizontal="center" vertical="center" wrapText="1"/>
    </xf>
    <xf numFmtId="167" fontId="6" fillId="0" borderId="26" xfId="1" applyFont="1" applyBorder="1" applyAlignment="1">
      <alignment horizontal="justify" vertical="center" wrapText="1"/>
    </xf>
    <xf numFmtId="0" fontId="3" fillId="0" borderId="28" xfId="4" applyNumberFormat="1" applyFont="1" applyFill="1" applyBorder="1" applyAlignment="1">
      <alignment vertical="center" wrapText="1"/>
    </xf>
    <xf numFmtId="165" fontId="3" fillId="18" borderId="26" xfId="4" applyNumberFormat="1" applyFont="1" applyFill="1" applyBorder="1" applyAlignment="1">
      <alignment vertical="center" wrapText="1"/>
    </xf>
    <xf numFmtId="165" fontId="3" fillId="18" borderId="27" xfId="4" applyNumberFormat="1" applyFont="1" applyFill="1" applyBorder="1" applyAlignment="1">
      <alignment horizontal="center" vertical="center" wrapText="1"/>
    </xf>
    <xf numFmtId="49" fontId="3" fillId="0" borderId="27" xfId="4" applyNumberFormat="1" applyFont="1" applyBorder="1" applyAlignment="1">
      <alignment horizontal="center" vertical="center" wrapText="1"/>
    </xf>
    <xf numFmtId="1" fontId="3" fillId="18" borderId="25" xfId="0" applyNumberFormat="1" applyFont="1" applyFill="1" applyBorder="1" applyAlignment="1">
      <alignment horizontal="center" vertical="center" wrapText="1"/>
    </xf>
    <xf numFmtId="1" fontId="3" fillId="18" borderId="26"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49" fontId="20" fillId="18" borderId="26" xfId="2" applyNumberFormat="1" applyFont="1" applyFill="1" applyBorder="1" applyAlignment="1">
      <alignment horizontal="center" vertical="center" wrapText="1"/>
    </xf>
    <xf numFmtId="42" fontId="3" fillId="0" borderId="26" xfId="2" applyFont="1" applyBorder="1" applyAlignment="1">
      <alignment horizontal="justify" vertical="center" wrapText="1"/>
    </xf>
    <xf numFmtId="167" fontId="26" fillId="0" borderId="26" xfId="1" applyFont="1" applyBorder="1" applyAlignment="1">
      <alignment horizontal="justify" vertical="center" wrapText="1"/>
    </xf>
    <xf numFmtId="168" fontId="3" fillId="0" borderId="26" xfId="4" applyNumberFormat="1" applyFont="1" applyBorder="1" applyAlignment="1">
      <alignment vertical="center" wrapText="1"/>
    </xf>
    <xf numFmtId="168" fontId="3" fillId="0" borderId="28" xfId="4" applyNumberFormat="1" applyFont="1" applyBorder="1" applyAlignment="1">
      <alignment vertical="center" wrapText="1"/>
    </xf>
    <xf numFmtId="0" fontId="3" fillId="0" borderId="28" xfId="4" applyNumberFormat="1" applyFont="1" applyBorder="1" applyAlignment="1">
      <alignment vertical="center" wrapText="1"/>
    </xf>
    <xf numFmtId="165" fontId="3" fillId="0" borderId="26" xfId="4" applyNumberFormat="1" applyFont="1" applyBorder="1" applyAlignment="1">
      <alignment vertical="center" wrapText="1"/>
    </xf>
    <xf numFmtId="0" fontId="3" fillId="0" borderId="36" xfId="4" applyFont="1" applyFill="1" applyBorder="1" applyAlignment="1">
      <alignment vertical="center"/>
    </xf>
    <xf numFmtId="168" fontId="3" fillId="0" borderId="43" xfId="6" applyNumberFormat="1" applyFont="1" applyFill="1" applyBorder="1" applyAlignment="1">
      <alignment vertical="center"/>
    </xf>
    <xf numFmtId="0" fontId="6" fillId="0" borderId="46" xfId="4" applyFont="1" applyFill="1" applyBorder="1" applyAlignment="1">
      <alignment vertical="center"/>
    </xf>
    <xf numFmtId="4" fontId="3" fillId="0" borderId="46" xfId="6" applyNumberFormat="1" applyFont="1" applyFill="1" applyBorder="1" applyAlignment="1">
      <alignment horizontal="right" vertical="center" wrapText="1"/>
    </xf>
    <xf numFmtId="49" fontId="36" fillId="18" borderId="46" xfId="0" applyNumberFormat="1" applyFont="1" applyFill="1" applyBorder="1" applyAlignment="1">
      <alignment horizontal="center" vertical="center"/>
    </xf>
    <xf numFmtId="49" fontId="3" fillId="18" borderId="46" xfId="7" applyNumberFormat="1" applyFont="1" applyFill="1" applyBorder="1" applyAlignment="1">
      <alignment horizontal="center" vertical="center" wrapText="1"/>
    </xf>
    <xf numFmtId="2" fontId="3" fillId="18" borderId="47" xfId="7" applyNumberFormat="1" applyFont="1" applyFill="1" applyBorder="1" applyAlignment="1" applyProtection="1">
      <alignment horizontal="center" vertical="center" wrapText="1"/>
      <protection locked="0"/>
    </xf>
    <xf numFmtId="49" fontId="3" fillId="0" borderId="42" xfId="5" applyNumberFormat="1" applyFont="1" applyFill="1" applyBorder="1" applyAlignment="1">
      <alignment horizontal="center" vertical="center" wrapText="1"/>
    </xf>
    <xf numFmtId="49" fontId="3" fillId="0" borderId="45" xfId="5" applyNumberFormat="1" applyFont="1" applyFill="1" applyBorder="1" applyAlignment="1">
      <alignment horizontal="center" vertical="center" wrapText="1"/>
    </xf>
    <xf numFmtId="42" fontId="6" fillId="0" borderId="43" xfId="2" applyFont="1" applyFill="1" applyBorder="1" applyAlignment="1">
      <alignment vertical="center"/>
    </xf>
    <xf numFmtId="168" fontId="3" fillId="0" borderId="46" xfId="6" applyNumberFormat="1" applyFont="1" applyFill="1" applyBorder="1" applyAlignment="1">
      <alignment vertical="center"/>
    </xf>
    <xf numFmtId="167" fontId="21" fillId="0" borderId="26" xfId="1" applyFont="1" applyFill="1" applyBorder="1" applyAlignment="1">
      <alignment vertical="center" wrapText="1"/>
    </xf>
    <xf numFmtId="168" fontId="3" fillId="0" borderId="30" xfId="4" applyNumberFormat="1" applyFont="1" applyFill="1" applyBorder="1" applyAlignment="1">
      <alignment horizontal="center" vertical="center" wrapText="1"/>
    </xf>
    <xf numFmtId="4" fontId="25" fillId="0" borderId="26" xfId="9" applyNumberFormat="1" applyFont="1" applyFill="1" applyBorder="1" applyAlignment="1">
      <alignment horizontal="right" vertical="center"/>
    </xf>
    <xf numFmtId="168" fontId="3" fillId="0" borderId="28" xfId="4" applyNumberFormat="1" applyFont="1" applyFill="1" applyBorder="1" applyAlignment="1">
      <alignment horizontal="center" vertical="center" wrapText="1"/>
    </xf>
    <xf numFmtId="167" fontId="21" fillId="0" borderId="26" xfId="1" applyFont="1" applyBorder="1" applyAlignment="1">
      <alignment vertical="center" wrapText="1"/>
    </xf>
    <xf numFmtId="167" fontId="3" fillId="36" borderId="0" xfId="1" applyFont="1" applyFill="1" applyBorder="1" applyAlignment="1">
      <alignment horizontal="left" vertical="center" wrapText="1"/>
    </xf>
    <xf numFmtId="167" fontId="14" fillId="9" borderId="0" xfId="1" applyFont="1" applyFill="1" applyBorder="1" applyAlignment="1">
      <alignment horizontal="center" vertical="center" wrapText="1"/>
    </xf>
    <xf numFmtId="167" fontId="3" fillId="0" borderId="0" xfId="1" applyFont="1" applyFill="1" applyBorder="1" applyAlignment="1">
      <alignment horizontal="left" vertical="center" wrapText="1"/>
    </xf>
    <xf numFmtId="167" fontId="14" fillId="10" borderId="0" xfId="1" applyFont="1" applyFill="1" applyBorder="1" applyAlignment="1">
      <alignment horizontal="center" vertical="center" wrapText="1"/>
    </xf>
    <xf numFmtId="0" fontId="3" fillId="37" borderId="0" xfId="6" applyFont="1" applyFill="1" applyBorder="1" applyAlignment="1">
      <alignment vertical="center" wrapText="1"/>
    </xf>
    <xf numFmtId="165" fontId="13" fillId="6" borderId="0" xfId="4" applyNumberFormat="1" applyFont="1" applyFill="1" applyBorder="1" applyAlignment="1">
      <alignment vertical="center" wrapText="1"/>
    </xf>
    <xf numFmtId="165" fontId="13" fillId="6" borderId="39" xfId="4" applyNumberFormat="1" applyFont="1" applyFill="1" applyBorder="1" applyAlignment="1">
      <alignment vertical="center" wrapText="1"/>
    </xf>
    <xf numFmtId="165" fontId="13" fillId="6" borderId="23" xfId="4" applyNumberFormat="1" applyFont="1" applyFill="1" applyBorder="1" applyAlignment="1">
      <alignment vertical="center" wrapText="1"/>
    </xf>
    <xf numFmtId="42" fontId="13" fillId="6" borderId="23" xfId="2" applyFont="1" applyFill="1" applyBorder="1" applyAlignment="1">
      <alignment vertical="center" wrapText="1"/>
    </xf>
    <xf numFmtId="0" fontId="13" fillId="6" borderId="23" xfId="4" applyFont="1" applyFill="1" applyBorder="1" applyAlignment="1">
      <alignment vertical="center" wrapText="1"/>
    </xf>
    <xf numFmtId="0" fontId="13" fillId="6" borderId="23" xfId="4" applyFont="1" applyFill="1" applyBorder="1" applyAlignment="1">
      <alignment horizontal="center" vertical="center" wrapText="1"/>
    </xf>
    <xf numFmtId="49" fontId="3" fillId="0" borderId="55" xfId="3" applyNumberFormat="1" applyFont="1" applyBorder="1" applyAlignment="1">
      <alignment horizontal="center" vertical="center" wrapText="1"/>
    </xf>
    <xf numFmtId="49" fontId="3" fillId="0" borderId="29" xfId="3" applyNumberFormat="1" applyFont="1" applyBorder="1" applyAlignment="1">
      <alignment horizontal="center" vertical="center" wrapText="1"/>
    </xf>
    <xf numFmtId="49" fontId="3" fillId="0" borderId="31" xfId="3" applyNumberFormat="1" applyFont="1" applyBorder="1" applyAlignment="1">
      <alignment horizontal="center" vertical="center" wrapText="1"/>
    </xf>
    <xf numFmtId="1" fontId="3" fillId="0" borderId="55" xfId="3" applyNumberFormat="1" applyFont="1" applyBorder="1" applyAlignment="1">
      <alignment horizontal="center" vertical="center" wrapText="1"/>
    </xf>
    <xf numFmtId="1" fontId="3" fillId="0" borderId="29" xfId="3" applyNumberFormat="1" applyFont="1" applyBorder="1" applyAlignment="1">
      <alignment horizontal="center" vertical="center" wrapText="1"/>
    </xf>
    <xf numFmtId="165" fontId="3" fillId="0" borderId="28" xfId="3" applyNumberFormat="1" applyFont="1" applyBorder="1" applyAlignment="1">
      <alignment vertical="center" wrapText="1"/>
    </xf>
    <xf numFmtId="165" fontId="3" fillId="0" borderId="29" xfId="3" applyNumberFormat="1" applyFont="1" applyBorder="1" applyAlignment="1">
      <alignment horizontal="center" vertical="center" wrapText="1"/>
    </xf>
    <xf numFmtId="165" fontId="3" fillId="0" borderId="29" xfId="3" applyNumberFormat="1" applyFont="1" applyBorder="1" applyAlignment="1">
      <alignment vertical="center" wrapText="1"/>
    </xf>
    <xf numFmtId="14" fontId="3" fillId="0" borderId="29" xfId="3" applyNumberFormat="1" applyFont="1" applyBorder="1" applyAlignment="1">
      <alignment horizontal="center" vertical="center" wrapText="1"/>
    </xf>
    <xf numFmtId="42" fontId="9" fillId="0" borderId="29" xfId="2" applyFont="1" applyBorder="1" applyAlignment="1">
      <alignment horizontal="center" vertical="center"/>
    </xf>
    <xf numFmtId="0" fontId="9" fillId="0" borderId="29" xfId="3" applyFont="1" applyBorder="1" applyAlignment="1">
      <alignment horizontal="center" vertical="center"/>
    </xf>
    <xf numFmtId="0" fontId="2" fillId="0" borderId="29" xfId="3" applyBorder="1"/>
    <xf numFmtId="0" fontId="9" fillId="0" borderId="31" xfId="3" applyFont="1" applyBorder="1" applyAlignment="1">
      <alignment horizontal="center" vertical="center"/>
    </xf>
    <xf numFmtId="165" fontId="14" fillId="46" borderId="26" xfId="3" applyNumberFormat="1" applyFont="1" applyFill="1" applyBorder="1" applyAlignment="1">
      <alignment vertical="center" wrapText="1"/>
    </xf>
    <xf numFmtId="49" fontId="14" fillId="6" borderId="56" xfId="4" applyNumberFormat="1" applyFont="1" applyFill="1" applyBorder="1" applyAlignment="1">
      <alignment horizontal="center" vertical="center" wrapText="1"/>
    </xf>
    <xf numFmtId="49" fontId="14" fillId="6" borderId="57" xfId="4" applyNumberFormat="1" applyFont="1" applyFill="1" applyBorder="1" applyAlignment="1">
      <alignment horizontal="center" vertical="center" wrapText="1"/>
    </xf>
    <xf numFmtId="49" fontId="14" fillId="6" borderId="53" xfId="4" applyNumberFormat="1" applyFont="1" applyFill="1" applyBorder="1" applyAlignment="1">
      <alignment horizontal="center" vertical="center" wrapText="1"/>
    </xf>
    <xf numFmtId="49" fontId="14" fillId="5" borderId="52" xfId="4" applyNumberFormat="1" applyFont="1" applyFill="1" applyBorder="1" applyAlignment="1">
      <alignment horizontal="center" vertical="center" wrapText="1"/>
    </xf>
    <xf numFmtId="49" fontId="3" fillId="5" borderId="53" xfId="4" applyNumberFormat="1" applyFont="1" applyFill="1" applyBorder="1" applyAlignment="1">
      <alignment horizontal="center" vertical="center" wrapText="1"/>
    </xf>
    <xf numFmtId="49" fontId="14" fillId="19" borderId="52" xfId="4" applyNumberFormat="1" applyFont="1" applyFill="1" applyBorder="1" applyAlignment="1">
      <alignment horizontal="center" vertical="center" wrapText="1"/>
    </xf>
    <xf numFmtId="49" fontId="3" fillId="19" borderId="53" xfId="4" applyNumberFormat="1" applyFont="1" applyFill="1" applyBorder="1" applyAlignment="1">
      <alignment horizontal="center" vertical="center" wrapText="1"/>
    </xf>
    <xf numFmtId="49" fontId="14" fillId="20" borderId="52" xfId="4" applyNumberFormat="1" applyFont="1" applyFill="1" applyBorder="1" applyAlignment="1">
      <alignment horizontal="center" vertical="center" wrapText="1"/>
    </xf>
    <xf numFmtId="49" fontId="14" fillId="20" borderId="53" xfId="4" applyNumberFormat="1" applyFont="1" applyFill="1" applyBorder="1" applyAlignment="1">
      <alignment horizontal="center" vertical="center" wrapText="1"/>
    </xf>
    <xf numFmtId="49" fontId="14" fillId="21" borderId="52" xfId="4" applyNumberFormat="1" applyFont="1" applyFill="1" applyBorder="1" applyAlignment="1">
      <alignment horizontal="center" vertical="center" wrapText="1"/>
    </xf>
    <xf numFmtId="49" fontId="3" fillId="21" borderId="53" xfId="4" applyNumberFormat="1" applyFont="1" applyFill="1" applyBorder="1" applyAlignment="1">
      <alignment horizontal="center" vertical="center" wrapText="1"/>
    </xf>
    <xf numFmtId="49" fontId="14" fillId="23" borderId="52" xfId="4" applyNumberFormat="1" applyFont="1" applyFill="1" applyBorder="1" applyAlignment="1">
      <alignment horizontal="center" vertical="center" wrapText="1"/>
    </xf>
    <xf numFmtId="49" fontId="3" fillId="23" borderId="53" xfId="4" applyNumberFormat="1" applyFont="1" applyFill="1" applyBorder="1" applyAlignment="1">
      <alignment horizontal="center" vertical="center" wrapText="1"/>
    </xf>
    <xf numFmtId="49" fontId="14" fillId="24" borderId="58" xfId="4" applyNumberFormat="1" applyFont="1" applyFill="1" applyBorder="1" applyAlignment="1">
      <alignment horizontal="center" vertical="center" wrapText="1"/>
    </xf>
    <xf numFmtId="49" fontId="3" fillId="24" borderId="59" xfId="4" applyNumberFormat="1" applyFont="1" applyFill="1" applyBorder="1" applyAlignment="1">
      <alignment horizontal="center" vertical="center" wrapText="1"/>
    </xf>
    <xf numFmtId="49" fontId="14" fillId="5" borderId="56" xfId="4" applyNumberFormat="1" applyFont="1" applyFill="1" applyBorder="1" applyAlignment="1">
      <alignment horizontal="center" vertical="center" wrapText="1"/>
    </xf>
    <xf numFmtId="49" fontId="3" fillId="5" borderId="57" xfId="4" applyNumberFormat="1" applyFont="1" applyFill="1" applyBorder="1" applyAlignment="1">
      <alignment horizontal="center" vertical="center" wrapText="1"/>
    </xf>
    <xf numFmtId="49" fontId="14" fillId="27" borderId="52" xfId="4" applyNumberFormat="1" applyFont="1" applyFill="1" applyBorder="1" applyAlignment="1">
      <alignment horizontal="center" vertical="center" wrapText="1"/>
    </xf>
    <xf numFmtId="49" fontId="3" fillId="27" borderId="53" xfId="4" applyNumberFormat="1" applyFont="1" applyFill="1" applyBorder="1" applyAlignment="1">
      <alignment horizontal="center" vertical="center" wrapText="1"/>
    </xf>
    <xf numFmtId="49" fontId="14" fillId="28" borderId="58" xfId="4" applyNumberFormat="1" applyFont="1" applyFill="1" applyBorder="1" applyAlignment="1">
      <alignment horizontal="center" vertical="center" wrapText="1"/>
    </xf>
    <xf numFmtId="49" fontId="3" fillId="28" borderId="59" xfId="4" applyNumberFormat="1" applyFont="1" applyFill="1" applyBorder="1" applyAlignment="1">
      <alignment horizontal="center" vertical="center" wrapText="1"/>
    </xf>
    <xf numFmtId="49" fontId="14" fillId="23" borderId="56" xfId="4" applyNumberFormat="1" applyFont="1" applyFill="1" applyBorder="1" applyAlignment="1">
      <alignment horizontal="center" vertical="center" wrapText="1"/>
    </xf>
    <xf numFmtId="49" fontId="3" fillId="23" borderId="57" xfId="4" applyNumberFormat="1" applyFont="1" applyFill="1" applyBorder="1" applyAlignment="1">
      <alignment horizontal="center" vertical="center" wrapText="1"/>
    </xf>
    <xf numFmtId="49" fontId="14" fillId="19" borderId="56" xfId="4" applyNumberFormat="1" applyFont="1" applyFill="1" applyBorder="1" applyAlignment="1">
      <alignment horizontal="center" vertical="center" wrapText="1"/>
    </xf>
    <xf numFmtId="49" fontId="3" fillId="19" borderId="57" xfId="4" applyNumberFormat="1" applyFont="1" applyFill="1" applyBorder="1" applyAlignment="1">
      <alignment horizontal="center" vertical="center" wrapText="1"/>
    </xf>
    <xf numFmtId="49" fontId="14" fillId="27" borderId="56" xfId="4" applyNumberFormat="1" applyFont="1" applyFill="1" applyBorder="1" applyAlignment="1">
      <alignment horizontal="center" vertical="center" wrapText="1"/>
    </xf>
    <xf numFmtId="49" fontId="3" fillId="27" borderId="57" xfId="4" applyNumberFormat="1" applyFont="1" applyFill="1" applyBorder="1" applyAlignment="1">
      <alignment horizontal="center" vertical="center" wrapText="1"/>
    </xf>
    <xf numFmtId="49" fontId="14" fillId="28" borderId="60" xfId="4" applyNumberFormat="1" applyFont="1" applyFill="1" applyBorder="1" applyAlignment="1">
      <alignment horizontal="center" vertical="center" wrapText="1"/>
    </xf>
    <xf numFmtId="49" fontId="3" fillId="28" borderId="61" xfId="4" applyNumberFormat="1" applyFont="1" applyFill="1" applyBorder="1" applyAlignment="1">
      <alignment horizontal="center" vertical="center" wrapText="1"/>
    </xf>
    <xf numFmtId="49" fontId="14" fillId="28" borderId="59" xfId="4" applyNumberFormat="1" applyFont="1" applyFill="1" applyBorder="1" applyAlignment="1">
      <alignment horizontal="center" vertical="center" wrapText="1"/>
    </xf>
    <xf numFmtId="49" fontId="14" fillId="28" borderId="61" xfId="4" applyNumberFormat="1" applyFont="1" applyFill="1" applyBorder="1" applyAlignment="1">
      <alignment horizontal="center" vertical="center" wrapText="1"/>
    </xf>
    <xf numFmtId="49" fontId="14" fillId="6" borderId="14" xfId="4" applyNumberFormat="1" applyFont="1" applyFill="1" applyBorder="1" applyAlignment="1">
      <alignment horizontal="center" vertical="center" wrapText="1"/>
    </xf>
    <xf numFmtId="49" fontId="3" fillId="5" borderId="14" xfId="4" applyNumberFormat="1" applyFont="1" applyFill="1" applyBorder="1" applyAlignment="1">
      <alignment horizontal="center" vertical="center" wrapText="1"/>
    </xf>
    <xf numFmtId="49" fontId="3" fillId="19" borderId="14" xfId="4" applyNumberFormat="1" applyFont="1" applyFill="1" applyBorder="1" applyAlignment="1">
      <alignment horizontal="center" vertical="center" wrapText="1"/>
    </xf>
    <xf numFmtId="49" fontId="3" fillId="20" borderId="14" xfId="4" applyNumberFormat="1" applyFont="1" applyFill="1" applyBorder="1" applyAlignment="1">
      <alignment horizontal="center" vertical="center" wrapText="1"/>
    </xf>
    <xf numFmtId="49" fontId="3" fillId="21" borderId="14" xfId="4" applyNumberFormat="1" applyFont="1" applyFill="1" applyBorder="1" applyAlignment="1">
      <alignment horizontal="center" vertical="center" wrapText="1"/>
    </xf>
    <xf numFmtId="49" fontId="3" fillId="23" borderId="14" xfId="4" applyNumberFormat="1" applyFont="1" applyFill="1" applyBorder="1" applyAlignment="1">
      <alignment horizontal="center" vertical="center" wrapText="1"/>
    </xf>
    <xf numFmtId="49" fontId="3" fillId="24" borderId="14" xfId="4" applyNumberFormat="1" applyFont="1" applyFill="1" applyBorder="1" applyAlignment="1">
      <alignment horizontal="center" vertical="center" wrapText="1"/>
    </xf>
    <xf numFmtId="49" fontId="3" fillId="27" borderId="14" xfId="4" applyNumberFormat="1" applyFont="1" applyFill="1" applyBorder="1" applyAlignment="1">
      <alignment horizontal="center" vertical="center" wrapText="1"/>
    </xf>
    <xf numFmtId="49" fontId="3" fillId="28" borderId="14" xfId="4" applyNumberFormat="1" applyFont="1" applyFill="1" applyBorder="1" applyAlignment="1">
      <alignment horizontal="center" vertical="center" wrapText="1"/>
    </xf>
    <xf numFmtId="49" fontId="3" fillId="0" borderId="7" xfId="4" applyNumberFormat="1" applyFont="1" applyFill="1" applyBorder="1" applyAlignment="1">
      <alignment horizontal="center" vertical="center" wrapText="1"/>
    </xf>
    <xf numFmtId="0" fontId="14" fillId="6" borderId="9" xfId="4" applyFont="1" applyFill="1" applyBorder="1" applyAlignment="1">
      <alignment horizontal="center" vertical="center" wrapText="1"/>
    </xf>
    <xf numFmtId="0" fontId="14" fillId="6" borderId="8" xfId="4" applyFont="1" applyFill="1" applyBorder="1" applyAlignment="1">
      <alignment horizontal="center" vertical="center" wrapText="1"/>
    </xf>
    <xf numFmtId="1" fontId="13" fillId="6" borderId="27" xfId="4" applyNumberFormat="1" applyFont="1" applyFill="1" applyBorder="1" applyAlignment="1">
      <alignment horizontal="center" vertical="center" wrapText="1"/>
    </xf>
    <xf numFmtId="1" fontId="14" fillId="6" borderId="60" xfId="4" applyNumberFormat="1" applyFont="1" applyFill="1" applyBorder="1" applyAlignment="1">
      <alignment horizontal="center" vertical="center" wrapText="1"/>
    </xf>
    <xf numFmtId="1" fontId="14" fillId="6" borderId="61" xfId="4" applyNumberFormat="1" applyFont="1" applyFill="1" applyBorder="1" applyAlignment="1">
      <alignment horizontal="center" vertical="center" wrapText="1"/>
    </xf>
    <xf numFmtId="1" fontId="14" fillId="6" borderId="56" xfId="4" applyNumberFormat="1" applyFont="1" applyFill="1" applyBorder="1" applyAlignment="1">
      <alignment horizontal="center" vertical="center" wrapText="1"/>
    </xf>
    <xf numFmtId="1" fontId="14" fillId="6" borderId="57" xfId="4" applyNumberFormat="1" applyFont="1" applyFill="1" applyBorder="1" applyAlignment="1">
      <alignment horizontal="center" vertical="center" wrapText="1"/>
    </xf>
    <xf numFmtId="1" fontId="14" fillId="5" borderId="56" xfId="4" applyNumberFormat="1" applyFont="1" applyFill="1" applyBorder="1" applyAlignment="1">
      <alignment horizontal="center" vertical="center" wrapText="1"/>
    </xf>
    <xf numFmtId="1" fontId="14" fillId="5" borderId="53" xfId="4" applyNumberFormat="1" applyFont="1" applyFill="1" applyBorder="1" applyAlignment="1">
      <alignment horizontal="center" vertical="center" wrapText="1"/>
    </xf>
    <xf numFmtId="1" fontId="3" fillId="19" borderId="52" xfId="4" applyNumberFormat="1" applyFont="1" applyFill="1" applyBorder="1" applyAlignment="1">
      <alignment horizontal="center" vertical="center" wrapText="1"/>
    </xf>
    <xf numFmtId="1" fontId="3" fillId="19" borderId="53" xfId="4" applyNumberFormat="1" applyFont="1" applyFill="1" applyBorder="1" applyAlignment="1">
      <alignment horizontal="center" vertical="center" wrapText="1"/>
    </xf>
    <xf numFmtId="1" fontId="14" fillId="20" borderId="52" xfId="4" applyNumberFormat="1" applyFont="1" applyFill="1" applyBorder="1" applyAlignment="1">
      <alignment horizontal="center" vertical="center" wrapText="1"/>
    </xf>
    <xf numFmtId="1" fontId="14" fillId="20" borderId="53" xfId="4" applyNumberFormat="1" applyFont="1" applyFill="1" applyBorder="1" applyAlignment="1">
      <alignment horizontal="center" vertical="center" wrapText="1"/>
    </xf>
    <xf numFmtId="1" fontId="3" fillId="21" borderId="52" xfId="4" applyNumberFormat="1" applyFont="1" applyFill="1" applyBorder="1" applyAlignment="1">
      <alignment horizontal="center" vertical="center" wrapText="1"/>
    </xf>
    <xf numFmtId="1" fontId="3" fillId="21" borderId="53" xfId="4" applyNumberFormat="1" applyFont="1" applyFill="1" applyBorder="1" applyAlignment="1">
      <alignment horizontal="center" vertical="center" wrapText="1"/>
    </xf>
    <xf numFmtId="1" fontId="3" fillId="23" borderId="52" xfId="4" applyNumberFormat="1" applyFont="1" applyFill="1" applyBorder="1" applyAlignment="1">
      <alignment horizontal="center" vertical="center" wrapText="1"/>
    </xf>
    <xf numFmtId="1" fontId="3" fillId="23" borderId="53" xfId="4" applyNumberFormat="1" applyFont="1" applyFill="1" applyBorder="1" applyAlignment="1">
      <alignment horizontal="center" vertical="center" wrapText="1"/>
    </xf>
    <xf numFmtId="1" fontId="14" fillId="24" borderId="59" xfId="4" applyNumberFormat="1" applyFont="1" applyFill="1" applyBorder="1" applyAlignment="1">
      <alignment horizontal="center" vertical="center" wrapText="1"/>
    </xf>
    <xf numFmtId="1" fontId="3" fillId="0" borderId="27" xfId="4" applyNumberFormat="1" applyFont="1" applyFill="1" applyBorder="1" applyAlignment="1">
      <alignment horizontal="center" vertical="center" wrapText="1"/>
    </xf>
    <xf numFmtId="1" fontId="3" fillId="5" borderId="56" xfId="4" applyNumberFormat="1" applyFont="1" applyFill="1" applyBorder="1" applyAlignment="1">
      <alignment horizontal="center" vertical="center" wrapText="1"/>
    </xf>
    <xf numFmtId="1" fontId="3" fillId="5" borderId="57" xfId="4" applyNumberFormat="1" applyFont="1" applyFill="1" applyBorder="1" applyAlignment="1">
      <alignment horizontal="center" vertical="center" wrapText="1"/>
    </xf>
    <xf numFmtId="1" fontId="14" fillId="27" borderId="52" xfId="4" applyNumberFormat="1" applyFont="1" applyFill="1" applyBorder="1" applyAlignment="1">
      <alignment horizontal="center" vertical="center" wrapText="1"/>
    </xf>
    <xf numFmtId="1" fontId="14" fillId="27" borderId="53" xfId="4" applyNumberFormat="1" applyFont="1" applyFill="1" applyBorder="1" applyAlignment="1">
      <alignment horizontal="center" vertical="center" wrapText="1"/>
    </xf>
    <xf numFmtId="1" fontId="3" fillId="28" borderId="58" xfId="4" applyNumberFormat="1" applyFont="1" applyFill="1" applyBorder="1" applyAlignment="1">
      <alignment horizontal="center" vertical="center" wrapText="1"/>
    </xf>
    <xf numFmtId="1" fontId="3" fillId="28" borderId="59" xfId="4"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1" fontId="14" fillId="19" borderId="52" xfId="4" applyNumberFormat="1" applyFont="1" applyFill="1" applyBorder="1" applyAlignment="1">
      <alignment horizontal="center" vertical="center" wrapText="1"/>
    </xf>
    <xf numFmtId="1" fontId="14" fillId="19" borderId="53" xfId="4" applyNumberFormat="1" applyFont="1" applyFill="1" applyBorder="1" applyAlignment="1">
      <alignment horizontal="center" vertical="center" wrapText="1"/>
    </xf>
    <xf numFmtId="1" fontId="3" fillId="27" borderId="52" xfId="4" applyNumberFormat="1" applyFont="1" applyFill="1" applyBorder="1" applyAlignment="1">
      <alignment horizontal="center" vertical="center" wrapText="1"/>
    </xf>
    <xf numFmtId="1" fontId="3" fillId="27" borderId="53" xfId="4" applyNumberFormat="1" applyFont="1" applyFill="1" applyBorder="1" applyAlignment="1">
      <alignment horizontal="center" vertical="center" wrapText="1"/>
    </xf>
    <xf numFmtId="1" fontId="20" fillId="0" borderId="27" xfId="0" applyNumberFormat="1" applyFont="1" applyBorder="1" applyAlignment="1">
      <alignment horizontal="center" vertical="center" wrapText="1"/>
    </xf>
    <xf numFmtId="1" fontId="3" fillId="23" borderId="56" xfId="4" applyNumberFormat="1" applyFont="1" applyFill="1" applyBorder="1" applyAlignment="1">
      <alignment horizontal="center" vertical="center" wrapText="1"/>
    </xf>
    <xf numFmtId="1" fontId="3" fillId="23" borderId="57" xfId="4" applyNumberFormat="1" applyFont="1" applyFill="1" applyBorder="1" applyAlignment="1">
      <alignment horizontal="center" vertical="center" wrapText="1"/>
    </xf>
    <xf numFmtId="1" fontId="20" fillId="0" borderId="44" xfId="0" applyNumberFormat="1" applyFont="1" applyBorder="1" applyAlignment="1">
      <alignment horizontal="center" vertical="center" wrapText="1"/>
    </xf>
    <xf numFmtId="1" fontId="20" fillId="0" borderId="47" xfId="0" applyNumberFormat="1" applyFont="1" applyBorder="1" applyAlignment="1">
      <alignment horizontal="center" vertical="center" wrapText="1"/>
    </xf>
    <xf numFmtId="1" fontId="14" fillId="19" borderId="56" xfId="4" applyNumberFormat="1" applyFont="1" applyFill="1" applyBorder="1" applyAlignment="1">
      <alignment horizontal="center" vertical="center" wrapText="1"/>
    </xf>
    <xf numFmtId="1" fontId="14" fillId="19" borderId="57" xfId="4" applyNumberFormat="1" applyFont="1" applyFill="1" applyBorder="1" applyAlignment="1">
      <alignment horizontal="center" vertical="center" wrapText="1"/>
    </xf>
    <xf numFmtId="1" fontId="14" fillId="5" borderId="57" xfId="4" applyNumberFormat="1" applyFont="1" applyFill="1" applyBorder="1" applyAlignment="1">
      <alignment horizontal="center" vertical="center" wrapText="1"/>
    </xf>
    <xf numFmtId="1" fontId="14" fillId="27" borderId="56" xfId="4" applyNumberFormat="1" applyFont="1" applyFill="1" applyBorder="1" applyAlignment="1">
      <alignment horizontal="center" vertical="center" wrapText="1"/>
    </xf>
    <xf numFmtId="1" fontId="14" fillId="27" borderId="57" xfId="4" applyNumberFormat="1" applyFont="1" applyFill="1" applyBorder="1" applyAlignment="1">
      <alignment horizontal="center" vertical="center" wrapText="1"/>
    </xf>
    <xf numFmtId="1" fontId="3" fillId="0" borderId="44" xfId="4" applyNumberFormat="1" applyFont="1" applyFill="1" applyBorder="1" applyAlignment="1">
      <alignment horizontal="center" vertical="center" wrapText="1"/>
    </xf>
    <xf numFmtId="1" fontId="3" fillId="0" borderId="47" xfId="4" applyNumberFormat="1" applyFont="1" applyFill="1" applyBorder="1" applyAlignment="1">
      <alignment horizontal="center" vertical="center" wrapText="1"/>
    </xf>
    <xf numFmtId="1" fontId="3" fillId="0" borderId="53" xfId="4" applyNumberFormat="1" applyFont="1" applyFill="1" applyBorder="1" applyAlignment="1">
      <alignment horizontal="center" vertical="center" wrapText="1"/>
    </xf>
    <xf numFmtId="1" fontId="3" fillId="28" borderId="60" xfId="4" applyNumberFormat="1" applyFont="1" applyFill="1" applyBorder="1" applyAlignment="1">
      <alignment horizontal="center" vertical="center" wrapText="1"/>
    </xf>
    <xf numFmtId="1" fontId="3" fillId="28" borderId="61" xfId="4" applyNumberFormat="1" applyFont="1" applyFill="1" applyBorder="1" applyAlignment="1">
      <alignment horizontal="center" vertical="center" wrapText="1"/>
    </xf>
    <xf numFmtId="1" fontId="3" fillId="19" borderId="56" xfId="4" applyNumberFormat="1" applyFont="1" applyFill="1" applyBorder="1" applyAlignment="1">
      <alignment horizontal="center" vertical="center" wrapText="1"/>
    </xf>
    <xf numFmtId="1" fontId="3" fillId="19" borderId="57" xfId="4" applyNumberFormat="1" applyFont="1" applyFill="1" applyBorder="1" applyAlignment="1">
      <alignment horizontal="center" vertical="center" wrapText="1"/>
    </xf>
    <xf numFmtId="1" fontId="14" fillId="28" borderId="58" xfId="4" applyNumberFormat="1" applyFont="1" applyFill="1" applyBorder="1" applyAlignment="1">
      <alignment horizontal="center" vertical="center" wrapText="1"/>
    </xf>
    <xf numFmtId="1" fontId="14" fillId="28" borderId="59" xfId="4" applyNumberFormat="1" applyFont="1" applyFill="1" applyBorder="1" applyAlignment="1">
      <alignment horizontal="center" vertical="center" wrapText="1"/>
    </xf>
    <xf numFmtId="1" fontId="14" fillId="28" borderId="60" xfId="4" applyNumberFormat="1" applyFont="1" applyFill="1" applyBorder="1" applyAlignment="1">
      <alignment horizontal="center" vertical="center" wrapText="1"/>
    </xf>
    <xf numFmtId="1" fontId="14" fillId="28" borderId="61" xfId="4" applyNumberFormat="1" applyFont="1" applyFill="1" applyBorder="1" applyAlignment="1">
      <alignment horizontal="center" vertical="center" wrapText="1"/>
    </xf>
    <xf numFmtId="1" fontId="20" fillId="0" borderId="27" xfId="4" applyNumberFormat="1" applyFont="1" applyFill="1" applyBorder="1" applyAlignment="1">
      <alignment horizontal="center" vertical="center" wrapText="1"/>
    </xf>
    <xf numFmtId="1" fontId="20" fillId="18" borderId="47" xfId="4" applyNumberFormat="1" applyFont="1" applyFill="1" applyBorder="1" applyAlignment="1">
      <alignment horizontal="center" vertical="center" wrapText="1"/>
    </xf>
    <xf numFmtId="1" fontId="3" fillId="0" borderId="58" xfId="4" applyNumberFormat="1" applyFont="1" applyFill="1" applyBorder="1" applyAlignment="1">
      <alignment horizontal="center" vertical="center" wrapText="1"/>
    </xf>
    <xf numFmtId="1" fontId="3" fillId="0" borderId="59" xfId="4" applyNumberFormat="1" applyFont="1" applyFill="1" applyBorder="1" applyAlignment="1">
      <alignment horizontal="center" vertical="center" wrapText="1"/>
    </xf>
    <xf numFmtId="1" fontId="3" fillId="0" borderId="27" xfId="0" applyNumberFormat="1" applyFont="1" applyBorder="1" applyAlignment="1">
      <alignment horizontal="center" vertical="center" wrapText="1"/>
    </xf>
    <xf numFmtId="49" fontId="3" fillId="28" borderId="2" xfId="4" applyNumberFormat="1" applyFont="1" applyFill="1" applyBorder="1" applyAlignment="1">
      <alignment horizontal="center" vertical="center" wrapText="1"/>
    </xf>
    <xf numFmtId="49" fontId="3" fillId="0" borderId="63" xfId="4" applyNumberFormat="1" applyFont="1" applyFill="1" applyBorder="1" applyAlignment="1">
      <alignment horizontal="center" vertical="center" wrapText="1"/>
    </xf>
    <xf numFmtId="49" fontId="3" fillId="0" borderId="54" xfId="4" applyNumberFormat="1" applyFont="1" applyFill="1" applyBorder="1" applyAlignment="1">
      <alignment horizontal="center" vertical="center" wrapText="1"/>
    </xf>
    <xf numFmtId="49" fontId="3" fillId="0" borderId="64" xfId="4" applyNumberFormat="1" applyFont="1" applyFill="1" applyBorder="1" applyAlignment="1">
      <alignment horizontal="center" vertical="center" wrapText="1"/>
    </xf>
    <xf numFmtId="1" fontId="3" fillId="0" borderId="63" xfId="4" applyNumberFormat="1" applyFont="1" applyFill="1" applyBorder="1" applyAlignment="1">
      <alignment horizontal="center" vertical="center" wrapText="1"/>
    </xf>
    <xf numFmtId="1" fontId="3" fillId="0" borderId="54" xfId="4" applyNumberFormat="1" applyFont="1" applyFill="1" applyBorder="1" applyAlignment="1">
      <alignment horizontal="center" vertical="center" wrapText="1"/>
    </xf>
    <xf numFmtId="1" fontId="3" fillId="0" borderId="64" xfId="4" applyNumberFormat="1" applyFont="1" applyFill="1" applyBorder="1" applyAlignment="1">
      <alignment horizontal="center" vertical="center" wrapText="1"/>
    </xf>
    <xf numFmtId="42" fontId="20" fillId="0" borderId="54" xfId="2" applyFont="1" applyFill="1" applyBorder="1" applyAlignment="1">
      <alignment horizontal="justify" vertical="center" wrapText="1"/>
    </xf>
    <xf numFmtId="42" fontId="20" fillId="0" borderId="54" xfId="2" applyFont="1" applyFill="1" applyBorder="1" applyAlignment="1">
      <alignment horizontal="center" vertical="center" wrapText="1"/>
    </xf>
    <xf numFmtId="49" fontId="20" fillId="0" borderId="54" xfId="2" applyNumberFormat="1" applyFont="1" applyFill="1" applyBorder="1" applyAlignment="1">
      <alignment horizontal="center" vertical="center" wrapText="1"/>
    </xf>
    <xf numFmtId="14" fontId="20" fillId="0" borderId="54" xfId="2" applyNumberFormat="1" applyFont="1" applyFill="1" applyBorder="1" applyAlignment="1">
      <alignment horizontal="center" vertical="center" wrapText="1"/>
    </xf>
    <xf numFmtId="42" fontId="20" fillId="18" borderId="54" xfId="2" applyFont="1" applyFill="1" applyBorder="1" applyAlignment="1">
      <alignment horizontal="center" vertical="center" wrapText="1"/>
    </xf>
    <xf numFmtId="49" fontId="3" fillId="18" borderId="54" xfId="0" applyNumberFormat="1" applyFont="1" applyFill="1" applyBorder="1" applyAlignment="1">
      <alignment horizontal="center" vertical="center" wrapText="1"/>
    </xf>
    <xf numFmtId="167" fontId="6" fillId="0" borderId="54" xfId="1" applyFont="1" applyFill="1" applyBorder="1" applyAlignment="1">
      <alignment vertical="center" wrapText="1"/>
    </xf>
    <xf numFmtId="168" fontId="3" fillId="0" borderId="62" xfId="4" applyNumberFormat="1" applyFont="1" applyFill="1" applyBorder="1" applyAlignment="1">
      <alignment vertical="center" wrapText="1"/>
    </xf>
    <xf numFmtId="168" fontId="3" fillId="0" borderId="54" xfId="4" applyNumberFormat="1" applyFont="1" applyFill="1" applyBorder="1" applyAlignment="1">
      <alignment vertical="center" wrapText="1"/>
    </xf>
    <xf numFmtId="168" fontId="3" fillId="0" borderId="65" xfId="4" applyNumberFormat="1" applyFont="1" applyFill="1" applyBorder="1" applyAlignment="1">
      <alignment vertical="center" wrapText="1"/>
    </xf>
    <xf numFmtId="0" fontId="3" fillId="0" borderId="54" xfId="4" applyFont="1" applyFill="1" applyBorder="1" applyAlignment="1">
      <alignment vertical="center" wrapText="1"/>
    </xf>
    <xf numFmtId="0" fontId="3" fillId="0" borderId="65" xfId="4" applyFont="1" applyFill="1" applyBorder="1" applyAlignment="1">
      <alignment vertical="center" wrapText="1"/>
    </xf>
    <xf numFmtId="0" fontId="3" fillId="18" borderId="54" xfId="4" applyFont="1" applyFill="1" applyBorder="1" applyAlignment="1">
      <alignment vertical="center" wrapText="1"/>
    </xf>
    <xf numFmtId="0" fontId="35" fillId="18" borderId="54" xfId="0" applyFont="1" applyFill="1" applyBorder="1" applyAlignment="1">
      <alignment horizontal="center" vertical="center"/>
    </xf>
    <xf numFmtId="42" fontId="3" fillId="18" borderId="54" xfId="2" applyFont="1" applyFill="1" applyBorder="1" applyAlignment="1">
      <alignment horizontal="center" vertical="center" wrapText="1"/>
    </xf>
    <xf numFmtId="0" fontId="36" fillId="18" borderId="54" xfId="0" applyFont="1" applyFill="1" applyBorder="1" applyAlignment="1">
      <alignment horizontal="center" vertical="center"/>
    </xf>
    <xf numFmtId="49" fontId="36" fillId="18" borderId="54" xfId="0" applyNumberFormat="1" applyFont="1" applyFill="1" applyBorder="1" applyAlignment="1">
      <alignment horizontal="center" vertical="center"/>
    </xf>
    <xf numFmtId="49" fontId="3" fillId="18" borderId="54" xfId="7" applyNumberFormat="1" applyFont="1" applyFill="1" applyBorder="1" applyAlignment="1">
      <alignment horizontal="center" vertical="center" wrapText="1"/>
    </xf>
    <xf numFmtId="0" fontId="37" fillId="18" borderId="64" xfId="7" applyFont="1" applyFill="1" applyBorder="1" applyAlignment="1">
      <alignment horizontal="center" vertical="center" wrapText="1"/>
    </xf>
    <xf numFmtId="1" fontId="7" fillId="0" borderId="43" xfId="4" applyNumberFormat="1" applyFont="1" applyFill="1" applyBorder="1" applyAlignment="1">
      <alignment horizontal="center" vertical="center" wrapText="1"/>
    </xf>
    <xf numFmtId="1" fontId="7" fillId="0" borderId="46" xfId="4" applyNumberFormat="1" applyFont="1" applyFill="1" applyBorder="1" applyAlignment="1">
      <alignment horizontal="center" vertical="center" wrapText="1"/>
    </xf>
    <xf numFmtId="49" fontId="3" fillId="5" borderId="7" xfId="4" applyNumberFormat="1" applyFont="1" applyFill="1" applyBorder="1" applyAlignment="1">
      <alignment horizontal="center" vertical="center" wrapText="1"/>
    </xf>
    <xf numFmtId="1" fontId="20" fillId="0" borderId="21" xfId="4" applyNumberFormat="1" applyFont="1" applyFill="1" applyBorder="1" applyAlignment="1">
      <alignment horizontal="center" vertical="center" wrapText="1"/>
    </xf>
    <xf numFmtId="167" fontId="6" fillId="18" borderId="21" xfId="1" applyFont="1" applyFill="1" applyBorder="1" applyAlignment="1">
      <alignment horizontal="left" vertical="center" wrapText="1"/>
    </xf>
    <xf numFmtId="42" fontId="3" fillId="0" borderId="21" xfId="2" applyFont="1" applyFill="1" applyBorder="1" applyAlignment="1">
      <alignment vertical="center" wrapText="1"/>
    </xf>
    <xf numFmtId="49" fontId="22" fillId="31" borderId="21" xfId="0" applyNumberFormat="1" applyFont="1" applyFill="1" applyBorder="1" applyAlignment="1">
      <alignment horizontal="left" vertical="center" wrapText="1"/>
    </xf>
    <xf numFmtId="0" fontId="23" fillId="18" borderId="21" xfId="0" applyFont="1" applyFill="1" applyBorder="1"/>
    <xf numFmtId="0" fontId="0" fillId="0" borderId="21" xfId="0" applyBorder="1"/>
    <xf numFmtId="49" fontId="0" fillId="0" borderId="21" xfId="0" applyNumberFormat="1" applyFill="1" applyBorder="1"/>
    <xf numFmtId="49" fontId="22" fillId="0" borderId="21" xfId="7" applyNumberFormat="1" applyFont="1" applyFill="1" applyBorder="1" applyAlignment="1">
      <alignment horizontal="left" vertical="center" wrapText="1"/>
    </xf>
    <xf numFmtId="2" fontId="22" fillId="0" borderId="53" xfId="7" applyNumberFormat="1" applyFont="1" applyFill="1" applyBorder="1" applyAlignment="1" applyProtection="1">
      <alignment horizontal="left" vertical="center" wrapText="1"/>
      <protection locked="0"/>
    </xf>
    <xf numFmtId="49" fontId="3" fillId="0" borderId="58" xfId="4" applyNumberFormat="1" applyFont="1" applyFill="1" applyBorder="1" applyAlignment="1">
      <alignment horizontal="center" vertical="center" wrapText="1"/>
    </xf>
    <xf numFmtId="49" fontId="3" fillId="0" borderId="22" xfId="4" applyNumberFormat="1" applyFont="1" applyFill="1" applyBorder="1" applyAlignment="1">
      <alignment horizontal="center" vertical="center" wrapText="1"/>
    </xf>
    <xf numFmtId="49" fontId="3" fillId="0" borderId="59" xfId="4" applyNumberFormat="1" applyFont="1" applyFill="1" applyBorder="1" applyAlignment="1">
      <alignment horizontal="center" vertical="center" wrapText="1"/>
    </xf>
    <xf numFmtId="42" fontId="20" fillId="0" borderId="22" xfId="2" applyFont="1" applyFill="1" applyBorder="1" applyAlignment="1">
      <alignment horizontal="justify" vertical="center" wrapText="1"/>
    </xf>
    <xf numFmtId="42" fontId="20" fillId="0" borderId="22" xfId="2" applyFont="1" applyFill="1" applyBorder="1" applyAlignment="1">
      <alignment horizontal="center" vertical="center" wrapText="1"/>
    </xf>
    <xf numFmtId="14" fontId="20" fillId="0" borderId="22" xfId="2" applyNumberFormat="1" applyFont="1" applyFill="1" applyBorder="1" applyAlignment="1">
      <alignment horizontal="center" vertical="center" wrapText="1"/>
    </xf>
    <xf numFmtId="0" fontId="3" fillId="18" borderId="22" xfId="4" applyFont="1" applyFill="1" applyBorder="1" applyAlignment="1">
      <alignment horizontal="center" vertical="center" wrapText="1"/>
    </xf>
    <xf numFmtId="0" fontId="3" fillId="0" borderId="22" xfId="4" applyFont="1" applyFill="1" applyBorder="1" applyAlignment="1">
      <alignment vertical="center" wrapText="1"/>
    </xf>
    <xf numFmtId="0" fontId="3" fillId="0" borderId="1" xfId="4" applyFont="1" applyFill="1" applyBorder="1" applyAlignment="1">
      <alignment vertical="center" wrapText="1"/>
    </xf>
    <xf numFmtId="0" fontId="3" fillId="18" borderId="22" xfId="4" applyFont="1" applyFill="1" applyBorder="1" applyAlignment="1">
      <alignment vertical="center" wrapText="1"/>
    </xf>
    <xf numFmtId="0" fontId="3" fillId="18" borderId="22" xfId="4" quotePrefix="1" applyFont="1" applyFill="1" applyBorder="1" applyAlignment="1">
      <alignment horizontal="center" vertical="center" wrapText="1"/>
    </xf>
    <xf numFmtId="0" fontId="3" fillId="18" borderId="59" xfId="4" applyFont="1" applyFill="1" applyBorder="1" applyAlignment="1">
      <alignment horizontal="center" vertical="center" wrapText="1"/>
    </xf>
    <xf numFmtId="49" fontId="14" fillId="28" borderId="32" xfId="4" applyNumberFormat="1" applyFont="1" applyFill="1" applyBorder="1" applyAlignment="1">
      <alignment horizontal="center" vertical="center" wrapText="1"/>
    </xf>
    <xf numFmtId="49" fontId="14" fillId="28" borderId="33" xfId="4" applyNumberFormat="1" applyFont="1" applyFill="1" applyBorder="1" applyAlignment="1">
      <alignment horizontal="center" vertical="center" wrapText="1"/>
    </xf>
    <xf numFmtId="49" fontId="3" fillId="28" borderId="33" xfId="4" applyNumberFormat="1" applyFont="1" applyFill="1" applyBorder="1" applyAlignment="1">
      <alignment horizontal="center" vertical="center" wrapText="1"/>
    </xf>
    <xf numFmtId="1" fontId="14" fillId="28" borderId="33" xfId="4" applyNumberFormat="1" applyFont="1" applyFill="1" applyBorder="1" applyAlignment="1">
      <alignment horizontal="center" vertical="center" wrapText="1"/>
    </xf>
    <xf numFmtId="0" fontId="14" fillId="28" borderId="33" xfId="4" applyFont="1" applyFill="1" applyBorder="1" applyAlignment="1">
      <alignment horizontal="left" vertical="center" wrapText="1"/>
    </xf>
    <xf numFmtId="0" fontId="14" fillId="28" borderId="33" xfId="4" applyFont="1" applyFill="1" applyBorder="1" applyAlignment="1">
      <alignment horizontal="center" vertical="center" wrapText="1"/>
    </xf>
    <xf numFmtId="167" fontId="16" fillId="28" borderId="33" xfId="1" applyFont="1" applyFill="1" applyBorder="1" applyAlignment="1">
      <alignment horizontal="left" vertical="center" wrapText="1"/>
    </xf>
    <xf numFmtId="42" fontId="17" fillId="28" borderId="33" xfId="2" applyFont="1" applyFill="1" applyBorder="1" applyAlignment="1">
      <alignment horizontal="left" vertical="center" wrapText="1"/>
    </xf>
    <xf numFmtId="49" fontId="3" fillId="28" borderId="34" xfId="4" applyNumberFormat="1" applyFont="1" applyFill="1" applyBorder="1" applyAlignment="1">
      <alignment horizontal="center" vertical="center" wrapText="1"/>
    </xf>
    <xf numFmtId="0" fontId="3" fillId="0" borderId="43" xfId="4" applyFont="1" applyFill="1" applyBorder="1" applyAlignment="1">
      <alignment vertical="center"/>
    </xf>
    <xf numFmtId="49" fontId="3" fillId="18" borderId="0" xfId="0" applyNumberFormat="1" applyFont="1" applyFill="1" applyBorder="1" applyAlignment="1">
      <alignment horizontal="center" vertical="center" wrapText="1"/>
    </xf>
    <xf numFmtId="49" fontId="22" fillId="18" borderId="21" xfId="0" applyNumberFormat="1" applyFont="1" applyFill="1" applyBorder="1" applyAlignment="1">
      <alignment horizontal="left" vertical="center" wrapText="1"/>
    </xf>
    <xf numFmtId="0" fontId="34" fillId="18" borderId="46" xfId="0" applyFont="1" applyFill="1" applyBorder="1" applyAlignment="1">
      <alignment horizontal="center" vertical="center" wrapText="1"/>
    </xf>
    <xf numFmtId="49" fontId="3" fillId="0" borderId="48" xfId="4" applyNumberFormat="1" applyFont="1" applyFill="1" applyBorder="1" applyAlignment="1">
      <alignment horizontal="center" vertical="center" wrapText="1"/>
    </xf>
    <xf numFmtId="49" fontId="3" fillId="0" borderId="15" xfId="4" applyNumberFormat="1" applyFont="1" applyFill="1" applyBorder="1" applyAlignment="1">
      <alignment horizontal="center" vertical="center" wrapText="1"/>
    </xf>
    <xf numFmtId="49" fontId="3" fillId="0" borderId="50" xfId="4" applyNumberFormat="1" applyFont="1" applyFill="1" applyBorder="1" applyAlignment="1">
      <alignment horizontal="center" vertical="center" wrapText="1"/>
    </xf>
    <xf numFmtId="49" fontId="3" fillId="28" borderId="37" xfId="4" applyNumberFormat="1" applyFont="1" applyFill="1" applyBorder="1" applyAlignment="1">
      <alignment horizontal="center" vertical="center" wrapText="1"/>
    </xf>
    <xf numFmtId="49" fontId="3" fillId="0" borderId="67" xfId="4" applyNumberFormat="1" applyFont="1" applyFill="1" applyBorder="1" applyAlignment="1">
      <alignment horizontal="center" vertical="center" wrapText="1"/>
    </xf>
    <xf numFmtId="49" fontId="3" fillId="0" borderId="68" xfId="4" applyNumberFormat="1" applyFont="1" applyFill="1" applyBorder="1" applyAlignment="1">
      <alignment horizontal="center" vertical="center" wrapText="1"/>
    </xf>
    <xf numFmtId="49" fontId="3" fillId="28" borderId="36" xfId="4" applyNumberFormat="1" applyFont="1" applyFill="1" applyBorder="1" applyAlignment="1">
      <alignment horizontal="center" vertical="center" wrapText="1"/>
    </xf>
    <xf numFmtId="1" fontId="14" fillId="28" borderId="32" xfId="4" applyNumberFormat="1" applyFont="1" applyFill="1" applyBorder="1" applyAlignment="1">
      <alignment horizontal="center" vertical="center" wrapText="1"/>
    </xf>
    <xf numFmtId="1" fontId="14" fillId="28" borderId="34" xfId="4" applyNumberFormat="1" applyFont="1" applyFill="1" applyBorder="1" applyAlignment="1">
      <alignment horizontal="center" vertical="center" wrapText="1"/>
    </xf>
    <xf numFmtId="49" fontId="14" fillId="6" borderId="8" xfId="4" applyNumberFormat="1" applyFont="1" applyFill="1" applyBorder="1" applyAlignment="1">
      <alignment horizontal="center" vertical="center" wrapText="1"/>
    </xf>
    <xf numFmtId="0" fontId="13" fillId="6" borderId="25" xfId="4" applyFont="1" applyFill="1" applyBorder="1" applyAlignment="1">
      <alignment horizontal="center" vertical="center" wrapText="1"/>
    </xf>
    <xf numFmtId="0" fontId="13" fillId="7" borderId="27" xfId="4" applyFont="1" applyFill="1" applyBorder="1" applyAlignment="1">
      <alignment horizontal="center" vertical="center" wrapText="1"/>
    </xf>
    <xf numFmtId="0" fontId="14" fillId="6" borderId="61" xfId="4" applyFont="1" applyFill="1" applyBorder="1" applyAlignment="1">
      <alignment horizontal="center" vertical="center" wrapText="1"/>
    </xf>
    <xf numFmtId="0" fontId="14" fillId="6" borderId="57" xfId="4" applyFont="1" applyFill="1" applyBorder="1" applyAlignment="1">
      <alignment horizontal="center" vertical="center" wrapText="1"/>
    </xf>
    <xf numFmtId="0" fontId="14" fillId="5" borderId="52" xfId="4" applyFont="1" applyFill="1" applyBorder="1" applyAlignment="1">
      <alignment horizontal="left" vertical="center" wrapText="1"/>
    </xf>
    <xf numFmtId="0" fontId="14" fillId="5" borderId="53" xfId="4" applyFont="1" applyFill="1" applyBorder="1" applyAlignment="1">
      <alignment horizontal="left" vertical="center" wrapText="1"/>
    </xf>
    <xf numFmtId="0" fontId="18" fillId="19" borderId="52" xfId="4" applyFont="1" applyFill="1" applyBorder="1" applyAlignment="1">
      <alignment horizontal="left" vertical="center" wrapText="1"/>
    </xf>
    <xf numFmtId="0" fontId="18" fillId="19" borderId="53" xfId="4" applyFont="1" applyFill="1" applyBorder="1" applyAlignment="1">
      <alignment horizontal="left" vertical="center" wrapText="1"/>
    </xf>
    <xf numFmtId="49" fontId="18" fillId="20" borderId="52" xfId="4" applyNumberFormat="1" applyFont="1" applyFill="1" applyBorder="1" applyAlignment="1">
      <alignment horizontal="left" vertical="center" wrapText="1"/>
    </xf>
    <xf numFmtId="49" fontId="18" fillId="20" borderId="53" xfId="4" applyNumberFormat="1" applyFont="1" applyFill="1" applyBorder="1" applyAlignment="1">
      <alignment horizontal="left" vertical="center" wrapText="1"/>
    </xf>
    <xf numFmtId="0" fontId="18" fillId="21" borderId="52" xfId="4" applyFont="1" applyFill="1" applyBorder="1" applyAlignment="1">
      <alignment horizontal="left" vertical="center" wrapText="1"/>
    </xf>
    <xf numFmtId="0" fontId="18" fillId="21" borderId="53" xfId="4" applyFont="1" applyFill="1" applyBorder="1" applyAlignment="1">
      <alignment horizontal="left" vertical="center" wrapText="1"/>
    </xf>
    <xf numFmtId="0" fontId="14" fillId="23" borderId="52" xfId="4" applyFont="1" applyFill="1" applyBorder="1" applyAlignment="1">
      <alignment horizontal="left" vertical="center" wrapText="1"/>
    </xf>
    <xf numFmtId="0" fontId="14" fillId="23" borderId="53" xfId="4" applyFont="1" applyFill="1" applyBorder="1" applyAlignment="1">
      <alignment horizontal="left" vertical="center" wrapText="1"/>
    </xf>
    <xf numFmtId="0" fontId="14" fillId="24" borderId="58" xfId="4" applyFont="1" applyFill="1" applyBorder="1" applyAlignment="1">
      <alignment horizontal="left" vertical="center" wrapText="1"/>
    </xf>
    <xf numFmtId="0" fontId="14" fillId="24" borderId="59" xfId="4" applyFont="1" applyFill="1" applyBorder="1" applyAlignment="1">
      <alignment horizontal="left" vertical="center" wrapText="1"/>
    </xf>
    <xf numFmtId="0" fontId="3" fillId="18" borderId="25" xfId="6" applyFont="1" applyFill="1" applyBorder="1" applyAlignment="1">
      <alignment vertical="center" wrapText="1"/>
    </xf>
    <xf numFmtId="42" fontId="20" fillId="0" borderId="27" xfId="2" applyFont="1" applyFill="1" applyBorder="1" applyAlignment="1">
      <alignment horizontal="justify" vertical="center" wrapText="1"/>
    </xf>
    <xf numFmtId="0" fontId="14" fillId="5" borderId="56" xfId="4" applyFont="1" applyFill="1" applyBorder="1" applyAlignment="1">
      <alignment horizontal="left" vertical="center" wrapText="1"/>
    </xf>
    <xf numFmtId="0" fontId="14" fillId="5" borderId="57" xfId="4" applyFont="1" applyFill="1" applyBorder="1" applyAlignment="1">
      <alignment horizontal="left" vertical="center" wrapText="1"/>
    </xf>
    <xf numFmtId="0" fontId="14" fillId="19" borderId="52" xfId="4" applyFont="1" applyFill="1" applyBorder="1" applyAlignment="1">
      <alignment horizontal="left" vertical="center" wrapText="1"/>
    </xf>
    <xf numFmtId="0" fontId="14" fillId="19" borderId="53" xfId="4" applyFont="1" applyFill="1" applyBorder="1" applyAlignment="1">
      <alignment horizontal="left" vertical="center" wrapText="1"/>
    </xf>
    <xf numFmtId="49" fontId="14" fillId="20" borderId="52" xfId="4" applyNumberFormat="1" applyFont="1" applyFill="1" applyBorder="1" applyAlignment="1">
      <alignment horizontal="left" vertical="center" wrapText="1"/>
    </xf>
    <xf numFmtId="49" fontId="14" fillId="20" borderId="53" xfId="4" applyNumberFormat="1" applyFont="1" applyFill="1" applyBorder="1" applyAlignment="1">
      <alignment horizontal="left" vertical="center" wrapText="1"/>
    </xf>
    <xf numFmtId="49" fontId="14" fillId="27" borderId="52" xfId="4" applyNumberFormat="1" applyFont="1" applyFill="1" applyBorder="1" applyAlignment="1">
      <alignment horizontal="left" vertical="center" wrapText="1"/>
    </xf>
    <xf numFmtId="49" fontId="14" fillId="27" borderId="53" xfId="4" applyNumberFormat="1" applyFont="1" applyFill="1" applyBorder="1" applyAlignment="1">
      <alignment horizontal="left" vertical="center" wrapText="1"/>
    </xf>
    <xf numFmtId="0" fontId="14" fillId="28" borderId="58" xfId="4" applyFont="1" applyFill="1" applyBorder="1" applyAlignment="1">
      <alignment horizontal="left" vertical="center" wrapText="1"/>
    </xf>
    <xf numFmtId="0" fontId="14" fillId="28" borderId="59" xfId="4" applyFont="1" applyFill="1" applyBorder="1" applyAlignment="1">
      <alignment horizontal="left" vertical="center" wrapText="1"/>
    </xf>
    <xf numFmtId="49" fontId="3" fillId="0" borderId="25" xfId="4" applyNumberFormat="1" applyFont="1" applyFill="1" applyBorder="1" applyAlignment="1">
      <alignment horizontal="left" vertical="center" wrapText="1"/>
    </xf>
    <xf numFmtId="0" fontId="14" fillId="27" borderId="52" xfId="4" applyFont="1" applyFill="1" applyBorder="1" applyAlignment="1">
      <alignment horizontal="left" vertical="center" wrapText="1"/>
    </xf>
    <xf numFmtId="0" fontId="14" fillId="27" borderId="53" xfId="4" applyFont="1" applyFill="1" applyBorder="1" applyAlignment="1">
      <alignment horizontal="left" vertical="center" wrapText="1"/>
    </xf>
    <xf numFmtId="0" fontId="3" fillId="0" borderId="25" xfId="6" applyFont="1" applyFill="1" applyBorder="1" applyAlignment="1">
      <alignment vertical="center" wrapText="1"/>
    </xf>
    <xf numFmtId="0" fontId="14" fillId="23" borderId="56" xfId="4" applyFont="1" applyFill="1" applyBorder="1" applyAlignment="1">
      <alignment horizontal="left" vertical="center" wrapText="1"/>
    </xf>
    <xf numFmtId="0" fontId="14" fillId="23" borderId="57" xfId="4" applyFont="1" applyFill="1" applyBorder="1" applyAlignment="1">
      <alignment horizontal="left" vertical="center" wrapText="1"/>
    </xf>
    <xf numFmtId="0" fontId="3" fillId="18" borderId="42" xfId="6" applyFont="1" applyFill="1" applyBorder="1" applyAlignment="1">
      <alignment vertical="center" wrapText="1"/>
    </xf>
    <xf numFmtId="42" fontId="20" fillId="0" borderId="44" xfId="2" applyFont="1" applyFill="1" applyBorder="1" applyAlignment="1">
      <alignment horizontal="justify" vertical="center" wrapText="1"/>
    </xf>
    <xf numFmtId="0" fontId="3" fillId="18" borderId="45" xfId="6" applyFont="1" applyFill="1" applyBorder="1" applyAlignment="1">
      <alignment vertical="center" wrapText="1"/>
    </xf>
    <xf numFmtId="42" fontId="20" fillId="0" borderId="47" xfId="2" applyFont="1" applyFill="1" applyBorder="1" applyAlignment="1">
      <alignment horizontal="justify" vertical="center" wrapText="1"/>
    </xf>
    <xf numFmtId="0" fontId="14" fillId="19" borderId="56" xfId="4" applyFont="1" applyFill="1" applyBorder="1" applyAlignment="1">
      <alignment horizontal="left" vertical="center" wrapText="1"/>
    </xf>
    <xf numFmtId="0" fontId="14" fillId="19" borderId="57" xfId="4" applyFont="1" applyFill="1" applyBorder="1" applyAlignment="1">
      <alignment horizontal="left" vertical="center" wrapText="1"/>
    </xf>
    <xf numFmtId="1" fontId="14" fillId="27" borderId="52" xfId="4" applyNumberFormat="1" applyFont="1" applyFill="1" applyBorder="1" applyAlignment="1">
      <alignment horizontal="left" vertical="center" wrapText="1"/>
    </xf>
    <xf numFmtId="1" fontId="14" fillId="27" borderId="53" xfId="4" applyNumberFormat="1" applyFont="1" applyFill="1" applyBorder="1" applyAlignment="1">
      <alignment horizontal="left" vertical="center" wrapText="1"/>
    </xf>
    <xf numFmtId="0" fontId="3" fillId="0" borderId="25" xfId="4" applyFont="1" applyFill="1" applyBorder="1" applyAlignment="1">
      <alignment horizontal="left" vertical="center" wrapText="1"/>
    </xf>
    <xf numFmtId="0" fontId="14" fillId="27" borderId="56" xfId="4" applyFont="1" applyFill="1" applyBorder="1" applyAlignment="1">
      <alignment horizontal="left" vertical="center" wrapText="1"/>
    </xf>
    <xf numFmtId="0" fontId="14" fillId="27" borderId="57" xfId="4" applyFont="1" applyFill="1" applyBorder="1" applyAlignment="1">
      <alignment horizontal="left" vertical="center" wrapText="1"/>
    </xf>
    <xf numFmtId="0" fontId="3" fillId="0" borderId="42" xfId="4" applyFont="1" applyFill="1" applyBorder="1" applyAlignment="1">
      <alignment horizontal="left" vertical="center" wrapText="1"/>
    </xf>
    <xf numFmtId="0" fontId="3" fillId="0" borderId="45" xfId="4" applyFont="1" applyFill="1" applyBorder="1" applyAlignment="1">
      <alignment horizontal="left" vertical="center" wrapText="1"/>
    </xf>
    <xf numFmtId="0" fontId="20" fillId="18" borderId="25" xfId="4" applyFont="1" applyFill="1" applyBorder="1" applyAlignment="1">
      <alignment horizontal="left" vertical="center" wrapText="1"/>
    </xf>
    <xf numFmtId="0" fontId="3" fillId="18" borderId="42" xfId="4" applyFont="1" applyFill="1" applyBorder="1" applyAlignment="1">
      <alignment horizontal="left" vertical="center" wrapText="1"/>
    </xf>
    <xf numFmtId="0" fontId="3" fillId="18" borderId="45" xfId="4" applyFont="1" applyFill="1" applyBorder="1" applyAlignment="1">
      <alignment horizontal="left" vertical="center" wrapText="1"/>
    </xf>
    <xf numFmtId="49" fontId="3" fillId="0" borderId="42" xfId="4" applyNumberFormat="1" applyFont="1" applyFill="1" applyBorder="1" applyAlignment="1">
      <alignment horizontal="left" vertical="center" wrapText="1"/>
    </xf>
    <xf numFmtId="49" fontId="3" fillId="0" borderId="52" xfId="4" applyNumberFormat="1" applyFont="1" applyFill="1" applyBorder="1" applyAlignment="1">
      <alignment horizontal="left" vertical="center" wrapText="1"/>
    </xf>
    <xf numFmtId="42" fontId="20" fillId="0" borderId="53" xfId="2" applyFont="1" applyFill="1" applyBorder="1" applyAlignment="1">
      <alignment horizontal="justify" vertical="center" wrapText="1"/>
    </xf>
    <xf numFmtId="49" fontId="3" fillId="0" borderId="45" xfId="4" applyNumberFormat="1" applyFont="1" applyFill="1" applyBorder="1" applyAlignment="1">
      <alignment horizontal="left" vertical="center" wrapText="1"/>
    </xf>
    <xf numFmtId="0" fontId="3" fillId="0" borderId="52" xfId="6" applyFont="1" applyFill="1" applyBorder="1" applyAlignment="1">
      <alignment horizontal="left" vertical="center" wrapText="1"/>
    </xf>
    <xf numFmtId="42" fontId="20" fillId="18" borderId="53" xfId="2" applyFont="1" applyFill="1" applyBorder="1" applyAlignment="1">
      <alignment horizontal="justify" vertical="center" wrapText="1"/>
    </xf>
    <xf numFmtId="0" fontId="3" fillId="0" borderId="45" xfId="6" applyFont="1" applyFill="1" applyBorder="1" applyAlignment="1">
      <alignment horizontal="left" vertical="center" wrapText="1"/>
    </xf>
    <xf numFmtId="0" fontId="14" fillId="28" borderId="60" xfId="4" applyFont="1" applyFill="1" applyBorder="1" applyAlignment="1">
      <alignment horizontal="left" vertical="center" wrapText="1"/>
    </xf>
    <xf numFmtId="0" fontId="14" fillId="28" borderId="61" xfId="4" applyFont="1" applyFill="1" applyBorder="1" applyAlignment="1">
      <alignment horizontal="left" vertical="center" wrapText="1"/>
    </xf>
    <xf numFmtId="49" fontId="3" fillId="0" borderId="52" xfId="4" applyNumberFormat="1" applyFont="1" applyFill="1" applyBorder="1" applyAlignment="1">
      <alignment vertical="center" wrapText="1"/>
    </xf>
    <xf numFmtId="0" fontId="3" fillId="0" borderId="45" xfId="6" applyFont="1" applyFill="1" applyBorder="1" applyAlignment="1">
      <alignment vertical="center" wrapText="1"/>
    </xf>
    <xf numFmtId="0" fontId="3" fillId="18" borderId="25" xfId="4" applyFont="1" applyFill="1" applyBorder="1" applyAlignment="1">
      <alignment horizontal="left" vertical="center" wrapText="1"/>
    </xf>
    <xf numFmtId="0" fontId="20" fillId="18" borderId="25" xfId="6" applyFont="1" applyFill="1" applyBorder="1" applyAlignment="1">
      <alignment vertical="center" wrapText="1"/>
    </xf>
    <xf numFmtId="0" fontId="20" fillId="18" borderId="45" xfId="6" applyFont="1" applyFill="1" applyBorder="1" applyAlignment="1">
      <alignment vertical="center" wrapText="1"/>
    </xf>
    <xf numFmtId="42" fontId="19" fillId="0" borderId="44" xfId="2" applyFont="1" applyFill="1" applyBorder="1" applyAlignment="1">
      <alignment horizontal="justify" vertical="center" wrapText="1"/>
    </xf>
    <xf numFmtId="42" fontId="19" fillId="0" borderId="53" xfId="2" applyFont="1" applyFill="1" applyBorder="1" applyAlignment="1">
      <alignment horizontal="justify" vertical="center" wrapText="1"/>
    </xf>
    <xf numFmtId="42" fontId="19" fillId="0" borderId="47" xfId="2" applyFont="1" applyFill="1" applyBorder="1" applyAlignment="1">
      <alignment horizontal="justify" vertical="center" wrapText="1"/>
    </xf>
    <xf numFmtId="0" fontId="3" fillId="18" borderId="63" xfId="6" applyFont="1" applyFill="1" applyBorder="1" applyAlignment="1">
      <alignment vertical="center" wrapText="1"/>
    </xf>
    <xf numFmtId="42" fontId="20" fillId="0" borderId="64" xfId="2" applyFont="1" applyFill="1" applyBorder="1" applyAlignment="1">
      <alignment horizontal="justify" vertical="center" wrapText="1"/>
    </xf>
    <xf numFmtId="49" fontId="3" fillId="0" borderId="58" xfId="4" applyNumberFormat="1" applyFont="1" applyFill="1" applyBorder="1" applyAlignment="1">
      <alignment horizontal="left" vertical="center" wrapText="1"/>
    </xf>
    <xf numFmtId="42" fontId="20" fillId="0" borderId="59" xfId="2" applyFont="1" applyFill="1" applyBorder="1" applyAlignment="1">
      <alignment horizontal="justify" vertical="center" wrapText="1"/>
    </xf>
    <xf numFmtId="0" fontId="14" fillId="28" borderId="32" xfId="4" applyFont="1" applyFill="1" applyBorder="1" applyAlignment="1">
      <alignment horizontal="left" vertical="center" wrapText="1"/>
    </xf>
    <xf numFmtId="0" fontId="14" fillId="28" borderId="34" xfId="4" applyFont="1" applyFill="1" applyBorder="1" applyAlignment="1">
      <alignment horizontal="left" vertical="center" wrapText="1"/>
    </xf>
    <xf numFmtId="49" fontId="14" fillId="5" borderId="56" xfId="4" applyNumberFormat="1" applyFont="1" applyFill="1" applyBorder="1" applyAlignment="1">
      <alignment horizontal="left" vertical="center" wrapText="1"/>
    </xf>
    <xf numFmtId="49" fontId="14" fillId="5" borderId="57" xfId="4" applyNumberFormat="1" applyFont="1" applyFill="1" applyBorder="1" applyAlignment="1">
      <alignment horizontal="left" vertical="center" wrapText="1"/>
    </xf>
    <xf numFmtId="0" fontId="3" fillId="18" borderId="42" xfId="0" applyFont="1" applyFill="1" applyBorder="1" applyAlignment="1">
      <alignment horizontal="justify" vertical="center" wrapText="1"/>
    </xf>
    <xf numFmtId="0" fontId="3" fillId="18" borderId="56" xfId="0" applyFont="1" applyFill="1" applyBorder="1" applyAlignment="1">
      <alignment horizontal="justify" vertical="center" wrapText="1"/>
    </xf>
    <xf numFmtId="49" fontId="3" fillId="18" borderId="56" xfId="4" applyNumberFormat="1" applyFont="1" applyFill="1" applyBorder="1" applyAlignment="1">
      <alignment horizontal="left" vertical="center" wrapText="1"/>
    </xf>
    <xf numFmtId="49" fontId="3" fillId="18" borderId="63" xfId="4" applyNumberFormat="1" applyFont="1" applyFill="1" applyBorder="1" applyAlignment="1">
      <alignment horizontal="left" vertical="center" wrapText="1"/>
    </xf>
    <xf numFmtId="0" fontId="20" fillId="0" borderId="25" xfId="0" applyFont="1" applyFill="1" applyBorder="1" applyAlignment="1">
      <alignment horizontal="justify" vertical="center" wrapText="1"/>
    </xf>
    <xf numFmtId="172" fontId="20" fillId="0" borderId="27" xfId="2" applyNumberFormat="1"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20" fillId="0" borderId="42" xfId="6" applyFont="1" applyFill="1" applyBorder="1" applyAlignment="1">
      <alignment vertical="center" wrapText="1"/>
    </xf>
    <xf numFmtId="0" fontId="20" fillId="0" borderId="52" xfId="6" applyFont="1" applyFill="1" applyBorder="1" applyAlignment="1">
      <alignment vertical="center" wrapText="1"/>
    </xf>
    <xf numFmtId="0" fontId="20" fillId="0" borderId="45" xfId="6" applyFont="1" applyFill="1" applyBorder="1" applyAlignment="1">
      <alignment vertical="center" wrapText="1"/>
    </xf>
    <xf numFmtId="0" fontId="3" fillId="0" borderId="42" xfId="6" applyFont="1" applyFill="1" applyBorder="1" applyAlignment="1">
      <alignment vertical="center" wrapText="1"/>
    </xf>
    <xf numFmtId="0" fontId="14" fillId="33" borderId="52" xfId="0" applyFont="1" applyFill="1" applyBorder="1" applyAlignment="1">
      <alignment vertical="center" wrapText="1"/>
    </xf>
    <xf numFmtId="0" fontId="14" fillId="33" borderId="53" xfId="0" applyFont="1" applyFill="1" applyBorder="1" applyAlignment="1">
      <alignment vertical="center" wrapText="1"/>
    </xf>
    <xf numFmtId="0" fontId="14" fillId="34" borderId="58" xfId="0" applyFont="1" applyFill="1" applyBorder="1" applyAlignment="1">
      <alignment vertical="center" wrapText="1"/>
    </xf>
    <xf numFmtId="0" fontId="14" fillId="34" borderId="59" xfId="0" applyFont="1" applyFill="1" applyBorder="1" applyAlignment="1">
      <alignment vertical="center" wrapText="1"/>
    </xf>
    <xf numFmtId="0" fontId="3" fillId="0" borderId="25" xfId="0" applyFont="1" applyFill="1" applyBorder="1" applyAlignment="1">
      <alignment vertical="center" wrapText="1"/>
    </xf>
    <xf numFmtId="0" fontId="14" fillId="33" borderId="56" xfId="0" applyFont="1" applyFill="1" applyBorder="1" applyAlignment="1">
      <alignment vertical="center" wrapText="1"/>
    </xf>
    <xf numFmtId="0" fontId="14" fillId="33" borderId="57" xfId="0" applyFont="1" applyFill="1" applyBorder="1" applyAlignment="1">
      <alignment vertical="center" wrapText="1"/>
    </xf>
    <xf numFmtId="49" fontId="3" fillId="5" borderId="15" xfId="4" applyNumberFormat="1" applyFont="1" applyFill="1" applyBorder="1" applyAlignment="1">
      <alignment horizontal="center" vertical="center" wrapText="1"/>
    </xf>
    <xf numFmtId="49" fontId="3" fillId="19" borderId="15" xfId="4" applyNumberFormat="1" applyFont="1" applyFill="1" applyBorder="1" applyAlignment="1">
      <alignment horizontal="center" vertical="center" wrapText="1"/>
    </xf>
    <xf numFmtId="49" fontId="3" fillId="20" borderId="15" xfId="4" applyNumberFormat="1" applyFont="1" applyFill="1" applyBorder="1" applyAlignment="1">
      <alignment horizontal="center" vertical="center" wrapText="1"/>
    </xf>
    <xf numFmtId="49" fontId="3" fillId="21" borderId="15" xfId="4" applyNumberFormat="1" applyFont="1" applyFill="1" applyBorder="1" applyAlignment="1">
      <alignment horizontal="center" vertical="center" wrapText="1"/>
    </xf>
    <xf numFmtId="49" fontId="3" fillId="23" borderId="15" xfId="4" applyNumberFormat="1" applyFont="1" applyFill="1" applyBorder="1" applyAlignment="1">
      <alignment horizontal="center" vertical="center" wrapText="1"/>
    </xf>
    <xf numFmtId="49" fontId="3" fillId="24" borderId="3" xfId="4" applyNumberFormat="1" applyFont="1" applyFill="1" applyBorder="1" applyAlignment="1">
      <alignment horizontal="center" vertical="center" wrapText="1"/>
    </xf>
    <xf numFmtId="49" fontId="3" fillId="0" borderId="30" xfId="4" applyNumberFormat="1" applyFont="1" applyFill="1" applyBorder="1" applyAlignment="1">
      <alignment horizontal="center" vertical="center" wrapText="1"/>
    </xf>
    <xf numFmtId="49" fontId="3" fillId="5" borderId="8" xfId="4" applyNumberFormat="1" applyFont="1" applyFill="1" applyBorder="1" applyAlignment="1">
      <alignment horizontal="center" vertical="center" wrapText="1"/>
    </xf>
    <xf numFmtId="49" fontId="3" fillId="27" borderId="15" xfId="4" applyNumberFormat="1" applyFont="1" applyFill="1" applyBorder="1" applyAlignment="1">
      <alignment horizontal="center" vertical="center" wrapText="1"/>
    </xf>
    <xf numFmtId="49" fontId="3" fillId="28" borderId="3" xfId="4" applyNumberFormat="1" applyFont="1" applyFill="1" applyBorder="1" applyAlignment="1">
      <alignment horizontal="center" vertical="center" wrapText="1"/>
    </xf>
    <xf numFmtId="49" fontId="3" fillId="23" borderId="8" xfId="4" applyNumberFormat="1" applyFont="1" applyFill="1" applyBorder="1" applyAlignment="1">
      <alignment horizontal="center" vertical="center" wrapText="1"/>
    </xf>
    <xf numFmtId="49" fontId="3" fillId="19" borderId="8" xfId="4" applyNumberFormat="1" applyFont="1" applyFill="1" applyBorder="1" applyAlignment="1">
      <alignment horizontal="center" vertical="center" wrapText="1"/>
    </xf>
    <xf numFmtId="49" fontId="3" fillId="27" borderId="8" xfId="4" applyNumberFormat="1" applyFont="1" applyFill="1" applyBorder="1" applyAlignment="1">
      <alignment horizontal="center" vertical="center" wrapText="1"/>
    </xf>
    <xf numFmtId="49" fontId="3" fillId="28" borderId="9" xfId="4" applyNumberFormat="1" applyFont="1" applyFill="1" applyBorder="1" applyAlignment="1">
      <alignment horizontal="center" vertical="center" wrapText="1"/>
    </xf>
    <xf numFmtId="49" fontId="13" fillId="7" borderId="25" xfId="4" applyNumberFormat="1" applyFont="1" applyFill="1" applyBorder="1" applyAlignment="1">
      <alignment horizontal="center" vertical="center" wrapText="1"/>
    </xf>
    <xf numFmtId="1" fontId="12" fillId="2" borderId="69" xfId="0" applyNumberFormat="1" applyFont="1" applyFill="1" applyBorder="1" applyAlignment="1">
      <alignment horizontal="center" vertical="center" wrapText="1"/>
    </xf>
    <xf numFmtId="49" fontId="14" fillId="6" borderId="60" xfId="4" applyNumberFormat="1" applyFont="1" applyFill="1" applyBorder="1" applyAlignment="1">
      <alignment horizontal="center" vertical="center" wrapText="1"/>
    </xf>
    <xf numFmtId="49" fontId="18" fillId="19" borderId="52" xfId="4" applyNumberFormat="1" applyFont="1" applyFill="1" applyBorder="1" applyAlignment="1">
      <alignment horizontal="center" vertical="center" wrapText="1"/>
    </xf>
    <xf numFmtId="49" fontId="18" fillId="20" borderId="52" xfId="4" applyNumberFormat="1" applyFont="1" applyFill="1" applyBorder="1" applyAlignment="1">
      <alignment horizontal="center" vertical="center" wrapText="1"/>
    </xf>
    <xf numFmtId="49" fontId="18" fillId="21" borderId="52" xfId="4" applyNumberFormat="1" applyFont="1" applyFill="1" applyBorder="1" applyAlignment="1">
      <alignment horizontal="center" vertical="center" wrapText="1"/>
    </xf>
    <xf numFmtId="49" fontId="20" fillId="0" borderId="25" xfId="2" applyNumberFormat="1" applyFont="1" applyFill="1" applyBorder="1" applyAlignment="1">
      <alignment horizontal="center" vertical="center" wrapText="1"/>
    </xf>
    <xf numFmtId="49" fontId="20" fillId="0" borderId="42" xfId="2" applyNumberFormat="1" applyFont="1" applyFill="1" applyBorder="1" applyAlignment="1">
      <alignment horizontal="center" vertical="center" wrapText="1"/>
    </xf>
    <xf numFmtId="1" fontId="20" fillId="18" borderId="44" xfId="0" applyNumberFormat="1" applyFont="1" applyFill="1" applyBorder="1" applyAlignment="1">
      <alignment horizontal="center" vertical="center" wrapText="1"/>
    </xf>
    <xf numFmtId="49" fontId="20" fillId="0" borderId="45" xfId="2" applyNumberFormat="1" applyFont="1" applyFill="1" applyBorder="1" applyAlignment="1">
      <alignment horizontal="center" vertical="center" wrapText="1"/>
    </xf>
    <xf numFmtId="1" fontId="20" fillId="18" borderId="47" xfId="0" applyNumberFormat="1" applyFont="1" applyFill="1" applyBorder="1" applyAlignment="1">
      <alignment horizontal="center" vertical="center" wrapText="1"/>
    </xf>
    <xf numFmtId="49" fontId="20" fillId="0" borderId="52" xfId="2" applyNumberFormat="1" applyFont="1" applyFill="1" applyBorder="1" applyAlignment="1">
      <alignment horizontal="center" vertical="center" wrapText="1"/>
    </xf>
    <xf numFmtId="49" fontId="20" fillId="18" borderId="52" xfId="2" applyNumberFormat="1" applyFont="1" applyFill="1" applyBorder="1" applyAlignment="1">
      <alignment horizontal="center" vertical="center" wrapText="1"/>
    </xf>
    <xf numFmtId="1" fontId="3" fillId="18" borderId="47" xfId="4" applyNumberFormat="1" applyFont="1" applyFill="1" applyBorder="1" applyAlignment="1">
      <alignment horizontal="center" vertical="center" wrapText="1"/>
    </xf>
    <xf numFmtId="49" fontId="20" fillId="0" borderId="63" xfId="2" applyNumberFormat="1" applyFont="1" applyFill="1" applyBorder="1" applyAlignment="1">
      <alignment horizontal="center" vertical="center" wrapText="1"/>
    </xf>
    <xf numFmtId="49" fontId="20" fillId="0" borderId="58" xfId="2" applyNumberFormat="1" applyFont="1" applyFill="1" applyBorder="1" applyAlignment="1">
      <alignment horizontal="center" vertical="center" wrapText="1"/>
    </xf>
    <xf numFmtId="1" fontId="3" fillId="0" borderId="44" xfId="4" applyNumberFormat="1" applyFont="1" applyFill="1" applyBorder="1" applyAlignment="1">
      <alignment horizontal="center" vertical="center"/>
    </xf>
    <xf numFmtId="1" fontId="3" fillId="0" borderId="53" xfId="4" applyNumberFormat="1" applyFont="1" applyFill="1" applyBorder="1" applyAlignment="1">
      <alignment horizontal="center" vertical="center"/>
    </xf>
    <xf numFmtId="1" fontId="3" fillId="0" borderId="47" xfId="4" applyNumberFormat="1" applyFont="1" applyFill="1" applyBorder="1" applyAlignment="1">
      <alignment horizontal="center" vertical="center"/>
    </xf>
    <xf numFmtId="1" fontId="3" fillId="0" borderId="27" xfId="0" applyNumberFormat="1" applyFont="1" applyFill="1" applyBorder="1" applyAlignment="1">
      <alignment horizontal="center" vertical="center" wrapText="1"/>
    </xf>
    <xf numFmtId="1" fontId="14" fillId="32" borderId="53" xfId="4" applyNumberFormat="1" applyFont="1" applyFill="1" applyBorder="1" applyAlignment="1">
      <alignment horizontal="center" vertical="center" wrapText="1"/>
    </xf>
    <xf numFmtId="0" fontId="14" fillId="5" borderId="57" xfId="4" applyFont="1" applyFill="1" applyBorder="1" applyAlignment="1">
      <alignment horizontal="center" vertical="center" wrapText="1"/>
    </xf>
    <xf numFmtId="0" fontId="14" fillId="27" borderId="53" xfId="4" applyFont="1" applyFill="1" applyBorder="1" applyAlignment="1">
      <alignment horizontal="center" vertical="center" wrapText="1"/>
    </xf>
    <xf numFmtId="0" fontId="14" fillId="23" borderId="53" xfId="4" applyFont="1" applyFill="1" applyBorder="1" applyAlignment="1">
      <alignment horizontal="center" vertical="center" wrapText="1"/>
    </xf>
    <xf numFmtId="1" fontId="14" fillId="32" borderId="47" xfId="4" applyNumberFormat="1" applyFont="1" applyFill="1" applyBorder="1" applyAlignment="1">
      <alignment horizontal="center" vertical="center" wrapText="1"/>
    </xf>
    <xf numFmtId="0" fontId="14" fillId="19" borderId="53" xfId="4" applyFont="1" applyFill="1" applyBorder="1" applyAlignment="1">
      <alignment horizontal="center" vertical="center" wrapText="1"/>
    </xf>
    <xf numFmtId="49" fontId="14" fillId="33" borderId="52" xfId="0" applyNumberFormat="1" applyFont="1" applyFill="1" applyBorder="1" applyAlignment="1">
      <alignment horizontal="center" vertical="center" wrapText="1"/>
    </xf>
    <xf numFmtId="0" fontId="14" fillId="33" borderId="53" xfId="0" applyFont="1" applyFill="1" applyBorder="1" applyAlignment="1">
      <alignment horizontal="center" vertical="center" wrapText="1"/>
    </xf>
    <xf numFmtId="49" fontId="14" fillId="34" borderId="58" xfId="0" applyNumberFormat="1" applyFont="1" applyFill="1" applyBorder="1" applyAlignment="1">
      <alignment horizontal="center" vertical="center" wrapText="1"/>
    </xf>
    <xf numFmtId="0" fontId="14" fillId="34" borderId="59" xfId="0" applyFont="1" applyFill="1" applyBorder="1" applyAlignment="1">
      <alignment horizontal="center" vertical="center" wrapText="1"/>
    </xf>
    <xf numFmtId="1" fontId="14" fillId="35" borderId="27" xfId="4" applyNumberFormat="1" applyFont="1" applyFill="1" applyBorder="1" applyAlignment="1">
      <alignment horizontal="center" vertical="center" wrapText="1"/>
    </xf>
    <xf numFmtId="49" fontId="14" fillId="33" borderId="56" xfId="0" applyNumberFormat="1" applyFont="1" applyFill="1" applyBorder="1" applyAlignment="1">
      <alignment horizontal="center" vertical="center" wrapText="1"/>
    </xf>
    <xf numFmtId="0" fontId="14" fillId="33" borderId="57" xfId="0" applyFont="1" applyFill="1" applyBorder="1" applyAlignment="1">
      <alignment horizontal="center" vertical="center" wrapText="1"/>
    </xf>
    <xf numFmtId="42" fontId="20" fillId="0" borderId="27" xfId="2" applyFont="1" applyFill="1" applyBorder="1" applyAlignment="1">
      <alignment horizontal="center" vertical="center" wrapText="1"/>
    </xf>
    <xf numFmtId="0" fontId="14" fillId="6" borderId="60" xfId="4" applyFont="1" applyFill="1" applyBorder="1" applyAlignment="1">
      <alignment horizontal="center" vertical="center" wrapText="1"/>
    </xf>
    <xf numFmtId="0" fontId="14" fillId="6" borderId="56" xfId="4" applyFont="1" applyFill="1" applyBorder="1" applyAlignment="1">
      <alignment horizontal="center" vertical="center" wrapText="1"/>
    </xf>
    <xf numFmtId="49" fontId="3" fillId="5" borderId="52" xfId="4" applyNumberFormat="1" applyFont="1" applyFill="1" applyBorder="1" applyAlignment="1">
      <alignment horizontal="center" vertical="center" wrapText="1"/>
    </xf>
    <xf numFmtId="49" fontId="3" fillId="19" borderId="52" xfId="4" applyNumberFormat="1" applyFont="1" applyFill="1" applyBorder="1" applyAlignment="1">
      <alignment horizontal="center" vertical="center" wrapText="1"/>
    </xf>
    <xf numFmtId="49" fontId="3" fillId="20" borderId="52" xfId="4" applyNumberFormat="1" applyFont="1" applyFill="1" applyBorder="1" applyAlignment="1">
      <alignment horizontal="center" vertical="center" wrapText="1"/>
    </xf>
    <xf numFmtId="49" fontId="3" fillId="21" borderId="52" xfId="4" applyNumberFormat="1" applyFont="1" applyFill="1" applyBorder="1" applyAlignment="1">
      <alignment horizontal="center" vertical="center" wrapText="1"/>
    </xf>
    <xf numFmtId="49" fontId="3" fillId="23" borderId="52" xfId="4" applyNumberFormat="1" applyFont="1" applyFill="1" applyBorder="1" applyAlignment="1">
      <alignment horizontal="center" vertical="center" wrapText="1"/>
    </xf>
    <xf numFmtId="49" fontId="3" fillId="24" borderId="58" xfId="4" applyNumberFormat="1" applyFont="1" applyFill="1" applyBorder="1" applyAlignment="1">
      <alignment horizontal="center" vertical="center" wrapText="1"/>
    </xf>
    <xf numFmtId="49" fontId="3" fillId="5" borderId="56" xfId="4" applyNumberFormat="1" applyFont="1" applyFill="1" applyBorder="1" applyAlignment="1">
      <alignment horizontal="center" vertical="center" wrapText="1"/>
    </xf>
    <xf numFmtId="49" fontId="3" fillId="20" borderId="53" xfId="4" applyNumberFormat="1" applyFont="1" applyFill="1" applyBorder="1" applyAlignment="1">
      <alignment horizontal="center" vertical="center" wrapText="1"/>
    </xf>
    <xf numFmtId="49" fontId="3" fillId="27" borderId="52" xfId="4" applyNumberFormat="1" applyFont="1" applyFill="1" applyBorder="1" applyAlignment="1">
      <alignment horizontal="center" vertical="center" wrapText="1"/>
    </xf>
    <xf numFmtId="49" fontId="3" fillId="28" borderId="58" xfId="4" applyNumberFormat="1" applyFont="1" applyFill="1" applyBorder="1" applyAlignment="1">
      <alignment horizontal="center" vertical="center" wrapText="1"/>
    </xf>
    <xf numFmtId="49" fontId="3" fillId="23" borderId="56" xfId="4" applyNumberFormat="1" applyFont="1" applyFill="1" applyBorder="1" applyAlignment="1">
      <alignment horizontal="center" vertical="center" wrapText="1"/>
    </xf>
    <xf numFmtId="49" fontId="3" fillId="0" borderId="45" xfId="3" applyNumberFormat="1" applyFont="1" applyBorder="1" applyAlignment="1">
      <alignment horizontal="center" vertical="center" wrapText="1"/>
    </xf>
    <xf numFmtId="49" fontId="3" fillId="19" borderId="56" xfId="4" applyNumberFormat="1" applyFont="1" applyFill="1" applyBorder="1" applyAlignment="1">
      <alignment horizontal="center" vertical="center" wrapText="1"/>
    </xf>
    <xf numFmtId="49" fontId="3" fillId="27" borderId="56" xfId="4" applyNumberFormat="1" applyFont="1" applyFill="1" applyBorder="1" applyAlignment="1">
      <alignment horizontal="center" vertical="center" wrapText="1"/>
    </xf>
    <xf numFmtId="49" fontId="3" fillId="31" borderId="44" xfId="0" applyNumberFormat="1" applyFont="1" applyFill="1" applyBorder="1" applyAlignment="1">
      <alignment horizontal="center" vertical="center" wrapText="1"/>
    </xf>
    <xf numFmtId="49" fontId="3" fillId="31" borderId="47" xfId="0" applyNumberFormat="1" applyFont="1" applyFill="1" applyBorder="1" applyAlignment="1">
      <alignment horizontal="center" vertical="center" wrapText="1"/>
    </xf>
    <xf numFmtId="49" fontId="3" fillId="31" borderId="27" xfId="0" applyNumberFormat="1" applyFont="1" applyFill="1" applyBorder="1" applyAlignment="1">
      <alignment horizontal="center" vertical="center" wrapText="1"/>
    </xf>
    <xf numFmtId="49" fontId="3" fillId="31" borderId="53" xfId="0" applyNumberFormat="1" applyFont="1" applyFill="1" applyBorder="1" applyAlignment="1">
      <alignment horizontal="center" vertical="center" wrapText="1"/>
    </xf>
    <xf numFmtId="49" fontId="3" fillId="28" borderId="60" xfId="4" applyNumberFormat="1" applyFont="1" applyFill="1" applyBorder="1" applyAlignment="1">
      <alignment horizontal="center" vertical="center" wrapText="1"/>
    </xf>
    <xf numFmtId="0" fontId="35" fillId="18" borderId="52" xfId="0" applyFont="1" applyFill="1" applyBorder="1" applyAlignment="1">
      <alignment horizontal="center" vertical="center"/>
    </xf>
    <xf numFmtId="49" fontId="3" fillId="18" borderId="53" xfId="0" applyNumberFormat="1" applyFont="1" applyFill="1" applyBorder="1" applyAlignment="1">
      <alignment horizontal="center" vertical="center" wrapText="1"/>
    </xf>
    <xf numFmtId="49" fontId="22" fillId="31" borderId="53" xfId="0" applyNumberFormat="1" applyFont="1" applyFill="1" applyBorder="1" applyAlignment="1">
      <alignment horizontal="left" vertical="center" wrapText="1"/>
    </xf>
    <xf numFmtId="0" fontId="35" fillId="18" borderId="45" xfId="0" applyFont="1" applyFill="1" applyBorder="1" applyAlignment="1">
      <alignment horizontal="center" vertical="center"/>
    </xf>
    <xf numFmtId="0" fontId="35" fillId="18" borderId="55" xfId="0" applyFont="1" applyFill="1" applyBorder="1" applyAlignment="1">
      <alignment horizontal="center" vertical="center"/>
    </xf>
    <xf numFmtId="49" fontId="20" fillId="0" borderId="25" xfId="4" applyNumberFormat="1" applyFont="1" applyFill="1" applyBorder="1" applyAlignment="1">
      <alignment horizontal="center" vertical="center" wrapText="1"/>
    </xf>
    <xf numFmtId="49" fontId="20" fillId="18" borderId="45" xfId="4" applyNumberFormat="1" applyFont="1" applyFill="1" applyBorder="1" applyAlignment="1">
      <alignment horizontal="center" vertical="center" wrapText="1"/>
    </xf>
    <xf numFmtId="0" fontId="35" fillId="18" borderId="70" xfId="0" applyFont="1" applyFill="1" applyBorder="1" applyAlignment="1">
      <alignment horizontal="center" vertical="center"/>
    </xf>
    <xf numFmtId="49" fontId="3" fillId="18" borderId="64" xfId="0" applyNumberFormat="1" applyFont="1" applyFill="1" applyBorder="1" applyAlignment="1">
      <alignment horizontal="center" vertical="center" wrapText="1"/>
    </xf>
    <xf numFmtId="0" fontId="35" fillId="18" borderId="71" xfId="0" applyFont="1" applyFill="1" applyBorder="1" applyAlignment="1">
      <alignment horizontal="center" vertical="center"/>
    </xf>
    <xf numFmtId="49" fontId="3" fillId="28" borderId="32" xfId="4" applyNumberFormat="1" applyFont="1" applyFill="1" applyBorder="1" applyAlignment="1">
      <alignment horizontal="center" vertical="center" wrapText="1"/>
    </xf>
    <xf numFmtId="0" fontId="35" fillId="18" borderId="42" xfId="0" applyFont="1" applyFill="1" applyBorder="1" applyAlignment="1">
      <alignment horizontal="center" vertical="center"/>
    </xf>
    <xf numFmtId="49" fontId="3" fillId="18" borderId="44" xfId="0" applyNumberFormat="1" applyFont="1" applyFill="1" applyBorder="1" applyAlignment="1">
      <alignment horizontal="center" vertical="center" wrapText="1"/>
    </xf>
    <xf numFmtId="49" fontId="20" fillId="0" borderId="52" xfId="4" applyNumberFormat="1" applyFont="1" applyFill="1" applyBorder="1" applyAlignment="1">
      <alignment horizontal="center" vertical="center" wrapText="1"/>
    </xf>
    <xf numFmtId="49" fontId="3" fillId="18" borderId="52" xfId="4" applyNumberFormat="1" applyFont="1" applyFill="1" applyBorder="1" applyAlignment="1">
      <alignment horizontal="center" vertical="center" wrapText="1"/>
    </xf>
    <xf numFmtId="49" fontId="3" fillId="18" borderId="47" xfId="0" applyNumberFormat="1" applyFont="1" applyFill="1" applyBorder="1" applyAlignment="1">
      <alignment horizontal="center" vertical="center" wrapText="1"/>
    </xf>
    <xf numFmtId="0" fontId="14" fillId="5" borderId="56" xfId="4" applyFont="1" applyFill="1" applyBorder="1" applyAlignment="1">
      <alignment horizontal="center" vertical="center" wrapText="1"/>
    </xf>
    <xf numFmtId="0" fontId="14" fillId="19" borderId="52" xfId="4" applyFont="1" applyFill="1" applyBorder="1" applyAlignment="1">
      <alignment horizontal="center" vertical="center" wrapText="1"/>
    </xf>
    <xf numFmtId="0" fontId="14" fillId="33" borderId="52" xfId="0" applyFont="1" applyFill="1" applyBorder="1" applyAlignment="1">
      <alignment horizontal="center" vertical="center" wrapText="1"/>
    </xf>
    <xf numFmtId="0" fontId="14" fillId="23" borderId="52" xfId="4"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3" borderId="56" xfId="0" applyFont="1" applyFill="1" applyBorder="1" applyAlignment="1">
      <alignment horizontal="center" vertical="center" wrapText="1"/>
    </xf>
    <xf numFmtId="1" fontId="14" fillId="27" borderId="15" xfId="4" applyNumberFormat="1" applyFont="1" applyFill="1" applyBorder="1" applyAlignment="1">
      <alignment horizontal="center" vertical="center" wrapText="1"/>
    </xf>
    <xf numFmtId="0" fontId="38" fillId="41" borderId="72" xfId="4" applyFont="1" applyFill="1" applyBorder="1" applyAlignment="1">
      <alignment horizontal="center" vertical="center" wrapText="1" shrinkToFit="1"/>
    </xf>
    <xf numFmtId="0" fontId="12" fillId="2" borderId="66" xfId="0" applyFont="1" applyFill="1" applyBorder="1" applyAlignment="1">
      <alignment horizontal="center" vertical="center" wrapText="1"/>
    </xf>
    <xf numFmtId="0" fontId="14" fillId="6" borderId="73" xfId="4" applyFont="1" applyFill="1" applyBorder="1" applyAlignment="1">
      <alignment horizontal="center" vertical="center" wrapText="1"/>
    </xf>
    <xf numFmtId="0" fontId="14" fillId="6" borderId="74" xfId="4" applyFont="1" applyFill="1" applyBorder="1" applyAlignment="1">
      <alignment horizontal="center" vertical="center" wrapText="1"/>
    </xf>
    <xf numFmtId="0" fontId="14" fillId="5" borderId="75" xfId="4" applyFont="1" applyFill="1" applyBorder="1" applyAlignment="1">
      <alignment horizontal="left" vertical="center" wrapText="1"/>
    </xf>
    <xf numFmtId="0" fontId="18" fillId="19" borderId="75" xfId="4" applyFont="1" applyFill="1" applyBorder="1" applyAlignment="1">
      <alignment horizontal="left" vertical="center" wrapText="1"/>
    </xf>
    <xf numFmtId="49" fontId="18" fillId="20" borderId="75" xfId="4" applyNumberFormat="1" applyFont="1" applyFill="1" applyBorder="1" applyAlignment="1">
      <alignment horizontal="left" vertical="center" wrapText="1"/>
    </xf>
    <xf numFmtId="0" fontId="18" fillId="21" borderId="75" xfId="4" applyFont="1" applyFill="1" applyBorder="1" applyAlignment="1">
      <alignment horizontal="left" vertical="center" wrapText="1"/>
    </xf>
    <xf numFmtId="0" fontId="14" fillId="23" borderId="75" xfId="4" applyFont="1" applyFill="1" applyBorder="1" applyAlignment="1">
      <alignment horizontal="left" vertical="center" wrapText="1"/>
    </xf>
    <xf numFmtId="0" fontId="14" fillId="24" borderId="76" xfId="4" applyFont="1" applyFill="1" applyBorder="1" applyAlignment="1">
      <alignment horizontal="left" vertical="center" wrapText="1"/>
    </xf>
    <xf numFmtId="44" fontId="20" fillId="0" borderId="66" xfId="2" applyNumberFormat="1" applyFont="1" applyFill="1" applyBorder="1" applyAlignment="1">
      <alignment horizontal="center" vertical="center" wrapText="1"/>
    </xf>
    <xf numFmtId="0" fontId="14" fillId="5" borderId="74" xfId="4" applyFont="1" applyFill="1" applyBorder="1" applyAlignment="1">
      <alignment horizontal="left" vertical="center" wrapText="1"/>
    </xf>
    <xf numFmtId="0" fontId="14" fillId="19" borderId="75" xfId="4" applyFont="1" applyFill="1" applyBorder="1" applyAlignment="1">
      <alignment horizontal="left" vertical="center" wrapText="1"/>
    </xf>
    <xf numFmtId="49" fontId="14" fillId="20" borderId="75" xfId="4" applyNumberFormat="1" applyFont="1" applyFill="1" applyBorder="1" applyAlignment="1">
      <alignment horizontal="left" vertical="center" wrapText="1"/>
    </xf>
    <xf numFmtId="49" fontId="14" fillId="27" borderId="75" xfId="4" applyNumberFormat="1" applyFont="1" applyFill="1" applyBorder="1" applyAlignment="1">
      <alignment horizontal="left" vertical="center" wrapText="1"/>
    </xf>
    <xf numFmtId="0" fontId="14" fillId="28" borderId="76" xfId="4" applyFont="1" applyFill="1" applyBorder="1" applyAlignment="1">
      <alignment horizontal="left" vertical="center" wrapText="1"/>
    </xf>
    <xf numFmtId="0" fontId="14" fillId="27" borderId="75" xfId="4" applyFont="1" applyFill="1" applyBorder="1" applyAlignment="1">
      <alignment horizontal="left" vertical="center" wrapText="1"/>
    </xf>
    <xf numFmtId="0" fontId="14" fillId="23" borderId="74" xfId="4" applyFont="1" applyFill="1" applyBorder="1" applyAlignment="1">
      <alignment horizontal="left" vertical="center" wrapText="1"/>
    </xf>
    <xf numFmtId="44" fontId="20" fillId="0" borderId="77" xfId="2" applyNumberFormat="1" applyFont="1" applyFill="1" applyBorder="1" applyAlignment="1">
      <alignment horizontal="center" vertical="center" wrapText="1"/>
    </xf>
    <xf numFmtId="44" fontId="20" fillId="0" borderId="78" xfId="2" applyNumberFormat="1" applyFont="1" applyFill="1" applyBorder="1" applyAlignment="1">
      <alignment horizontal="center" vertical="center" wrapText="1"/>
    </xf>
    <xf numFmtId="0" fontId="14" fillId="19" borderId="74" xfId="4" applyFont="1" applyFill="1" applyBorder="1" applyAlignment="1">
      <alignment horizontal="left" vertical="center" wrapText="1"/>
    </xf>
    <xf numFmtId="1" fontId="14" fillId="27" borderId="75" xfId="4" applyNumberFormat="1" applyFont="1" applyFill="1" applyBorder="1" applyAlignment="1">
      <alignment horizontal="left" vertical="center" wrapText="1"/>
    </xf>
    <xf numFmtId="0" fontId="14" fillId="27" borderId="74" xfId="4" applyFont="1" applyFill="1" applyBorder="1" applyAlignment="1">
      <alignment horizontal="left" vertical="center" wrapText="1"/>
    </xf>
    <xf numFmtId="44" fontId="20" fillId="0" borderId="75" xfId="2" applyNumberFormat="1" applyFont="1" applyFill="1" applyBorder="1" applyAlignment="1">
      <alignment horizontal="center" vertical="center" wrapText="1"/>
    </xf>
    <xf numFmtId="0" fontId="14" fillId="28" borderId="73" xfId="4" applyFont="1" applyFill="1" applyBorder="1" applyAlignment="1">
      <alignment horizontal="left" vertical="center" wrapText="1"/>
    </xf>
    <xf numFmtId="42" fontId="20" fillId="0" borderId="75" xfId="2" applyFont="1" applyFill="1" applyBorder="1" applyAlignment="1">
      <alignment horizontal="center" vertical="center" wrapText="1"/>
    </xf>
    <xf numFmtId="44" fontId="20" fillId="0" borderId="79" xfId="2" applyNumberFormat="1" applyFont="1" applyFill="1" applyBorder="1" applyAlignment="1">
      <alignment horizontal="center" vertical="center" wrapText="1"/>
    </xf>
    <xf numFmtId="44" fontId="20" fillId="0" borderId="76" xfId="2" applyNumberFormat="1" applyFont="1" applyFill="1" applyBorder="1" applyAlignment="1">
      <alignment horizontal="center" vertical="center" wrapText="1"/>
    </xf>
    <xf numFmtId="0" fontId="14" fillId="28" borderId="72" xfId="4" applyFont="1" applyFill="1" applyBorder="1" applyAlignment="1">
      <alignment horizontal="left" vertical="center" wrapText="1"/>
    </xf>
    <xf numFmtId="49" fontId="14" fillId="5" borderId="74" xfId="4" applyNumberFormat="1" applyFont="1" applyFill="1" applyBorder="1" applyAlignment="1">
      <alignment horizontal="left" vertical="center" wrapText="1"/>
    </xf>
    <xf numFmtId="0" fontId="14" fillId="33" borderId="75" xfId="0" applyFont="1" applyFill="1" applyBorder="1" applyAlignment="1">
      <alignment vertical="center" wrapText="1"/>
    </xf>
    <xf numFmtId="0" fontId="14" fillId="34" borderId="76" xfId="0" applyFont="1" applyFill="1" applyBorder="1" applyAlignment="1">
      <alignment vertical="center" wrapText="1"/>
    </xf>
    <xf numFmtId="0" fontId="14" fillId="33" borderId="74" xfId="0" applyFont="1" applyFill="1" applyBorder="1" applyAlignment="1">
      <alignment vertical="center" wrapText="1"/>
    </xf>
    <xf numFmtId="1" fontId="13" fillId="6" borderId="30" xfId="4" applyNumberFormat="1" applyFont="1" applyFill="1" applyBorder="1" applyAlignment="1">
      <alignment horizontal="center" vertical="center" wrapText="1"/>
    </xf>
    <xf numFmtId="1" fontId="14" fillId="5" borderId="15" xfId="4" applyNumberFormat="1" applyFont="1" applyFill="1" applyBorder="1" applyAlignment="1">
      <alignment horizontal="center" vertical="center" wrapText="1"/>
    </xf>
    <xf numFmtId="1" fontId="3" fillId="19" borderId="15" xfId="4" applyNumberFormat="1" applyFont="1" applyFill="1" applyBorder="1" applyAlignment="1">
      <alignment horizontal="center" vertical="center" wrapText="1"/>
    </xf>
    <xf numFmtId="1" fontId="14" fillId="20" borderId="15" xfId="4" applyNumberFormat="1" applyFont="1" applyFill="1" applyBorder="1" applyAlignment="1">
      <alignment horizontal="center" vertical="center" wrapText="1"/>
    </xf>
    <xf numFmtId="1" fontId="3" fillId="21" borderId="15" xfId="4" applyNumberFormat="1" applyFont="1" applyFill="1" applyBorder="1" applyAlignment="1">
      <alignment horizontal="center" vertical="center" wrapText="1"/>
    </xf>
    <xf numFmtId="1" fontId="3" fillId="23" borderId="15" xfId="4" applyNumberFormat="1" applyFont="1" applyFill="1" applyBorder="1" applyAlignment="1">
      <alignment horizontal="center" vertical="center" wrapText="1"/>
    </xf>
    <xf numFmtId="1" fontId="14" fillId="24" borderId="3" xfId="4" applyNumberFormat="1" applyFont="1" applyFill="1" applyBorder="1" applyAlignment="1">
      <alignment horizontal="center" vertical="center" wrapText="1"/>
    </xf>
    <xf numFmtId="1" fontId="3" fillId="0" borderId="30" xfId="4" applyNumberFormat="1" applyFont="1" applyFill="1" applyBorder="1" applyAlignment="1">
      <alignment horizontal="center" vertical="center" wrapText="1"/>
    </xf>
    <xf numFmtId="1" fontId="3" fillId="5" borderId="8" xfId="4" applyNumberFormat="1" applyFont="1" applyFill="1" applyBorder="1" applyAlignment="1">
      <alignment horizontal="center" vertical="center" wrapText="1"/>
    </xf>
    <xf numFmtId="1" fontId="3" fillId="28" borderId="3" xfId="4" applyNumberFormat="1" applyFont="1" applyFill="1" applyBorder="1" applyAlignment="1">
      <alignment horizontal="center" vertical="center" wrapText="1"/>
    </xf>
    <xf numFmtId="1" fontId="20" fillId="0" borderId="30" xfId="0" applyNumberFormat="1" applyFont="1" applyFill="1" applyBorder="1" applyAlignment="1">
      <alignment horizontal="center" vertical="center" wrapText="1"/>
    </xf>
    <xf numFmtId="1" fontId="14" fillId="19" borderId="15" xfId="4" applyNumberFormat="1" applyFont="1" applyFill="1" applyBorder="1" applyAlignment="1">
      <alignment horizontal="center" vertical="center" wrapText="1"/>
    </xf>
    <xf numFmtId="1" fontId="3" fillId="27" borderId="15" xfId="4" applyNumberFormat="1" applyFont="1" applyFill="1" applyBorder="1" applyAlignment="1">
      <alignment horizontal="center" vertical="center" wrapText="1"/>
    </xf>
    <xf numFmtId="1" fontId="20" fillId="0" borderId="30" xfId="0" applyNumberFormat="1" applyFont="1" applyBorder="1" applyAlignment="1">
      <alignment horizontal="center" vertical="center" wrapText="1"/>
    </xf>
    <xf numFmtId="1" fontId="3" fillId="23" borderId="8" xfId="4" applyNumberFormat="1" applyFont="1" applyFill="1" applyBorder="1" applyAlignment="1">
      <alignment horizontal="center" vertical="center" wrapText="1"/>
    </xf>
    <xf numFmtId="1" fontId="20" fillId="0" borderId="48" xfId="0" applyNumberFormat="1" applyFont="1" applyBorder="1" applyAlignment="1">
      <alignment horizontal="center" vertical="center" wrapText="1"/>
    </xf>
    <xf numFmtId="1" fontId="20" fillId="0" borderId="50" xfId="0" applyNumberFormat="1" applyFont="1" applyBorder="1" applyAlignment="1">
      <alignment horizontal="center" vertical="center" wrapText="1"/>
    </xf>
    <xf numFmtId="1" fontId="14" fillId="19" borderId="8" xfId="4" applyNumberFormat="1" applyFont="1" applyFill="1" applyBorder="1" applyAlignment="1">
      <alignment horizontal="center" vertical="center" wrapText="1"/>
    </xf>
    <xf numFmtId="1" fontId="14" fillId="5" borderId="8" xfId="4" applyNumberFormat="1" applyFont="1" applyFill="1" applyBorder="1" applyAlignment="1">
      <alignment horizontal="center" vertical="center" wrapText="1"/>
    </xf>
    <xf numFmtId="1" fontId="14" fillId="27" borderId="8" xfId="4" applyNumberFormat="1" applyFont="1" applyFill="1" applyBorder="1" applyAlignment="1">
      <alignment horizontal="center" vertical="center" wrapText="1"/>
    </xf>
    <xf numFmtId="1" fontId="3" fillId="0" borderId="48" xfId="4" applyNumberFormat="1" applyFont="1" applyFill="1" applyBorder="1" applyAlignment="1">
      <alignment horizontal="center" vertical="center" wrapText="1"/>
    </xf>
    <xf numFmtId="1" fontId="3" fillId="0" borderId="50" xfId="4" applyNumberFormat="1" applyFont="1" applyFill="1" applyBorder="1" applyAlignment="1">
      <alignment horizontal="center" vertical="center" wrapText="1"/>
    </xf>
    <xf numFmtId="1" fontId="3" fillId="0" borderId="15" xfId="4" applyNumberFormat="1" applyFont="1" applyFill="1" applyBorder="1" applyAlignment="1">
      <alignment horizontal="center" vertical="center" wrapText="1"/>
    </xf>
    <xf numFmtId="1" fontId="3" fillId="28" borderId="9" xfId="4" applyNumberFormat="1" applyFont="1" applyFill="1" applyBorder="1" applyAlignment="1">
      <alignment horizontal="center" vertical="center" wrapText="1"/>
    </xf>
    <xf numFmtId="1" fontId="3" fillId="19" borderId="8" xfId="4" applyNumberFormat="1" applyFont="1" applyFill="1" applyBorder="1" applyAlignment="1">
      <alignment horizontal="center" vertical="center" wrapText="1"/>
    </xf>
    <xf numFmtId="1" fontId="20" fillId="0" borderId="15" xfId="4" applyNumberFormat="1" applyFont="1" applyFill="1" applyBorder="1" applyAlignment="1">
      <alignment horizontal="center" vertical="center" wrapText="1"/>
    </xf>
    <xf numFmtId="1" fontId="20" fillId="0" borderId="50" xfId="4" applyNumberFormat="1" applyFont="1" applyFill="1" applyBorder="1" applyAlignment="1">
      <alignment horizontal="center" vertical="center" wrapText="1"/>
    </xf>
    <xf numFmtId="1" fontId="14" fillId="28" borderId="3" xfId="4" applyNumberFormat="1" applyFont="1" applyFill="1" applyBorder="1" applyAlignment="1">
      <alignment horizontal="center" vertical="center" wrapText="1"/>
    </xf>
    <xf numFmtId="1" fontId="14" fillId="28" borderId="9" xfId="4" applyNumberFormat="1" applyFont="1" applyFill="1" applyBorder="1" applyAlignment="1">
      <alignment horizontal="center" vertical="center" wrapText="1"/>
    </xf>
    <xf numFmtId="1" fontId="20" fillId="0" borderId="30" xfId="4" applyNumberFormat="1" applyFont="1" applyFill="1" applyBorder="1" applyAlignment="1">
      <alignment horizontal="center" vertical="center" wrapText="1"/>
    </xf>
    <xf numFmtId="1" fontId="20" fillId="18" borderId="50" xfId="4" applyNumberFormat="1" applyFont="1" applyFill="1" applyBorder="1" applyAlignment="1">
      <alignment horizontal="center" vertical="center" wrapText="1"/>
    </xf>
    <xf numFmtId="1" fontId="3" fillId="0" borderId="62" xfId="4" applyNumberFormat="1" applyFont="1" applyFill="1" applyBorder="1" applyAlignment="1">
      <alignment horizontal="center" vertical="center" wrapText="1"/>
    </xf>
    <xf numFmtId="1" fontId="3" fillId="0" borderId="3" xfId="4" applyNumberFormat="1" applyFont="1" applyFill="1" applyBorder="1" applyAlignment="1">
      <alignment horizontal="center" vertical="center" wrapText="1"/>
    </xf>
    <xf numFmtId="1" fontId="14" fillId="28" borderId="37" xfId="4" applyNumberFormat="1" applyFont="1" applyFill="1" applyBorder="1" applyAlignment="1">
      <alignment horizontal="center" vertical="center" wrapText="1"/>
    </xf>
    <xf numFmtId="1" fontId="3" fillId="0" borderId="30" xfId="0" applyNumberFormat="1" applyFont="1" applyBorder="1" applyAlignment="1">
      <alignment horizontal="center" vertical="center" wrapText="1"/>
    </xf>
    <xf numFmtId="0" fontId="13" fillId="7" borderId="25" xfId="4" applyFont="1" applyFill="1" applyBorder="1" applyAlignment="1">
      <alignment horizontal="center" vertical="center" wrapText="1"/>
    </xf>
    <xf numFmtId="0" fontId="14" fillId="5" borderId="52" xfId="4" applyFont="1" applyFill="1" applyBorder="1" applyAlignment="1">
      <alignment horizontal="center" vertical="center" wrapText="1"/>
    </xf>
    <xf numFmtId="0" fontId="14" fillId="5" borderId="53" xfId="4" applyFont="1" applyFill="1" applyBorder="1" applyAlignment="1">
      <alignment horizontal="center" vertical="center" wrapText="1"/>
    </xf>
    <xf numFmtId="0" fontId="18" fillId="19" borderId="52" xfId="4" applyFont="1" applyFill="1" applyBorder="1" applyAlignment="1">
      <alignment horizontal="center" vertical="center" wrapText="1"/>
    </xf>
    <xf numFmtId="0" fontId="18" fillId="19" borderId="53" xfId="4" applyFont="1" applyFill="1" applyBorder="1" applyAlignment="1">
      <alignment horizontal="center" vertical="center" wrapText="1"/>
    </xf>
    <xf numFmtId="49" fontId="18" fillId="20" borderId="53" xfId="4" applyNumberFormat="1" applyFont="1" applyFill="1" applyBorder="1" applyAlignment="1">
      <alignment horizontal="center" vertical="center" wrapText="1"/>
    </xf>
    <xf numFmtId="0" fontId="18" fillId="21" borderId="52" xfId="4" applyFont="1" applyFill="1" applyBorder="1" applyAlignment="1">
      <alignment horizontal="center" vertical="center" wrapText="1"/>
    </xf>
    <xf numFmtId="0" fontId="18" fillId="21" borderId="53" xfId="4" applyFont="1" applyFill="1" applyBorder="1" applyAlignment="1">
      <alignment horizontal="center" vertical="center" wrapText="1"/>
    </xf>
    <xf numFmtId="0" fontId="14" fillId="24" borderId="58" xfId="4" applyFont="1" applyFill="1" applyBorder="1" applyAlignment="1">
      <alignment horizontal="center" vertical="center" wrapText="1"/>
    </xf>
    <xf numFmtId="0" fontId="14" fillId="24" borderId="59" xfId="4" applyFont="1" applyFill="1" applyBorder="1" applyAlignment="1">
      <alignment horizontal="center" vertical="center" wrapText="1"/>
    </xf>
    <xf numFmtId="42" fontId="20" fillId="0" borderId="25" xfId="2" applyFont="1" applyFill="1" applyBorder="1" applyAlignment="1">
      <alignment horizontal="center" vertical="center" wrapText="1"/>
    </xf>
    <xf numFmtId="49" fontId="14" fillId="27" borderId="53" xfId="4" applyNumberFormat="1" applyFont="1" applyFill="1" applyBorder="1" applyAlignment="1">
      <alignment horizontal="center" vertical="center" wrapText="1"/>
    </xf>
    <xf numFmtId="0" fontId="14" fillId="28" borderId="58" xfId="4" applyFont="1" applyFill="1" applyBorder="1" applyAlignment="1">
      <alignment horizontal="center" vertical="center" wrapText="1"/>
    </xf>
    <xf numFmtId="0" fontId="14" fillId="28" borderId="59" xfId="4" applyFont="1" applyFill="1" applyBorder="1" applyAlignment="1">
      <alignment horizontal="center" vertical="center" wrapText="1"/>
    </xf>
    <xf numFmtId="0" fontId="14" fillId="27" borderId="52" xfId="4" applyFont="1" applyFill="1" applyBorder="1" applyAlignment="1">
      <alignment horizontal="center" vertical="center" wrapText="1"/>
    </xf>
    <xf numFmtId="0" fontId="14" fillId="23" borderId="56" xfId="4" applyFont="1" applyFill="1" applyBorder="1" applyAlignment="1">
      <alignment horizontal="center" vertical="center" wrapText="1"/>
    </xf>
    <xf numFmtId="0" fontId="14" fillId="23" borderId="57" xfId="4" applyFont="1" applyFill="1" applyBorder="1" applyAlignment="1">
      <alignment horizontal="center" vertical="center" wrapText="1"/>
    </xf>
    <xf numFmtId="42" fontId="20" fillId="0" borderId="42" xfId="2" applyFont="1" applyFill="1" applyBorder="1" applyAlignment="1">
      <alignment horizontal="center" vertical="center" wrapText="1"/>
    </xf>
    <xf numFmtId="42" fontId="20" fillId="0" borderId="44" xfId="2" applyFont="1" applyFill="1" applyBorder="1" applyAlignment="1">
      <alignment horizontal="center" vertical="center" wrapText="1"/>
    </xf>
    <xf numFmtId="42" fontId="20" fillId="0" borderId="45" xfId="2" applyFont="1" applyFill="1" applyBorder="1" applyAlignment="1">
      <alignment horizontal="center" vertical="center" wrapText="1"/>
    </xf>
    <xf numFmtId="42" fontId="20" fillId="0" borderId="47" xfId="2" applyFont="1" applyFill="1" applyBorder="1" applyAlignment="1">
      <alignment horizontal="center" vertical="center" wrapText="1"/>
    </xf>
    <xf numFmtId="0" fontId="14" fillId="19" borderId="56" xfId="4" applyFont="1" applyFill="1" applyBorder="1" applyAlignment="1">
      <alignment horizontal="center" vertical="center" wrapText="1"/>
    </xf>
    <xf numFmtId="0" fontId="14" fillId="19" borderId="57" xfId="4" applyFont="1" applyFill="1" applyBorder="1" applyAlignment="1">
      <alignment horizontal="center" vertical="center" wrapText="1"/>
    </xf>
    <xf numFmtId="0" fontId="14" fillId="27" borderId="56" xfId="4" applyFont="1" applyFill="1" applyBorder="1" applyAlignment="1">
      <alignment horizontal="center" vertical="center" wrapText="1"/>
    </xf>
    <xf numFmtId="0" fontId="14" fillId="27" borderId="57" xfId="4" applyFont="1" applyFill="1" applyBorder="1" applyAlignment="1">
      <alignment horizontal="center" vertical="center" wrapText="1"/>
    </xf>
    <xf numFmtId="42" fontId="20" fillId="0" borderId="52" xfId="2" applyFont="1" applyFill="1" applyBorder="1" applyAlignment="1">
      <alignment horizontal="center" vertical="center" wrapText="1"/>
    </xf>
    <xf numFmtId="42" fontId="20" fillId="0" borderId="53" xfId="2" applyFont="1" applyFill="1" applyBorder="1" applyAlignment="1">
      <alignment horizontal="center" vertical="center" wrapText="1"/>
    </xf>
    <xf numFmtId="0" fontId="14" fillId="28" borderId="60" xfId="4" applyFont="1" applyFill="1" applyBorder="1" applyAlignment="1">
      <alignment horizontal="center" vertical="center" wrapText="1"/>
    </xf>
    <xf numFmtId="0" fontId="14" fillId="28" borderId="61" xfId="4" applyFont="1" applyFill="1" applyBorder="1" applyAlignment="1">
      <alignment horizontal="center" vertical="center" wrapText="1"/>
    </xf>
    <xf numFmtId="42" fontId="20" fillId="0" borderId="63" xfId="2" applyFont="1" applyFill="1" applyBorder="1" applyAlignment="1">
      <alignment horizontal="center" vertical="center" wrapText="1"/>
    </xf>
    <xf numFmtId="42" fontId="20" fillId="0" borderId="64" xfId="2" applyFont="1" applyFill="1" applyBorder="1" applyAlignment="1">
      <alignment horizontal="center" vertical="center" wrapText="1"/>
    </xf>
    <xf numFmtId="42" fontId="20" fillId="0" borderId="58" xfId="2" applyFont="1" applyFill="1" applyBorder="1" applyAlignment="1">
      <alignment horizontal="center" vertical="center" wrapText="1"/>
    </xf>
    <xf numFmtId="42" fontId="20" fillId="0" borderId="59" xfId="2" applyFont="1" applyFill="1" applyBorder="1" applyAlignment="1">
      <alignment horizontal="center" vertical="center" wrapText="1"/>
    </xf>
    <xf numFmtId="0" fontId="14" fillId="28" borderId="32" xfId="4" applyFont="1" applyFill="1" applyBorder="1" applyAlignment="1">
      <alignment horizontal="center" vertical="center" wrapText="1"/>
    </xf>
    <xf numFmtId="0" fontId="14" fillId="28" borderId="34" xfId="4" applyFont="1" applyFill="1" applyBorder="1" applyAlignment="1">
      <alignment horizontal="center" vertical="center" wrapText="1"/>
    </xf>
    <xf numFmtId="49" fontId="14" fillId="5" borderId="57" xfId="4" applyNumberFormat="1" applyFont="1" applyFill="1" applyBorder="1" applyAlignment="1">
      <alignment horizontal="center" vertical="center" wrapText="1"/>
    </xf>
    <xf numFmtId="42" fontId="15" fillId="6" borderId="28" xfId="2" applyFont="1" applyFill="1" applyBorder="1" applyAlignment="1">
      <alignment horizontal="center" vertical="center" wrapText="1"/>
    </xf>
    <xf numFmtId="42" fontId="15" fillId="16" borderId="16" xfId="2" applyFont="1" applyFill="1" applyBorder="1" applyAlignment="1">
      <alignment vertical="center" wrapText="1"/>
    </xf>
    <xf numFmtId="42" fontId="15" fillId="6" borderId="16" xfId="2" applyFont="1" applyFill="1" applyBorder="1" applyAlignment="1">
      <alignment vertical="center" wrapText="1"/>
    </xf>
    <xf numFmtId="167" fontId="15" fillId="17" borderId="6" xfId="1" applyFont="1" applyFill="1" applyBorder="1" applyAlignment="1">
      <alignment vertical="center" wrapText="1"/>
    </xf>
    <xf numFmtId="42" fontId="17" fillId="5" borderId="13" xfId="2" applyFont="1" applyFill="1" applyBorder="1" applyAlignment="1">
      <alignment horizontal="left" vertical="center" wrapText="1"/>
    </xf>
    <xf numFmtId="42" fontId="17" fillId="19" borderId="13" xfId="2" applyFont="1" applyFill="1" applyBorder="1" applyAlignment="1">
      <alignment horizontal="left" vertical="center" wrapText="1"/>
    </xf>
    <xf numFmtId="42" fontId="17" fillId="20" borderId="13" xfId="2" applyFont="1" applyFill="1" applyBorder="1" applyAlignment="1">
      <alignment horizontal="left" vertical="center" wrapText="1"/>
    </xf>
    <xf numFmtId="42" fontId="17" fillId="21" borderId="13" xfId="2" applyFont="1" applyFill="1" applyBorder="1" applyAlignment="1">
      <alignment horizontal="left" vertical="center" wrapText="1"/>
    </xf>
    <xf numFmtId="42" fontId="17" fillId="23" borderId="13" xfId="2" applyFont="1" applyFill="1" applyBorder="1" applyAlignment="1">
      <alignment horizontal="left" vertical="center" wrapText="1"/>
    </xf>
    <xf numFmtId="42" fontId="17" fillId="24" borderId="1" xfId="2" applyFont="1" applyFill="1" applyBorder="1" applyAlignment="1">
      <alignment horizontal="left" vertical="center" wrapText="1"/>
    </xf>
    <xf numFmtId="42" fontId="8" fillId="18" borderId="28" xfId="2" applyFont="1" applyFill="1" applyBorder="1" applyAlignment="1">
      <alignment vertical="center" wrapText="1"/>
    </xf>
    <xf numFmtId="42" fontId="17" fillId="5" borderId="6" xfId="2" applyFont="1" applyFill="1" applyBorder="1" applyAlignment="1">
      <alignment horizontal="left" vertical="center" wrapText="1"/>
    </xf>
    <xf numFmtId="42" fontId="17" fillId="27" borderId="13" xfId="2" applyFont="1" applyFill="1" applyBorder="1" applyAlignment="1">
      <alignment horizontal="left" vertical="center" wrapText="1"/>
    </xf>
    <xf numFmtId="42" fontId="17" fillId="28" borderId="1" xfId="2" applyFont="1" applyFill="1" applyBorder="1" applyAlignment="1">
      <alignment horizontal="left" vertical="center" wrapText="1"/>
    </xf>
    <xf numFmtId="42" fontId="19" fillId="0" borderId="28" xfId="2" applyFont="1" applyFill="1" applyBorder="1" applyAlignment="1">
      <alignment horizontal="justify" vertical="center" wrapText="1"/>
    </xf>
    <xf numFmtId="42" fontId="8" fillId="0" borderId="28" xfId="2" applyFont="1" applyFill="1" applyBorder="1" applyAlignment="1">
      <alignment vertical="center" wrapText="1"/>
    </xf>
    <xf numFmtId="42" fontId="17" fillId="23" borderId="6" xfId="2" applyFont="1" applyFill="1" applyBorder="1" applyAlignment="1">
      <alignment horizontal="left" vertical="center" wrapText="1"/>
    </xf>
    <xf numFmtId="42" fontId="8" fillId="0" borderId="49" xfId="2" applyFont="1" applyFill="1" applyBorder="1" applyAlignment="1">
      <alignment vertical="center" wrapText="1"/>
    </xf>
    <xf numFmtId="42" fontId="8" fillId="0" borderId="51" xfId="2" applyFont="1" applyFill="1" applyBorder="1" applyAlignment="1">
      <alignment vertical="center" wrapText="1"/>
    </xf>
    <xf numFmtId="42" fontId="17" fillId="19" borderId="6" xfId="2" applyFont="1" applyFill="1" applyBorder="1" applyAlignment="1">
      <alignment horizontal="left" vertical="center" wrapText="1"/>
    </xf>
    <xf numFmtId="42" fontId="8" fillId="0" borderId="28" xfId="2" applyFont="1" applyFill="1" applyBorder="1" applyAlignment="1">
      <alignment vertical="center"/>
    </xf>
    <xf numFmtId="42" fontId="8" fillId="0" borderId="28" xfId="2" applyFont="1" applyFill="1" applyBorder="1" applyAlignment="1">
      <alignment horizontal="left" vertical="center" wrapText="1"/>
    </xf>
    <xf numFmtId="42" fontId="17" fillId="27" borderId="6" xfId="2" applyFont="1" applyFill="1" applyBorder="1" applyAlignment="1">
      <alignment horizontal="left" vertical="center" wrapText="1"/>
    </xf>
    <xf numFmtId="42" fontId="8" fillId="0" borderId="49" xfId="2" applyFont="1" applyFill="1" applyBorder="1" applyAlignment="1">
      <alignment horizontal="left" vertical="center" wrapText="1"/>
    </xf>
    <xf numFmtId="42" fontId="8" fillId="0" borderId="51" xfId="2" applyFont="1" applyFill="1" applyBorder="1" applyAlignment="1">
      <alignment horizontal="left" vertical="center" wrapText="1"/>
    </xf>
    <xf numFmtId="42" fontId="8" fillId="27" borderId="13" xfId="2" applyFont="1" applyFill="1" applyBorder="1" applyAlignment="1">
      <alignment horizontal="center" vertical="center" wrapText="1"/>
    </xf>
    <xf numFmtId="42" fontId="8" fillId="0" borderId="13" xfId="2" applyFont="1" applyFill="1" applyBorder="1" applyAlignment="1">
      <alignment horizontal="left" vertical="center" wrapText="1"/>
    </xf>
    <xf numFmtId="42" fontId="17" fillId="28" borderId="16" xfId="2" applyFont="1" applyFill="1" applyBorder="1" applyAlignment="1">
      <alignment horizontal="left" vertical="center" wrapText="1"/>
    </xf>
    <xf numFmtId="42" fontId="8" fillId="0" borderId="29" xfId="2" applyFont="1" applyFill="1" applyBorder="1" applyAlignment="1">
      <alignment vertical="center"/>
    </xf>
    <xf numFmtId="171" fontId="8" fillId="0" borderId="13" xfId="2" applyNumberFormat="1" applyFont="1" applyFill="1" applyBorder="1" applyAlignment="1">
      <alignment vertical="center" wrapText="1"/>
    </xf>
    <xf numFmtId="42" fontId="8" fillId="0" borderId="65" xfId="2" applyFont="1" applyFill="1" applyBorder="1" applyAlignment="1">
      <alignment vertical="center" wrapText="1"/>
    </xf>
    <xf numFmtId="42" fontId="8" fillId="0" borderId="1" xfId="2" applyFont="1" applyFill="1" applyBorder="1" applyAlignment="1">
      <alignment vertical="center" wrapText="1"/>
    </xf>
    <xf numFmtId="42" fontId="17" fillId="28" borderId="35" xfId="2" applyFont="1" applyFill="1" applyBorder="1" applyAlignment="1">
      <alignment horizontal="left" vertical="center" wrapText="1"/>
    </xf>
    <xf numFmtId="42" fontId="8" fillId="0" borderId="49" xfId="2" applyFont="1" applyFill="1" applyBorder="1" applyAlignment="1">
      <alignment horizontal="justify" vertical="center" wrapText="1"/>
    </xf>
    <xf numFmtId="42" fontId="8" fillId="0" borderId="6" xfId="2" applyFont="1" applyFill="1" applyBorder="1" applyAlignment="1">
      <alignment horizontal="justify" vertical="center" wrapText="1"/>
    </xf>
    <xf numFmtId="42" fontId="8" fillId="0" borderId="65" xfId="2" applyFont="1" applyFill="1" applyBorder="1" applyAlignment="1">
      <alignment horizontal="justify" vertical="center" wrapText="1"/>
    </xf>
    <xf numFmtId="171" fontId="8" fillId="0" borderId="28" xfId="2" applyNumberFormat="1" applyFont="1" applyBorder="1" applyAlignment="1">
      <alignment horizontal="justify" vertical="center" wrapText="1"/>
    </xf>
    <xf numFmtId="167" fontId="17" fillId="28" borderId="16" xfId="1" applyFont="1" applyFill="1" applyBorder="1" applyAlignment="1">
      <alignment horizontal="left" vertical="center" wrapText="1"/>
    </xf>
    <xf numFmtId="167" fontId="8" fillId="0" borderId="28" xfId="1" applyFont="1" applyBorder="1" applyAlignment="1">
      <alignment horizontal="justify" vertical="center" wrapText="1"/>
    </xf>
    <xf numFmtId="42" fontId="8" fillId="0" borderId="13" xfId="2" applyFont="1" applyFill="1" applyBorder="1" applyAlignment="1">
      <alignment vertical="center" wrapText="1"/>
    </xf>
    <xf numFmtId="42" fontId="8" fillId="0" borderId="51" xfId="2" applyFont="1" applyFill="1" applyBorder="1" applyAlignment="1">
      <alignment vertical="center"/>
    </xf>
    <xf numFmtId="42" fontId="8" fillId="0" borderId="49" xfId="2" applyFont="1" applyFill="1" applyBorder="1" applyAlignment="1">
      <alignment vertical="center"/>
    </xf>
    <xf numFmtId="42" fontId="28" fillId="33" borderId="13" xfId="2" applyFont="1" applyFill="1" applyBorder="1" applyAlignment="1">
      <alignment vertical="center" wrapText="1"/>
    </xf>
    <xf numFmtId="42" fontId="28" fillId="34" borderId="1" xfId="2" applyFont="1" applyFill="1" applyBorder="1" applyAlignment="1">
      <alignment vertical="center" wrapText="1"/>
    </xf>
    <xf numFmtId="42" fontId="19" fillId="0" borderId="28" xfId="2" applyFont="1" applyFill="1" applyBorder="1" applyAlignment="1">
      <alignment vertical="center" wrapText="1"/>
    </xf>
    <xf numFmtId="42" fontId="28" fillId="33" borderId="6" xfId="2" applyFont="1" applyFill="1" applyBorder="1" applyAlignment="1">
      <alignment vertical="center" wrapText="1"/>
    </xf>
    <xf numFmtId="166" fontId="13" fillId="13" borderId="30" xfId="4" applyNumberFormat="1" applyFont="1" applyFill="1" applyBorder="1" applyAlignment="1">
      <alignment horizontal="center" vertical="center" wrapText="1"/>
    </xf>
    <xf numFmtId="49" fontId="14" fillId="6" borderId="15" xfId="4" applyNumberFormat="1" applyFont="1" applyFill="1" applyBorder="1" applyAlignment="1">
      <alignment horizontal="center" vertical="center" wrapText="1"/>
    </xf>
    <xf numFmtId="1" fontId="7" fillId="0" borderId="50" xfId="3" applyNumberFormat="1" applyFont="1" applyBorder="1" applyAlignment="1">
      <alignment horizontal="center" vertical="center" wrapText="1"/>
    </xf>
    <xf numFmtId="168" fontId="3" fillId="18" borderId="48" xfId="4" applyNumberFormat="1" applyFont="1" applyFill="1" applyBorder="1" applyAlignment="1">
      <alignment horizontal="center" vertical="center" wrapText="1"/>
    </xf>
    <xf numFmtId="168" fontId="3" fillId="18" borderId="15" xfId="4" applyNumberFormat="1" applyFont="1" applyFill="1" applyBorder="1" applyAlignment="1">
      <alignment horizontal="center" vertical="center" wrapText="1"/>
    </xf>
    <xf numFmtId="168" fontId="3" fillId="18" borderId="50" xfId="4" applyNumberFormat="1" applyFont="1" applyFill="1" applyBorder="1" applyAlignment="1">
      <alignment horizontal="center" vertical="center" wrapText="1"/>
    </xf>
    <xf numFmtId="165" fontId="14" fillId="11" borderId="25" xfId="4" applyNumberFormat="1" applyFont="1" applyFill="1" applyBorder="1" applyAlignment="1">
      <alignment horizontal="center" vertical="center" wrapText="1"/>
    </xf>
    <xf numFmtId="166" fontId="14" fillId="12" borderId="69" xfId="4" applyNumberFormat="1" applyFont="1" applyFill="1" applyBorder="1" applyAlignment="1">
      <alignment horizontal="center" vertical="center" wrapText="1"/>
    </xf>
    <xf numFmtId="165" fontId="14" fillId="11" borderId="56" xfId="4" applyNumberFormat="1" applyFont="1" applyFill="1" applyBorder="1" applyAlignment="1">
      <alignment horizontal="center" vertical="center" wrapText="1"/>
    </xf>
    <xf numFmtId="168" fontId="14" fillId="3" borderId="57" xfId="4" applyNumberFormat="1" applyFont="1" applyFill="1" applyBorder="1" applyAlignment="1">
      <alignment horizontal="center" vertical="center" wrapText="1"/>
    </xf>
    <xf numFmtId="165" fontId="14" fillId="11" borderId="52" xfId="4" applyNumberFormat="1" applyFont="1" applyFill="1" applyBorder="1" applyAlignment="1">
      <alignment horizontal="center" vertical="center" wrapText="1"/>
    </xf>
    <xf numFmtId="168" fontId="14" fillId="3" borderId="53" xfId="4" applyNumberFormat="1" applyFont="1" applyFill="1" applyBorder="1" applyAlignment="1">
      <alignment horizontal="center" vertical="center" wrapText="1"/>
    </xf>
    <xf numFmtId="165" fontId="14" fillId="11" borderId="53" xfId="4" applyNumberFormat="1" applyFont="1" applyFill="1" applyBorder="1" applyAlignment="1">
      <alignment horizontal="center" vertical="center" wrapText="1"/>
    </xf>
    <xf numFmtId="42" fontId="17" fillId="5" borderId="52" xfId="2" applyFont="1" applyFill="1" applyBorder="1" applyAlignment="1">
      <alignment horizontal="left" vertical="center" wrapText="1"/>
    </xf>
    <xf numFmtId="42" fontId="17" fillId="5" borderId="53" xfId="2" applyFont="1" applyFill="1" applyBorder="1" applyAlignment="1">
      <alignment horizontal="left" vertical="center" wrapText="1"/>
    </xf>
    <xf numFmtId="42" fontId="17" fillId="19" borderId="52" xfId="2" applyFont="1" applyFill="1" applyBorder="1" applyAlignment="1">
      <alignment horizontal="left" vertical="center" wrapText="1"/>
    </xf>
    <xf numFmtId="42" fontId="17" fillId="19" borderId="53" xfId="2" applyFont="1" applyFill="1" applyBorder="1" applyAlignment="1">
      <alignment horizontal="left" vertical="center" wrapText="1"/>
    </xf>
    <xf numFmtId="42" fontId="17" fillId="20" borderId="52" xfId="2" applyFont="1" applyFill="1" applyBorder="1" applyAlignment="1">
      <alignment horizontal="left" vertical="center" wrapText="1"/>
    </xf>
    <xf numFmtId="42" fontId="17" fillId="20" borderId="53" xfId="2" applyFont="1" applyFill="1" applyBorder="1" applyAlignment="1">
      <alignment horizontal="left" vertical="center" wrapText="1"/>
    </xf>
    <xf numFmtId="42" fontId="17" fillId="21" borderId="52" xfId="2" applyFont="1" applyFill="1" applyBorder="1" applyAlignment="1">
      <alignment horizontal="left" vertical="center" wrapText="1"/>
    </xf>
    <xf numFmtId="42" fontId="17" fillId="21" borderId="53" xfId="2" applyFont="1" applyFill="1" applyBorder="1" applyAlignment="1">
      <alignment horizontal="left" vertical="center" wrapText="1"/>
    </xf>
    <xf numFmtId="42" fontId="17" fillId="23" borderId="52" xfId="2" applyFont="1" applyFill="1" applyBorder="1" applyAlignment="1">
      <alignment horizontal="left" vertical="center" wrapText="1"/>
    </xf>
    <xf numFmtId="42" fontId="17" fillId="23" borderId="53" xfId="2" applyFont="1" applyFill="1" applyBorder="1" applyAlignment="1">
      <alignment horizontal="left" vertical="center" wrapText="1"/>
    </xf>
    <xf numFmtId="42" fontId="17" fillId="24" borderId="58" xfId="2" applyFont="1" applyFill="1" applyBorder="1" applyAlignment="1">
      <alignment horizontal="left" vertical="center" wrapText="1"/>
    </xf>
    <xf numFmtId="42" fontId="17" fillId="24" borderId="59" xfId="2" applyFont="1" applyFill="1" applyBorder="1" applyAlignment="1">
      <alignment horizontal="left" vertical="center" wrapText="1"/>
    </xf>
    <xf numFmtId="165" fontId="3" fillId="0" borderId="25" xfId="4" applyNumberFormat="1" applyFont="1" applyBorder="1" applyAlignment="1">
      <alignment vertical="center" wrapText="1"/>
    </xf>
    <xf numFmtId="168" fontId="3" fillId="0" borderId="27" xfId="4" applyNumberFormat="1" applyFont="1" applyFill="1" applyBorder="1" applyAlignment="1">
      <alignment vertical="center" wrapText="1"/>
    </xf>
    <xf numFmtId="42" fontId="17" fillId="5" borderId="56" xfId="2" applyFont="1" applyFill="1" applyBorder="1" applyAlignment="1">
      <alignment horizontal="left" vertical="center" wrapText="1"/>
    </xf>
    <xf numFmtId="42" fontId="17" fillId="5" borderId="57" xfId="2" applyFont="1" applyFill="1" applyBorder="1" applyAlignment="1">
      <alignment horizontal="left" vertical="center" wrapText="1"/>
    </xf>
    <xf numFmtId="42" fontId="17" fillId="27" borderId="52" xfId="2" applyFont="1" applyFill="1" applyBorder="1" applyAlignment="1">
      <alignment horizontal="left" vertical="center" wrapText="1"/>
    </xf>
    <xf numFmtId="42" fontId="17" fillId="27" borderId="53" xfId="2" applyFont="1" applyFill="1" applyBorder="1" applyAlignment="1">
      <alignment horizontal="left" vertical="center" wrapText="1"/>
    </xf>
    <xf numFmtId="42" fontId="17" fillId="28" borderId="58" xfId="2" applyFont="1" applyFill="1" applyBorder="1" applyAlignment="1">
      <alignment horizontal="left" vertical="center" wrapText="1"/>
    </xf>
    <xf numFmtId="42" fontId="17" fillId="28" borderId="59" xfId="2" applyFont="1" applyFill="1" applyBorder="1" applyAlignment="1">
      <alignment horizontal="left" vertical="center" wrapText="1"/>
    </xf>
    <xf numFmtId="42" fontId="17" fillId="23" borderId="56" xfId="2" applyFont="1" applyFill="1" applyBorder="1" applyAlignment="1">
      <alignment horizontal="left" vertical="center" wrapText="1"/>
    </xf>
    <xf numFmtId="42" fontId="17" fillId="23" borderId="57" xfId="2" applyFont="1" applyFill="1" applyBorder="1" applyAlignment="1">
      <alignment horizontal="left" vertical="center" wrapText="1"/>
    </xf>
    <xf numFmtId="165" fontId="3" fillId="0" borderId="42" xfId="4" applyNumberFormat="1" applyFont="1" applyBorder="1" applyAlignment="1">
      <alignment vertical="center" wrapText="1"/>
    </xf>
    <xf numFmtId="168" fontId="3" fillId="0" borderId="44" xfId="4" applyNumberFormat="1" applyFont="1" applyFill="1" applyBorder="1" applyAlignment="1">
      <alignment vertical="center" wrapText="1"/>
    </xf>
    <xf numFmtId="165" fontId="3" fillId="0" borderId="45" xfId="4" applyNumberFormat="1" applyFont="1" applyBorder="1" applyAlignment="1">
      <alignment vertical="center" wrapText="1"/>
    </xf>
    <xf numFmtId="168" fontId="3" fillId="0" borderId="47" xfId="4" applyNumberFormat="1" applyFont="1" applyFill="1" applyBorder="1" applyAlignment="1">
      <alignment vertical="center" wrapText="1"/>
    </xf>
    <xf numFmtId="42" fontId="17" fillId="19" borderId="56" xfId="2" applyFont="1" applyFill="1" applyBorder="1" applyAlignment="1">
      <alignment horizontal="left" vertical="center" wrapText="1"/>
    </xf>
    <xf numFmtId="42" fontId="17" fillId="19" borderId="57" xfId="2" applyFont="1" applyFill="1" applyBorder="1" applyAlignment="1">
      <alignment horizontal="left" vertical="center" wrapText="1"/>
    </xf>
    <xf numFmtId="42" fontId="17" fillId="27" borderId="56" xfId="2" applyFont="1" applyFill="1" applyBorder="1" applyAlignment="1">
      <alignment horizontal="left" vertical="center" wrapText="1"/>
    </xf>
    <xf numFmtId="42" fontId="17" fillId="27" borderId="57" xfId="2" applyFont="1" applyFill="1" applyBorder="1" applyAlignment="1">
      <alignment horizontal="left" vertical="center" wrapText="1"/>
    </xf>
    <xf numFmtId="42" fontId="8" fillId="27" borderId="52" xfId="2" applyFont="1" applyFill="1" applyBorder="1" applyAlignment="1">
      <alignment horizontal="center" vertical="center" wrapText="1"/>
    </xf>
    <xf numFmtId="42" fontId="8" fillId="27" borderId="53" xfId="2" applyFont="1" applyFill="1" applyBorder="1" applyAlignment="1">
      <alignment horizontal="center" vertical="center" wrapText="1"/>
    </xf>
    <xf numFmtId="165" fontId="3" fillId="0" borderId="52" xfId="4" applyNumberFormat="1" applyFont="1" applyBorder="1" applyAlignment="1">
      <alignment vertical="center" wrapText="1"/>
    </xf>
    <xf numFmtId="168" fontId="3" fillId="0" borderId="53" xfId="4" applyNumberFormat="1" applyFont="1" applyFill="1" applyBorder="1" applyAlignment="1">
      <alignment vertical="center" wrapText="1"/>
    </xf>
    <xf numFmtId="42" fontId="17" fillId="28" borderId="60" xfId="2" applyFont="1" applyFill="1" applyBorder="1" applyAlignment="1">
      <alignment horizontal="left" vertical="center" wrapText="1"/>
    </xf>
    <xf numFmtId="42" fontId="17" fillId="28" borderId="61" xfId="2" applyFont="1" applyFill="1" applyBorder="1" applyAlignment="1">
      <alignment horizontal="left" vertical="center" wrapText="1"/>
    </xf>
    <xf numFmtId="4" fontId="25" fillId="0" borderId="27" xfId="9" applyNumberFormat="1" applyFont="1" applyFill="1" applyBorder="1" applyAlignment="1">
      <alignment horizontal="right" vertical="center"/>
    </xf>
    <xf numFmtId="165" fontId="3" fillId="0" borderId="63" xfId="4" applyNumberFormat="1" applyFont="1" applyBorder="1" applyAlignment="1">
      <alignment vertical="center" wrapText="1"/>
    </xf>
    <xf numFmtId="168" fontId="3" fillId="0" borderId="64" xfId="4" applyNumberFormat="1" applyFont="1" applyFill="1" applyBorder="1" applyAlignment="1">
      <alignment vertical="center" wrapText="1"/>
    </xf>
    <xf numFmtId="165" fontId="3" fillId="0" borderId="58" xfId="4" applyNumberFormat="1" applyFont="1" applyBorder="1" applyAlignment="1">
      <alignment vertical="center" wrapText="1"/>
    </xf>
    <xf numFmtId="168" fontId="3" fillId="0" borderId="59" xfId="4" applyNumberFormat="1" applyFont="1" applyFill="1" applyBorder="1" applyAlignment="1">
      <alignment vertical="center" wrapText="1"/>
    </xf>
    <xf numFmtId="42" fontId="17" fillId="28" borderId="32" xfId="2" applyFont="1" applyFill="1" applyBorder="1" applyAlignment="1">
      <alignment horizontal="left" vertical="center" wrapText="1"/>
    </xf>
    <xf numFmtId="42" fontId="17" fillId="28" borderId="34" xfId="2" applyFont="1" applyFill="1" applyBorder="1" applyAlignment="1">
      <alignment horizontal="left" vertical="center" wrapText="1"/>
    </xf>
    <xf numFmtId="167" fontId="17" fillId="28" borderId="60" xfId="1" applyFont="1" applyFill="1" applyBorder="1" applyAlignment="1">
      <alignment horizontal="left" vertical="center" wrapText="1"/>
    </xf>
    <xf numFmtId="167" fontId="17" fillId="28" borderId="61" xfId="1" applyFont="1" applyFill="1" applyBorder="1" applyAlignment="1">
      <alignment horizontal="left" vertical="center" wrapText="1"/>
    </xf>
    <xf numFmtId="168" fontId="3" fillId="0" borderId="27" xfId="4" applyNumberFormat="1" applyFont="1" applyBorder="1" applyAlignment="1">
      <alignment vertical="center" wrapText="1"/>
    </xf>
    <xf numFmtId="168" fontId="3" fillId="0" borderId="44" xfId="6" applyNumberFormat="1" applyFont="1" applyFill="1" applyBorder="1" applyAlignment="1">
      <alignment vertical="center"/>
    </xf>
    <xf numFmtId="168" fontId="3" fillId="0" borderId="47" xfId="6" applyNumberFormat="1" applyFont="1" applyFill="1" applyBorder="1" applyAlignment="1">
      <alignment vertical="center"/>
    </xf>
    <xf numFmtId="42" fontId="28" fillId="33" borderId="52" xfId="2" applyFont="1" applyFill="1" applyBorder="1" applyAlignment="1">
      <alignment vertical="center" wrapText="1"/>
    </xf>
    <xf numFmtId="42" fontId="28" fillId="33" borderId="53" xfId="2" applyFont="1" applyFill="1" applyBorder="1" applyAlignment="1">
      <alignment vertical="center" wrapText="1"/>
    </xf>
    <xf numFmtId="42" fontId="28" fillId="34" borderId="58" xfId="2" applyFont="1" applyFill="1" applyBorder="1" applyAlignment="1">
      <alignment vertical="center" wrapText="1"/>
    </xf>
    <xf numFmtId="42" fontId="28" fillId="34" borderId="59" xfId="2" applyFont="1" applyFill="1" applyBorder="1" applyAlignment="1">
      <alignment vertical="center" wrapText="1"/>
    </xf>
    <xf numFmtId="168" fontId="3" fillId="0" borderId="27" xfId="4" applyNumberFormat="1" applyFont="1" applyFill="1" applyBorder="1" applyAlignment="1">
      <alignment horizontal="center" vertical="center" wrapText="1"/>
    </xf>
    <xf numFmtId="42" fontId="28" fillId="33" borderId="56" xfId="2" applyFont="1" applyFill="1" applyBorder="1" applyAlignment="1">
      <alignment vertical="center" wrapText="1"/>
    </xf>
    <xf numFmtId="42" fontId="28" fillId="33" borderId="57" xfId="2" applyFont="1" applyFill="1" applyBorder="1" applyAlignment="1">
      <alignment vertical="center" wrapText="1"/>
    </xf>
    <xf numFmtId="0" fontId="2" fillId="0" borderId="0" xfId="3" applyAlignment="1">
      <alignment horizontal="center"/>
    </xf>
    <xf numFmtId="0" fontId="3" fillId="0" borderId="30" xfId="4" applyFont="1" applyFill="1" applyBorder="1" applyAlignment="1">
      <alignment horizontal="center" vertical="center" wrapText="1"/>
    </xf>
    <xf numFmtId="0" fontId="3" fillId="0" borderId="48" xfId="4" applyNumberFormat="1" applyFont="1" applyFill="1" applyBorder="1" applyAlignment="1">
      <alignment horizontal="center" vertical="center" wrapText="1"/>
    </xf>
    <xf numFmtId="0" fontId="3" fillId="0" borderId="30" xfId="4" applyNumberFormat="1" applyFont="1" applyFill="1" applyBorder="1" applyAlignment="1">
      <alignment horizontal="center" vertical="center" wrapText="1"/>
    </xf>
    <xf numFmtId="168" fontId="3" fillId="18" borderId="30" xfId="4" applyNumberFormat="1" applyFont="1" applyFill="1" applyBorder="1" applyAlignment="1">
      <alignment horizontal="center" vertical="center" wrapText="1"/>
    </xf>
    <xf numFmtId="0" fontId="3" fillId="18" borderId="48" xfId="4" applyNumberFormat="1" applyFont="1" applyFill="1" applyBorder="1" applyAlignment="1">
      <alignment horizontal="center" vertical="center" wrapText="1"/>
    </xf>
    <xf numFmtId="0" fontId="3" fillId="18" borderId="50" xfId="4" applyNumberFormat="1" applyFont="1" applyFill="1" applyBorder="1" applyAlignment="1">
      <alignment horizontal="center" vertical="center" wrapText="1"/>
    </xf>
    <xf numFmtId="0" fontId="3" fillId="0" borderId="48" xfId="4"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0" borderId="50" xfId="4" applyFont="1" applyFill="1" applyBorder="1" applyAlignment="1">
      <alignment horizontal="center" vertical="center" wrapText="1"/>
    </xf>
    <xf numFmtId="0" fontId="3" fillId="0" borderId="6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29" xfId="4" applyNumberFormat="1" applyFont="1" applyBorder="1" applyAlignment="1">
      <alignment horizontal="center" vertical="center" wrapText="1"/>
    </xf>
    <xf numFmtId="165" fontId="13" fillId="6" borderId="23" xfId="4" applyNumberFormat="1" applyFont="1" applyFill="1" applyBorder="1" applyAlignment="1">
      <alignment horizontal="center" vertical="center" wrapText="1"/>
    </xf>
    <xf numFmtId="0" fontId="2" fillId="0" borderId="29" xfId="3" applyBorder="1" applyAlignment="1">
      <alignment horizontal="center"/>
    </xf>
    <xf numFmtId="0" fontId="2" fillId="0" borderId="0" xfId="3" applyBorder="1" applyAlignment="1">
      <alignment horizontal="center"/>
    </xf>
    <xf numFmtId="49" fontId="14" fillId="6" borderId="0" xfId="4" applyNumberFormat="1" applyFont="1" applyFill="1" applyBorder="1" applyAlignment="1">
      <alignment horizontal="center" vertical="center" wrapText="1"/>
    </xf>
    <xf numFmtId="1" fontId="14" fillId="6" borderId="32" xfId="4" applyNumberFormat="1" applyFont="1" applyFill="1" applyBorder="1" applyAlignment="1">
      <alignment horizontal="center" vertical="center" wrapText="1"/>
    </xf>
    <xf numFmtId="1" fontId="14" fillId="6" borderId="33" xfId="4" applyNumberFormat="1" applyFont="1" applyFill="1" applyBorder="1" applyAlignment="1">
      <alignment horizontal="center" vertical="center" wrapText="1"/>
    </xf>
    <xf numFmtId="1" fontId="14" fillId="6" borderId="34" xfId="4" applyNumberFormat="1" applyFont="1" applyFill="1" applyBorder="1" applyAlignment="1">
      <alignment horizontal="center" vertical="center" wrapText="1"/>
    </xf>
    <xf numFmtId="1" fontId="14" fillId="24" borderId="45" xfId="4" applyNumberFormat="1" applyFont="1" applyFill="1" applyBorder="1" applyAlignment="1">
      <alignment horizontal="center" vertical="center" wrapText="1"/>
    </xf>
    <xf numFmtId="1" fontId="14" fillId="24" borderId="46" xfId="4" applyNumberFormat="1" applyFont="1" applyFill="1" applyBorder="1" applyAlignment="1">
      <alignment horizontal="center" vertical="center" wrapText="1"/>
    </xf>
    <xf numFmtId="1" fontId="14" fillId="24" borderId="47" xfId="4" applyNumberFormat="1" applyFont="1" applyFill="1" applyBorder="1" applyAlignment="1">
      <alignment horizontal="center" vertical="center" wrapText="1"/>
    </xf>
    <xf numFmtId="167" fontId="21" fillId="18" borderId="26" xfId="1" applyFont="1" applyFill="1" applyBorder="1" applyAlignment="1">
      <alignment vertical="center" wrapText="1"/>
    </xf>
    <xf numFmtId="0" fontId="38" fillId="43" borderId="32" xfId="4" applyFont="1" applyFill="1" applyBorder="1" applyAlignment="1">
      <alignment horizontal="center" vertical="center" wrapText="1" shrinkToFit="1"/>
    </xf>
    <xf numFmtId="0" fontId="38" fillId="43" borderId="34" xfId="4" applyFont="1" applyFill="1" applyBorder="1" applyAlignment="1">
      <alignment horizontal="center" vertical="center" wrapText="1" shrinkToFit="1"/>
    </xf>
    <xf numFmtId="165" fontId="5" fillId="42" borderId="80" xfId="4" applyNumberFormat="1" applyFont="1" applyFill="1" applyBorder="1" applyAlignment="1">
      <alignment horizontal="center" vertical="center"/>
    </xf>
    <xf numFmtId="165" fontId="5" fillId="42" borderId="36" xfId="4" applyNumberFormat="1" applyFont="1" applyFill="1" applyBorder="1" applyAlignment="1">
      <alignment horizontal="center" vertical="center"/>
    </xf>
    <xf numFmtId="165" fontId="5" fillId="42" borderId="38" xfId="4" applyNumberFormat="1" applyFont="1" applyFill="1" applyBorder="1" applyAlignment="1">
      <alignment horizontal="center" vertical="center"/>
    </xf>
    <xf numFmtId="0" fontId="11" fillId="18" borderId="0" xfId="4" applyFont="1" applyFill="1" applyBorder="1"/>
    <xf numFmtId="0" fontId="3" fillId="0" borderId="1" xfId="3" applyFont="1" applyBorder="1" applyAlignment="1">
      <alignment horizontal="center" vertical="center"/>
    </xf>
    <xf numFmtId="0" fontId="32" fillId="0" borderId="2" xfId="3" applyFont="1" applyBorder="1"/>
    <xf numFmtId="14" fontId="32" fillId="0" borderId="2" xfId="3" applyNumberFormat="1" applyFont="1" applyBorder="1"/>
    <xf numFmtId="44" fontId="32" fillId="0" borderId="2" xfId="3" applyNumberFormat="1" applyFont="1" applyBorder="1" applyAlignment="1">
      <alignment horizontal="center"/>
    </xf>
    <xf numFmtId="0" fontId="32" fillId="0" borderId="4" xfId="3" applyFont="1" applyBorder="1"/>
    <xf numFmtId="0" fontId="32" fillId="0" borderId="5" xfId="3" applyFont="1" applyBorder="1"/>
    <xf numFmtId="14" fontId="32" fillId="0" borderId="5" xfId="3" applyNumberFormat="1" applyFont="1" applyBorder="1"/>
    <xf numFmtId="44" fontId="32" fillId="0" borderId="5" xfId="3" applyNumberFormat="1" applyFont="1" applyBorder="1" applyAlignment="1">
      <alignment horizontal="center"/>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3" fillId="0" borderId="10" xfId="3" applyFont="1" applyBorder="1" applyAlignment="1">
      <alignment horizontal="center" vertical="center"/>
    </xf>
    <xf numFmtId="0" fontId="32" fillId="0" borderId="11" xfId="3" applyFont="1" applyBorder="1"/>
    <xf numFmtId="14" fontId="32" fillId="0" borderId="11" xfId="3" applyNumberFormat="1" applyFont="1" applyBorder="1"/>
    <xf numFmtId="44" fontId="32" fillId="0" borderId="11" xfId="3" applyNumberFormat="1" applyFont="1" applyBorder="1" applyAlignment="1">
      <alignment horizontal="center"/>
    </xf>
    <xf numFmtId="0" fontId="3" fillId="0" borderId="5" xfId="3" applyFont="1" applyBorder="1" applyAlignment="1">
      <alignment horizontal="center"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1" fontId="12" fillId="2" borderId="10" xfId="3" applyNumberFormat="1" applyFont="1" applyFill="1" applyBorder="1" applyAlignment="1">
      <alignment horizontal="center" vertical="center" wrapText="1"/>
    </xf>
    <xf numFmtId="1" fontId="12" fillId="2" borderId="11" xfId="3" applyNumberFormat="1" applyFont="1" applyFill="1" applyBorder="1" applyAlignment="1">
      <alignment horizontal="center" vertical="center" wrapText="1"/>
    </xf>
    <xf numFmtId="1" fontId="12" fillId="2" borderId="12" xfId="3" applyNumberFormat="1" applyFont="1" applyFill="1" applyBorder="1" applyAlignment="1">
      <alignment horizontal="center" vertical="center" wrapText="1"/>
    </xf>
    <xf numFmtId="1" fontId="33" fillId="0" borderId="17" xfId="3" applyNumberFormat="1" applyFont="1" applyBorder="1" applyAlignment="1">
      <alignment horizontal="left" vertical="center" wrapText="1"/>
    </xf>
    <xf numFmtId="1" fontId="33" fillId="0" borderId="11" xfId="3" applyNumberFormat="1" applyFont="1" applyBorder="1" applyAlignment="1">
      <alignment horizontal="left" vertical="center" wrapText="1"/>
    </xf>
    <xf numFmtId="14" fontId="33" fillId="0" borderId="11" xfId="3" applyNumberFormat="1" applyFont="1" applyBorder="1" applyAlignment="1">
      <alignment horizontal="left" vertical="center" wrapText="1"/>
    </xf>
    <xf numFmtId="44" fontId="33" fillId="0" borderId="11" xfId="3" applyNumberFormat="1" applyFont="1" applyBorder="1" applyAlignment="1">
      <alignment horizontal="center" vertical="center" wrapText="1"/>
    </xf>
    <xf numFmtId="1" fontId="12" fillId="2" borderId="18" xfId="3" applyNumberFormat="1" applyFont="1" applyFill="1" applyBorder="1" applyAlignment="1">
      <alignment horizontal="center" vertical="center" wrapText="1"/>
    </xf>
    <xf numFmtId="0" fontId="32" fillId="0" borderId="19" xfId="3" applyFont="1" applyBorder="1" applyAlignment="1">
      <alignment horizontal="center" vertical="center"/>
    </xf>
    <xf numFmtId="0" fontId="32" fillId="0" borderId="20" xfId="3" applyFont="1" applyBorder="1" applyAlignment="1">
      <alignment horizontal="center" vertical="center"/>
    </xf>
    <xf numFmtId="0" fontId="32" fillId="0" borderId="5" xfId="3" applyFont="1" applyBorder="1" applyAlignment="1">
      <alignment horizontal="center"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39" fillId="0" borderId="17" xfId="3" applyFont="1" applyBorder="1" applyAlignment="1">
      <alignment horizontal="left" vertical="center" wrapText="1"/>
    </xf>
    <xf numFmtId="0" fontId="39" fillId="0" borderId="11" xfId="3" applyFont="1" applyBorder="1" applyAlignment="1">
      <alignment horizontal="left" vertical="center" wrapText="1"/>
    </xf>
    <xf numFmtId="14" fontId="39" fillId="0" borderId="11" xfId="3" applyNumberFormat="1" applyFont="1" applyBorder="1" applyAlignment="1">
      <alignment horizontal="left" vertical="center" wrapText="1"/>
    </xf>
    <xf numFmtId="44" fontId="39" fillId="0" borderId="11" xfId="3" applyNumberFormat="1" applyFont="1" applyBorder="1" applyAlignment="1">
      <alignment horizontal="center" vertical="center" wrapText="1"/>
    </xf>
    <xf numFmtId="0" fontId="3" fillId="18" borderId="16" xfId="4" applyFont="1" applyFill="1" applyBorder="1" applyAlignment="1">
      <alignment horizontal="center" vertical="center"/>
    </xf>
    <xf numFmtId="0" fontId="3" fillId="18" borderId="0" xfId="4" applyFont="1" applyFill="1" applyBorder="1" applyAlignment="1">
      <alignment horizontal="center" vertical="center"/>
    </xf>
    <xf numFmtId="14" fontId="3" fillId="18" borderId="0" xfId="4" applyNumberFormat="1" applyFont="1" applyFill="1" applyBorder="1" applyAlignment="1">
      <alignment horizontal="center" vertical="center"/>
    </xf>
    <xf numFmtId="44" fontId="3" fillId="18" borderId="0" xfId="4" applyNumberFormat="1" applyFont="1" applyFill="1" applyBorder="1" applyAlignment="1">
      <alignment horizontal="center" vertical="center"/>
    </xf>
    <xf numFmtId="0" fontId="3" fillId="18" borderId="9" xfId="4" applyFont="1" applyFill="1" applyBorder="1" applyAlignment="1">
      <alignment horizontal="center" vertical="center"/>
    </xf>
    <xf numFmtId="166" fontId="10" fillId="44" borderId="0" xfId="4" applyNumberFormat="1" applyFont="1" applyFill="1" applyBorder="1" applyAlignment="1">
      <alignment horizontal="center" vertical="center" wrapText="1"/>
    </xf>
    <xf numFmtId="166" fontId="10" fillId="45" borderId="0" xfId="4" applyNumberFormat="1" applyFont="1" applyFill="1" applyBorder="1" applyAlignment="1">
      <alignment horizontal="center" vertical="center" wrapText="1"/>
    </xf>
    <xf numFmtId="166" fontId="10" fillId="32" borderId="0" xfId="4" applyNumberFormat="1" applyFont="1" applyFill="1" applyBorder="1" applyAlignment="1">
      <alignment horizontal="center" vertical="center" wrapText="1"/>
    </xf>
    <xf numFmtId="0" fontId="14" fillId="6" borderId="60" xfId="4" applyFont="1" applyFill="1" applyBorder="1" applyAlignment="1">
      <alignment horizontal="center" vertical="center" wrapText="1"/>
    </xf>
    <xf numFmtId="0" fontId="14" fillId="6" borderId="56" xfId="4" applyFont="1" applyFill="1" applyBorder="1" applyAlignment="1">
      <alignment horizontal="center" vertical="center" wrapText="1"/>
    </xf>
    <xf numFmtId="49" fontId="13" fillId="6" borderId="16" xfId="4" applyNumberFormat="1" applyFont="1" applyFill="1" applyBorder="1" applyAlignment="1">
      <alignment horizontal="center" vertical="center" wrapText="1"/>
    </xf>
    <xf numFmtId="49" fontId="13" fillId="6" borderId="0" xfId="4" applyNumberFormat="1" applyFont="1" applyFill="1" applyBorder="1" applyAlignment="1">
      <alignment horizontal="center" vertical="center" wrapText="1"/>
    </xf>
    <xf numFmtId="49" fontId="13" fillId="6" borderId="2" xfId="4" applyNumberFormat="1" applyFont="1" applyFill="1" applyBorder="1" applyAlignment="1">
      <alignment horizontal="center" vertical="center" wrapText="1"/>
    </xf>
    <xf numFmtId="49" fontId="14" fillId="0" borderId="0" xfId="3" applyNumberFormat="1" applyFont="1" applyBorder="1" applyAlignment="1">
      <alignment horizontal="center" vertical="center" wrapText="1"/>
    </xf>
    <xf numFmtId="14" fontId="14" fillId="0" borderId="0" xfId="3" applyNumberFormat="1" applyFont="1" applyBorder="1" applyAlignment="1">
      <alignment horizontal="center" vertical="center" wrapText="1"/>
    </xf>
    <xf numFmtId="44" fontId="14" fillId="0" borderId="0" xfId="3" applyNumberFormat="1" applyFont="1" applyBorder="1" applyAlignment="1">
      <alignment horizontal="center" vertical="center" wrapText="1"/>
    </xf>
    <xf numFmtId="165" fontId="14" fillId="0" borderId="0" xfId="3" applyNumberFormat="1" applyFont="1" applyBorder="1" applyAlignment="1">
      <alignment horizontal="center" vertical="center" wrapText="1"/>
    </xf>
    <xf numFmtId="42" fontId="20" fillId="0" borderId="21" xfId="2" applyFont="1" applyFill="1" applyBorder="1" applyAlignment="1">
      <alignment horizontal="center" vertical="center" wrapText="1"/>
    </xf>
    <xf numFmtId="0" fontId="3" fillId="18" borderId="42" xfId="6" applyFont="1" applyFill="1" applyBorder="1" applyAlignment="1">
      <alignment horizontal="center" vertical="center" wrapText="1"/>
    </xf>
    <xf numFmtId="0" fontId="3" fillId="18" borderId="52" xfId="6" applyFont="1" applyFill="1" applyBorder="1" applyAlignment="1">
      <alignment horizontal="center" vertical="center" wrapText="1"/>
    </xf>
    <xf numFmtId="0" fontId="3" fillId="18" borderId="45" xfId="6" applyFont="1" applyFill="1" applyBorder="1" applyAlignment="1">
      <alignment horizontal="center" vertical="center" wrapText="1"/>
    </xf>
    <xf numFmtId="0" fontId="3" fillId="18" borderId="67" xfId="6" applyFont="1" applyFill="1" applyBorder="1" applyAlignment="1">
      <alignment horizontal="center" vertical="center" wrapText="1"/>
    </xf>
    <xf numFmtId="0" fontId="3" fillId="18" borderId="14" xfId="6" applyFont="1" applyFill="1" applyBorder="1" applyAlignment="1">
      <alignment horizontal="center" vertical="center" wrapText="1"/>
    </xf>
    <xf numFmtId="0" fontId="3" fillId="18" borderId="68" xfId="6" applyFont="1" applyFill="1" applyBorder="1" applyAlignment="1">
      <alignment horizontal="center" vertical="center" wrapText="1"/>
    </xf>
    <xf numFmtId="0" fontId="3" fillId="18" borderId="44" xfId="6" applyFont="1" applyFill="1" applyBorder="1" applyAlignment="1">
      <alignment horizontal="center" vertical="center" wrapText="1"/>
    </xf>
    <xf numFmtId="0" fontId="3" fillId="18" borderId="53" xfId="6" applyFont="1" applyFill="1" applyBorder="1" applyAlignment="1">
      <alignment horizontal="center" vertical="center" wrapText="1"/>
    </xf>
    <xf numFmtId="0" fontId="3" fillId="18" borderId="47" xfId="6" applyFont="1" applyFill="1" applyBorder="1" applyAlignment="1">
      <alignment horizontal="center" vertical="center" wrapText="1"/>
    </xf>
    <xf numFmtId="0" fontId="3" fillId="18" borderId="43" xfId="6" applyFont="1" applyFill="1" applyBorder="1" applyAlignment="1">
      <alignment horizontal="center" vertical="center" wrapText="1"/>
    </xf>
    <xf numFmtId="0" fontId="3" fillId="18" borderId="21" xfId="6" applyFont="1" applyFill="1" applyBorder="1" applyAlignment="1">
      <alignment horizontal="center" vertical="center" wrapText="1"/>
    </xf>
    <xf numFmtId="0" fontId="3" fillId="18" borderId="46" xfId="6" applyFont="1" applyFill="1" applyBorder="1" applyAlignment="1">
      <alignment horizontal="center" vertical="center" wrapText="1"/>
    </xf>
    <xf numFmtId="49" fontId="3" fillId="0" borderId="42" xfId="4" applyNumberFormat="1" applyFont="1" applyFill="1" applyBorder="1" applyAlignment="1">
      <alignment horizontal="center" vertical="center" wrapText="1"/>
    </xf>
    <xf numFmtId="49" fontId="3" fillId="0" borderId="45" xfId="4" applyNumberFormat="1" applyFont="1" applyFill="1" applyBorder="1" applyAlignment="1">
      <alignment horizontal="center" vertical="center" wrapText="1"/>
    </xf>
    <xf numFmtId="1" fontId="7" fillId="0" borderId="43" xfId="4" applyNumberFormat="1" applyFont="1" applyFill="1" applyBorder="1" applyAlignment="1">
      <alignment horizontal="center" vertical="center" wrapText="1"/>
    </xf>
    <xf numFmtId="1" fontId="7" fillId="0" borderId="46" xfId="4" applyNumberFormat="1" applyFont="1" applyFill="1" applyBorder="1" applyAlignment="1">
      <alignment horizontal="center" vertical="center" wrapText="1"/>
    </xf>
    <xf numFmtId="42" fontId="20" fillId="0" borderId="44" xfId="2" applyFont="1" applyFill="1" applyBorder="1" applyAlignment="1">
      <alignment horizontal="center" vertical="center" wrapText="1"/>
    </xf>
    <xf numFmtId="42" fontId="20" fillId="0" borderId="53" xfId="2" applyFont="1" applyFill="1" applyBorder="1" applyAlignment="1">
      <alignment horizontal="center" vertical="center" wrapText="1"/>
    </xf>
    <xf numFmtId="42" fontId="20" fillId="0" borderId="47" xfId="2" applyFont="1" applyFill="1" applyBorder="1" applyAlignment="1">
      <alignment horizontal="center" vertical="center" wrapText="1"/>
    </xf>
    <xf numFmtId="1" fontId="7" fillId="0" borderId="42" xfId="4" applyNumberFormat="1" applyFont="1" applyFill="1" applyBorder="1" applyAlignment="1">
      <alignment horizontal="center" vertical="center" wrapText="1"/>
    </xf>
    <xf numFmtId="1" fontId="7" fillId="0" borderId="45" xfId="4" applyNumberFormat="1" applyFont="1" applyFill="1" applyBorder="1" applyAlignment="1">
      <alignment horizontal="center" vertical="center" wrapText="1"/>
    </xf>
    <xf numFmtId="14" fontId="20" fillId="0" borderId="43" xfId="2" applyNumberFormat="1" applyFont="1" applyFill="1" applyBorder="1" applyAlignment="1">
      <alignment horizontal="center" vertical="center" wrapText="1"/>
    </xf>
    <xf numFmtId="42" fontId="20" fillId="0" borderId="46" xfId="2" applyFont="1" applyFill="1" applyBorder="1" applyAlignment="1">
      <alignment horizontal="center" vertical="center" wrapText="1"/>
    </xf>
    <xf numFmtId="49" fontId="3" fillId="0" borderId="0" xfId="3" applyNumberFormat="1" applyFont="1" applyBorder="1" applyAlignment="1">
      <alignment horizontal="center" vertical="top" wrapText="1"/>
    </xf>
    <xf numFmtId="14" fontId="3" fillId="0" borderId="0" xfId="3" applyNumberFormat="1" applyFont="1" applyBorder="1" applyAlignment="1">
      <alignment horizontal="center" vertical="top" wrapText="1"/>
    </xf>
    <xf numFmtId="44" fontId="3" fillId="0" borderId="0" xfId="3" applyNumberFormat="1" applyFont="1" applyBorder="1" applyAlignment="1">
      <alignment horizontal="center" vertical="top" wrapText="1"/>
    </xf>
    <xf numFmtId="165" fontId="3" fillId="0" borderId="0" xfId="3" applyNumberFormat="1" applyFont="1" applyBorder="1" applyAlignment="1">
      <alignment horizontal="center" vertical="center" wrapText="1"/>
    </xf>
    <xf numFmtId="49" fontId="6" fillId="0" borderId="14" xfId="3" applyNumberFormat="1" applyFont="1" applyBorder="1" applyAlignment="1">
      <alignment horizontal="center" vertical="center" wrapText="1"/>
    </xf>
    <xf numFmtId="49" fontId="6" fillId="0" borderId="15" xfId="3" applyNumberFormat="1" applyFont="1" applyBorder="1" applyAlignment="1">
      <alignment horizontal="center" vertical="center" wrapText="1"/>
    </xf>
    <xf numFmtId="49" fontId="3" fillId="0" borderId="6" xfId="3" applyNumberFormat="1" applyFont="1" applyBorder="1" applyAlignment="1">
      <alignment horizontal="left"/>
    </xf>
    <xf numFmtId="49" fontId="3" fillId="0" borderId="7" xfId="3" applyNumberFormat="1" applyFont="1" applyBorder="1" applyAlignment="1">
      <alignment horizontal="left"/>
    </xf>
    <xf numFmtId="49" fontId="12" fillId="2" borderId="21" xfId="3" applyNumberFormat="1" applyFont="1" applyFill="1" applyBorder="1" applyAlignment="1">
      <alignment horizontal="center" vertical="center" wrapText="1"/>
    </xf>
    <xf numFmtId="49" fontId="3" fillId="0" borderId="21" xfId="3" applyNumberFormat="1" applyFont="1" applyBorder="1" applyAlignment="1">
      <alignment horizontal="center" vertical="center" wrapText="1"/>
    </xf>
    <xf numFmtId="0" fontId="32" fillId="0" borderId="21" xfId="3" applyFont="1" applyBorder="1"/>
    <xf numFmtId="14" fontId="32" fillId="0" borderId="21" xfId="3" applyNumberFormat="1" applyFont="1" applyBorder="1"/>
    <xf numFmtId="44" fontId="32" fillId="0" borderId="21" xfId="3" applyNumberFormat="1" applyFont="1" applyBorder="1" applyAlignment="1">
      <alignment horizontal="center"/>
    </xf>
    <xf numFmtId="49" fontId="12" fillId="0" borderId="14" xfId="3" applyNumberFormat="1" applyFont="1" applyFill="1" applyBorder="1" applyAlignment="1">
      <alignment horizontal="center" vertical="center" wrapText="1"/>
    </xf>
    <xf numFmtId="0" fontId="32" fillId="0" borderId="21" xfId="3" applyFont="1" applyBorder="1" applyAlignment="1">
      <alignment horizontal="center"/>
    </xf>
    <xf numFmtId="14" fontId="32" fillId="0" borderId="21" xfId="3" applyNumberFormat="1" applyFont="1" applyBorder="1" applyAlignment="1">
      <alignment horizontal="center"/>
    </xf>
    <xf numFmtId="49" fontId="3" fillId="0" borderId="14" xfId="3" applyNumberFormat="1" applyFont="1" applyBorder="1" applyAlignment="1">
      <alignment horizontal="center" vertical="center" wrapText="1"/>
    </xf>
    <xf numFmtId="49" fontId="3" fillId="0" borderId="15" xfId="3" applyNumberFormat="1" applyFont="1" applyBorder="1" applyAlignment="1">
      <alignment horizontal="center" vertical="center" wrapText="1"/>
    </xf>
    <xf numFmtId="14" fontId="12" fillId="2" borderId="21" xfId="3" applyNumberFormat="1" applyFont="1" applyFill="1" applyBorder="1" applyAlignment="1">
      <alignment horizontal="center" vertical="center" wrapText="1"/>
    </xf>
    <xf numFmtId="44" fontId="12" fillId="2" borderId="21" xfId="3" applyNumberFormat="1" applyFont="1" applyFill="1" applyBorder="1" applyAlignment="1">
      <alignment horizontal="center" vertical="center" wrapText="1"/>
    </xf>
    <xf numFmtId="49" fontId="12" fillId="2" borderId="14" xfId="3" applyNumberFormat="1" applyFont="1" applyFill="1" applyBorder="1" applyAlignment="1">
      <alignment horizontal="center" vertical="center" wrapText="1"/>
    </xf>
    <xf numFmtId="0" fontId="3" fillId="18" borderId="3" xfId="6" applyFont="1" applyFill="1" applyBorder="1" applyAlignment="1">
      <alignment horizontal="center" vertical="center" wrapText="1"/>
    </xf>
    <xf numFmtId="0" fontId="3" fillId="18" borderId="9" xfId="6" applyFont="1" applyFill="1" applyBorder="1" applyAlignment="1">
      <alignment horizontal="center" vertical="center" wrapText="1"/>
    </xf>
    <xf numFmtId="0" fontId="3" fillId="18" borderId="8" xfId="6" applyFont="1" applyFill="1" applyBorder="1" applyAlignment="1">
      <alignment horizontal="center" vertical="center" wrapText="1"/>
    </xf>
    <xf numFmtId="42" fontId="20" fillId="0" borderId="43" xfId="2" applyFont="1" applyFill="1" applyBorder="1" applyAlignment="1">
      <alignment horizontal="center" vertical="center" wrapText="1"/>
    </xf>
    <xf numFmtId="49" fontId="3" fillId="0" borderId="67" xfId="4" applyNumberFormat="1" applyFont="1" applyFill="1" applyBorder="1" applyAlignment="1">
      <alignment horizontal="center" vertical="center" wrapText="1"/>
    </xf>
    <xf numFmtId="49" fontId="3" fillId="0" borderId="68" xfId="4" applyNumberFormat="1" applyFont="1" applyFill="1" applyBorder="1" applyAlignment="1">
      <alignment horizontal="center" vertical="center" wrapText="1"/>
    </xf>
    <xf numFmtId="49" fontId="3" fillId="0" borderId="44" xfId="4" applyNumberFormat="1" applyFont="1" applyFill="1" applyBorder="1" applyAlignment="1">
      <alignment horizontal="center" vertical="center" wrapText="1"/>
    </xf>
    <xf numFmtId="49" fontId="3" fillId="0" borderId="47" xfId="4" applyNumberFormat="1" applyFont="1" applyFill="1" applyBorder="1" applyAlignment="1">
      <alignment horizontal="center" vertical="center" wrapText="1"/>
    </xf>
    <xf numFmtId="42" fontId="20" fillId="0" borderId="42" xfId="2" applyFont="1" applyFill="1" applyBorder="1" applyAlignment="1">
      <alignment horizontal="center" vertical="center" wrapText="1"/>
    </xf>
    <xf numFmtId="42" fontId="20" fillId="0" borderId="45" xfId="2" applyFont="1" applyFill="1" applyBorder="1" applyAlignment="1">
      <alignment horizontal="center" vertical="center" wrapText="1"/>
    </xf>
    <xf numFmtId="42" fontId="3" fillId="18" borderId="43" xfId="2" applyFont="1" applyFill="1" applyBorder="1" applyAlignment="1">
      <alignment horizontal="center" vertical="center" wrapText="1"/>
    </xf>
    <xf numFmtId="42" fontId="3" fillId="0" borderId="46" xfId="2" applyFont="1" applyFill="1" applyBorder="1" applyAlignment="1">
      <alignment horizontal="center" vertical="center" wrapText="1"/>
    </xf>
    <xf numFmtId="0" fontId="3" fillId="0" borderId="48" xfId="4" applyFont="1" applyFill="1" applyBorder="1" applyAlignment="1">
      <alignment horizontal="center" vertical="center" wrapText="1"/>
    </xf>
    <xf numFmtId="0" fontId="3" fillId="0" borderId="50" xfId="4" applyFont="1" applyFill="1" applyBorder="1" applyAlignment="1">
      <alignment horizontal="center" vertical="center" wrapText="1"/>
    </xf>
    <xf numFmtId="0" fontId="3" fillId="0" borderId="43" xfId="4" applyFont="1" applyFill="1" applyBorder="1" applyAlignment="1">
      <alignment horizontal="center" vertical="center" wrapText="1"/>
    </xf>
    <xf numFmtId="0" fontId="3" fillId="0" borderId="46" xfId="4" applyFont="1" applyFill="1" applyBorder="1" applyAlignment="1">
      <alignment horizontal="center" vertical="center" wrapText="1"/>
    </xf>
    <xf numFmtId="0" fontId="3" fillId="18" borderId="43" xfId="4" applyFont="1" applyFill="1" applyBorder="1" applyAlignment="1">
      <alignment horizontal="center" vertical="center" wrapText="1"/>
    </xf>
    <xf numFmtId="0" fontId="35" fillId="18" borderId="43" xfId="0" applyFont="1" applyFill="1" applyBorder="1" applyAlignment="1">
      <alignment horizontal="center" vertical="center"/>
    </xf>
    <xf numFmtId="0" fontId="23" fillId="18" borderId="46" xfId="0" applyFont="1" applyFill="1" applyBorder="1" applyAlignment="1">
      <alignment horizontal="center" vertical="center"/>
    </xf>
    <xf numFmtId="49" fontId="3" fillId="18" borderId="43" xfId="7" applyNumberFormat="1" applyFont="1" applyFill="1" applyBorder="1" applyAlignment="1">
      <alignment horizontal="center" vertical="center" wrapText="1"/>
    </xf>
    <xf numFmtId="49" fontId="22" fillId="0" borderId="46" xfId="7" applyNumberFormat="1" applyFont="1" applyFill="1" applyBorder="1" applyAlignment="1">
      <alignment horizontal="center" vertical="center" wrapText="1"/>
    </xf>
    <xf numFmtId="2" fontId="3" fillId="18" borderId="44" xfId="7" applyNumberFormat="1" applyFont="1" applyFill="1" applyBorder="1" applyAlignment="1" applyProtection="1">
      <alignment horizontal="center" vertical="center" wrapText="1"/>
      <protection locked="0"/>
    </xf>
    <xf numFmtId="2" fontId="22" fillId="0" borderId="47" xfId="7" applyNumberFormat="1" applyFont="1" applyFill="1" applyBorder="1" applyAlignment="1" applyProtection="1">
      <alignment horizontal="center" vertical="center" wrapText="1"/>
      <protection locked="0"/>
    </xf>
    <xf numFmtId="44" fontId="3" fillId="0" borderId="0" xfId="4" applyNumberFormat="1" applyFont="1" applyFill="1" applyBorder="1" applyAlignment="1">
      <alignment horizontal="center" vertical="center" wrapText="1"/>
    </xf>
    <xf numFmtId="49" fontId="3" fillId="18" borderId="43" xfId="0" applyNumberFormat="1" applyFont="1" applyFill="1" applyBorder="1" applyAlignment="1">
      <alignment horizontal="center" vertical="center" wrapText="1"/>
    </xf>
    <xf numFmtId="49" fontId="22" fillId="31" borderId="46" xfId="0" applyNumberFormat="1" applyFont="1" applyFill="1" applyBorder="1" applyAlignment="1">
      <alignment horizontal="center" vertical="center" wrapText="1"/>
    </xf>
    <xf numFmtId="0" fontId="36" fillId="18" borderId="43" xfId="0" applyFont="1" applyFill="1" applyBorder="1" applyAlignment="1">
      <alignment horizontal="center" vertical="center"/>
    </xf>
    <xf numFmtId="0" fontId="0" fillId="0" borderId="46" xfId="0" applyBorder="1" applyAlignment="1">
      <alignment horizontal="center" vertical="center"/>
    </xf>
    <xf numFmtId="49" fontId="36" fillId="18" borderId="43" xfId="0" applyNumberFormat="1" applyFont="1" applyFill="1" applyBorder="1" applyAlignment="1">
      <alignment horizontal="center" vertical="center"/>
    </xf>
    <xf numFmtId="49" fontId="0" fillId="0" borderId="46" xfId="0" applyNumberFormat="1" applyFill="1" applyBorder="1" applyAlignment="1">
      <alignment horizontal="center" vertical="center"/>
    </xf>
    <xf numFmtId="0" fontId="35" fillId="18" borderId="42" xfId="0" applyFont="1" applyFill="1" applyBorder="1" applyAlignment="1">
      <alignment horizontal="center" vertical="center"/>
    </xf>
    <xf numFmtId="0" fontId="35" fillId="18" borderId="45" xfId="0" applyFont="1" applyFill="1" applyBorder="1" applyAlignment="1">
      <alignment horizontal="center" vertical="center"/>
    </xf>
    <xf numFmtId="49" fontId="3" fillId="18" borderId="44" xfId="0" applyNumberFormat="1" applyFont="1" applyFill="1" applyBorder="1" applyAlignment="1">
      <alignment horizontal="center" vertical="center" wrapText="1"/>
    </xf>
    <xf numFmtId="49" fontId="22" fillId="31" borderId="47" xfId="0" applyNumberFormat="1" applyFont="1" applyFill="1" applyBorder="1" applyAlignment="1">
      <alignment horizontal="center" vertical="center" wrapText="1"/>
    </xf>
    <xf numFmtId="0" fontId="38" fillId="41" borderId="32" xfId="4" applyFont="1" applyFill="1" applyBorder="1" applyAlignment="1">
      <alignment horizontal="center" vertical="center"/>
    </xf>
    <xf numFmtId="0" fontId="38" fillId="41" borderId="33" xfId="4" applyFont="1" applyFill="1" applyBorder="1" applyAlignment="1">
      <alignment horizontal="center" vertical="center"/>
    </xf>
    <xf numFmtId="0" fontId="38" fillId="41" borderId="34" xfId="4" applyFont="1" applyFill="1" applyBorder="1" applyAlignment="1">
      <alignment horizontal="center" vertical="center"/>
    </xf>
    <xf numFmtId="0" fontId="38" fillId="38" borderId="32" xfId="4" applyFont="1" applyFill="1" applyBorder="1" applyAlignment="1">
      <alignment horizontal="center" vertical="center"/>
    </xf>
    <xf numFmtId="0" fontId="38" fillId="38" borderId="33" xfId="4" applyFont="1" applyFill="1" applyBorder="1" applyAlignment="1">
      <alignment horizontal="center" vertical="center"/>
    </xf>
    <xf numFmtId="0" fontId="38" fillId="38" borderId="34" xfId="4" applyFont="1" applyFill="1" applyBorder="1" applyAlignment="1">
      <alignment horizontal="center" vertical="center"/>
    </xf>
    <xf numFmtId="0" fontId="38" fillId="39" borderId="32" xfId="4" applyFont="1" applyFill="1" applyBorder="1" applyAlignment="1">
      <alignment horizontal="center" vertical="center"/>
    </xf>
    <xf numFmtId="0" fontId="38" fillId="39" borderId="33" xfId="4" applyFont="1" applyFill="1" applyBorder="1" applyAlignment="1">
      <alignment horizontal="center" vertical="center"/>
    </xf>
    <xf numFmtId="0" fontId="38" fillId="39" borderId="34" xfId="4" applyFont="1" applyFill="1" applyBorder="1" applyAlignment="1">
      <alignment horizontal="center" vertical="center"/>
    </xf>
    <xf numFmtId="1" fontId="3" fillId="0" borderId="43" xfId="4" applyNumberFormat="1" applyFont="1" applyFill="1" applyBorder="1" applyAlignment="1">
      <alignment horizontal="center" vertical="center" wrapText="1"/>
    </xf>
    <xf numFmtId="1" fontId="3" fillId="0" borderId="46" xfId="4" applyNumberFormat="1" applyFont="1" applyFill="1" applyBorder="1" applyAlignment="1">
      <alignment horizontal="center" vertical="center" wrapText="1"/>
    </xf>
    <xf numFmtId="1" fontId="7" fillId="0" borderId="44" xfId="4" applyNumberFormat="1" applyFont="1" applyFill="1" applyBorder="1" applyAlignment="1">
      <alignment horizontal="center" vertical="center" wrapText="1"/>
    </xf>
    <xf numFmtId="1" fontId="7" fillId="0" borderId="47" xfId="4" applyNumberFormat="1" applyFont="1" applyFill="1" applyBorder="1" applyAlignment="1">
      <alignment horizontal="center" vertical="center" wrapText="1"/>
    </xf>
    <xf numFmtId="0" fontId="38" fillId="40" borderId="32" xfId="4" applyFont="1" applyFill="1" applyBorder="1" applyAlignment="1">
      <alignment horizontal="center" vertical="center"/>
    </xf>
    <xf numFmtId="0" fontId="38" fillId="40" borderId="33" xfId="4" applyFont="1" applyFill="1" applyBorder="1" applyAlignment="1">
      <alignment horizontal="center" vertical="center"/>
    </xf>
    <xf numFmtId="0" fontId="38" fillId="40" borderId="34" xfId="4" applyFont="1" applyFill="1" applyBorder="1" applyAlignment="1">
      <alignment horizontal="center" vertical="center"/>
    </xf>
    <xf numFmtId="0" fontId="38" fillId="16" borderId="32" xfId="4" applyFont="1" applyFill="1" applyBorder="1" applyAlignment="1">
      <alignment horizontal="center" vertical="center"/>
    </xf>
    <xf numFmtId="0" fontId="38" fillId="16" borderId="33" xfId="4" applyFont="1" applyFill="1" applyBorder="1" applyAlignment="1">
      <alignment horizontal="center" vertical="center"/>
    </xf>
    <xf numFmtId="0" fontId="38" fillId="16" borderId="34" xfId="4" applyFont="1" applyFill="1" applyBorder="1" applyAlignment="1">
      <alignment horizontal="center" vertical="center"/>
    </xf>
    <xf numFmtId="49" fontId="3" fillId="0" borderId="43" xfId="4" applyNumberFormat="1" applyFont="1" applyFill="1" applyBorder="1" applyAlignment="1">
      <alignment horizontal="center" vertical="center" wrapText="1"/>
    </xf>
    <xf numFmtId="49" fontId="3" fillId="0" borderId="46" xfId="4" applyNumberFormat="1" applyFont="1" applyFill="1" applyBorder="1" applyAlignment="1">
      <alignment horizontal="center" vertical="center" wrapText="1"/>
    </xf>
    <xf numFmtId="0" fontId="3" fillId="18" borderId="48" xfId="6" applyFont="1" applyFill="1" applyBorder="1" applyAlignment="1">
      <alignment horizontal="center" vertical="center" wrapText="1"/>
    </xf>
    <xf numFmtId="0" fontId="3" fillId="18" borderId="15" xfId="6" applyFont="1" applyFill="1" applyBorder="1" applyAlignment="1">
      <alignment horizontal="center" vertical="center" wrapText="1"/>
    </xf>
    <xf numFmtId="0" fontId="3" fillId="18" borderId="50" xfId="6" applyFont="1" applyFill="1" applyBorder="1" applyAlignment="1">
      <alignment horizontal="center" vertical="center" wrapText="1"/>
    </xf>
    <xf numFmtId="3" fontId="3" fillId="18" borderId="43" xfId="6" applyNumberFormat="1" applyFont="1" applyFill="1" applyBorder="1" applyAlignment="1">
      <alignment horizontal="center" vertical="center" wrapText="1"/>
    </xf>
    <xf numFmtId="3" fontId="3" fillId="18" borderId="21" xfId="6" applyNumberFormat="1" applyFont="1" applyFill="1" applyBorder="1" applyAlignment="1">
      <alignment horizontal="center" vertical="center" wrapText="1"/>
    </xf>
    <xf numFmtId="3" fontId="3" fillId="18" borderId="46" xfId="6" applyNumberFormat="1" applyFont="1" applyFill="1" applyBorder="1" applyAlignment="1">
      <alignment horizontal="center" vertical="center" wrapText="1"/>
    </xf>
    <xf numFmtId="42" fontId="20" fillId="18" borderId="43" xfId="2" applyFont="1" applyFill="1" applyBorder="1" applyAlignment="1">
      <alignment horizontal="center" vertical="center" wrapText="1"/>
    </xf>
    <xf numFmtId="42" fontId="20" fillId="18" borderId="21" xfId="2" applyFont="1" applyFill="1" applyBorder="1" applyAlignment="1">
      <alignment horizontal="center" vertical="center" wrapText="1"/>
    </xf>
    <xf numFmtId="42" fontId="20" fillId="18" borderId="46" xfId="2" applyFont="1" applyFill="1" applyBorder="1" applyAlignment="1">
      <alignment horizontal="center" vertical="center" wrapText="1"/>
    </xf>
    <xf numFmtId="44" fontId="20" fillId="0" borderId="77" xfId="2" applyNumberFormat="1" applyFont="1" applyFill="1" applyBorder="1" applyAlignment="1">
      <alignment horizontal="center" vertical="center" wrapText="1"/>
    </xf>
    <xf numFmtId="44" fontId="20" fillId="0" borderId="75" xfId="2" applyNumberFormat="1" applyFont="1" applyFill="1" applyBorder="1" applyAlignment="1">
      <alignment horizontal="center" vertical="center" wrapText="1"/>
    </xf>
    <xf numFmtId="44" fontId="20" fillId="0" borderId="78" xfId="2" applyNumberFormat="1" applyFont="1" applyFill="1" applyBorder="1" applyAlignment="1">
      <alignment horizontal="center" vertical="center" wrapText="1"/>
    </xf>
    <xf numFmtId="1" fontId="3" fillId="0" borderId="48" xfId="4" applyNumberFormat="1" applyFont="1" applyFill="1" applyBorder="1" applyAlignment="1">
      <alignment horizontal="center" vertical="center" wrapText="1"/>
    </xf>
    <xf numFmtId="1" fontId="3" fillId="0" borderId="15" xfId="4" applyNumberFormat="1" applyFont="1" applyFill="1" applyBorder="1" applyAlignment="1">
      <alignment horizontal="center" vertical="center" wrapText="1"/>
    </xf>
    <xf numFmtId="1" fontId="3" fillId="0" borderId="50" xfId="4" applyNumberFormat="1" applyFont="1" applyFill="1" applyBorder="1" applyAlignment="1">
      <alignment horizontal="center" vertical="center" wrapText="1"/>
    </xf>
    <xf numFmtId="1" fontId="3" fillId="0" borderId="21" xfId="4" applyNumberFormat="1" applyFont="1" applyFill="1" applyBorder="1" applyAlignment="1">
      <alignment horizontal="center" vertical="center" wrapText="1"/>
    </xf>
    <xf numFmtId="167" fontId="6" fillId="0" borderId="43" xfId="1" applyFont="1" applyFill="1" applyBorder="1" applyAlignment="1">
      <alignment horizontal="center" vertical="center" wrapText="1"/>
    </xf>
    <xf numFmtId="167" fontId="6" fillId="0" borderId="21" xfId="1" applyFont="1" applyFill="1" applyBorder="1" applyAlignment="1">
      <alignment horizontal="center" vertical="center" wrapText="1"/>
    </xf>
    <xf numFmtId="167" fontId="6" fillId="0" borderId="46" xfId="1" applyFont="1" applyFill="1" applyBorder="1" applyAlignment="1">
      <alignment horizontal="center" vertical="center" wrapText="1"/>
    </xf>
    <xf numFmtId="42" fontId="8" fillId="0" borderId="49" xfId="2" applyFont="1" applyFill="1" applyBorder="1" applyAlignment="1">
      <alignment horizontal="center" vertical="center" wrapText="1"/>
    </xf>
    <xf numFmtId="42" fontId="8" fillId="0" borderId="13" xfId="2" applyFont="1" applyFill="1" applyBorder="1" applyAlignment="1">
      <alignment horizontal="center" vertical="center" wrapText="1"/>
    </xf>
    <xf numFmtId="42" fontId="8" fillId="0" borderId="51" xfId="2" applyFont="1" applyFill="1" applyBorder="1" applyAlignment="1">
      <alignment horizontal="center" vertical="center" wrapText="1"/>
    </xf>
    <xf numFmtId="42" fontId="8" fillId="0" borderId="42" xfId="2" applyFont="1" applyFill="1" applyBorder="1" applyAlignment="1">
      <alignment horizontal="center" vertical="center" wrapText="1"/>
    </xf>
    <xf numFmtId="42" fontId="8" fillId="0" borderId="52" xfId="2" applyFont="1" applyFill="1" applyBorder="1" applyAlignment="1">
      <alignment horizontal="center" vertical="center" wrapText="1"/>
    </xf>
    <xf numFmtId="42" fontId="8" fillId="0" borderId="45" xfId="2" applyFont="1" applyFill="1" applyBorder="1" applyAlignment="1">
      <alignment horizontal="center" vertical="center" wrapText="1"/>
    </xf>
    <xf numFmtId="42" fontId="8" fillId="0" borderId="43" xfId="2" applyFont="1" applyFill="1" applyBorder="1" applyAlignment="1">
      <alignment horizontal="center" vertical="center" wrapText="1"/>
    </xf>
    <xf numFmtId="42" fontId="8" fillId="0" borderId="21" xfId="2" applyFont="1" applyFill="1" applyBorder="1" applyAlignment="1">
      <alignment horizontal="center" vertical="center" wrapText="1"/>
    </xf>
    <xf numFmtId="42" fontId="8" fillId="0" borderId="46" xfId="2" applyFont="1" applyFill="1" applyBorder="1" applyAlignment="1">
      <alignment horizontal="center" vertical="center" wrapText="1"/>
    </xf>
    <xf numFmtId="49" fontId="22" fillId="18" borderId="43" xfId="0" applyNumberFormat="1" applyFont="1" applyFill="1" applyBorder="1" applyAlignment="1">
      <alignment horizontal="center" vertical="center" wrapText="1"/>
    </xf>
    <xf numFmtId="49" fontId="22" fillId="18" borderId="46" xfId="0" applyNumberFormat="1" applyFont="1" applyFill="1" applyBorder="1" applyAlignment="1">
      <alignment horizontal="center" vertical="center" wrapText="1"/>
    </xf>
    <xf numFmtId="165" fontId="3" fillId="0" borderId="42" xfId="4" applyNumberFormat="1" applyFont="1" applyBorder="1" applyAlignment="1">
      <alignment horizontal="center" vertical="center" wrapText="1"/>
    </xf>
    <xf numFmtId="165" fontId="3" fillId="0" borderId="45" xfId="4" applyNumberFormat="1" applyFont="1" applyBorder="1" applyAlignment="1">
      <alignment horizontal="center" vertical="center" wrapText="1"/>
    </xf>
    <xf numFmtId="0" fontId="0" fillId="0" borderId="43" xfId="0" applyBorder="1" applyAlignment="1">
      <alignment horizontal="center"/>
    </xf>
    <xf numFmtId="0" fontId="0" fillId="0" borderId="46" xfId="0" applyBorder="1" applyAlignment="1">
      <alignment horizontal="center"/>
    </xf>
    <xf numFmtId="168" fontId="3" fillId="0" borderId="43" xfId="4" applyNumberFormat="1" applyFont="1" applyFill="1" applyBorder="1" applyAlignment="1">
      <alignment horizontal="center" vertical="center" wrapText="1"/>
    </xf>
    <xf numFmtId="168" fontId="3" fillId="0" borderId="46" xfId="4" applyNumberFormat="1" applyFont="1" applyFill="1" applyBorder="1" applyAlignment="1">
      <alignment horizontal="center" vertical="center" wrapText="1"/>
    </xf>
    <xf numFmtId="0" fontId="0" fillId="0" borderId="44" xfId="0" applyBorder="1" applyAlignment="1">
      <alignment horizontal="center"/>
    </xf>
    <xf numFmtId="0" fontId="0" fillId="0" borderId="47" xfId="0" applyBorder="1" applyAlignment="1">
      <alignment horizontal="center"/>
    </xf>
  </cellXfs>
  <cellStyles count="10">
    <cellStyle name="Millares [0] 2" xfId="5" xr:uid="{00000000-0005-0000-0000-000000000000}"/>
    <cellStyle name="Moneda" xfId="1" builtinId="4"/>
    <cellStyle name="Moneda [0]" xfId="2" builtinId="7"/>
    <cellStyle name="Moneda 3" xfId="8" xr:uid="{00000000-0005-0000-0000-000003000000}"/>
    <cellStyle name="Moneda 3 2" xfId="9" xr:uid="{00000000-0005-0000-0000-000004000000}"/>
    <cellStyle name="Normal" xfId="0" builtinId="0"/>
    <cellStyle name="Normal 2 2" xfId="4" xr:uid="{00000000-0005-0000-0000-000006000000}"/>
    <cellStyle name="Normal 2 2 2" xfId="7" xr:uid="{00000000-0005-0000-0000-000007000000}"/>
    <cellStyle name="Normal 3" xfId="6" xr:uid="{00000000-0005-0000-0000-000008000000}"/>
    <cellStyle name="Normal 6 2" xfId="3" xr:uid="{00000000-0005-0000-0000-000009000000}"/>
  </cellStyles>
  <dxfs count="17">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0</xdr:colOff>
      <xdr:row>19</xdr:row>
      <xdr:rowOff>0</xdr:rowOff>
    </xdr:from>
    <xdr:to>
      <xdr:col>31</xdr:col>
      <xdr:colOff>27720</xdr:colOff>
      <xdr:row>19</xdr:row>
      <xdr:rowOff>144886</xdr:rowOff>
    </xdr:to>
    <xdr:pic>
      <xdr:nvPicPr>
        <xdr:cNvPr id="2" name="Entrada de lápiz 39">
          <a:extLst>
            <a:ext uri="{FF2B5EF4-FFF2-40B4-BE49-F238E27FC236}">
              <a16:creationId xmlns:a16="http://schemas.microsoft.com/office/drawing/2014/main" id="{00000000-0008-0000-0000-000002000000}"/>
            </a:ext>
            <a:ext uri="{147F2762-F138-4A5C-976F-8EAC2B608ADB}">
              <a16:predDERef xmlns:a16="http://schemas.microsoft.com/office/drawing/2014/main" pred="{67176A22-55E1-B248-B29C-8630DE28D5B2}"/>
            </a:ext>
          </a:extLst>
        </xdr:cNvPr>
        <xdr:cNvPicPr/>
      </xdr:nvPicPr>
      <xdr:blipFill>
        <a:blip xmlns:r="http://schemas.openxmlformats.org/officeDocument/2006/relationships" r:embed="rId1"/>
        <a:stretch>
          <a:fillRect/>
        </a:stretch>
      </xdr:blipFill>
      <xdr:spPr>
        <a:xfrm>
          <a:off x="49911000" y="4762500"/>
          <a:ext cx="27720" cy="144886"/>
        </a:xfrm>
        <a:prstGeom prst="rect">
          <a:avLst/>
        </a:prstGeom>
      </xdr:spPr>
    </xdr:pic>
    <xdr:clientData/>
  </xdr:twoCellAnchor>
  <xdr:oneCellAnchor>
    <xdr:from>
      <xdr:col>2</xdr:col>
      <xdr:colOff>281668</xdr:colOff>
      <xdr:row>0</xdr:row>
      <xdr:rowOff>121103</xdr:rowOff>
    </xdr:from>
    <xdr:ext cx="3924300" cy="857250"/>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481818" y="121103"/>
          <a:ext cx="3924300" cy="857250"/>
        </a:xfrm>
        <a:prstGeom prst="rect">
          <a:avLst/>
        </a:prstGeom>
        <a:noFill/>
      </xdr:spPr>
    </xdr:pic>
    <xdr:clientData fLocksWithSheet="0"/>
  </xdr:oneCellAnchor>
  <xdr:oneCellAnchor>
    <xdr:from>
      <xdr:col>11</xdr:col>
      <xdr:colOff>1005271</xdr:colOff>
      <xdr:row>19</xdr:row>
      <xdr:rowOff>0</xdr:rowOff>
    </xdr:from>
    <xdr:ext cx="27720" cy="144886"/>
    <xdr:pic>
      <xdr:nvPicPr>
        <xdr:cNvPr id="4" name="Entrada de lápiz 39">
          <a:extLst>
            <a:ext uri="{FF2B5EF4-FFF2-40B4-BE49-F238E27FC236}">
              <a16:creationId xmlns:a16="http://schemas.microsoft.com/office/drawing/2014/main" id="{00000000-0008-0000-0000-000004000000}"/>
            </a:ext>
            <a:ext uri="{147F2762-F138-4A5C-976F-8EAC2B608ADB}">
              <a16:predDERef xmlns:a16="http://schemas.microsoft.com/office/drawing/2014/main" pred="{67176A22-55E1-B248-B29C-8630DE28D5B2}"/>
            </a:ext>
          </a:extLst>
        </xdr:cNvPr>
        <xdr:cNvPicPr/>
      </xdr:nvPicPr>
      <xdr:blipFill>
        <a:blip xmlns:r="http://schemas.openxmlformats.org/officeDocument/2006/relationships" r:embed="rId1"/>
        <a:stretch>
          <a:fillRect/>
        </a:stretch>
      </xdr:blipFill>
      <xdr:spPr>
        <a:xfrm>
          <a:off x="6729796" y="4762500"/>
          <a:ext cx="27720" cy="14488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DO254"/>
  <sheetViews>
    <sheetView showGridLines="0" tabSelected="1" topLeftCell="B1" zoomScale="25" zoomScaleNormal="25" zoomScaleSheetLayoutView="55" zoomScalePageLayoutView="110" workbookViewId="0">
      <selection activeCell="R12" sqref="R12"/>
    </sheetView>
  </sheetViews>
  <sheetFormatPr baseColWidth="10" defaultColWidth="12.28515625" defaultRowHeight="18.75" x14ac:dyDescent="0.25"/>
  <cols>
    <col min="1" max="1" width="10.28515625" style="7" customWidth="1"/>
    <col min="2" max="2" width="7.7109375" style="7" customWidth="1"/>
    <col min="3" max="3" width="22.5703125" style="7" customWidth="1"/>
    <col min="4" max="4" width="17.28515625" style="7" customWidth="1"/>
    <col min="5" max="5" width="14.42578125" style="7" customWidth="1"/>
    <col min="6" max="6" width="21.140625" style="7" customWidth="1"/>
    <col min="7" max="7" width="19.140625" style="7" customWidth="1"/>
    <col min="8" max="8" width="10.5703125" style="7" hidden="1" customWidth="1"/>
    <col min="9" max="9" width="29.140625" style="156" customWidth="1"/>
    <col min="10" max="10" width="25.42578125" style="156" customWidth="1"/>
    <col min="11" max="11" width="24.85546875" style="156" customWidth="1"/>
    <col min="12" max="12" width="67.140625" style="161" customWidth="1"/>
    <col min="13" max="13" width="29.28515625" style="156" customWidth="1"/>
    <col min="14" max="14" width="30.5703125" style="161" customWidth="1"/>
    <col min="15" max="15" width="51.5703125" style="8" customWidth="1"/>
    <col min="16" max="16" width="44.140625" style="180" customWidth="1"/>
    <col min="17" max="17" width="39.42578125" style="161" customWidth="1"/>
    <col min="18" max="18" width="123.7109375" style="180" customWidth="1"/>
    <col min="19" max="19" width="44.85546875" style="180" customWidth="1"/>
    <col min="20" max="21" width="39.42578125" style="223" customWidth="1"/>
    <col min="22" max="22" width="30" style="156" customWidth="1"/>
    <col min="23" max="23" width="24.140625" style="8" customWidth="1"/>
    <col min="24" max="24" width="31.140625" style="233" customWidth="1"/>
    <col min="25" max="26" width="24" style="8" customWidth="1"/>
    <col min="27" max="27" width="36" style="255" customWidth="1"/>
    <col min="28" max="29" width="39.42578125" style="8" customWidth="1"/>
    <col min="30" max="30" width="19.140625" style="156" customWidth="1"/>
    <col min="31" max="31" width="18" style="156" customWidth="1"/>
    <col min="32" max="32" width="37.85546875" style="162" customWidth="1"/>
    <col min="33" max="33" width="43.42578125" style="162" customWidth="1"/>
    <col min="34" max="34" width="42.140625" style="163" customWidth="1"/>
    <col min="35" max="35" width="28" style="164" customWidth="1"/>
    <col min="36" max="36" width="22.85546875" style="7" customWidth="1"/>
    <col min="37" max="37" width="20.28515625" style="7" customWidth="1"/>
    <col min="38" max="38" width="35.7109375" style="7" customWidth="1"/>
    <col min="39" max="39" width="32.85546875" style="7" customWidth="1"/>
    <col min="40" max="40" width="28" style="7" customWidth="1"/>
    <col min="41" max="41" width="20.28515625" style="7" customWidth="1"/>
    <col min="42" max="42" width="20.85546875" style="7" customWidth="1"/>
    <col min="43" max="43" width="23.42578125" style="7" customWidth="1"/>
    <col min="44" max="44" width="23.7109375" style="7" customWidth="1"/>
    <col min="45" max="45" width="29.42578125" style="7" customWidth="1"/>
    <col min="46" max="46" width="29.7109375" style="7" customWidth="1"/>
    <col min="47" max="47" width="24.28515625" style="7" customWidth="1"/>
    <col min="48" max="48" width="19.7109375" style="7" customWidth="1"/>
    <col min="49" max="49" width="18.85546875" style="7" customWidth="1"/>
    <col min="50" max="50" width="19.7109375" style="7" customWidth="1"/>
    <col min="51" max="51" width="20" style="7" customWidth="1"/>
    <col min="52" max="52" width="22.5703125" style="7" customWidth="1"/>
    <col min="53" max="53" width="20.28515625" style="7" customWidth="1"/>
    <col min="54" max="54" width="23.7109375" style="7" customWidth="1"/>
    <col min="55" max="55" width="25.42578125" style="7" customWidth="1"/>
    <col min="56" max="56" width="21.140625" style="7" customWidth="1"/>
    <col min="57" max="57" width="22.5703125" style="7" customWidth="1"/>
    <col min="58" max="58" width="19.7109375" style="7" customWidth="1"/>
    <col min="59" max="59" width="23.7109375" style="7" customWidth="1"/>
    <col min="60" max="60" width="26.5703125" style="7" customWidth="1"/>
    <col min="61" max="63" width="20.28515625" style="7" customWidth="1"/>
    <col min="64" max="64" width="22.28515625" style="7" customWidth="1"/>
    <col min="65" max="65" width="20.28515625" style="7" customWidth="1"/>
    <col min="66" max="66" width="24.5703125" style="7" customWidth="1"/>
    <col min="67" max="67" width="20.28515625" style="7" customWidth="1"/>
    <col min="68" max="68" width="24.5703125" style="7" customWidth="1"/>
    <col min="69" max="69" width="22" style="7" customWidth="1"/>
    <col min="70" max="70" width="22.28515625" style="7" customWidth="1"/>
    <col min="71" max="71" width="20.85546875" style="7" customWidth="1"/>
    <col min="72" max="72" width="22.85546875" style="7" customWidth="1"/>
    <col min="73" max="73" width="21.42578125" style="7" customWidth="1"/>
    <col min="74" max="74" width="26" style="7" customWidth="1"/>
    <col min="75" max="75" width="24" style="7" customWidth="1"/>
    <col min="76" max="76" width="26.85546875" style="7" customWidth="1"/>
    <col min="77" max="77" width="21.7109375" style="7" customWidth="1"/>
    <col min="78" max="78" width="23.140625" style="7" customWidth="1"/>
    <col min="79" max="79" width="21.7109375" style="7" customWidth="1"/>
    <col min="80" max="80" width="24" style="7" customWidth="1"/>
    <col min="81" max="81" width="22.85546875" style="7" customWidth="1"/>
    <col min="82" max="82" width="24" style="7" customWidth="1"/>
    <col min="83" max="83" width="21.140625" style="7" customWidth="1"/>
    <col min="84" max="84" width="22.85546875" style="7" customWidth="1"/>
    <col min="85" max="85" width="23.42578125" style="7" customWidth="1"/>
    <col min="86" max="86" width="21.42578125" style="7" customWidth="1"/>
    <col min="87" max="87" width="22.5703125" style="7" customWidth="1"/>
    <col min="88" max="88" width="23.7109375" style="7" customWidth="1"/>
    <col min="89" max="89" width="23.42578125" style="7" customWidth="1"/>
    <col min="90" max="90" width="20.85546875" style="7" customWidth="1"/>
    <col min="91" max="91" width="17.140625" style="7" customWidth="1"/>
    <col min="92" max="92" width="20.28515625" style="7" customWidth="1"/>
    <col min="93" max="93" width="24.5703125" style="7" customWidth="1"/>
    <col min="94" max="94" width="27.42578125" style="8" customWidth="1"/>
    <col min="95" max="96" width="24" style="7" customWidth="1"/>
    <col min="97" max="97" width="58.7109375" style="7" customWidth="1"/>
    <col min="98" max="98" width="24" style="8" customWidth="1"/>
    <col min="99" max="99" width="28.28515625" style="233" customWidth="1"/>
    <col min="100" max="107" width="24" style="8" customWidth="1"/>
    <col min="108" max="108" width="26.28515625" style="7" customWidth="1"/>
    <col min="109" max="224" width="11.7109375" style="7" customWidth="1"/>
    <col min="225" max="225" width="4.140625" style="7" customWidth="1"/>
    <col min="226" max="226" width="16.140625" style="7" customWidth="1"/>
    <col min="227" max="233" width="12.28515625" style="7" customWidth="1"/>
    <col min="234" max="16384" width="12.28515625" style="7"/>
  </cols>
  <sheetData>
    <row r="1" spans="1:233" s="2" customFormat="1" ht="15" customHeight="1" x14ac:dyDescent="0.25">
      <c r="A1" s="1245"/>
      <c r="B1" s="1246"/>
      <c r="C1" s="1246"/>
      <c r="D1" s="1246"/>
      <c r="E1" s="1246"/>
      <c r="F1" s="1246"/>
      <c r="G1" s="1246"/>
      <c r="H1" s="1246"/>
      <c r="I1" s="1246"/>
      <c r="J1" s="1246"/>
      <c r="K1" s="1246"/>
      <c r="L1" s="1246"/>
      <c r="M1" s="1246"/>
      <c r="N1" s="1246"/>
      <c r="O1" s="1246"/>
      <c r="P1" s="1246"/>
      <c r="Q1" s="1246"/>
      <c r="R1" s="1246"/>
      <c r="S1" s="1246"/>
      <c r="T1" s="1247"/>
      <c r="U1" s="1247"/>
      <c r="V1" s="1247"/>
      <c r="W1" s="1247"/>
      <c r="X1" s="1247"/>
      <c r="Y1" s="1247"/>
      <c r="Z1" s="1247"/>
      <c r="AA1" s="1248"/>
      <c r="AB1" s="1246"/>
      <c r="AC1" s="1246"/>
      <c r="AD1" s="1253"/>
      <c r="AE1" s="1253"/>
      <c r="AF1" s="1253"/>
      <c r="AG1" s="1253"/>
      <c r="AH1" s="1254"/>
      <c r="AI1" s="5"/>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CP1" s="1215"/>
      <c r="CT1" s="235"/>
      <c r="CU1" s="236"/>
      <c r="CV1" s="235"/>
      <c r="CW1" s="235"/>
      <c r="CX1" s="235"/>
      <c r="CY1" s="235"/>
      <c r="CZ1" s="235"/>
      <c r="DA1" s="235"/>
      <c r="DB1" s="235"/>
      <c r="DC1" s="235"/>
    </row>
    <row r="2" spans="1:233" s="2" customFormat="1" ht="69" customHeight="1" x14ac:dyDescent="0.25">
      <c r="A2" s="1249"/>
      <c r="B2" s="1250"/>
      <c r="C2" s="1250"/>
      <c r="D2" s="1250"/>
      <c r="E2" s="1250"/>
      <c r="F2" s="1250"/>
      <c r="G2" s="1250"/>
      <c r="H2" s="1250"/>
      <c r="I2" s="1250"/>
      <c r="J2" s="1250"/>
      <c r="K2" s="1250"/>
      <c r="L2" s="1250"/>
      <c r="M2" s="1250"/>
      <c r="N2" s="1250"/>
      <c r="O2" s="1250"/>
      <c r="P2" s="1250"/>
      <c r="Q2" s="1250"/>
      <c r="R2" s="1250"/>
      <c r="S2" s="1250"/>
      <c r="T2" s="1251"/>
      <c r="U2" s="1251"/>
      <c r="V2" s="1251"/>
      <c r="W2" s="1251"/>
      <c r="X2" s="1251"/>
      <c r="Y2" s="1251"/>
      <c r="Z2" s="1251"/>
      <c r="AA2" s="1252"/>
      <c r="AB2" s="1250"/>
      <c r="AC2" s="1250"/>
      <c r="AD2" s="1255"/>
      <c r="AE2" s="1255"/>
      <c r="AF2" s="1255"/>
      <c r="AG2" s="1255"/>
      <c r="AH2" s="1256"/>
      <c r="AI2" s="5"/>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CP2" s="1215"/>
      <c r="CT2" s="235"/>
      <c r="CU2" s="236"/>
      <c r="CV2" s="235"/>
      <c r="CW2" s="235"/>
      <c r="CX2" s="235"/>
      <c r="CY2" s="235"/>
      <c r="CZ2" s="235"/>
      <c r="DA2" s="235"/>
      <c r="DB2" s="235"/>
      <c r="DC2" s="235"/>
    </row>
    <row r="3" spans="1:233" s="2" customFormat="1" ht="24.75" customHeight="1" x14ac:dyDescent="0.25">
      <c r="A3" s="1257" t="s">
        <v>0</v>
      </c>
      <c r="B3" s="1258"/>
      <c r="C3" s="1258"/>
      <c r="D3" s="1258"/>
      <c r="E3" s="1258"/>
      <c r="F3" s="1258"/>
      <c r="G3" s="1258"/>
      <c r="H3" s="1258"/>
      <c r="I3" s="1258"/>
      <c r="J3" s="1258"/>
      <c r="K3" s="1258"/>
      <c r="L3" s="1258"/>
      <c r="M3" s="1258"/>
      <c r="N3" s="1258"/>
      <c r="O3" s="1258"/>
      <c r="P3" s="1258"/>
      <c r="Q3" s="1258"/>
      <c r="R3" s="1258"/>
      <c r="S3" s="1258"/>
      <c r="T3" s="1259"/>
      <c r="U3" s="1259"/>
      <c r="V3" s="1259"/>
      <c r="W3" s="1259"/>
      <c r="X3" s="1259"/>
      <c r="Y3" s="1259"/>
      <c r="Z3" s="1259"/>
      <c r="AA3" s="1260"/>
      <c r="AB3" s="1258"/>
      <c r="AC3" s="1258"/>
      <c r="AD3" s="1261"/>
      <c r="AE3" s="1261"/>
      <c r="AF3" s="1262"/>
      <c r="AG3" s="1262"/>
      <c r="AH3" s="1263"/>
      <c r="AI3" s="5"/>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CP3" s="1215"/>
      <c r="CT3" s="235"/>
      <c r="CU3" s="236"/>
      <c r="CV3" s="235"/>
      <c r="CW3" s="235"/>
      <c r="CX3" s="235"/>
      <c r="CY3" s="235"/>
      <c r="CZ3" s="235"/>
      <c r="DA3" s="235"/>
      <c r="DB3" s="235"/>
      <c r="DC3" s="235"/>
    </row>
    <row r="4" spans="1:233" s="2" customFormat="1" ht="24.75" customHeight="1" x14ac:dyDescent="0.25">
      <c r="A4" s="3"/>
      <c r="B4" s="4"/>
      <c r="C4" s="4"/>
      <c r="D4" s="4"/>
      <c r="E4" s="4"/>
      <c r="F4" s="4"/>
      <c r="G4" s="4"/>
      <c r="H4" s="4"/>
      <c r="I4" s="4"/>
      <c r="J4" s="4"/>
      <c r="K4" s="4"/>
      <c r="L4" s="5"/>
      <c r="M4" s="165"/>
      <c r="N4" s="5"/>
      <c r="O4" s="194"/>
      <c r="P4" s="172"/>
      <c r="Q4" s="5"/>
      <c r="R4" s="172"/>
      <c r="S4" s="172"/>
      <c r="T4" s="213"/>
      <c r="U4" s="213"/>
      <c r="V4" s="4"/>
      <c r="W4" s="4"/>
      <c r="X4" s="236"/>
      <c r="Y4" s="235"/>
      <c r="Z4" s="235"/>
      <c r="AA4" s="247"/>
      <c r="AB4" s="194"/>
      <c r="AC4" s="194"/>
      <c r="AD4" s="4"/>
      <c r="AE4" s="4"/>
      <c r="AF4" s="5"/>
      <c r="AG4" s="5"/>
      <c r="AH4" s="6"/>
      <c r="AI4" s="5"/>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CP4" s="1215"/>
      <c r="CT4" s="235"/>
      <c r="CU4" s="236"/>
      <c r="CV4" s="235"/>
      <c r="CW4" s="235"/>
      <c r="CX4" s="235"/>
      <c r="CY4" s="235"/>
      <c r="CZ4" s="235"/>
      <c r="DA4" s="235"/>
      <c r="DB4" s="235"/>
      <c r="DC4" s="235"/>
    </row>
    <row r="5" spans="1:233" s="2" customFormat="1" ht="42.75" customHeight="1" x14ac:dyDescent="0.25">
      <c r="A5" s="1264" t="s">
        <v>1</v>
      </c>
      <c r="B5" s="1265"/>
      <c r="C5" s="1265"/>
      <c r="D5" s="1265"/>
      <c r="E5" s="1266"/>
      <c r="F5" s="1267"/>
      <c r="G5" s="1268"/>
      <c r="H5" s="1268"/>
      <c r="I5" s="1268"/>
      <c r="J5" s="1268"/>
      <c r="K5" s="1268"/>
      <c r="L5" s="1268"/>
      <c r="M5" s="1268"/>
      <c r="N5" s="1268"/>
      <c r="O5" s="1268"/>
      <c r="P5" s="1268"/>
      <c r="Q5" s="1268"/>
      <c r="R5" s="1268"/>
      <c r="S5" s="1268"/>
      <c r="T5" s="1269"/>
      <c r="U5" s="1269"/>
      <c r="V5" s="1269"/>
      <c r="W5" s="1269"/>
      <c r="X5" s="1269"/>
      <c r="Y5" s="1269"/>
      <c r="Z5" s="1269"/>
      <c r="AA5" s="1270"/>
      <c r="AB5" s="1268"/>
      <c r="AC5" s="1268"/>
      <c r="AD5" s="1271" t="s">
        <v>1200</v>
      </c>
      <c r="AE5" s="1272"/>
      <c r="AF5" s="1275"/>
      <c r="AG5" s="1275"/>
      <c r="AH5" s="1276"/>
      <c r="AI5" s="5"/>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CP5" s="1215"/>
      <c r="CT5" s="235"/>
      <c r="CU5" s="236"/>
      <c r="CV5" s="235"/>
      <c r="CW5" s="235"/>
      <c r="CX5" s="235"/>
      <c r="CY5" s="235"/>
      <c r="CZ5" s="235"/>
      <c r="DA5" s="235"/>
      <c r="DB5" s="235"/>
      <c r="DC5" s="235"/>
    </row>
    <row r="6" spans="1:233" s="2" customFormat="1" ht="80.25" customHeight="1" x14ac:dyDescent="0.25">
      <c r="A6" s="1264" t="s">
        <v>2</v>
      </c>
      <c r="B6" s="1265"/>
      <c r="C6" s="1265"/>
      <c r="D6" s="1265"/>
      <c r="E6" s="1266"/>
      <c r="F6" s="1279" t="s">
        <v>3</v>
      </c>
      <c r="G6" s="1280"/>
      <c r="H6" s="1280"/>
      <c r="I6" s="1280"/>
      <c r="J6" s="1280"/>
      <c r="K6" s="1280"/>
      <c r="L6" s="1280"/>
      <c r="M6" s="1280"/>
      <c r="N6" s="1280"/>
      <c r="O6" s="1280"/>
      <c r="P6" s="1280"/>
      <c r="Q6" s="1280"/>
      <c r="R6" s="1280"/>
      <c r="S6" s="1280"/>
      <c r="T6" s="1281"/>
      <c r="U6" s="1281"/>
      <c r="V6" s="1281"/>
      <c r="W6" s="1281"/>
      <c r="X6" s="1281"/>
      <c r="Y6" s="1281"/>
      <c r="Z6" s="1281"/>
      <c r="AA6" s="1282"/>
      <c r="AB6" s="1280"/>
      <c r="AC6" s="1280"/>
      <c r="AD6" s="1273"/>
      <c r="AE6" s="1274"/>
      <c r="AF6" s="1277"/>
      <c r="AG6" s="1277"/>
      <c r="AH6" s="1278"/>
      <c r="AI6" s="5"/>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CP6" s="1215"/>
      <c r="CT6" s="235"/>
      <c r="CU6" s="236"/>
      <c r="CV6" s="235"/>
      <c r="CW6" s="235"/>
      <c r="CX6" s="235"/>
      <c r="CY6" s="235"/>
      <c r="CZ6" s="235"/>
      <c r="DA6" s="235"/>
      <c r="DB6" s="235"/>
      <c r="DC6" s="235"/>
    </row>
    <row r="7" spans="1:233" s="275" customFormat="1" ht="15.75" thickBot="1" x14ac:dyDescent="0.25">
      <c r="A7" s="1283"/>
      <c r="B7" s="1284"/>
      <c r="C7" s="1284"/>
      <c r="D7" s="1284"/>
      <c r="E7" s="1284"/>
      <c r="F7" s="1284"/>
      <c r="G7" s="1284"/>
      <c r="H7" s="1284"/>
      <c r="I7" s="1284"/>
      <c r="J7" s="1284"/>
      <c r="K7" s="1284"/>
      <c r="L7" s="1284"/>
      <c r="M7" s="1284"/>
      <c r="N7" s="1284"/>
      <c r="O7" s="1284"/>
      <c r="P7" s="1284"/>
      <c r="Q7" s="1284"/>
      <c r="R7" s="1284"/>
      <c r="S7" s="1284"/>
      <c r="T7" s="1285"/>
      <c r="U7" s="1285"/>
      <c r="V7" s="1285"/>
      <c r="W7" s="1285"/>
      <c r="X7" s="1285"/>
      <c r="Y7" s="1285"/>
      <c r="Z7" s="1285"/>
      <c r="AA7" s="1286"/>
      <c r="AB7" s="1284"/>
      <c r="AC7" s="1284"/>
      <c r="AD7" s="1284"/>
      <c r="AE7" s="1284"/>
      <c r="AF7" s="1284"/>
      <c r="AG7" s="1284"/>
      <c r="AH7" s="1287"/>
      <c r="AI7" s="160"/>
      <c r="AJ7" s="1288"/>
      <c r="AK7" s="1288"/>
      <c r="AL7" s="1288"/>
      <c r="AM7" s="273"/>
      <c r="AN7" s="273"/>
      <c r="AO7" s="273"/>
      <c r="AP7" s="1289"/>
      <c r="AQ7" s="1244"/>
      <c r="AR7" s="1244"/>
      <c r="AS7" s="1244"/>
      <c r="AT7" s="1244"/>
      <c r="AU7" s="1244"/>
      <c r="AV7" s="1244"/>
      <c r="AW7" s="1244"/>
      <c r="AX7" s="1244"/>
      <c r="AY7" s="1244"/>
      <c r="AZ7" s="1244"/>
      <c r="BA7" s="1244"/>
      <c r="BB7" s="1244"/>
      <c r="BC7" s="1244"/>
      <c r="BD7" s="1244"/>
      <c r="BE7" s="274"/>
      <c r="BF7" s="274"/>
      <c r="BG7" s="1290"/>
      <c r="BH7" s="1244"/>
      <c r="BI7" s="1244"/>
      <c r="BJ7" s="1244"/>
      <c r="BK7" s="1244"/>
      <c r="BL7" s="1244"/>
      <c r="BM7" s="1244"/>
      <c r="BN7" s="1244"/>
      <c r="BO7" s="1244"/>
      <c r="BP7" s="1244"/>
      <c r="BQ7" s="1244"/>
      <c r="BR7" s="274"/>
      <c r="BS7" s="274"/>
      <c r="BT7" s="274"/>
      <c r="BU7" s="274"/>
      <c r="BV7" s="274"/>
      <c r="BW7" s="274"/>
      <c r="BX7" s="274"/>
      <c r="BY7" s="274"/>
      <c r="BZ7" s="274"/>
      <c r="CA7" s="1244"/>
      <c r="CB7" s="1244"/>
      <c r="CC7" s="1244"/>
      <c r="CD7" s="1244"/>
      <c r="CE7" s="1244"/>
      <c r="CF7" s="1244"/>
      <c r="CG7" s="1244"/>
      <c r="CH7" s="1244"/>
      <c r="CI7" s="1244"/>
      <c r="CJ7" s="1244"/>
      <c r="CK7" s="1244"/>
      <c r="CL7" s="1244"/>
      <c r="CM7" s="1244"/>
      <c r="CN7" s="274"/>
      <c r="CO7" s="274"/>
      <c r="CP7" s="276"/>
      <c r="CT7" s="276"/>
      <c r="CU7" s="277"/>
      <c r="CV7" s="276"/>
      <c r="CW7" s="276"/>
      <c r="CX7" s="276"/>
      <c r="CY7" s="276"/>
      <c r="CZ7" s="276"/>
      <c r="DA7" s="276"/>
      <c r="DB7" s="276"/>
      <c r="DC7" s="276"/>
    </row>
    <row r="8" spans="1:233" ht="85.5" customHeight="1" thickBot="1" x14ac:dyDescent="0.3">
      <c r="A8" s="1382" t="s">
        <v>1188</v>
      </c>
      <c r="B8" s="1383"/>
      <c r="C8" s="1383"/>
      <c r="D8" s="1383"/>
      <c r="E8" s="1383"/>
      <c r="F8" s="1383"/>
      <c r="G8" s="1384"/>
      <c r="H8" s="272"/>
      <c r="I8" s="1385" t="s">
        <v>1189</v>
      </c>
      <c r="J8" s="1386"/>
      <c r="K8" s="1387"/>
      <c r="L8" s="1392" t="s">
        <v>1190</v>
      </c>
      <c r="M8" s="1393"/>
      <c r="N8" s="1393"/>
      <c r="O8" s="1393"/>
      <c r="P8" s="1393"/>
      <c r="Q8" s="1394"/>
      <c r="R8" s="1395" t="s">
        <v>1191</v>
      </c>
      <c r="S8" s="1396"/>
      <c r="T8" s="1396"/>
      <c r="U8" s="1396"/>
      <c r="V8" s="1397"/>
      <c r="W8" s="1379" t="s">
        <v>1194</v>
      </c>
      <c r="X8" s="1380"/>
      <c r="Y8" s="1380"/>
      <c r="Z8" s="1381"/>
      <c r="AA8" s="997" t="s">
        <v>1195</v>
      </c>
      <c r="AB8" s="1239" t="s">
        <v>1199</v>
      </c>
      <c r="AC8" s="1240"/>
      <c r="AD8" s="287"/>
      <c r="AE8" s="287"/>
      <c r="AF8" s="287"/>
      <c r="AG8" s="287"/>
      <c r="AH8" s="287"/>
      <c r="AI8" s="1241" t="s">
        <v>1198</v>
      </c>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3"/>
    </row>
    <row r="9" spans="1:233" ht="123.75" customHeight="1" thickBot="1" x14ac:dyDescent="0.3">
      <c r="A9" s="363" t="s">
        <v>4</v>
      </c>
      <c r="B9" s="364" t="s">
        <v>5</v>
      </c>
      <c r="C9" s="364" t="s">
        <v>6</v>
      </c>
      <c r="D9" s="364" t="s">
        <v>7</v>
      </c>
      <c r="E9" s="364" t="s">
        <v>8</v>
      </c>
      <c r="F9" s="364" t="s">
        <v>9</v>
      </c>
      <c r="G9" s="365" t="s">
        <v>10</v>
      </c>
      <c r="H9" s="280" t="s">
        <v>11</v>
      </c>
      <c r="I9" s="366" t="s">
        <v>14</v>
      </c>
      <c r="J9" s="367" t="s">
        <v>15</v>
      </c>
      <c r="K9" s="685" t="s">
        <v>16</v>
      </c>
      <c r="L9" s="812" t="s">
        <v>12</v>
      </c>
      <c r="M9" s="368" t="s">
        <v>26</v>
      </c>
      <c r="N9" s="368" t="s">
        <v>13</v>
      </c>
      <c r="O9" s="369" t="s">
        <v>17</v>
      </c>
      <c r="P9" s="370" t="s">
        <v>18</v>
      </c>
      <c r="Q9" s="813" t="s">
        <v>23</v>
      </c>
      <c r="R9" s="919" t="s">
        <v>19</v>
      </c>
      <c r="S9" s="370" t="s">
        <v>20</v>
      </c>
      <c r="T9" s="371" t="s">
        <v>21</v>
      </c>
      <c r="U9" s="371" t="s">
        <v>22</v>
      </c>
      <c r="V9" s="920" t="s">
        <v>27</v>
      </c>
      <c r="W9" s="363" t="s">
        <v>29</v>
      </c>
      <c r="X9" s="372" t="s">
        <v>91</v>
      </c>
      <c r="Y9" s="373" t="s">
        <v>1192</v>
      </c>
      <c r="Z9" s="384" t="s">
        <v>1193</v>
      </c>
      <c r="AA9" s="998" t="s">
        <v>1196</v>
      </c>
      <c r="AB9" s="1065" t="s">
        <v>24</v>
      </c>
      <c r="AC9" s="813" t="s">
        <v>25</v>
      </c>
      <c r="AD9" s="1030" t="s">
        <v>28</v>
      </c>
      <c r="AE9" s="374" t="s">
        <v>28</v>
      </c>
      <c r="AF9" s="375" t="s">
        <v>30</v>
      </c>
      <c r="AG9" s="376" t="s">
        <v>31</v>
      </c>
      <c r="AH9" s="1101" t="s">
        <v>32</v>
      </c>
      <c r="AI9" s="1153" t="s">
        <v>33</v>
      </c>
      <c r="AJ9" s="377" t="s">
        <v>34</v>
      </c>
      <c r="AK9" s="378" t="s">
        <v>1176</v>
      </c>
      <c r="AL9" s="378" t="s">
        <v>35</v>
      </c>
      <c r="AM9" s="378" t="s">
        <v>36</v>
      </c>
      <c r="AN9" s="378" t="s">
        <v>37</v>
      </c>
      <c r="AO9" s="379" t="s">
        <v>38</v>
      </c>
      <c r="AP9" s="379" t="s">
        <v>39</v>
      </c>
      <c r="AQ9" s="379" t="s">
        <v>40</v>
      </c>
      <c r="AR9" s="379" t="s">
        <v>41</v>
      </c>
      <c r="AS9" s="379" t="s">
        <v>42</v>
      </c>
      <c r="AT9" s="379" t="s">
        <v>43</v>
      </c>
      <c r="AU9" s="379" t="s">
        <v>44</v>
      </c>
      <c r="AV9" s="379" t="s">
        <v>1197</v>
      </c>
      <c r="AW9" s="379" t="s">
        <v>45</v>
      </c>
      <c r="AX9" s="379" t="s">
        <v>46</v>
      </c>
      <c r="AY9" s="379" t="s">
        <v>47</v>
      </c>
      <c r="AZ9" s="379" t="s">
        <v>48</v>
      </c>
      <c r="BA9" s="379" t="s">
        <v>49</v>
      </c>
      <c r="BB9" s="379" t="s">
        <v>50</v>
      </c>
      <c r="BC9" s="379" t="s">
        <v>51</v>
      </c>
      <c r="BD9" s="379" t="s">
        <v>52</v>
      </c>
      <c r="BE9" s="379" t="s">
        <v>53</v>
      </c>
      <c r="BF9" s="379" t="s">
        <v>54</v>
      </c>
      <c r="BG9" s="380" t="s">
        <v>55</v>
      </c>
      <c r="BH9" s="380" t="s">
        <v>56</v>
      </c>
      <c r="BI9" s="380" t="s">
        <v>57</v>
      </c>
      <c r="BJ9" s="380" t="s">
        <v>58</v>
      </c>
      <c r="BK9" s="380" t="s">
        <v>59</v>
      </c>
      <c r="BL9" s="380" t="s">
        <v>60</v>
      </c>
      <c r="BM9" s="380" t="s">
        <v>61</v>
      </c>
      <c r="BN9" s="380" t="s">
        <v>62</v>
      </c>
      <c r="BO9" s="380" t="s">
        <v>63</v>
      </c>
      <c r="BP9" s="380" t="s">
        <v>64</v>
      </c>
      <c r="BQ9" s="380" t="s">
        <v>65</v>
      </c>
      <c r="BR9" s="381" t="s">
        <v>66</v>
      </c>
      <c r="BS9" s="381" t="s">
        <v>67</v>
      </c>
      <c r="BT9" s="381" t="s">
        <v>68</v>
      </c>
      <c r="BU9" s="381" t="s">
        <v>69</v>
      </c>
      <c r="BV9" s="381" t="s">
        <v>70</v>
      </c>
      <c r="BW9" s="381" t="s">
        <v>71</v>
      </c>
      <c r="BX9" s="381" t="s">
        <v>72</v>
      </c>
      <c r="BY9" s="381" t="s">
        <v>73</v>
      </c>
      <c r="BZ9" s="381" t="s">
        <v>74</v>
      </c>
      <c r="CA9" s="381" t="s">
        <v>75</v>
      </c>
      <c r="CB9" s="381" t="s">
        <v>76</v>
      </c>
      <c r="CC9" s="381" t="s">
        <v>77</v>
      </c>
      <c r="CD9" s="381" t="s">
        <v>78</v>
      </c>
      <c r="CE9" s="381" t="s">
        <v>79</v>
      </c>
      <c r="CF9" s="381" t="s">
        <v>80</v>
      </c>
      <c r="CG9" s="381" t="s">
        <v>1177</v>
      </c>
      <c r="CH9" s="381" t="s">
        <v>81</v>
      </c>
      <c r="CI9" s="381" t="s">
        <v>82</v>
      </c>
      <c r="CJ9" s="381" t="s">
        <v>1178</v>
      </c>
      <c r="CK9" s="381" t="s">
        <v>83</v>
      </c>
      <c r="CL9" s="381" t="s">
        <v>84</v>
      </c>
      <c r="CM9" s="381" t="s">
        <v>85</v>
      </c>
      <c r="CN9" s="381" t="s">
        <v>86</v>
      </c>
      <c r="CO9" s="1154" t="s">
        <v>1179</v>
      </c>
      <c r="CP9" s="1147" t="s">
        <v>87</v>
      </c>
      <c r="CQ9" s="382" t="s">
        <v>88</v>
      </c>
      <c r="CR9" s="382" t="s">
        <v>89</v>
      </c>
      <c r="CS9" s="382" t="s">
        <v>90</v>
      </c>
      <c r="CT9" s="383" t="s">
        <v>29</v>
      </c>
      <c r="CU9" s="372" t="s">
        <v>91</v>
      </c>
      <c r="CV9" s="373" t="s">
        <v>92</v>
      </c>
      <c r="CW9" s="373" t="s">
        <v>93</v>
      </c>
      <c r="CX9" s="373" t="s">
        <v>94</v>
      </c>
      <c r="CY9" s="373" t="s">
        <v>95</v>
      </c>
      <c r="CZ9" s="373" t="s">
        <v>96</v>
      </c>
      <c r="DA9" s="373" t="s">
        <v>97</v>
      </c>
      <c r="DB9" s="373" t="s">
        <v>98</v>
      </c>
      <c r="DC9" s="384" t="s">
        <v>99</v>
      </c>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row>
    <row r="10" spans="1:233" ht="18" customHeight="1" x14ac:dyDescent="0.25">
      <c r="A10" s="181"/>
      <c r="B10" s="181"/>
      <c r="C10" s="181"/>
      <c r="D10" s="181"/>
      <c r="E10" s="181"/>
      <c r="F10" s="181"/>
      <c r="G10" s="1231"/>
      <c r="H10" s="673"/>
      <c r="I10" s="1232"/>
      <c r="J10" s="1233"/>
      <c r="K10" s="1234"/>
      <c r="L10" s="1291"/>
      <c r="M10" s="266"/>
      <c r="N10" s="242"/>
      <c r="O10" s="266"/>
      <c r="P10" s="181"/>
      <c r="Q10" s="814"/>
      <c r="R10" s="921"/>
      <c r="S10" s="181"/>
      <c r="T10" s="266"/>
      <c r="U10" s="266"/>
      <c r="V10" s="814"/>
      <c r="W10" s="953"/>
      <c r="X10" s="182"/>
      <c r="Y10" s="182"/>
      <c r="Z10" s="643"/>
      <c r="AA10" s="999"/>
      <c r="AB10" s="953"/>
      <c r="AC10" s="814"/>
      <c r="AD10" s="683"/>
      <c r="AE10" s="266"/>
      <c r="AF10" s="312">
        <v>7147338920.3000002</v>
      </c>
      <c r="AG10" s="312">
        <v>245447080379</v>
      </c>
      <c r="AH10" s="1102"/>
      <c r="AI10" s="1155">
        <v>252594.41929929997</v>
      </c>
      <c r="AJ10" s="313">
        <v>220</v>
      </c>
      <c r="AK10" s="313">
        <v>0.5</v>
      </c>
      <c r="AL10" s="313">
        <v>1E-3</v>
      </c>
      <c r="AM10" s="313">
        <v>0.1</v>
      </c>
      <c r="AN10" s="313">
        <v>0.05</v>
      </c>
      <c r="AO10" s="313">
        <v>14.9985</v>
      </c>
      <c r="AP10" s="313">
        <v>409.05</v>
      </c>
      <c r="AQ10" s="313">
        <v>95.2029</v>
      </c>
      <c r="AR10" s="313">
        <v>23.7</v>
      </c>
      <c r="AS10" s="313">
        <v>136.6875</v>
      </c>
      <c r="AT10" s="313">
        <v>3925.7166014999998</v>
      </c>
      <c r="AU10" s="313">
        <v>11.85</v>
      </c>
      <c r="AV10" s="313">
        <v>357.87</v>
      </c>
      <c r="AW10" s="313">
        <v>88.875</v>
      </c>
      <c r="AX10" s="313">
        <v>54.867199999999997</v>
      </c>
      <c r="AY10" s="313">
        <v>47.151499999999999</v>
      </c>
      <c r="AZ10" s="313">
        <v>44.4375</v>
      </c>
      <c r="BA10" s="313">
        <v>25.64</v>
      </c>
      <c r="BB10" s="313">
        <v>584.50125000000003</v>
      </c>
      <c r="BC10" s="313">
        <v>2926.4544688000005</v>
      </c>
      <c r="BD10" s="313">
        <v>4.5</v>
      </c>
      <c r="BE10" s="313">
        <v>108</v>
      </c>
      <c r="BF10" s="313">
        <v>5.82</v>
      </c>
      <c r="BG10" s="314">
        <v>1267.2</v>
      </c>
      <c r="BH10" s="314">
        <v>10</v>
      </c>
      <c r="BI10" s="314">
        <v>7.2</v>
      </c>
      <c r="BJ10" s="314">
        <v>672</v>
      </c>
      <c r="BK10" s="314">
        <v>2</v>
      </c>
      <c r="BL10" s="314">
        <v>1600</v>
      </c>
      <c r="BM10" s="314">
        <v>15</v>
      </c>
      <c r="BN10" s="314">
        <v>3400</v>
      </c>
      <c r="BO10" s="314">
        <v>40</v>
      </c>
      <c r="BP10" s="314">
        <v>3800.3</v>
      </c>
      <c r="BQ10" s="314">
        <v>10</v>
      </c>
      <c r="BR10" s="314">
        <v>700</v>
      </c>
      <c r="BS10" s="314">
        <v>2</v>
      </c>
      <c r="BT10" s="314">
        <v>20</v>
      </c>
      <c r="BU10" s="314">
        <v>482.56672800000001</v>
      </c>
      <c r="BV10" s="314">
        <v>9924.4867210000011</v>
      </c>
      <c r="BW10" s="314">
        <v>22851.955586</v>
      </c>
      <c r="BX10" s="314">
        <v>174584.53484400001</v>
      </c>
      <c r="BY10" s="314">
        <v>20</v>
      </c>
      <c r="BZ10" s="314">
        <v>0.15</v>
      </c>
      <c r="CA10" s="314">
        <v>70</v>
      </c>
      <c r="CB10" s="314">
        <v>2E-3</v>
      </c>
      <c r="CC10" s="314">
        <v>0.05</v>
      </c>
      <c r="CD10" s="314">
        <v>1</v>
      </c>
      <c r="CE10" s="314">
        <v>0</v>
      </c>
      <c r="CF10" s="314">
        <v>2000</v>
      </c>
      <c r="CG10" s="314">
        <v>228</v>
      </c>
      <c r="CH10" s="314">
        <v>20</v>
      </c>
      <c r="CI10" s="314">
        <v>30</v>
      </c>
      <c r="CJ10" s="314">
        <v>2850</v>
      </c>
      <c r="CK10" s="314">
        <v>3200</v>
      </c>
      <c r="CL10" s="314">
        <v>300</v>
      </c>
      <c r="CM10" s="314">
        <v>0</v>
      </c>
      <c r="CN10" s="314">
        <v>400</v>
      </c>
      <c r="CO10" s="1156">
        <v>15000</v>
      </c>
      <c r="CP10" s="811"/>
      <c r="CQ10" s="182"/>
      <c r="CR10" s="182"/>
      <c r="CS10" s="182"/>
      <c r="CT10" s="182"/>
      <c r="CU10" s="182"/>
      <c r="CV10" s="182"/>
      <c r="CW10" s="182"/>
      <c r="CX10" s="182"/>
      <c r="CY10" s="182"/>
      <c r="CZ10" s="182"/>
      <c r="DA10" s="182"/>
      <c r="DB10" s="182"/>
      <c r="DC10" s="182"/>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row>
    <row r="11" spans="1:233" ht="18" customHeight="1" x14ac:dyDescent="0.25">
      <c r="A11" s="181"/>
      <c r="B11" s="181"/>
      <c r="C11" s="181"/>
      <c r="D11" s="181"/>
      <c r="E11" s="181"/>
      <c r="F11" s="181"/>
      <c r="G11" s="1231"/>
      <c r="H11" s="673"/>
      <c r="I11" s="686"/>
      <c r="J11" s="245"/>
      <c r="K11" s="687"/>
      <c r="L11" s="1291"/>
      <c r="M11" s="266"/>
      <c r="N11" s="242"/>
      <c r="O11" s="266"/>
      <c r="P11" s="181"/>
      <c r="Q11" s="814"/>
      <c r="R11" s="921"/>
      <c r="S11" s="181"/>
      <c r="T11" s="266"/>
      <c r="U11" s="266"/>
      <c r="V11" s="814"/>
      <c r="W11" s="953"/>
      <c r="X11" s="10"/>
      <c r="Y11" s="10"/>
      <c r="Z11" s="644"/>
      <c r="AA11" s="999"/>
      <c r="AB11" s="953"/>
      <c r="AC11" s="814"/>
      <c r="AD11" s="683"/>
      <c r="AE11" s="210"/>
      <c r="AF11" s="14">
        <v>7147338920.3000002</v>
      </c>
      <c r="AG11" s="14">
        <v>247163844920.40002</v>
      </c>
      <c r="AH11" s="1103">
        <f>AH223</f>
        <v>254311183840.70001</v>
      </c>
      <c r="AI11" s="1157">
        <v>251821.44050070003</v>
      </c>
      <c r="AJ11" s="11">
        <v>220</v>
      </c>
      <c r="AK11" s="11">
        <v>0.5</v>
      </c>
      <c r="AL11" s="11">
        <v>1E-3</v>
      </c>
      <c r="AM11" s="11">
        <v>0.1</v>
      </c>
      <c r="AN11" s="11">
        <v>0.05</v>
      </c>
      <c r="AO11" s="11">
        <v>14.9985</v>
      </c>
      <c r="AP11" s="11">
        <v>409.05</v>
      </c>
      <c r="AQ11" s="11">
        <v>95.2029</v>
      </c>
      <c r="AR11" s="11">
        <v>23.7</v>
      </c>
      <c r="AS11" s="11">
        <v>136.6875</v>
      </c>
      <c r="AT11" s="11">
        <v>3925.7166014999998</v>
      </c>
      <c r="AU11" s="11">
        <v>11.85</v>
      </c>
      <c r="AV11" s="11">
        <v>357.87000000000012</v>
      </c>
      <c r="AW11" s="11">
        <v>88.875</v>
      </c>
      <c r="AX11" s="11">
        <v>15.891200000000001</v>
      </c>
      <c r="AY11" s="11">
        <v>13.656499999999999</v>
      </c>
      <c r="AZ11" s="11">
        <v>44.4375</v>
      </c>
      <c r="BA11" s="11">
        <v>25.64</v>
      </c>
      <c r="BB11" s="11">
        <v>584.50125000000003</v>
      </c>
      <c r="BC11" s="11">
        <v>2926.4544688000005</v>
      </c>
      <c r="BD11" s="11">
        <v>4.5</v>
      </c>
      <c r="BE11" s="11">
        <v>108</v>
      </c>
      <c r="BF11" s="11">
        <v>5.8199999999995233</v>
      </c>
      <c r="BG11" s="13">
        <v>1267.2</v>
      </c>
      <c r="BH11" s="13">
        <v>9.9922014000000008</v>
      </c>
      <c r="BI11" s="13">
        <v>7.2</v>
      </c>
      <c r="BJ11" s="13">
        <v>672</v>
      </c>
      <c r="BK11" s="13">
        <v>2</v>
      </c>
      <c r="BL11" s="13">
        <v>1600</v>
      </c>
      <c r="BM11" s="13">
        <v>14.5</v>
      </c>
      <c r="BN11" s="13">
        <v>3400</v>
      </c>
      <c r="BO11" s="13">
        <v>40</v>
      </c>
      <c r="BP11" s="13">
        <v>3800.3</v>
      </c>
      <c r="BQ11" s="13">
        <v>10</v>
      </c>
      <c r="BR11" s="15"/>
      <c r="BS11" s="13">
        <v>2</v>
      </c>
      <c r="BT11" s="13">
        <v>20</v>
      </c>
      <c r="BU11" s="13">
        <v>482.56672800000001</v>
      </c>
      <c r="BV11" s="13">
        <v>9924.4867210000011</v>
      </c>
      <c r="BW11" s="13">
        <v>22851.955586</v>
      </c>
      <c r="BX11" s="13">
        <v>174584.53484400001</v>
      </c>
      <c r="BY11" s="13">
        <v>20</v>
      </c>
      <c r="BZ11" s="13">
        <v>0.15</v>
      </c>
      <c r="CA11" s="13">
        <v>70</v>
      </c>
      <c r="CB11" s="13">
        <v>2E-3</v>
      </c>
      <c r="CC11" s="13">
        <v>0.05</v>
      </c>
      <c r="CD11" s="13">
        <v>1</v>
      </c>
      <c r="CE11" s="13">
        <v>0</v>
      </c>
      <c r="CF11" s="13">
        <v>2000.0000000000036</v>
      </c>
      <c r="CG11" s="13">
        <v>228</v>
      </c>
      <c r="CH11" s="13">
        <v>20</v>
      </c>
      <c r="CI11" s="13">
        <v>30</v>
      </c>
      <c r="CJ11" s="13">
        <v>2850</v>
      </c>
      <c r="CK11" s="13">
        <v>3200</v>
      </c>
      <c r="CL11" s="13">
        <v>300</v>
      </c>
      <c r="CM11" s="13">
        <v>0</v>
      </c>
      <c r="CN11" s="13">
        <v>400</v>
      </c>
      <c r="CO11" s="1158">
        <v>15000</v>
      </c>
      <c r="CP11" s="1148"/>
      <c r="CQ11" s="10"/>
      <c r="CR11" s="10"/>
      <c r="CS11" s="10"/>
      <c r="CT11" s="10"/>
      <c r="CU11" s="10"/>
      <c r="CV11" s="10"/>
      <c r="CW11" s="10"/>
      <c r="CX11" s="10"/>
      <c r="CY11" s="10"/>
      <c r="CZ11" s="10"/>
      <c r="DA11" s="10"/>
      <c r="DB11" s="10"/>
      <c r="DC11" s="10"/>
      <c r="DD11" s="16"/>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row>
    <row r="12" spans="1:233" ht="21" customHeight="1" x14ac:dyDescent="0.25">
      <c r="A12" s="182"/>
      <c r="B12" s="182"/>
      <c r="C12" s="182"/>
      <c r="D12" s="182"/>
      <c r="E12" s="182"/>
      <c r="F12" s="182"/>
      <c r="G12" s="1231"/>
      <c r="H12" s="673"/>
      <c r="I12" s="688"/>
      <c r="J12" s="246"/>
      <c r="K12" s="689"/>
      <c r="L12" s="1292"/>
      <c r="M12" s="229"/>
      <c r="N12" s="243"/>
      <c r="O12" s="229"/>
      <c r="P12" s="182"/>
      <c r="Q12" s="815"/>
      <c r="R12" s="642"/>
      <c r="S12" s="182"/>
      <c r="T12" s="229"/>
      <c r="U12" s="229"/>
      <c r="V12" s="815"/>
      <c r="W12" s="954"/>
      <c r="X12" s="10"/>
      <c r="Y12" s="10"/>
      <c r="Z12" s="644"/>
      <c r="AA12" s="1000"/>
      <c r="AB12" s="954"/>
      <c r="AC12" s="815"/>
      <c r="AD12" s="684"/>
      <c r="AE12" s="211"/>
      <c r="AF12" s="17">
        <v>0</v>
      </c>
      <c r="AG12" s="17">
        <v>-1716764541.4000244</v>
      </c>
      <c r="AH12" s="1104"/>
      <c r="AI12" s="1157">
        <v>772.97879859997556</v>
      </c>
      <c r="AJ12" s="12"/>
      <c r="AK12" s="12"/>
      <c r="AL12" s="12"/>
      <c r="AM12" s="12"/>
      <c r="AN12" s="12"/>
      <c r="AO12" s="12"/>
      <c r="AP12" s="15"/>
      <c r="AQ12" s="15"/>
      <c r="AR12" s="15"/>
      <c r="AS12" s="15"/>
      <c r="AT12" s="15"/>
      <c r="AU12" s="15"/>
      <c r="AV12" s="15"/>
      <c r="AW12" s="15"/>
      <c r="AX12" s="13"/>
      <c r="AY12" s="13"/>
      <c r="AZ12" s="13"/>
      <c r="BA12" s="15"/>
      <c r="BB12" s="15"/>
      <c r="BC12" s="15"/>
      <c r="BD12" s="15"/>
      <c r="BE12" s="15"/>
      <c r="BF12" s="15"/>
      <c r="BG12" s="15"/>
      <c r="BH12" s="13">
        <v>7.7985999999996272E-3</v>
      </c>
      <c r="BI12" s="15"/>
      <c r="BJ12" s="15"/>
      <c r="BK12" s="15"/>
      <c r="BL12" s="15"/>
      <c r="BM12" s="13">
        <v>0.5</v>
      </c>
      <c r="BN12" s="15"/>
      <c r="BO12" s="15"/>
      <c r="BP12" s="15"/>
      <c r="BQ12" s="15"/>
      <c r="BR12" s="13">
        <v>700</v>
      </c>
      <c r="BS12" s="15"/>
      <c r="BT12" s="15"/>
      <c r="BU12" s="15"/>
      <c r="BV12" s="15"/>
      <c r="BW12" s="15"/>
      <c r="BX12" s="15"/>
      <c r="BY12" s="15"/>
      <c r="BZ12" s="15"/>
      <c r="CA12" s="15"/>
      <c r="CB12" s="15"/>
      <c r="CC12" s="15"/>
      <c r="CD12" s="15"/>
      <c r="CE12" s="13">
        <v>0</v>
      </c>
      <c r="CF12" s="15"/>
      <c r="CG12" s="15"/>
      <c r="CH12" s="15"/>
      <c r="CI12" s="15"/>
      <c r="CJ12" s="15"/>
      <c r="CK12" s="15"/>
      <c r="CL12" s="15"/>
      <c r="CM12" s="15"/>
      <c r="CN12" s="15"/>
      <c r="CO12" s="1159"/>
      <c r="CP12" s="1148"/>
      <c r="CQ12" s="10"/>
      <c r="CR12" s="10"/>
      <c r="CS12" s="10"/>
      <c r="CT12" s="10"/>
      <c r="CU12" s="10"/>
      <c r="CV12" s="10"/>
      <c r="CW12" s="10"/>
      <c r="CX12" s="10"/>
      <c r="CY12" s="10"/>
      <c r="CZ12" s="10"/>
      <c r="DA12" s="10"/>
      <c r="DB12" s="10"/>
      <c r="DC12" s="10"/>
      <c r="DD12" s="16"/>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row>
    <row r="13" spans="1:233" ht="39.75" customHeight="1" x14ac:dyDescent="0.25">
      <c r="A13" s="657" t="s">
        <v>100</v>
      </c>
      <c r="B13" s="315"/>
      <c r="C13" s="315"/>
      <c r="D13" s="315"/>
      <c r="E13" s="315"/>
      <c r="F13" s="315"/>
      <c r="G13" s="19"/>
      <c r="H13" s="674"/>
      <c r="I13" s="690"/>
      <c r="J13" s="21"/>
      <c r="K13" s="691"/>
      <c r="L13" s="816" t="s">
        <v>101</v>
      </c>
      <c r="M13" s="67"/>
      <c r="N13" s="20"/>
      <c r="O13" s="195"/>
      <c r="P13" s="18"/>
      <c r="Q13" s="817"/>
      <c r="R13" s="645"/>
      <c r="S13" s="18"/>
      <c r="T13" s="195"/>
      <c r="U13" s="195"/>
      <c r="V13" s="691"/>
      <c r="W13" s="955"/>
      <c r="X13" s="19"/>
      <c r="Y13" s="19"/>
      <c r="Z13" s="646"/>
      <c r="AA13" s="1001"/>
      <c r="AB13" s="1066"/>
      <c r="AC13" s="1067"/>
      <c r="AD13" s="1031"/>
      <c r="AE13" s="21"/>
      <c r="AF13" s="22"/>
      <c r="AG13" s="22"/>
      <c r="AH13" s="1105"/>
      <c r="AI13" s="1160"/>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1161"/>
      <c r="CP13" s="905"/>
      <c r="CQ13" s="19"/>
      <c r="CR13" s="19"/>
      <c r="CS13" s="19"/>
      <c r="CT13" s="19"/>
      <c r="CU13" s="19"/>
      <c r="CV13" s="19"/>
      <c r="CW13" s="19"/>
      <c r="CX13" s="19"/>
      <c r="CY13" s="19"/>
      <c r="CZ13" s="19"/>
      <c r="DA13" s="19"/>
      <c r="DB13" s="19"/>
      <c r="DC13" s="19"/>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5"/>
      <c r="HT13" s="25"/>
      <c r="HU13" s="25"/>
      <c r="HV13" s="25"/>
      <c r="HW13" s="25"/>
      <c r="HX13" s="25"/>
      <c r="HY13" s="25"/>
    </row>
    <row r="14" spans="1:233" ht="19.5" x14ac:dyDescent="0.25">
      <c r="A14" s="647" t="s">
        <v>100</v>
      </c>
      <c r="B14" s="26" t="s">
        <v>102</v>
      </c>
      <c r="C14" s="26"/>
      <c r="D14" s="26"/>
      <c r="E14" s="26"/>
      <c r="F14" s="26"/>
      <c r="G14" s="648"/>
      <c r="H14" s="675"/>
      <c r="I14" s="692"/>
      <c r="J14" s="29"/>
      <c r="K14" s="693"/>
      <c r="L14" s="818" t="s">
        <v>103</v>
      </c>
      <c r="M14" s="29"/>
      <c r="N14" s="28"/>
      <c r="O14" s="196"/>
      <c r="P14" s="174"/>
      <c r="Q14" s="819"/>
      <c r="R14" s="922"/>
      <c r="S14" s="174"/>
      <c r="T14" s="196"/>
      <c r="U14" s="196"/>
      <c r="V14" s="693"/>
      <c r="W14" s="956"/>
      <c r="X14" s="27"/>
      <c r="Y14" s="27"/>
      <c r="Z14" s="648"/>
      <c r="AA14" s="1002"/>
      <c r="AB14" s="1068"/>
      <c r="AC14" s="1069"/>
      <c r="AD14" s="1032"/>
      <c r="AE14" s="29"/>
      <c r="AF14" s="30"/>
      <c r="AG14" s="30"/>
      <c r="AH14" s="1106"/>
      <c r="AI14" s="1162"/>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1163"/>
      <c r="CP14" s="906"/>
      <c r="CQ14" s="27"/>
      <c r="CR14" s="27"/>
      <c r="CS14" s="27"/>
      <c r="CT14" s="27"/>
      <c r="CU14" s="27"/>
      <c r="CV14" s="27"/>
      <c r="CW14" s="27"/>
      <c r="CX14" s="27"/>
      <c r="CY14" s="27"/>
      <c r="CZ14" s="27"/>
      <c r="DA14" s="27"/>
      <c r="DB14" s="27"/>
      <c r="DC14" s="27"/>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25"/>
      <c r="HT14" s="25"/>
      <c r="HU14" s="25"/>
      <c r="HV14" s="25"/>
      <c r="HW14" s="25"/>
      <c r="HX14" s="25"/>
      <c r="HY14" s="25"/>
    </row>
    <row r="15" spans="1:233" ht="19.5" x14ac:dyDescent="0.25">
      <c r="A15" s="649" t="s">
        <v>100</v>
      </c>
      <c r="B15" s="34" t="s">
        <v>102</v>
      </c>
      <c r="C15" s="34" t="s">
        <v>104</v>
      </c>
      <c r="D15" s="34"/>
      <c r="E15" s="34"/>
      <c r="F15" s="34"/>
      <c r="G15" s="650"/>
      <c r="H15" s="676"/>
      <c r="I15" s="694"/>
      <c r="J15" s="37"/>
      <c r="K15" s="695"/>
      <c r="L15" s="820" t="s">
        <v>105</v>
      </c>
      <c r="M15" s="166"/>
      <c r="N15" s="36"/>
      <c r="O15" s="175"/>
      <c r="P15" s="175"/>
      <c r="Q15" s="821"/>
      <c r="R15" s="923"/>
      <c r="S15" s="175"/>
      <c r="T15" s="175"/>
      <c r="U15" s="175"/>
      <c r="V15" s="695"/>
      <c r="W15" s="957"/>
      <c r="X15" s="27"/>
      <c r="Y15" s="27"/>
      <c r="Z15" s="648"/>
      <c r="AA15" s="1003"/>
      <c r="AB15" s="923"/>
      <c r="AC15" s="1070"/>
      <c r="AD15" s="1033"/>
      <c r="AE15" s="37"/>
      <c r="AF15" s="38"/>
      <c r="AG15" s="38"/>
      <c r="AH15" s="1107"/>
      <c r="AI15" s="1164"/>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1165"/>
      <c r="CP15" s="906"/>
      <c r="CQ15" s="27"/>
      <c r="CR15" s="27"/>
      <c r="CS15" s="27"/>
      <c r="CT15" s="27"/>
      <c r="CU15" s="27"/>
      <c r="CV15" s="27"/>
      <c r="CW15" s="27"/>
      <c r="CX15" s="27"/>
      <c r="CY15" s="27"/>
      <c r="CZ15" s="27"/>
      <c r="DA15" s="27"/>
      <c r="DB15" s="27"/>
      <c r="DC15" s="27"/>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25"/>
      <c r="HT15" s="25"/>
      <c r="HU15" s="25"/>
      <c r="HV15" s="25"/>
      <c r="HW15" s="25"/>
      <c r="HX15" s="25"/>
      <c r="HY15" s="25"/>
    </row>
    <row r="16" spans="1:233" ht="31.5" x14ac:dyDescent="0.25">
      <c r="A16" s="651" t="s">
        <v>100</v>
      </c>
      <c r="B16" s="40" t="s">
        <v>102</v>
      </c>
      <c r="C16" s="40" t="s">
        <v>104</v>
      </c>
      <c r="D16" s="40" t="s">
        <v>106</v>
      </c>
      <c r="E16" s="40"/>
      <c r="F16" s="40"/>
      <c r="G16" s="652"/>
      <c r="H16" s="677"/>
      <c r="I16" s="696"/>
      <c r="J16" s="43"/>
      <c r="K16" s="697"/>
      <c r="L16" s="822" t="s">
        <v>107</v>
      </c>
      <c r="M16" s="43"/>
      <c r="N16" s="42"/>
      <c r="O16" s="197"/>
      <c r="P16" s="176"/>
      <c r="Q16" s="823"/>
      <c r="R16" s="924"/>
      <c r="S16" s="176"/>
      <c r="T16" s="197"/>
      <c r="U16" s="197"/>
      <c r="V16" s="697"/>
      <c r="W16" s="958"/>
      <c r="X16" s="41"/>
      <c r="Y16" s="41"/>
      <c r="Z16" s="652"/>
      <c r="AA16" s="1004"/>
      <c r="AB16" s="1071"/>
      <c r="AC16" s="1072"/>
      <c r="AD16" s="1034"/>
      <c r="AE16" s="43"/>
      <c r="AF16" s="44"/>
      <c r="AG16" s="44"/>
      <c r="AH16" s="1108"/>
      <c r="AI16" s="1166"/>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1167"/>
      <c r="CP16" s="908"/>
      <c r="CQ16" s="41"/>
      <c r="CR16" s="41"/>
      <c r="CS16" s="41"/>
      <c r="CT16" s="41"/>
      <c r="CU16" s="41"/>
      <c r="CV16" s="41"/>
      <c r="CW16" s="41"/>
      <c r="CX16" s="41"/>
      <c r="CY16" s="41"/>
      <c r="CZ16" s="41"/>
      <c r="DA16" s="41"/>
      <c r="DB16" s="41"/>
      <c r="DC16" s="41"/>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25"/>
      <c r="HT16" s="25"/>
      <c r="HU16" s="25"/>
      <c r="HV16" s="25"/>
      <c r="HW16" s="25"/>
      <c r="HX16" s="25"/>
      <c r="HY16" s="25"/>
    </row>
    <row r="17" spans="1:233" ht="19.5" x14ac:dyDescent="0.25">
      <c r="A17" s="653" t="s">
        <v>100</v>
      </c>
      <c r="B17" s="47" t="s">
        <v>102</v>
      </c>
      <c r="C17" s="47" t="s">
        <v>104</v>
      </c>
      <c r="D17" s="47" t="s">
        <v>106</v>
      </c>
      <c r="E17" s="47" t="s">
        <v>108</v>
      </c>
      <c r="F17" s="47"/>
      <c r="G17" s="654"/>
      <c r="H17" s="678"/>
      <c r="I17" s="698"/>
      <c r="J17" s="50"/>
      <c r="K17" s="699"/>
      <c r="L17" s="824" t="s">
        <v>109</v>
      </c>
      <c r="M17" s="50"/>
      <c r="N17" s="49"/>
      <c r="O17" s="198"/>
      <c r="P17" s="47"/>
      <c r="Q17" s="825"/>
      <c r="R17" s="653"/>
      <c r="S17" s="47"/>
      <c r="T17" s="198"/>
      <c r="U17" s="198"/>
      <c r="V17" s="699"/>
      <c r="W17" s="959"/>
      <c r="X17" s="48"/>
      <c r="Y17" s="48"/>
      <c r="Z17" s="654"/>
      <c r="AA17" s="1005"/>
      <c r="AB17" s="993"/>
      <c r="AC17" s="942"/>
      <c r="AD17" s="1035"/>
      <c r="AE17" s="50"/>
      <c r="AF17" s="51"/>
      <c r="AG17" s="51"/>
      <c r="AH17" s="1109"/>
      <c r="AI17" s="1168"/>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1169"/>
      <c r="CP17" s="909"/>
      <c r="CQ17" s="48"/>
      <c r="CR17" s="48"/>
      <c r="CS17" s="48"/>
      <c r="CT17" s="48"/>
      <c r="CU17" s="48"/>
      <c r="CV17" s="48"/>
      <c r="CW17" s="48"/>
      <c r="CX17" s="48"/>
      <c r="CY17" s="48"/>
      <c r="CZ17" s="48"/>
      <c r="DA17" s="48"/>
      <c r="DB17" s="48"/>
      <c r="DC17" s="48"/>
      <c r="DD17" s="53">
        <f t="shared" ref="DD17:DD36" si="0">AF17+AG17</f>
        <v>0</v>
      </c>
      <c r="DE17" s="53">
        <f t="shared" ref="DE17:DE36" si="1">AH17-DD17</f>
        <v>0</v>
      </c>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25"/>
      <c r="HT17" s="25"/>
      <c r="HU17" s="25"/>
      <c r="HV17" s="25"/>
      <c r="HW17" s="25"/>
      <c r="HX17" s="25"/>
      <c r="HY17" s="25"/>
    </row>
    <row r="18" spans="1:233" s="60" customFormat="1" ht="32.25" thickBot="1" x14ac:dyDescent="0.3">
      <c r="A18" s="655" t="s">
        <v>100</v>
      </c>
      <c r="B18" s="288" t="s">
        <v>102</v>
      </c>
      <c r="C18" s="288" t="s">
        <v>104</v>
      </c>
      <c r="D18" s="288" t="s">
        <v>106</v>
      </c>
      <c r="E18" s="288" t="s">
        <v>108</v>
      </c>
      <c r="F18" s="288" t="s">
        <v>110</v>
      </c>
      <c r="G18" s="656"/>
      <c r="H18" s="679"/>
      <c r="I18" s="1235"/>
      <c r="J18" s="1236"/>
      <c r="K18" s="1237"/>
      <c r="L18" s="826" t="s">
        <v>111</v>
      </c>
      <c r="M18" s="292"/>
      <c r="N18" s="291"/>
      <c r="O18" s="293"/>
      <c r="P18" s="288"/>
      <c r="Q18" s="827"/>
      <c r="R18" s="655"/>
      <c r="S18" s="288"/>
      <c r="T18" s="293"/>
      <c r="U18" s="293"/>
      <c r="V18" s="700"/>
      <c r="W18" s="960"/>
      <c r="X18" s="289"/>
      <c r="Y18" s="289"/>
      <c r="Z18" s="656"/>
      <c r="AA18" s="1006"/>
      <c r="AB18" s="1073"/>
      <c r="AC18" s="1074"/>
      <c r="AD18" s="1036"/>
      <c r="AE18" s="290"/>
      <c r="AF18" s="294"/>
      <c r="AG18" s="294"/>
      <c r="AH18" s="1110"/>
      <c r="AI18" s="1170"/>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1171"/>
      <c r="CP18" s="910"/>
      <c r="CQ18" s="289"/>
      <c r="CR18" s="289"/>
      <c r="CS18" s="289"/>
      <c r="CT18" s="289"/>
      <c r="CU18" s="289"/>
      <c r="CV18" s="289"/>
      <c r="CW18" s="289"/>
      <c r="CX18" s="289"/>
      <c r="CY18" s="289"/>
      <c r="CZ18" s="289"/>
      <c r="DA18" s="289"/>
      <c r="DB18" s="289"/>
      <c r="DC18" s="289"/>
      <c r="DD18" s="53">
        <f t="shared" si="0"/>
        <v>0</v>
      </c>
      <c r="DE18" s="53">
        <f t="shared" si="1"/>
        <v>0</v>
      </c>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9"/>
      <c r="HT18" s="59"/>
      <c r="HU18" s="59"/>
      <c r="HV18" s="59"/>
      <c r="HW18" s="59"/>
      <c r="HX18" s="59"/>
      <c r="HY18" s="59"/>
    </row>
    <row r="19" spans="1:233" s="66" customFormat="1" ht="300.75" thickBot="1" x14ac:dyDescent="0.3">
      <c r="A19" s="385" t="s">
        <v>100</v>
      </c>
      <c r="B19" s="386" t="s">
        <v>102</v>
      </c>
      <c r="C19" s="386" t="s">
        <v>104</v>
      </c>
      <c r="D19" s="386" t="s">
        <v>106</v>
      </c>
      <c r="E19" s="386" t="s">
        <v>108</v>
      </c>
      <c r="F19" s="386" t="s">
        <v>110</v>
      </c>
      <c r="G19" s="562" t="s">
        <v>112</v>
      </c>
      <c r="H19" s="281" t="s">
        <v>113</v>
      </c>
      <c r="I19" s="387" t="s">
        <v>115</v>
      </c>
      <c r="J19" s="544" t="s">
        <v>116</v>
      </c>
      <c r="K19" s="701" t="s">
        <v>117</v>
      </c>
      <c r="L19" s="828" t="s">
        <v>114</v>
      </c>
      <c r="M19" s="544">
        <v>2021005810230</v>
      </c>
      <c r="N19" s="389">
        <v>161500000</v>
      </c>
      <c r="O19" s="543" t="s">
        <v>1128</v>
      </c>
      <c r="P19" s="391">
        <v>1</v>
      </c>
      <c r="Q19" s="829">
        <v>161500000</v>
      </c>
      <c r="R19" s="925" t="s">
        <v>1187</v>
      </c>
      <c r="S19" s="391" t="s">
        <v>1129</v>
      </c>
      <c r="T19" s="542" t="s">
        <v>837</v>
      </c>
      <c r="U19" s="542" t="s">
        <v>838</v>
      </c>
      <c r="V19" s="701"/>
      <c r="W19" s="560" t="s">
        <v>120</v>
      </c>
      <c r="X19" s="393">
        <f>AH19</f>
        <v>161500000</v>
      </c>
      <c r="Y19" s="565">
        <v>91114</v>
      </c>
      <c r="Z19" s="400" t="s">
        <v>1182</v>
      </c>
      <c r="AA19" s="1007">
        <v>161500</v>
      </c>
      <c r="AB19" s="1075" t="s">
        <v>101</v>
      </c>
      <c r="AC19" s="952" t="s">
        <v>845</v>
      </c>
      <c r="AD19" s="1037" t="s">
        <v>118</v>
      </c>
      <c r="AE19" s="388" t="s">
        <v>119</v>
      </c>
      <c r="AF19" s="395"/>
      <c r="AG19" s="395">
        <v>161500000</v>
      </c>
      <c r="AH19" s="1111">
        <f t="shared" ref="AH19:AH74" si="2">AF19+AG19</f>
        <v>161500000</v>
      </c>
      <c r="AI19" s="1172">
        <v>161.5</v>
      </c>
      <c r="AJ19" s="396"/>
      <c r="AK19" s="396"/>
      <c r="AL19" s="396"/>
      <c r="AM19" s="396"/>
      <c r="AN19" s="396"/>
      <c r="AO19" s="396"/>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v>160</v>
      </c>
      <c r="BM19" s="397">
        <v>1.5</v>
      </c>
      <c r="BN19" s="397"/>
      <c r="BO19" s="397"/>
      <c r="BP19" s="397"/>
      <c r="BQ19" s="397"/>
      <c r="BR19" s="397"/>
      <c r="BS19" s="397"/>
      <c r="BT19" s="397"/>
      <c r="BU19" s="397"/>
      <c r="BV19" s="397"/>
      <c r="BW19" s="397"/>
      <c r="BX19" s="397"/>
      <c r="BY19" s="397"/>
      <c r="BZ19" s="397"/>
      <c r="CA19" s="397"/>
      <c r="CB19" s="397"/>
      <c r="CC19" s="397"/>
      <c r="CD19" s="397"/>
      <c r="CE19" s="397"/>
      <c r="CF19" s="397"/>
      <c r="CG19" s="397"/>
      <c r="CH19" s="397"/>
      <c r="CI19" s="397"/>
      <c r="CJ19" s="397"/>
      <c r="CK19" s="397"/>
      <c r="CL19" s="397"/>
      <c r="CM19" s="398"/>
      <c r="CN19" s="398"/>
      <c r="CO19" s="1173"/>
      <c r="CP19" s="1216">
        <v>4103063</v>
      </c>
      <c r="CQ19" s="399" t="s">
        <v>121</v>
      </c>
      <c r="CR19" s="399">
        <v>41035</v>
      </c>
      <c r="CS19" s="399" t="s">
        <v>122</v>
      </c>
      <c r="CT19" s="392" t="s">
        <v>120</v>
      </c>
      <c r="CU19" s="393">
        <f>AH19</f>
        <v>161500000</v>
      </c>
      <c r="CV19" s="394">
        <v>91114</v>
      </c>
      <c r="CW19" s="394" t="s">
        <v>1182</v>
      </c>
      <c r="CX19" s="394">
        <v>66</v>
      </c>
      <c r="CY19" s="394" t="s">
        <v>123</v>
      </c>
      <c r="CZ19" s="394">
        <v>70132</v>
      </c>
      <c r="DA19" s="394" t="s">
        <v>124</v>
      </c>
      <c r="DB19" s="394" t="s">
        <v>125</v>
      </c>
      <c r="DC19" s="400" t="s">
        <v>126</v>
      </c>
      <c r="DD19" s="53">
        <f t="shared" si="0"/>
        <v>161500000</v>
      </c>
      <c r="DE19" s="53">
        <f t="shared" si="1"/>
        <v>0</v>
      </c>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5"/>
      <c r="HT19" s="65"/>
      <c r="HU19" s="65"/>
      <c r="HV19" s="65"/>
      <c r="HW19" s="65"/>
      <c r="HX19" s="65"/>
      <c r="HY19" s="65"/>
    </row>
    <row r="20" spans="1:233" ht="36" customHeight="1" x14ac:dyDescent="0.25">
      <c r="A20" s="657" t="s">
        <v>127</v>
      </c>
      <c r="B20" s="315"/>
      <c r="C20" s="315"/>
      <c r="D20" s="315"/>
      <c r="E20" s="315"/>
      <c r="F20" s="315"/>
      <c r="G20" s="658"/>
      <c r="H20" s="674"/>
      <c r="I20" s="702"/>
      <c r="J20" s="317"/>
      <c r="K20" s="703"/>
      <c r="L20" s="830" t="s">
        <v>128</v>
      </c>
      <c r="M20" s="317"/>
      <c r="N20" s="318"/>
      <c r="O20" s="319"/>
      <c r="P20" s="315"/>
      <c r="Q20" s="831"/>
      <c r="R20" s="657"/>
      <c r="S20" s="315"/>
      <c r="T20" s="319"/>
      <c r="U20" s="319"/>
      <c r="V20" s="703"/>
      <c r="W20" s="961"/>
      <c r="X20" s="316"/>
      <c r="Y20" s="316"/>
      <c r="Z20" s="658"/>
      <c r="AA20" s="1008"/>
      <c r="AB20" s="990"/>
      <c r="AC20" s="940"/>
      <c r="AD20" s="1038"/>
      <c r="AE20" s="317"/>
      <c r="AF20" s="320"/>
      <c r="AG20" s="320"/>
      <c r="AH20" s="1112"/>
      <c r="AI20" s="1174"/>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321"/>
      <c r="CM20" s="321"/>
      <c r="CN20" s="321"/>
      <c r="CO20" s="1175"/>
      <c r="CP20" s="912"/>
      <c r="CQ20" s="316"/>
      <c r="CR20" s="316"/>
      <c r="CS20" s="316"/>
      <c r="CT20" s="316"/>
      <c r="CU20" s="316"/>
      <c r="CV20" s="316"/>
      <c r="CW20" s="316"/>
      <c r="CX20" s="316"/>
      <c r="CY20" s="316"/>
      <c r="CZ20" s="316"/>
      <c r="DA20" s="316"/>
      <c r="DB20" s="316"/>
      <c r="DC20" s="316"/>
      <c r="DD20" s="53">
        <f t="shared" si="0"/>
        <v>0</v>
      </c>
      <c r="DE20" s="53">
        <f t="shared" si="1"/>
        <v>0</v>
      </c>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25"/>
      <c r="HT20" s="25"/>
      <c r="HU20" s="25"/>
      <c r="HV20" s="25"/>
      <c r="HW20" s="25"/>
      <c r="HX20" s="25"/>
      <c r="HY20" s="25"/>
    </row>
    <row r="21" spans="1:233" ht="19.5" x14ac:dyDescent="0.25">
      <c r="A21" s="647" t="s">
        <v>127</v>
      </c>
      <c r="B21" s="26" t="s">
        <v>102</v>
      </c>
      <c r="C21" s="26"/>
      <c r="D21" s="26"/>
      <c r="E21" s="26"/>
      <c r="F21" s="26"/>
      <c r="G21" s="648"/>
      <c r="H21" s="675"/>
      <c r="I21" s="692"/>
      <c r="J21" s="29"/>
      <c r="K21" s="693"/>
      <c r="L21" s="832" t="s">
        <v>129</v>
      </c>
      <c r="M21" s="29"/>
      <c r="N21" s="68"/>
      <c r="O21" s="199"/>
      <c r="P21" s="26"/>
      <c r="Q21" s="833"/>
      <c r="R21" s="647"/>
      <c r="S21" s="26"/>
      <c r="T21" s="199"/>
      <c r="U21" s="199"/>
      <c r="V21" s="693"/>
      <c r="W21" s="956"/>
      <c r="X21" s="27"/>
      <c r="Y21" s="27"/>
      <c r="Z21" s="648"/>
      <c r="AA21" s="1009"/>
      <c r="AB21" s="991"/>
      <c r="AC21" s="944"/>
      <c r="AD21" s="1032"/>
      <c r="AE21" s="29"/>
      <c r="AF21" s="30"/>
      <c r="AG21" s="30"/>
      <c r="AH21" s="1106"/>
      <c r="AI21" s="1162"/>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1163"/>
      <c r="CP21" s="906"/>
      <c r="CQ21" s="27"/>
      <c r="CR21" s="27"/>
      <c r="CS21" s="27"/>
      <c r="CT21" s="27"/>
      <c r="CU21" s="27"/>
      <c r="CV21" s="27"/>
      <c r="CW21" s="27"/>
      <c r="CX21" s="27"/>
      <c r="CY21" s="27"/>
      <c r="CZ21" s="27"/>
      <c r="DA21" s="27"/>
      <c r="DB21" s="27"/>
      <c r="DC21" s="27"/>
      <c r="DD21" s="53">
        <f t="shared" si="0"/>
        <v>0</v>
      </c>
      <c r="DE21" s="53">
        <f t="shared" si="1"/>
        <v>0</v>
      </c>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25"/>
      <c r="HT21" s="25"/>
      <c r="HU21" s="25"/>
      <c r="HV21" s="25"/>
      <c r="HW21" s="25"/>
      <c r="HX21" s="25"/>
      <c r="HY21" s="25"/>
    </row>
    <row r="22" spans="1:233" ht="19.5" x14ac:dyDescent="0.25">
      <c r="A22" s="649" t="s">
        <v>127</v>
      </c>
      <c r="B22" s="34" t="s">
        <v>102</v>
      </c>
      <c r="C22" s="34" t="s">
        <v>130</v>
      </c>
      <c r="D22" s="34"/>
      <c r="E22" s="34"/>
      <c r="F22" s="34"/>
      <c r="G22" s="650"/>
      <c r="H22" s="676"/>
      <c r="I22" s="694"/>
      <c r="J22" s="37"/>
      <c r="K22" s="695"/>
      <c r="L22" s="834" t="s">
        <v>131</v>
      </c>
      <c r="M22" s="37"/>
      <c r="N22" s="69"/>
      <c r="O22" s="34"/>
      <c r="P22" s="34"/>
      <c r="Q22" s="835"/>
      <c r="R22" s="649"/>
      <c r="S22" s="34"/>
      <c r="T22" s="34"/>
      <c r="U22" s="34"/>
      <c r="V22" s="695"/>
      <c r="W22" s="957"/>
      <c r="X22" s="35"/>
      <c r="Y22" s="35"/>
      <c r="Z22" s="962"/>
      <c r="AA22" s="1010"/>
      <c r="AB22" s="649"/>
      <c r="AC22" s="650"/>
      <c r="AD22" s="1033"/>
      <c r="AE22" s="37"/>
      <c r="AF22" s="38"/>
      <c r="AG22" s="38"/>
      <c r="AH22" s="1107"/>
      <c r="AI22" s="1164"/>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1165"/>
      <c r="CP22" s="907"/>
      <c r="CQ22" s="35"/>
      <c r="CR22" s="35"/>
      <c r="CS22" s="35"/>
      <c r="CT22" s="35"/>
      <c r="CU22" s="35"/>
      <c r="CV22" s="35"/>
      <c r="CW22" s="35"/>
      <c r="CX22" s="35"/>
      <c r="CY22" s="35"/>
      <c r="CZ22" s="35"/>
      <c r="DA22" s="35"/>
      <c r="DB22" s="35"/>
      <c r="DC22" s="35"/>
      <c r="DD22" s="53">
        <f t="shared" si="0"/>
        <v>0</v>
      </c>
      <c r="DE22" s="53">
        <f t="shared" si="1"/>
        <v>0</v>
      </c>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25"/>
      <c r="HT22" s="25"/>
      <c r="HU22" s="25"/>
      <c r="HV22" s="25"/>
      <c r="HW22" s="25"/>
      <c r="HX22" s="25"/>
      <c r="HY22" s="25"/>
    </row>
    <row r="23" spans="1:233" ht="19.5" x14ac:dyDescent="0.25">
      <c r="A23" s="659" t="s">
        <v>127</v>
      </c>
      <c r="B23" s="70" t="s">
        <v>102</v>
      </c>
      <c r="C23" s="70" t="s">
        <v>130</v>
      </c>
      <c r="D23" s="70" t="s">
        <v>132</v>
      </c>
      <c r="E23" s="70"/>
      <c r="F23" s="70"/>
      <c r="G23" s="660"/>
      <c r="H23" s="680"/>
      <c r="I23" s="704"/>
      <c r="J23" s="73"/>
      <c r="K23" s="705"/>
      <c r="L23" s="836" t="s">
        <v>133</v>
      </c>
      <c r="M23" s="73"/>
      <c r="N23" s="72"/>
      <c r="O23" s="70"/>
      <c r="P23" s="70"/>
      <c r="Q23" s="837"/>
      <c r="R23" s="659"/>
      <c r="S23" s="70"/>
      <c r="T23" s="70"/>
      <c r="U23" s="70"/>
      <c r="V23" s="705"/>
      <c r="W23" s="963"/>
      <c r="X23" s="71"/>
      <c r="Y23" s="71"/>
      <c r="Z23" s="660"/>
      <c r="AA23" s="1011"/>
      <c r="AB23" s="659"/>
      <c r="AC23" s="1076"/>
      <c r="AD23" s="996"/>
      <c r="AE23" s="73"/>
      <c r="AF23" s="74"/>
      <c r="AG23" s="74"/>
      <c r="AH23" s="1113"/>
      <c r="AI23" s="1176"/>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1177"/>
      <c r="CP23" s="913"/>
      <c r="CQ23" s="71"/>
      <c r="CR23" s="71"/>
      <c r="CS23" s="71"/>
      <c r="CT23" s="71"/>
      <c r="CU23" s="71"/>
      <c r="CV23" s="71"/>
      <c r="CW23" s="71"/>
      <c r="CX23" s="71"/>
      <c r="CY23" s="71"/>
      <c r="CZ23" s="71"/>
      <c r="DA23" s="71"/>
      <c r="DB23" s="71"/>
      <c r="DC23" s="71"/>
      <c r="DD23" s="53">
        <f t="shared" si="0"/>
        <v>0</v>
      </c>
      <c r="DE23" s="53">
        <f t="shared" si="1"/>
        <v>0</v>
      </c>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25"/>
      <c r="HT23" s="25"/>
      <c r="HU23" s="25"/>
      <c r="HV23" s="25"/>
      <c r="HW23" s="25"/>
      <c r="HX23" s="25"/>
      <c r="HY23" s="25"/>
    </row>
    <row r="24" spans="1:233" s="66" customFormat="1" ht="19.5" x14ac:dyDescent="0.25">
      <c r="A24" s="653" t="s">
        <v>127</v>
      </c>
      <c r="B24" s="47" t="s">
        <v>102</v>
      </c>
      <c r="C24" s="47" t="s">
        <v>130</v>
      </c>
      <c r="D24" s="47" t="s">
        <v>132</v>
      </c>
      <c r="E24" s="47" t="s">
        <v>134</v>
      </c>
      <c r="F24" s="47"/>
      <c r="G24" s="654"/>
      <c r="H24" s="678"/>
      <c r="I24" s="698"/>
      <c r="J24" s="50"/>
      <c r="K24" s="699"/>
      <c r="L24" s="824" t="s">
        <v>135</v>
      </c>
      <c r="M24" s="50"/>
      <c r="N24" s="49"/>
      <c r="O24" s="198"/>
      <c r="P24" s="47"/>
      <c r="Q24" s="825"/>
      <c r="R24" s="653"/>
      <c r="S24" s="47"/>
      <c r="T24" s="198"/>
      <c r="U24" s="198"/>
      <c r="V24" s="699"/>
      <c r="W24" s="959"/>
      <c r="X24" s="48"/>
      <c r="Y24" s="48"/>
      <c r="Z24" s="654"/>
      <c r="AA24" s="1005"/>
      <c r="AB24" s="993"/>
      <c r="AC24" s="942"/>
      <c r="AD24" s="1035"/>
      <c r="AE24" s="50"/>
      <c r="AF24" s="51"/>
      <c r="AG24" s="51"/>
      <c r="AH24" s="1109"/>
      <c r="AI24" s="1168"/>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1169"/>
      <c r="CP24" s="909"/>
      <c r="CQ24" s="48"/>
      <c r="CR24" s="48"/>
      <c r="CS24" s="48"/>
      <c r="CT24" s="48"/>
      <c r="CU24" s="48"/>
      <c r="CV24" s="48"/>
      <c r="CW24" s="48"/>
      <c r="CX24" s="48"/>
      <c r="CY24" s="48"/>
      <c r="CZ24" s="48"/>
      <c r="DA24" s="48"/>
      <c r="DB24" s="48"/>
      <c r="DC24" s="48"/>
      <c r="DD24" s="53">
        <f t="shared" si="0"/>
        <v>0</v>
      </c>
      <c r="DE24" s="53">
        <f t="shared" si="1"/>
        <v>0</v>
      </c>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row>
    <row r="25" spans="1:233" s="66" customFormat="1" ht="32.25" thickBot="1" x14ac:dyDescent="0.3">
      <c r="A25" s="661" t="s">
        <v>127</v>
      </c>
      <c r="B25" s="297" t="s">
        <v>102</v>
      </c>
      <c r="C25" s="297" t="s">
        <v>130</v>
      </c>
      <c r="D25" s="297" t="s">
        <v>132</v>
      </c>
      <c r="E25" s="297" t="s">
        <v>134</v>
      </c>
      <c r="F25" s="297" t="s">
        <v>136</v>
      </c>
      <c r="G25" s="662"/>
      <c r="H25" s="681"/>
      <c r="I25" s="706"/>
      <c r="J25" s="299"/>
      <c r="K25" s="707"/>
      <c r="L25" s="838" t="s">
        <v>137</v>
      </c>
      <c r="M25" s="299"/>
      <c r="N25" s="300"/>
      <c r="O25" s="301"/>
      <c r="P25" s="297"/>
      <c r="Q25" s="839"/>
      <c r="R25" s="661"/>
      <c r="S25" s="297"/>
      <c r="T25" s="301"/>
      <c r="U25" s="301"/>
      <c r="V25" s="707"/>
      <c r="W25" s="964"/>
      <c r="X25" s="298"/>
      <c r="Y25" s="298"/>
      <c r="Z25" s="662"/>
      <c r="AA25" s="1012"/>
      <c r="AB25" s="1077"/>
      <c r="AC25" s="1078"/>
      <c r="AD25" s="1039"/>
      <c r="AE25" s="299"/>
      <c r="AF25" s="302"/>
      <c r="AG25" s="302"/>
      <c r="AH25" s="1114"/>
      <c r="AI25" s="1178"/>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1179"/>
      <c r="CP25" s="914"/>
      <c r="CQ25" s="298"/>
      <c r="CR25" s="298"/>
      <c r="CS25" s="298"/>
      <c r="CT25" s="298"/>
      <c r="CU25" s="298"/>
      <c r="CV25" s="298"/>
      <c r="CW25" s="298"/>
      <c r="CX25" s="298"/>
      <c r="CY25" s="298"/>
      <c r="CZ25" s="298"/>
      <c r="DA25" s="298"/>
      <c r="DB25" s="298"/>
      <c r="DC25" s="298"/>
      <c r="DD25" s="53">
        <f t="shared" si="0"/>
        <v>0</v>
      </c>
      <c r="DE25" s="53">
        <f t="shared" si="1"/>
        <v>0</v>
      </c>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row>
    <row r="26" spans="1:233" s="66" customFormat="1" ht="87.75" customHeight="1" thickBot="1" x14ac:dyDescent="0.3">
      <c r="A26" s="560" t="s">
        <v>127</v>
      </c>
      <c r="B26" s="561" t="s">
        <v>102</v>
      </c>
      <c r="C26" s="561" t="s">
        <v>130</v>
      </c>
      <c r="D26" s="561" t="s">
        <v>132</v>
      </c>
      <c r="E26" s="561" t="s">
        <v>134</v>
      </c>
      <c r="F26" s="561" t="s">
        <v>136</v>
      </c>
      <c r="G26" s="562" t="s">
        <v>138</v>
      </c>
      <c r="H26" s="281" t="s">
        <v>139</v>
      </c>
      <c r="I26" s="401" t="s">
        <v>141</v>
      </c>
      <c r="J26" s="402" t="s">
        <v>142</v>
      </c>
      <c r="K26" s="708">
        <v>0.71</v>
      </c>
      <c r="L26" s="840" t="s">
        <v>140</v>
      </c>
      <c r="M26" s="402">
        <v>2021005810224</v>
      </c>
      <c r="N26" s="389">
        <v>150000000</v>
      </c>
      <c r="O26" s="543" t="s">
        <v>1019</v>
      </c>
      <c r="P26" s="391" t="s">
        <v>993</v>
      </c>
      <c r="Q26" s="829">
        <v>150000000</v>
      </c>
      <c r="R26" s="925" t="s">
        <v>1180</v>
      </c>
      <c r="S26" s="391" t="s">
        <v>1130</v>
      </c>
      <c r="T26" s="542" t="s">
        <v>1058</v>
      </c>
      <c r="U26" s="542" t="s">
        <v>1062</v>
      </c>
      <c r="V26" s="708"/>
      <c r="W26" s="560" t="s">
        <v>120</v>
      </c>
      <c r="X26" s="393">
        <f>AH26</f>
        <v>150000000</v>
      </c>
      <c r="Y26" s="565">
        <v>83113</v>
      </c>
      <c r="Z26" s="400" t="s">
        <v>146</v>
      </c>
      <c r="AA26" s="1007">
        <v>150000</v>
      </c>
      <c r="AB26" s="1075" t="s">
        <v>128</v>
      </c>
      <c r="AC26" s="952" t="s">
        <v>1020</v>
      </c>
      <c r="AD26" s="1040" t="s">
        <v>143</v>
      </c>
      <c r="AE26" s="402" t="s">
        <v>144</v>
      </c>
      <c r="AF26" s="403">
        <v>150000000</v>
      </c>
      <c r="AG26" s="403"/>
      <c r="AH26" s="1115">
        <f t="shared" si="2"/>
        <v>150000000</v>
      </c>
      <c r="AI26" s="1172">
        <v>150</v>
      </c>
      <c r="AJ26" s="404"/>
      <c r="AK26" s="397"/>
      <c r="AL26" s="397"/>
      <c r="AM26" s="397"/>
      <c r="AN26" s="397"/>
      <c r="AO26" s="397"/>
      <c r="AP26" s="397"/>
      <c r="AQ26" s="397"/>
      <c r="AR26" s="397"/>
      <c r="AS26" s="397"/>
      <c r="AT26" s="397"/>
      <c r="AU26" s="397"/>
      <c r="AV26" s="397"/>
      <c r="AW26" s="397"/>
      <c r="AX26" s="397"/>
      <c r="AY26" s="397"/>
      <c r="AZ26" s="397"/>
      <c r="BA26" s="397"/>
      <c r="BB26" s="397"/>
      <c r="BC26" s="397">
        <v>150</v>
      </c>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1173"/>
      <c r="CP26" s="1216">
        <v>4599023</v>
      </c>
      <c r="CQ26" s="399" t="s">
        <v>145</v>
      </c>
      <c r="CR26" s="399">
        <v>45991</v>
      </c>
      <c r="CS26" s="399" t="s">
        <v>200</v>
      </c>
      <c r="CT26" s="394" t="s">
        <v>120</v>
      </c>
      <c r="CU26" s="390">
        <f>AH26</f>
        <v>150000000</v>
      </c>
      <c r="CV26" s="394">
        <v>83113</v>
      </c>
      <c r="CW26" s="394" t="s">
        <v>146</v>
      </c>
      <c r="CX26" s="405" t="s">
        <v>147</v>
      </c>
      <c r="CY26" s="394" t="s">
        <v>148</v>
      </c>
      <c r="CZ26" s="394">
        <v>7013398</v>
      </c>
      <c r="DA26" s="394" t="s">
        <v>149</v>
      </c>
      <c r="DB26" s="406" t="s">
        <v>150</v>
      </c>
      <c r="DC26" s="400" t="s">
        <v>151</v>
      </c>
      <c r="DD26" s="53">
        <f t="shared" si="0"/>
        <v>150000000</v>
      </c>
      <c r="DE26" s="53">
        <f t="shared" si="1"/>
        <v>0</v>
      </c>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row>
    <row r="27" spans="1:233" ht="24.75" customHeight="1" x14ac:dyDescent="0.25">
      <c r="A27" s="657" t="s">
        <v>102</v>
      </c>
      <c r="B27" s="315"/>
      <c r="C27" s="315"/>
      <c r="D27" s="315"/>
      <c r="E27" s="315"/>
      <c r="F27" s="315"/>
      <c r="G27" s="658"/>
      <c r="H27" s="674"/>
      <c r="I27" s="702"/>
      <c r="J27" s="317"/>
      <c r="K27" s="703"/>
      <c r="L27" s="830" t="s">
        <v>152</v>
      </c>
      <c r="M27" s="317"/>
      <c r="N27" s="318"/>
      <c r="O27" s="319"/>
      <c r="P27" s="315"/>
      <c r="Q27" s="831"/>
      <c r="R27" s="657"/>
      <c r="S27" s="315"/>
      <c r="T27" s="319"/>
      <c r="U27" s="319"/>
      <c r="V27" s="703"/>
      <c r="W27" s="961"/>
      <c r="X27" s="316"/>
      <c r="Y27" s="316"/>
      <c r="Z27" s="658"/>
      <c r="AA27" s="1008"/>
      <c r="AB27" s="990"/>
      <c r="AC27" s="940"/>
      <c r="AD27" s="1038"/>
      <c r="AE27" s="317"/>
      <c r="AF27" s="320"/>
      <c r="AG27" s="320"/>
      <c r="AH27" s="1112"/>
      <c r="AI27" s="1174"/>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1175"/>
      <c r="CP27" s="912"/>
      <c r="CQ27" s="316"/>
      <c r="CR27" s="316"/>
      <c r="CS27" s="316"/>
      <c r="CT27" s="316"/>
      <c r="CU27" s="316"/>
      <c r="CV27" s="316"/>
      <c r="CW27" s="316"/>
      <c r="CX27" s="316"/>
      <c r="CY27" s="316"/>
      <c r="CZ27" s="316"/>
      <c r="DA27" s="316"/>
      <c r="DB27" s="316"/>
      <c r="DC27" s="316"/>
      <c r="DD27" s="53">
        <f t="shared" si="0"/>
        <v>0</v>
      </c>
      <c r="DE27" s="53">
        <f t="shared" si="1"/>
        <v>0</v>
      </c>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row>
    <row r="28" spans="1:233" ht="19.5" x14ac:dyDescent="0.25">
      <c r="A28" s="647" t="s">
        <v>102</v>
      </c>
      <c r="B28" s="26" t="s">
        <v>127</v>
      </c>
      <c r="C28" s="26"/>
      <c r="D28" s="26"/>
      <c r="E28" s="26"/>
      <c r="F28" s="26"/>
      <c r="G28" s="648"/>
      <c r="H28" s="675"/>
      <c r="I28" s="709"/>
      <c r="J28" s="76"/>
      <c r="K28" s="710"/>
      <c r="L28" s="832" t="s">
        <v>153</v>
      </c>
      <c r="M28" s="76"/>
      <c r="N28" s="68"/>
      <c r="O28" s="199"/>
      <c r="P28" s="26"/>
      <c r="Q28" s="833"/>
      <c r="R28" s="647"/>
      <c r="S28" s="26"/>
      <c r="T28" s="199"/>
      <c r="U28" s="199"/>
      <c r="V28" s="710"/>
      <c r="W28" s="956"/>
      <c r="X28" s="27"/>
      <c r="Y28" s="27"/>
      <c r="Z28" s="648"/>
      <c r="AA28" s="1009"/>
      <c r="AB28" s="991"/>
      <c r="AC28" s="944"/>
      <c r="AD28" s="1041"/>
      <c r="AE28" s="76"/>
      <c r="AF28" s="30"/>
      <c r="AG28" s="30"/>
      <c r="AH28" s="1106"/>
      <c r="AI28" s="1162"/>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1163"/>
      <c r="CP28" s="906"/>
      <c r="CQ28" s="27"/>
      <c r="CR28" s="27"/>
      <c r="CS28" s="27"/>
      <c r="CT28" s="27"/>
      <c r="CU28" s="27"/>
      <c r="CV28" s="27"/>
      <c r="CW28" s="27"/>
      <c r="CX28" s="27"/>
      <c r="CY28" s="27"/>
      <c r="CZ28" s="27"/>
      <c r="DA28" s="27"/>
      <c r="DB28" s="27"/>
      <c r="DC28" s="27"/>
      <c r="DD28" s="53">
        <f t="shared" si="0"/>
        <v>0</v>
      </c>
      <c r="DE28" s="53">
        <f t="shared" si="1"/>
        <v>0</v>
      </c>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row>
    <row r="29" spans="1:233" ht="19.5" x14ac:dyDescent="0.25">
      <c r="A29" s="649" t="s">
        <v>102</v>
      </c>
      <c r="B29" s="34" t="s">
        <v>127</v>
      </c>
      <c r="C29" s="34" t="s">
        <v>102</v>
      </c>
      <c r="D29" s="34"/>
      <c r="E29" s="34"/>
      <c r="F29" s="34"/>
      <c r="G29" s="650"/>
      <c r="H29" s="676"/>
      <c r="I29" s="694"/>
      <c r="J29" s="37"/>
      <c r="K29" s="695"/>
      <c r="L29" s="834" t="s">
        <v>154</v>
      </c>
      <c r="M29" s="37"/>
      <c r="N29" s="69"/>
      <c r="O29" s="34"/>
      <c r="P29" s="34"/>
      <c r="Q29" s="835"/>
      <c r="R29" s="649"/>
      <c r="S29" s="34"/>
      <c r="T29" s="34"/>
      <c r="U29" s="34"/>
      <c r="V29" s="695"/>
      <c r="W29" s="957"/>
      <c r="X29" s="35"/>
      <c r="Y29" s="35"/>
      <c r="Z29" s="962"/>
      <c r="AA29" s="1010"/>
      <c r="AB29" s="649"/>
      <c r="AC29" s="650"/>
      <c r="AD29" s="1033"/>
      <c r="AE29" s="37"/>
      <c r="AF29" s="38"/>
      <c r="AG29" s="38"/>
      <c r="AH29" s="1107"/>
      <c r="AI29" s="1164"/>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1165"/>
      <c r="CP29" s="907"/>
      <c r="CQ29" s="35"/>
      <c r="CR29" s="35"/>
      <c r="CS29" s="35"/>
      <c r="CT29" s="35"/>
      <c r="CU29" s="35"/>
      <c r="CV29" s="35"/>
      <c r="CW29" s="35"/>
      <c r="CX29" s="35"/>
      <c r="CY29" s="35"/>
      <c r="CZ29" s="35"/>
      <c r="DA29" s="35"/>
      <c r="DB29" s="35"/>
      <c r="DC29" s="35"/>
      <c r="DD29" s="53">
        <f t="shared" si="0"/>
        <v>0</v>
      </c>
      <c r="DE29" s="53">
        <f t="shared" si="1"/>
        <v>0</v>
      </c>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row>
    <row r="30" spans="1:233" ht="19.5" x14ac:dyDescent="0.25">
      <c r="A30" s="659" t="s">
        <v>102</v>
      </c>
      <c r="B30" s="70" t="s">
        <v>127</v>
      </c>
      <c r="C30" s="70" t="s">
        <v>102</v>
      </c>
      <c r="D30" s="70" t="s">
        <v>155</v>
      </c>
      <c r="E30" s="70"/>
      <c r="F30" s="70"/>
      <c r="G30" s="660"/>
      <c r="H30" s="680"/>
      <c r="I30" s="711"/>
      <c r="J30" s="78"/>
      <c r="K30" s="712"/>
      <c r="L30" s="841" t="s">
        <v>156</v>
      </c>
      <c r="M30" s="78"/>
      <c r="N30" s="77"/>
      <c r="O30" s="200"/>
      <c r="P30" s="70"/>
      <c r="Q30" s="842"/>
      <c r="R30" s="659"/>
      <c r="S30" s="70"/>
      <c r="T30" s="200"/>
      <c r="U30" s="200"/>
      <c r="V30" s="712"/>
      <c r="W30" s="963"/>
      <c r="X30" s="71"/>
      <c r="Y30" s="71"/>
      <c r="Z30" s="660"/>
      <c r="AA30" s="1013"/>
      <c r="AB30" s="1079"/>
      <c r="AC30" s="941"/>
      <c r="AD30" s="1042"/>
      <c r="AE30" s="78"/>
      <c r="AF30" s="74"/>
      <c r="AG30" s="74"/>
      <c r="AH30" s="1113"/>
      <c r="AI30" s="1176"/>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1177"/>
      <c r="CP30" s="913"/>
      <c r="CQ30" s="71"/>
      <c r="CR30" s="71"/>
      <c r="CS30" s="71"/>
      <c r="CT30" s="71"/>
      <c r="CU30" s="71"/>
      <c r="CV30" s="71"/>
      <c r="CW30" s="71"/>
      <c r="CX30" s="71"/>
      <c r="CY30" s="71"/>
      <c r="CZ30" s="71"/>
      <c r="DA30" s="71"/>
      <c r="DB30" s="71"/>
      <c r="DC30" s="71"/>
      <c r="DD30" s="53">
        <f t="shared" si="0"/>
        <v>0</v>
      </c>
      <c r="DE30" s="53">
        <f t="shared" si="1"/>
        <v>0</v>
      </c>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row>
    <row r="31" spans="1:233" ht="19.5" x14ac:dyDescent="0.25">
      <c r="A31" s="653" t="s">
        <v>102</v>
      </c>
      <c r="B31" s="47" t="s">
        <v>127</v>
      </c>
      <c r="C31" s="47" t="s">
        <v>102</v>
      </c>
      <c r="D31" s="47" t="s">
        <v>155</v>
      </c>
      <c r="E31" s="47" t="s">
        <v>157</v>
      </c>
      <c r="F31" s="47"/>
      <c r="G31" s="654"/>
      <c r="H31" s="678"/>
      <c r="I31" s="698"/>
      <c r="J31" s="50"/>
      <c r="K31" s="699"/>
      <c r="L31" s="824" t="s">
        <v>156</v>
      </c>
      <c r="M31" s="50"/>
      <c r="N31" s="49"/>
      <c r="O31" s="198"/>
      <c r="P31" s="47"/>
      <c r="Q31" s="825"/>
      <c r="R31" s="653"/>
      <c r="S31" s="47"/>
      <c r="T31" s="198"/>
      <c r="U31" s="198"/>
      <c r="V31" s="699"/>
      <c r="W31" s="959"/>
      <c r="X31" s="48"/>
      <c r="Y31" s="48"/>
      <c r="Z31" s="654"/>
      <c r="AA31" s="1005"/>
      <c r="AB31" s="993"/>
      <c r="AC31" s="942"/>
      <c r="AD31" s="1035"/>
      <c r="AE31" s="50"/>
      <c r="AF31" s="51"/>
      <c r="AG31" s="51"/>
      <c r="AH31" s="1109"/>
      <c r="AI31" s="1168"/>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1169"/>
      <c r="CP31" s="909"/>
      <c r="CQ31" s="48"/>
      <c r="CR31" s="48"/>
      <c r="CS31" s="48"/>
      <c r="CT31" s="48"/>
      <c r="CU31" s="48"/>
      <c r="CV31" s="48"/>
      <c r="CW31" s="48"/>
      <c r="CX31" s="48"/>
      <c r="CY31" s="48"/>
      <c r="CZ31" s="48"/>
      <c r="DA31" s="48"/>
      <c r="DB31" s="48"/>
      <c r="DC31" s="48"/>
      <c r="DD31" s="53">
        <f t="shared" si="0"/>
        <v>0</v>
      </c>
      <c r="DE31" s="53">
        <f t="shared" si="1"/>
        <v>0</v>
      </c>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row>
    <row r="32" spans="1:233" ht="20.25" thickBot="1" x14ac:dyDescent="0.3">
      <c r="A32" s="661" t="s">
        <v>102</v>
      </c>
      <c r="B32" s="297" t="s">
        <v>127</v>
      </c>
      <c r="C32" s="297" t="s">
        <v>102</v>
      </c>
      <c r="D32" s="297" t="s">
        <v>155</v>
      </c>
      <c r="E32" s="297" t="s">
        <v>157</v>
      </c>
      <c r="F32" s="297" t="s">
        <v>158</v>
      </c>
      <c r="G32" s="662"/>
      <c r="H32" s="681"/>
      <c r="I32" s="706"/>
      <c r="J32" s="299"/>
      <c r="K32" s="707"/>
      <c r="L32" s="838" t="s">
        <v>159</v>
      </c>
      <c r="M32" s="299"/>
      <c r="N32" s="300"/>
      <c r="O32" s="301"/>
      <c r="P32" s="297"/>
      <c r="Q32" s="839"/>
      <c r="R32" s="661"/>
      <c r="S32" s="297"/>
      <c r="T32" s="301"/>
      <c r="U32" s="301"/>
      <c r="V32" s="707"/>
      <c r="W32" s="964"/>
      <c r="X32" s="298"/>
      <c r="Y32" s="298"/>
      <c r="Z32" s="662"/>
      <c r="AA32" s="1012"/>
      <c r="AB32" s="1077"/>
      <c r="AC32" s="1078"/>
      <c r="AD32" s="1039"/>
      <c r="AE32" s="299"/>
      <c r="AF32" s="302"/>
      <c r="AG32" s="302"/>
      <c r="AH32" s="1114"/>
      <c r="AI32" s="1178"/>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303"/>
      <c r="CN32" s="303"/>
      <c r="CO32" s="1179"/>
      <c r="CP32" s="914"/>
      <c r="CQ32" s="298"/>
      <c r="CR32" s="298"/>
      <c r="CS32" s="298"/>
      <c r="CT32" s="298"/>
      <c r="CU32" s="298"/>
      <c r="CV32" s="298"/>
      <c r="CW32" s="298"/>
      <c r="CX32" s="298"/>
      <c r="CY32" s="298"/>
      <c r="CZ32" s="298"/>
      <c r="DA32" s="298"/>
      <c r="DB32" s="298"/>
      <c r="DC32" s="298"/>
      <c r="DD32" s="53">
        <f t="shared" si="0"/>
        <v>0</v>
      </c>
      <c r="DE32" s="53">
        <f t="shared" si="1"/>
        <v>0</v>
      </c>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1"/>
      <c r="FF32" s="80"/>
      <c r="FG32" s="80"/>
      <c r="FH32" s="80"/>
      <c r="FI32" s="80"/>
      <c r="FJ32" s="80"/>
      <c r="FK32" s="80"/>
      <c r="FL32" s="80"/>
      <c r="FM32" s="80"/>
      <c r="FN32" s="80"/>
      <c r="FO32" s="80"/>
      <c r="FP32" s="80"/>
      <c r="FQ32" s="80"/>
      <c r="FR32" s="80"/>
      <c r="FS32" s="80"/>
      <c r="FT32" s="80"/>
      <c r="FU32" s="80"/>
      <c r="FV32" s="80"/>
      <c r="FW32" s="82"/>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33"/>
      <c r="HC32" s="80"/>
      <c r="HD32" s="80"/>
      <c r="HE32" s="80"/>
      <c r="HF32" s="80"/>
      <c r="HG32" s="80"/>
      <c r="HH32" s="80"/>
      <c r="HI32" s="33"/>
      <c r="HJ32" s="33"/>
      <c r="HK32" s="33"/>
      <c r="HL32" s="33"/>
      <c r="HM32" s="33"/>
      <c r="HN32" s="33"/>
      <c r="HO32" s="33"/>
      <c r="HP32" s="33"/>
      <c r="HQ32" s="33"/>
      <c r="HR32" s="33"/>
      <c r="HS32" s="33"/>
      <c r="HT32" s="33"/>
      <c r="HU32" s="33"/>
      <c r="HV32" s="33"/>
      <c r="HW32" s="33"/>
      <c r="HX32" s="33"/>
      <c r="HY32" s="33"/>
    </row>
    <row r="33" spans="1:233" s="66" customFormat="1" ht="55.5" customHeight="1" thickBot="1" x14ac:dyDescent="0.3">
      <c r="A33" s="560" t="s">
        <v>102</v>
      </c>
      <c r="B33" s="561" t="s">
        <v>127</v>
      </c>
      <c r="C33" s="561" t="s">
        <v>102</v>
      </c>
      <c r="D33" s="561" t="s">
        <v>155</v>
      </c>
      <c r="E33" s="561" t="s">
        <v>157</v>
      </c>
      <c r="F33" s="561" t="s">
        <v>158</v>
      </c>
      <c r="G33" s="562" t="s">
        <v>160</v>
      </c>
      <c r="H33" s="281" t="s">
        <v>113</v>
      </c>
      <c r="I33" s="407" t="s">
        <v>162</v>
      </c>
      <c r="J33" s="408" t="s">
        <v>163</v>
      </c>
      <c r="K33" s="713">
        <v>9</v>
      </c>
      <c r="L33" s="843" t="s">
        <v>161</v>
      </c>
      <c r="M33" s="402">
        <v>2021005810201</v>
      </c>
      <c r="N33" s="389">
        <v>113201560</v>
      </c>
      <c r="O33" s="543" t="s">
        <v>1046</v>
      </c>
      <c r="P33" s="391">
        <v>9</v>
      </c>
      <c r="Q33" s="829">
        <v>113201560</v>
      </c>
      <c r="R33" s="925" t="s">
        <v>1087</v>
      </c>
      <c r="S33" s="391" t="s">
        <v>1053</v>
      </c>
      <c r="T33" s="542" t="s">
        <v>1059</v>
      </c>
      <c r="U33" s="542" t="s">
        <v>1063</v>
      </c>
      <c r="V33" s="708"/>
      <c r="W33" s="560" t="s">
        <v>120</v>
      </c>
      <c r="X33" s="393">
        <f>AH33</f>
        <v>113201560</v>
      </c>
      <c r="Y33" s="544">
        <v>96511</v>
      </c>
      <c r="Z33" s="414" t="s">
        <v>168</v>
      </c>
      <c r="AA33" s="1007">
        <v>113201.56</v>
      </c>
      <c r="AB33" s="1075" t="s">
        <v>164</v>
      </c>
      <c r="AC33" s="952" t="s">
        <v>897</v>
      </c>
      <c r="AD33" s="1043" t="s">
        <v>165</v>
      </c>
      <c r="AE33" s="408" t="s">
        <v>166</v>
      </c>
      <c r="AF33" s="410">
        <f>113201560-AG33</f>
        <v>63201560</v>
      </c>
      <c r="AG33" s="410">
        <v>50000000</v>
      </c>
      <c r="AH33" s="1116">
        <f t="shared" si="2"/>
        <v>113201560</v>
      </c>
      <c r="AI33" s="1172">
        <v>113.20156</v>
      </c>
      <c r="AJ33" s="404"/>
      <c r="AK33" s="397"/>
      <c r="AL33" s="397"/>
      <c r="AM33" s="397"/>
      <c r="AN33" s="397"/>
      <c r="AO33" s="397"/>
      <c r="AP33" s="397"/>
      <c r="AQ33" s="397"/>
      <c r="AR33" s="397"/>
      <c r="AS33" s="397"/>
      <c r="AT33" s="397"/>
      <c r="AU33" s="397"/>
      <c r="AV33" s="397"/>
      <c r="AW33" s="397"/>
      <c r="AX33" s="397"/>
      <c r="AY33" s="397"/>
      <c r="AZ33" s="397"/>
      <c r="BA33" s="397"/>
      <c r="BB33" s="397"/>
      <c r="BC33" s="397">
        <v>63.201560000000001</v>
      </c>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v>20</v>
      </c>
      <c r="CI33" s="397">
        <v>30</v>
      </c>
      <c r="CJ33" s="397"/>
      <c r="CK33" s="397"/>
      <c r="CL33" s="397"/>
      <c r="CM33" s="398"/>
      <c r="CN33" s="398"/>
      <c r="CO33" s="1173"/>
      <c r="CP33" s="1037">
        <v>4302075</v>
      </c>
      <c r="CQ33" s="412" t="s">
        <v>162</v>
      </c>
      <c r="CR33" s="411">
        <v>43022</v>
      </c>
      <c r="CS33" s="413" t="s">
        <v>167</v>
      </c>
      <c r="CT33" s="394" t="s">
        <v>120</v>
      </c>
      <c r="CU33" s="393">
        <f>AH33</f>
        <v>113201560</v>
      </c>
      <c r="CV33" s="388">
        <v>96511</v>
      </c>
      <c r="CW33" s="409" t="s">
        <v>168</v>
      </c>
      <c r="CX33" s="388">
        <v>70</v>
      </c>
      <c r="CY33" s="409" t="s">
        <v>169</v>
      </c>
      <c r="CZ33" s="388">
        <v>7081</v>
      </c>
      <c r="DA33" s="409" t="s">
        <v>170</v>
      </c>
      <c r="DB33" s="409" t="s">
        <v>171</v>
      </c>
      <c r="DC33" s="414" t="s">
        <v>172</v>
      </c>
      <c r="DD33" s="53">
        <f t="shared" si="0"/>
        <v>113201560</v>
      </c>
      <c r="DE33" s="53">
        <f t="shared" si="1"/>
        <v>0</v>
      </c>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5"/>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64"/>
      <c r="HC33" s="84"/>
      <c r="HD33" s="84"/>
      <c r="HE33" s="84"/>
      <c r="HF33" s="84"/>
      <c r="HG33" s="84"/>
      <c r="HH33" s="84"/>
      <c r="HI33" s="64"/>
      <c r="HJ33" s="64"/>
      <c r="HK33" s="64"/>
      <c r="HL33" s="64"/>
      <c r="HM33" s="64"/>
      <c r="HN33" s="64"/>
      <c r="HO33" s="64"/>
      <c r="HP33" s="64"/>
      <c r="HQ33" s="64"/>
      <c r="HR33" s="64"/>
      <c r="HS33" s="64"/>
      <c r="HT33" s="64"/>
      <c r="HU33" s="64"/>
      <c r="HV33" s="64"/>
      <c r="HW33" s="64"/>
      <c r="HX33" s="64"/>
      <c r="HY33" s="64"/>
    </row>
    <row r="34" spans="1:233" s="66" customFormat="1" ht="28.5" customHeight="1" x14ac:dyDescent="0.25">
      <c r="A34" s="663" t="s">
        <v>102</v>
      </c>
      <c r="B34" s="322" t="s">
        <v>127</v>
      </c>
      <c r="C34" s="322" t="s">
        <v>102</v>
      </c>
      <c r="D34" s="322" t="s">
        <v>155</v>
      </c>
      <c r="E34" s="322" t="s">
        <v>157</v>
      </c>
      <c r="F34" s="322"/>
      <c r="G34" s="664"/>
      <c r="H34" s="678"/>
      <c r="I34" s="714"/>
      <c r="J34" s="324"/>
      <c r="K34" s="715"/>
      <c r="L34" s="844" t="s">
        <v>156</v>
      </c>
      <c r="M34" s="324"/>
      <c r="N34" s="325"/>
      <c r="O34" s="326"/>
      <c r="P34" s="322"/>
      <c r="Q34" s="845"/>
      <c r="R34" s="663"/>
      <c r="S34" s="322"/>
      <c r="T34" s="326"/>
      <c r="U34" s="326"/>
      <c r="V34" s="715"/>
      <c r="W34" s="965"/>
      <c r="X34" s="323" t="e">
        <f t="shared" ref="X34" si="3">#REF!</f>
        <v>#REF!</v>
      </c>
      <c r="Y34" s="323"/>
      <c r="Z34" s="664"/>
      <c r="AA34" s="1014"/>
      <c r="AB34" s="1080"/>
      <c r="AC34" s="1081"/>
      <c r="AD34" s="1044"/>
      <c r="AE34" s="324"/>
      <c r="AF34" s="327"/>
      <c r="AG34" s="327"/>
      <c r="AH34" s="1117"/>
      <c r="AI34" s="1180"/>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1181"/>
      <c r="CP34" s="915"/>
      <c r="CQ34" s="323"/>
      <c r="CR34" s="323"/>
      <c r="CS34" s="323"/>
      <c r="CT34" s="323"/>
      <c r="CU34" s="323">
        <f>AH34</f>
        <v>0</v>
      </c>
      <c r="CV34" s="323"/>
      <c r="CW34" s="323"/>
      <c r="CX34" s="323"/>
      <c r="CY34" s="323"/>
      <c r="CZ34" s="323"/>
      <c r="DA34" s="323"/>
      <c r="DB34" s="323"/>
      <c r="DC34" s="323"/>
      <c r="DD34" s="53">
        <f t="shared" si="0"/>
        <v>0</v>
      </c>
      <c r="DE34" s="53">
        <f t="shared" si="1"/>
        <v>0</v>
      </c>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5"/>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64"/>
      <c r="HC34" s="84"/>
      <c r="HD34" s="84"/>
      <c r="HE34" s="84"/>
      <c r="HF34" s="84"/>
      <c r="HG34" s="84"/>
      <c r="HH34" s="84"/>
      <c r="HI34" s="64"/>
      <c r="HJ34" s="64"/>
      <c r="HK34" s="64"/>
      <c r="HL34" s="64"/>
      <c r="HM34" s="64"/>
      <c r="HN34" s="64"/>
      <c r="HO34" s="64"/>
      <c r="HP34" s="64"/>
      <c r="HQ34" s="64"/>
      <c r="HR34" s="64"/>
      <c r="HS34" s="64"/>
      <c r="HT34" s="64"/>
      <c r="HU34" s="64"/>
      <c r="HV34" s="64"/>
      <c r="HW34" s="64"/>
      <c r="HX34" s="64"/>
      <c r="HY34" s="64"/>
    </row>
    <row r="35" spans="1:233" ht="32.25" customHeight="1" thickBot="1" x14ac:dyDescent="0.3">
      <c r="A35" s="661" t="s">
        <v>102</v>
      </c>
      <c r="B35" s="297" t="s">
        <v>127</v>
      </c>
      <c r="C35" s="297" t="s">
        <v>102</v>
      </c>
      <c r="D35" s="297" t="s">
        <v>155</v>
      </c>
      <c r="E35" s="297" t="s">
        <v>157</v>
      </c>
      <c r="F35" s="297" t="s">
        <v>173</v>
      </c>
      <c r="G35" s="662"/>
      <c r="H35" s="681"/>
      <c r="I35" s="706"/>
      <c r="J35" s="299"/>
      <c r="K35" s="707"/>
      <c r="L35" s="838" t="s">
        <v>174</v>
      </c>
      <c r="M35" s="299"/>
      <c r="N35" s="300"/>
      <c r="O35" s="301"/>
      <c r="P35" s="297"/>
      <c r="Q35" s="839"/>
      <c r="R35" s="661"/>
      <c r="S35" s="297"/>
      <c r="T35" s="301"/>
      <c r="U35" s="301"/>
      <c r="V35" s="707"/>
      <c r="W35" s="964"/>
      <c r="X35" s="298" t="e">
        <f t="shared" ref="X35" si="4">#REF!</f>
        <v>#REF!</v>
      </c>
      <c r="Y35" s="298"/>
      <c r="Z35" s="662"/>
      <c r="AA35" s="1012"/>
      <c r="AB35" s="1077"/>
      <c r="AC35" s="1078"/>
      <c r="AD35" s="1039"/>
      <c r="AE35" s="299"/>
      <c r="AF35" s="302"/>
      <c r="AG35" s="302"/>
      <c r="AH35" s="1114"/>
      <c r="AI35" s="1178"/>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303"/>
      <c r="CA35" s="303"/>
      <c r="CB35" s="303"/>
      <c r="CC35" s="303"/>
      <c r="CD35" s="303"/>
      <c r="CE35" s="303"/>
      <c r="CF35" s="303"/>
      <c r="CG35" s="303"/>
      <c r="CH35" s="303"/>
      <c r="CI35" s="303"/>
      <c r="CJ35" s="303"/>
      <c r="CK35" s="303"/>
      <c r="CL35" s="303"/>
      <c r="CM35" s="303"/>
      <c r="CN35" s="303"/>
      <c r="CO35" s="1179"/>
      <c r="CP35" s="914"/>
      <c r="CQ35" s="298"/>
      <c r="CR35" s="298"/>
      <c r="CS35" s="298"/>
      <c r="CT35" s="298"/>
      <c r="CU35" s="298">
        <f>AH35</f>
        <v>0</v>
      </c>
      <c r="CV35" s="298"/>
      <c r="CW35" s="298"/>
      <c r="CX35" s="298"/>
      <c r="CY35" s="298"/>
      <c r="CZ35" s="298"/>
      <c r="DA35" s="298"/>
      <c r="DB35" s="298"/>
      <c r="DC35" s="298"/>
      <c r="DD35" s="53">
        <f t="shared" si="0"/>
        <v>0</v>
      </c>
      <c r="DE35" s="53">
        <f t="shared" si="1"/>
        <v>0</v>
      </c>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1"/>
      <c r="FF35" s="80"/>
      <c r="FG35" s="80"/>
      <c r="FH35" s="80"/>
      <c r="FI35" s="80"/>
      <c r="FJ35" s="80"/>
      <c r="FK35" s="80"/>
      <c r="FL35" s="80"/>
      <c r="FM35" s="80"/>
      <c r="FN35" s="80"/>
      <c r="FO35" s="80"/>
      <c r="FP35" s="80"/>
      <c r="FQ35" s="80"/>
      <c r="FR35" s="80"/>
      <c r="FS35" s="80"/>
      <c r="FT35" s="80"/>
      <c r="FU35" s="80"/>
      <c r="FV35" s="80"/>
      <c r="FW35" s="82"/>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33"/>
      <c r="HC35" s="80"/>
      <c r="HD35" s="80"/>
      <c r="HE35" s="80"/>
      <c r="HF35" s="80"/>
      <c r="HG35" s="80"/>
      <c r="HH35" s="80"/>
      <c r="HI35" s="33"/>
      <c r="HJ35" s="33"/>
      <c r="HK35" s="33"/>
      <c r="HL35" s="33"/>
      <c r="HM35" s="33"/>
      <c r="HN35" s="33"/>
      <c r="HO35" s="33"/>
      <c r="HP35" s="33"/>
      <c r="HQ35" s="33"/>
      <c r="HR35" s="33"/>
      <c r="HS35" s="33"/>
      <c r="HT35" s="33"/>
      <c r="HU35" s="33"/>
      <c r="HV35" s="33"/>
      <c r="HW35" s="33"/>
      <c r="HX35" s="33"/>
      <c r="HY35" s="33"/>
    </row>
    <row r="36" spans="1:233" s="66" customFormat="1" ht="72" customHeight="1" x14ac:dyDescent="0.25">
      <c r="A36" s="415" t="s">
        <v>102</v>
      </c>
      <c r="B36" s="416" t="s">
        <v>127</v>
      </c>
      <c r="C36" s="416" t="s">
        <v>102</v>
      </c>
      <c r="D36" s="416" t="s">
        <v>155</v>
      </c>
      <c r="E36" s="416" t="s">
        <v>157</v>
      </c>
      <c r="F36" s="416" t="s">
        <v>173</v>
      </c>
      <c r="G36" s="417" t="s">
        <v>175</v>
      </c>
      <c r="H36" s="281" t="s">
        <v>113</v>
      </c>
      <c r="I36" s="421" t="s">
        <v>177</v>
      </c>
      <c r="J36" s="422" t="s">
        <v>178</v>
      </c>
      <c r="K36" s="716">
        <v>15</v>
      </c>
      <c r="L36" s="846" t="s">
        <v>176</v>
      </c>
      <c r="M36" s="424">
        <v>2021005810192</v>
      </c>
      <c r="N36" s="425">
        <v>55980000</v>
      </c>
      <c r="O36" s="426" t="s">
        <v>1047</v>
      </c>
      <c r="P36" s="427">
        <v>15</v>
      </c>
      <c r="Q36" s="847">
        <v>55980000</v>
      </c>
      <c r="R36" s="926" t="s">
        <v>1181</v>
      </c>
      <c r="S36" s="427" t="s">
        <v>1054</v>
      </c>
      <c r="T36" s="428" t="s">
        <v>1060</v>
      </c>
      <c r="U36" s="428" t="s">
        <v>1064</v>
      </c>
      <c r="V36" s="927"/>
      <c r="W36" s="415" t="s">
        <v>120</v>
      </c>
      <c r="X36" s="429">
        <f t="shared" ref="X36:X37" si="5">AH36</f>
        <v>55980000</v>
      </c>
      <c r="Y36" s="430">
        <v>96511</v>
      </c>
      <c r="Z36" s="438" t="s">
        <v>168</v>
      </c>
      <c r="AA36" s="1015">
        <v>55980</v>
      </c>
      <c r="AB36" s="1082" t="s">
        <v>164</v>
      </c>
      <c r="AC36" s="1083" t="s">
        <v>897</v>
      </c>
      <c r="AD36" s="1045" t="s">
        <v>165</v>
      </c>
      <c r="AE36" s="422" t="s">
        <v>166</v>
      </c>
      <c r="AF36" s="432"/>
      <c r="AG36" s="432">
        <v>55980000</v>
      </c>
      <c r="AH36" s="1118">
        <f t="shared" si="2"/>
        <v>55980000</v>
      </c>
      <c r="AI36" s="1182">
        <v>55.98</v>
      </c>
      <c r="AJ36" s="433"/>
      <c r="AK36" s="434"/>
      <c r="AL36" s="434"/>
      <c r="AM36" s="434"/>
      <c r="AN36" s="434"/>
      <c r="AO36" s="434">
        <v>1.98</v>
      </c>
      <c r="AP36" s="434">
        <v>54</v>
      </c>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34"/>
      <c r="BZ36" s="434"/>
      <c r="CA36" s="434"/>
      <c r="CB36" s="434"/>
      <c r="CC36" s="434"/>
      <c r="CD36" s="434"/>
      <c r="CE36" s="434"/>
      <c r="CF36" s="434"/>
      <c r="CG36" s="434"/>
      <c r="CH36" s="434"/>
      <c r="CI36" s="434"/>
      <c r="CJ36" s="434"/>
      <c r="CK36" s="434"/>
      <c r="CL36" s="434"/>
      <c r="CM36" s="435"/>
      <c r="CN36" s="435"/>
      <c r="CO36" s="1183"/>
      <c r="CP36" s="1217">
        <v>4301001</v>
      </c>
      <c r="CQ36" s="437" t="s">
        <v>177</v>
      </c>
      <c r="CR36" s="436">
        <v>43011</v>
      </c>
      <c r="CS36" s="423" t="s">
        <v>179</v>
      </c>
      <c r="CT36" s="416" t="s">
        <v>120</v>
      </c>
      <c r="CU36" s="429">
        <f>AH36</f>
        <v>55980000</v>
      </c>
      <c r="CV36" s="430">
        <v>96511</v>
      </c>
      <c r="CW36" s="431" t="s">
        <v>168</v>
      </c>
      <c r="CX36" s="430">
        <v>70</v>
      </c>
      <c r="CY36" s="431" t="s">
        <v>169</v>
      </c>
      <c r="CZ36" s="430">
        <v>7081</v>
      </c>
      <c r="DA36" s="431" t="s">
        <v>170</v>
      </c>
      <c r="DB36" s="431" t="s">
        <v>180</v>
      </c>
      <c r="DC36" s="438" t="s">
        <v>172</v>
      </c>
      <c r="DD36" s="53">
        <f t="shared" si="0"/>
        <v>55980000</v>
      </c>
      <c r="DE36" s="53">
        <f t="shared" si="1"/>
        <v>0</v>
      </c>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5"/>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64"/>
      <c r="HC36" s="84"/>
      <c r="HD36" s="84"/>
      <c r="HE36" s="84"/>
      <c r="HF36" s="84"/>
      <c r="HG36" s="84"/>
      <c r="HH36" s="84"/>
      <c r="HI36" s="64"/>
      <c r="HJ36" s="64"/>
      <c r="HK36" s="64"/>
      <c r="HL36" s="64"/>
      <c r="HM36" s="64"/>
      <c r="HN36" s="64"/>
      <c r="HO36" s="64"/>
      <c r="HP36" s="64"/>
      <c r="HQ36" s="64"/>
      <c r="HR36" s="64"/>
      <c r="HS36" s="64"/>
      <c r="HT36" s="64"/>
      <c r="HU36" s="64"/>
      <c r="HV36" s="64"/>
      <c r="HW36" s="64"/>
      <c r="HX36" s="64"/>
      <c r="HY36" s="64"/>
    </row>
    <row r="37" spans="1:233" s="66" customFormat="1" ht="75" customHeight="1" thickBot="1" x14ac:dyDescent="0.3">
      <c r="A37" s="418" t="s">
        <v>102</v>
      </c>
      <c r="B37" s="419" t="s">
        <v>127</v>
      </c>
      <c r="C37" s="419" t="s">
        <v>102</v>
      </c>
      <c r="D37" s="419" t="s">
        <v>155</v>
      </c>
      <c r="E37" s="419" t="s">
        <v>157</v>
      </c>
      <c r="F37" s="419" t="s">
        <v>173</v>
      </c>
      <c r="G37" s="420" t="s">
        <v>181</v>
      </c>
      <c r="H37" s="281" t="s">
        <v>113</v>
      </c>
      <c r="I37" s="439" t="s">
        <v>183</v>
      </c>
      <c r="J37" s="440" t="s">
        <v>184</v>
      </c>
      <c r="K37" s="717">
        <v>2</v>
      </c>
      <c r="L37" s="848" t="s">
        <v>182</v>
      </c>
      <c r="M37" s="441">
        <v>2021005810272</v>
      </c>
      <c r="N37" s="442">
        <v>638592201.39999998</v>
      </c>
      <c r="O37" s="513" t="s">
        <v>1048</v>
      </c>
      <c r="P37" s="443">
        <v>2</v>
      </c>
      <c r="Q37" s="849">
        <v>638592201.39999998</v>
      </c>
      <c r="R37" s="928" t="s">
        <v>1088</v>
      </c>
      <c r="S37" s="443" t="s">
        <v>1055</v>
      </c>
      <c r="T37" s="444" t="s">
        <v>1061</v>
      </c>
      <c r="U37" s="444" t="s">
        <v>1064</v>
      </c>
      <c r="V37" s="929" t="s">
        <v>898</v>
      </c>
      <c r="W37" s="966" t="s">
        <v>185</v>
      </c>
      <c r="X37" s="446">
        <f t="shared" si="5"/>
        <v>638592201.39999998</v>
      </c>
      <c r="Y37" s="447" t="s">
        <v>189</v>
      </c>
      <c r="Z37" s="455" t="s">
        <v>190</v>
      </c>
      <c r="AA37" s="1016">
        <v>638592.20140000002</v>
      </c>
      <c r="AB37" s="1084" t="s">
        <v>164</v>
      </c>
      <c r="AC37" s="1085" t="s">
        <v>897</v>
      </c>
      <c r="AD37" s="1046" t="s">
        <v>165</v>
      </c>
      <c r="AE37" s="440" t="s">
        <v>166</v>
      </c>
      <c r="AF37" s="449"/>
      <c r="AG37" s="449">
        <v>638592201.39999998</v>
      </c>
      <c r="AH37" s="1119">
        <f t="shared" si="2"/>
        <v>638592201.39999998</v>
      </c>
      <c r="AI37" s="1184">
        <v>638.59220140000002</v>
      </c>
      <c r="AJ37" s="450"/>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v>633.6</v>
      </c>
      <c r="BH37" s="451">
        <v>4.9922013999999999</v>
      </c>
      <c r="BI37" s="451"/>
      <c r="BJ37" s="451"/>
      <c r="BK37" s="451"/>
      <c r="BL37" s="451"/>
      <c r="BM37" s="451"/>
      <c r="BN37" s="451"/>
      <c r="BO37" s="451"/>
      <c r="BP37" s="451"/>
      <c r="BQ37" s="451"/>
      <c r="BR37" s="451"/>
      <c r="BS37" s="451"/>
      <c r="BT37" s="451"/>
      <c r="BU37" s="451"/>
      <c r="BV37" s="451"/>
      <c r="BW37" s="451"/>
      <c r="BX37" s="451"/>
      <c r="BY37" s="451"/>
      <c r="BZ37" s="451"/>
      <c r="CA37" s="451"/>
      <c r="CB37" s="451"/>
      <c r="CC37" s="451"/>
      <c r="CD37" s="451"/>
      <c r="CE37" s="451"/>
      <c r="CF37" s="451"/>
      <c r="CG37" s="451"/>
      <c r="CH37" s="451"/>
      <c r="CI37" s="451"/>
      <c r="CJ37" s="451"/>
      <c r="CK37" s="451"/>
      <c r="CL37" s="451"/>
      <c r="CM37" s="452"/>
      <c r="CN37" s="452"/>
      <c r="CO37" s="1185"/>
      <c r="CP37" s="1149" t="s">
        <v>186</v>
      </c>
      <c r="CQ37" s="453" t="s">
        <v>187</v>
      </c>
      <c r="CR37" s="453">
        <v>43012</v>
      </c>
      <c r="CS37" s="453" t="s">
        <v>188</v>
      </c>
      <c r="CT37" s="445" t="s">
        <v>185</v>
      </c>
      <c r="CU37" s="454">
        <f>AH37</f>
        <v>638592201.39999998</v>
      </c>
      <c r="CV37" s="447" t="s">
        <v>189</v>
      </c>
      <c r="CW37" s="448" t="s">
        <v>190</v>
      </c>
      <c r="CX37" s="445" t="s">
        <v>191</v>
      </c>
      <c r="CY37" s="448" t="s">
        <v>192</v>
      </c>
      <c r="CZ37" s="448" t="s">
        <v>193</v>
      </c>
      <c r="DA37" s="448" t="s">
        <v>170</v>
      </c>
      <c r="DB37" s="448" t="s">
        <v>194</v>
      </c>
      <c r="DC37" s="455" t="s">
        <v>195</v>
      </c>
      <c r="DD37" s="53"/>
      <c r="DE37" s="53"/>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5"/>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64"/>
      <c r="HC37" s="84"/>
      <c r="HD37" s="84"/>
      <c r="HE37" s="84"/>
      <c r="HF37" s="84"/>
      <c r="HG37" s="84"/>
      <c r="HH37" s="84"/>
      <c r="HI37" s="64"/>
      <c r="HJ37" s="64"/>
      <c r="HK37" s="64"/>
      <c r="HL37" s="64"/>
      <c r="HM37" s="64"/>
      <c r="HN37" s="64"/>
      <c r="HO37" s="64"/>
      <c r="HP37" s="64"/>
      <c r="HQ37" s="64"/>
      <c r="HR37" s="64"/>
      <c r="HS37" s="64"/>
      <c r="HT37" s="64"/>
      <c r="HU37" s="64"/>
      <c r="HV37" s="64"/>
      <c r="HW37" s="64"/>
      <c r="HX37" s="64"/>
      <c r="HY37" s="64"/>
    </row>
    <row r="38" spans="1:233" ht="19.5" x14ac:dyDescent="0.25">
      <c r="A38" s="665" t="s">
        <v>102</v>
      </c>
      <c r="B38" s="329" t="s">
        <v>102</v>
      </c>
      <c r="C38" s="329"/>
      <c r="D38" s="329"/>
      <c r="E38" s="329"/>
      <c r="F38" s="329"/>
      <c r="G38" s="666"/>
      <c r="H38" s="675"/>
      <c r="I38" s="718"/>
      <c r="J38" s="331"/>
      <c r="K38" s="719"/>
      <c r="L38" s="850" t="s">
        <v>129</v>
      </c>
      <c r="M38" s="331"/>
      <c r="N38" s="332"/>
      <c r="O38" s="333"/>
      <c r="P38" s="329"/>
      <c r="Q38" s="851"/>
      <c r="R38" s="665"/>
      <c r="S38" s="329"/>
      <c r="T38" s="333"/>
      <c r="U38" s="333"/>
      <c r="V38" s="719"/>
      <c r="W38" s="967"/>
      <c r="X38" s="330"/>
      <c r="Y38" s="330"/>
      <c r="Z38" s="666"/>
      <c r="AA38" s="1017"/>
      <c r="AB38" s="1086"/>
      <c r="AC38" s="1087"/>
      <c r="AD38" s="1047"/>
      <c r="AE38" s="331"/>
      <c r="AF38" s="334"/>
      <c r="AG38" s="334"/>
      <c r="AH38" s="1120"/>
      <c r="AI38" s="1186"/>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1187"/>
      <c r="CP38" s="916"/>
      <c r="CQ38" s="330"/>
      <c r="CR38" s="330"/>
      <c r="CS38" s="330"/>
      <c r="CT38" s="330"/>
      <c r="CU38" s="330"/>
      <c r="CV38" s="330"/>
      <c r="CW38" s="330"/>
      <c r="CX38" s="330"/>
      <c r="CY38" s="330"/>
      <c r="CZ38" s="330"/>
      <c r="DA38" s="330"/>
      <c r="DB38" s="330"/>
      <c r="DC38" s="330"/>
      <c r="DD38" s="53">
        <f t="shared" ref="DD38:DD69" si="6">AF38+AG38</f>
        <v>0</v>
      </c>
      <c r="DE38" s="53">
        <f t="shared" ref="DE38:DE69" si="7">AH38-DD38</f>
        <v>0</v>
      </c>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25"/>
      <c r="HT38" s="25"/>
      <c r="HU38" s="25"/>
      <c r="HV38" s="25"/>
      <c r="HW38" s="25"/>
      <c r="HX38" s="25"/>
      <c r="HY38" s="25"/>
    </row>
    <row r="39" spans="1:233" ht="19.5" x14ac:dyDescent="0.25">
      <c r="A39" s="649" t="s">
        <v>102</v>
      </c>
      <c r="B39" s="34" t="s">
        <v>102</v>
      </c>
      <c r="C39" s="34" t="s">
        <v>130</v>
      </c>
      <c r="D39" s="34"/>
      <c r="E39" s="34"/>
      <c r="F39" s="34"/>
      <c r="G39" s="650"/>
      <c r="H39" s="676"/>
      <c r="I39" s="694"/>
      <c r="J39" s="37"/>
      <c r="K39" s="695"/>
      <c r="L39" s="834" t="s">
        <v>131</v>
      </c>
      <c r="M39" s="37"/>
      <c r="N39" s="69"/>
      <c r="O39" s="34"/>
      <c r="P39" s="34"/>
      <c r="Q39" s="835"/>
      <c r="R39" s="649"/>
      <c r="S39" s="34"/>
      <c r="T39" s="34"/>
      <c r="U39" s="34"/>
      <c r="V39" s="695"/>
      <c r="W39" s="957"/>
      <c r="X39" s="35"/>
      <c r="Y39" s="35"/>
      <c r="Z39" s="962"/>
      <c r="AA39" s="1010"/>
      <c r="AB39" s="649"/>
      <c r="AC39" s="650"/>
      <c r="AD39" s="1033"/>
      <c r="AE39" s="37"/>
      <c r="AF39" s="38"/>
      <c r="AG39" s="38"/>
      <c r="AH39" s="1107"/>
      <c r="AI39" s="1164"/>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1165"/>
      <c r="CP39" s="907"/>
      <c r="CQ39" s="35"/>
      <c r="CR39" s="35"/>
      <c r="CS39" s="35"/>
      <c r="CT39" s="35"/>
      <c r="CU39" s="35"/>
      <c r="CV39" s="35"/>
      <c r="CW39" s="35"/>
      <c r="CX39" s="35"/>
      <c r="CY39" s="35"/>
      <c r="CZ39" s="35"/>
      <c r="DA39" s="35"/>
      <c r="DB39" s="35"/>
      <c r="DC39" s="35"/>
      <c r="DD39" s="53">
        <f t="shared" si="6"/>
        <v>0</v>
      </c>
      <c r="DE39" s="53">
        <f t="shared" si="7"/>
        <v>0</v>
      </c>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33"/>
      <c r="HT39" s="33"/>
      <c r="HU39" s="33"/>
      <c r="HV39" s="33"/>
      <c r="HW39" s="33"/>
      <c r="HX39" s="33"/>
      <c r="HY39" s="33"/>
    </row>
    <row r="40" spans="1:233" ht="19.5" x14ac:dyDescent="0.25">
      <c r="A40" s="659" t="s">
        <v>102</v>
      </c>
      <c r="B40" s="70" t="s">
        <v>102</v>
      </c>
      <c r="C40" s="70" t="s">
        <v>130</v>
      </c>
      <c r="D40" s="70" t="s">
        <v>132</v>
      </c>
      <c r="E40" s="70"/>
      <c r="F40" s="70"/>
      <c r="G40" s="660"/>
      <c r="H40" s="680"/>
      <c r="I40" s="711"/>
      <c r="J40" s="78"/>
      <c r="K40" s="712"/>
      <c r="L40" s="852" t="s">
        <v>133</v>
      </c>
      <c r="M40" s="78"/>
      <c r="N40" s="86"/>
      <c r="O40" s="73"/>
      <c r="P40" s="70"/>
      <c r="Q40" s="853"/>
      <c r="R40" s="659"/>
      <c r="S40" s="70"/>
      <c r="T40" s="73"/>
      <c r="U40" s="73"/>
      <c r="V40" s="712"/>
      <c r="W40" s="963"/>
      <c r="X40" s="71"/>
      <c r="Y40" s="71"/>
      <c r="Z40" s="660"/>
      <c r="AA40" s="1018"/>
      <c r="AB40" s="704"/>
      <c r="AC40" s="705"/>
      <c r="AD40" s="1042"/>
      <c r="AE40" s="78"/>
      <c r="AF40" s="74"/>
      <c r="AG40" s="74"/>
      <c r="AH40" s="1113"/>
      <c r="AI40" s="1176"/>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1177"/>
      <c r="CP40" s="913"/>
      <c r="CQ40" s="71"/>
      <c r="CR40" s="71"/>
      <c r="CS40" s="71"/>
      <c r="CT40" s="71"/>
      <c r="CU40" s="71"/>
      <c r="CV40" s="71"/>
      <c r="CW40" s="71"/>
      <c r="CX40" s="71"/>
      <c r="CY40" s="71"/>
      <c r="CZ40" s="71"/>
      <c r="DA40" s="71"/>
      <c r="DB40" s="71"/>
      <c r="DC40" s="71"/>
      <c r="DD40" s="53">
        <f t="shared" si="6"/>
        <v>0</v>
      </c>
      <c r="DE40" s="53">
        <f t="shared" si="7"/>
        <v>0</v>
      </c>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25"/>
      <c r="HT40" s="25"/>
      <c r="HU40" s="25"/>
      <c r="HV40" s="25"/>
      <c r="HW40" s="25"/>
      <c r="HX40" s="25"/>
      <c r="HY40" s="25"/>
    </row>
    <row r="41" spans="1:233" ht="19.5" x14ac:dyDescent="0.25">
      <c r="A41" s="653" t="s">
        <v>102</v>
      </c>
      <c r="B41" s="47" t="s">
        <v>102</v>
      </c>
      <c r="C41" s="47" t="s">
        <v>130</v>
      </c>
      <c r="D41" s="47" t="s">
        <v>132</v>
      </c>
      <c r="E41" s="47" t="s">
        <v>134</v>
      </c>
      <c r="F41" s="47"/>
      <c r="G41" s="654"/>
      <c r="H41" s="678"/>
      <c r="I41" s="698"/>
      <c r="J41" s="50"/>
      <c r="K41" s="699"/>
      <c r="L41" s="824" t="s">
        <v>135</v>
      </c>
      <c r="M41" s="50"/>
      <c r="N41" s="49"/>
      <c r="O41" s="198"/>
      <c r="P41" s="47"/>
      <c r="Q41" s="825"/>
      <c r="R41" s="653"/>
      <c r="S41" s="47"/>
      <c r="T41" s="198"/>
      <c r="U41" s="198"/>
      <c r="V41" s="699"/>
      <c r="W41" s="959"/>
      <c r="X41" s="48"/>
      <c r="Y41" s="48"/>
      <c r="Z41" s="654"/>
      <c r="AA41" s="1005"/>
      <c r="AB41" s="993"/>
      <c r="AC41" s="942"/>
      <c r="AD41" s="1035"/>
      <c r="AE41" s="50"/>
      <c r="AF41" s="51"/>
      <c r="AG41" s="51"/>
      <c r="AH41" s="1109"/>
      <c r="AI41" s="1168"/>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1169"/>
      <c r="CP41" s="909"/>
      <c r="CQ41" s="48"/>
      <c r="CR41" s="48"/>
      <c r="CS41" s="48"/>
      <c r="CT41" s="48"/>
      <c r="CU41" s="48"/>
      <c r="CV41" s="48"/>
      <c r="CW41" s="48"/>
      <c r="CX41" s="48"/>
      <c r="CY41" s="48"/>
      <c r="CZ41" s="48"/>
      <c r="DA41" s="48"/>
      <c r="DB41" s="48"/>
      <c r="DC41" s="48"/>
      <c r="DD41" s="53">
        <f t="shared" si="6"/>
        <v>0</v>
      </c>
      <c r="DE41" s="53">
        <f t="shared" si="7"/>
        <v>0</v>
      </c>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25"/>
      <c r="HT41" s="25"/>
      <c r="HU41" s="25"/>
      <c r="HV41" s="25"/>
      <c r="HW41" s="25"/>
      <c r="HX41" s="25"/>
      <c r="HY41" s="25"/>
    </row>
    <row r="42" spans="1:233" ht="32.25" thickBot="1" x14ac:dyDescent="0.3">
      <c r="A42" s="661" t="s">
        <v>102</v>
      </c>
      <c r="B42" s="297" t="s">
        <v>102</v>
      </c>
      <c r="C42" s="297" t="s">
        <v>130</v>
      </c>
      <c r="D42" s="297" t="s">
        <v>132</v>
      </c>
      <c r="E42" s="297" t="s">
        <v>134</v>
      </c>
      <c r="F42" s="297" t="s">
        <v>136</v>
      </c>
      <c r="G42" s="662"/>
      <c r="H42" s="681"/>
      <c r="I42" s="706"/>
      <c r="J42" s="299"/>
      <c r="K42" s="707"/>
      <c r="L42" s="838" t="s">
        <v>137</v>
      </c>
      <c r="M42" s="299"/>
      <c r="N42" s="300"/>
      <c r="O42" s="301"/>
      <c r="P42" s="297"/>
      <c r="Q42" s="839"/>
      <c r="R42" s="661"/>
      <c r="S42" s="297"/>
      <c r="T42" s="301"/>
      <c r="U42" s="301"/>
      <c r="V42" s="707"/>
      <c r="W42" s="964"/>
      <c r="X42" s="298"/>
      <c r="Y42" s="298"/>
      <c r="Z42" s="662"/>
      <c r="AA42" s="1012"/>
      <c r="AB42" s="1077"/>
      <c r="AC42" s="1078"/>
      <c r="AD42" s="1039"/>
      <c r="AE42" s="299"/>
      <c r="AF42" s="302"/>
      <c r="AG42" s="302"/>
      <c r="AH42" s="1114"/>
      <c r="AI42" s="1178"/>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1179"/>
      <c r="CP42" s="914"/>
      <c r="CQ42" s="298"/>
      <c r="CR42" s="298"/>
      <c r="CS42" s="298"/>
      <c r="CT42" s="298"/>
      <c r="CU42" s="298"/>
      <c r="CV42" s="298"/>
      <c r="CW42" s="298"/>
      <c r="CX42" s="298"/>
      <c r="CY42" s="298"/>
      <c r="CZ42" s="298"/>
      <c r="DA42" s="298"/>
      <c r="DB42" s="298"/>
      <c r="DC42" s="298"/>
      <c r="DD42" s="53">
        <f t="shared" si="6"/>
        <v>0</v>
      </c>
      <c r="DE42" s="53">
        <f t="shared" si="7"/>
        <v>0</v>
      </c>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25"/>
      <c r="HT42" s="25"/>
      <c r="HU42" s="25"/>
      <c r="HV42" s="25"/>
      <c r="HW42" s="25"/>
      <c r="HX42" s="25"/>
      <c r="HY42" s="25"/>
    </row>
    <row r="43" spans="1:233" s="66" customFormat="1" ht="106.5" customHeight="1" thickBot="1" x14ac:dyDescent="0.3">
      <c r="A43" s="560" t="s">
        <v>102</v>
      </c>
      <c r="B43" s="561" t="s">
        <v>102</v>
      </c>
      <c r="C43" s="561" t="s">
        <v>130</v>
      </c>
      <c r="D43" s="561" t="s">
        <v>132</v>
      </c>
      <c r="E43" s="561" t="s">
        <v>134</v>
      </c>
      <c r="F43" s="561" t="s">
        <v>136</v>
      </c>
      <c r="G43" s="562" t="s">
        <v>196</v>
      </c>
      <c r="H43" s="281" t="s">
        <v>197</v>
      </c>
      <c r="I43" s="387" t="s">
        <v>141</v>
      </c>
      <c r="J43" s="544" t="s">
        <v>199</v>
      </c>
      <c r="K43" s="701">
        <v>1</v>
      </c>
      <c r="L43" s="854" t="s">
        <v>198</v>
      </c>
      <c r="M43" s="544">
        <v>2021005810214</v>
      </c>
      <c r="N43" s="389">
        <v>234150000</v>
      </c>
      <c r="O43" s="543" t="s">
        <v>1077</v>
      </c>
      <c r="P43" s="391">
        <v>1</v>
      </c>
      <c r="Q43" s="829">
        <v>234150000</v>
      </c>
      <c r="R43" s="925" t="s">
        <v>1089</v>
      </c>
      <c r="S43" s="391">
        <v>1</v>
      </c>
      <c r="T43" s="542" t="s">
        <v>1017</v>
      </c>
      <c r="U43" s="542" t="s">
        <v>999</v>
      </c>
      <c r="V43" s="701"/>
      <c r="W43" s="560" t="s">
        <v>120</v>
      </c>
      <c r="X43" s="393">
        <f>AH43</f>
        <v>234150000</v>
      </c>
      <c r="Y43" s="565">
        <v>91138</v>
      </c>
      <c r="Z43" s="400" t="s">
        <v>201</v>
      </c>
      <c r="AA43" s="1007">
        <v>234150</v>
      </c>
      <c r="AB43" s="1075" t="s">
        <v>152</v>
      </c>
      <c r="AC43" s="952" t="s">
        <v>821</v>
      </c>
      <c r="AD43" s="1037" t="s">
        <v>143</v>
      </c>
      <c r="AE43" s="388" t="s">
        <v>144</v>
      </c>
      <c r="AF43" s="456">
        <v>234150000</v>
      </c>
      <c r="AG43" s="457"/>
      <c r="AH43" s="1121">
        <f t="shared" si="2"/>
        <v>234150000</v>
      </c>
      <c r="AI43" s="1172">
        <v>234.15</v>
      </c>
      <c r="AJ43" s="404"/>
      <c r="AK43" s="397"/>
      <c r="AL43" s="397"/>
      <c r="AM43" s="397"/>
      <c r="AN43" s="397"/>
      <c r="AO43" s="397">
        <v>10.5435</v>
      </c>
      <c r="AP43" s="397">
        <v>83.957831999999996</v>
      </c>
      <c r="AQ43" s="397">
        <v>83.151899999999998</v>
      </c>
      <c r="AR43" s="397">
        <v>20.7</v>
      </c>
      <c r="AS43" s="397">
        <v>35.796767999999993</v>
      </c>
      <c r="AT43" s="397"/>
      <c r="AU43" s="397"/>
      <c r="AV43" s="397"/>
      <c r="AW43" s="397"/>
      <c r="AX43" s="397"/>
      <c r="AY43" s="397"/>
      <c r="AZ43" s="397"/>
      <c r="BA43" s="397"/>
      <c r="BB43" s="397"/>
      <c r="BC43" s="397"/>
      <c r="BD43" s="397"/>
      <c r="BE43" s="397"/>
      <c r="BF43" s="397"/>
      <c r="BG43" s="458"/>
      <c r="BH43" s="458"/>
      <c r="BI43" s="458"/>
      <c r="BJ43" s="458"/>
      <c r="BK43" s="458"/>
      <c r="BL43" s="397"/>
      <c r="BM43" s="397"/>
      <c r="BN43" s="397"/>
      <c r="BO43" s="397"/>
      <c r="BP43" s="397"/>
      <c r="BQ43" s="397"/>
      <c r="BR43" s="397"/>
      <c r="BS43" s="397"/>
      <c r="BT43" s="397"/>
      <c r="BU43" s="397"/>
      <c r="BV43" s="397"/>
      <c r="BW43" s="397"/>
      <c r="BX43" s="397"/>
      <c r="BY43" s="397"/>
      <c r="BZ43" s="397"/>
      <c r="CA43" s="397"/>
      <c r="CB43" s="397"/>
      <c r="CC43" s="397"/>
      <c r="CD43" s="397"/>
      <c r="CE43" s="397"/>
      <c r="CF43" s="397"/>
      <c r="CG43" s="397"/>
      <c r="CH43" s="397"/>
      <c r="CI43" s="397"/>
      <c r="CJ43" s="397"/>
      <c r="CK43" s="397"/>
      <c r="CL43" s="397"/>
      <c r="CM43" s="398"/>
      <c r="CN43" s="398"/>
      <c r="CO43" s="1173"/>
      <c r="CP43" s="1216">
        <v>4599030</v>
      </c>
      <c r="CQ43" s="399" t="s">
        <v>739</v>
      </c>
      <c r="CR43" s="399">
        <v>45991</v>
      </c>
      <c r="CS43" s="399" t="s">
        <v>200</v>
      </c>
      <c r="CT43" s="392" t="s">
        <v>120</v>
      </c>
      <c r="CU43" s="393">
        <f>AH43</f>
        <v>234150000</v>
      </c>
      <c r="CV43" s="394">
        <v>91138</v>
      </c>
      <c r="CW43" s="394" t="s">
        <v>201</v>
      </c>
      <c r="CX43" s="394">
        <v>66</v>
      </c>
      <c r="CY43" s="394" t="s">
        <v>202</v>
      </c>
      <c r="CZ43" s="394">
        <v>70481</v>
      </c>
      <c r="DA43" s="394" t="s">
        <v>1131</v>
      </c>
      <c r="DB43" s="394" t="s">
        <v>203</v>
      </c>
      <c r="DC43" s="400" t="s">
        <v>204</v>
      </c>
      <c r="DD43" s="53">
        <f t="shared" si="6"/>
        <v>234150000</v>
      </c>
      <c r="DE43" s="53">
        <f t="shared" si="7"/>
        <v>0</v>
      </c>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5"/>
      <c r="HT43" s="65"/>
      <c r="HU43" s="65"/>
      <c r="HV43" s="65"/>
      <c r="HW43" s="65"/>
      <c r="HX43" s="65"/>
      <c r="HY43" s="65"/>
    </row>
    <row r="44" spans="1:233" ht="19.5" x14ac:dyDescent="0.25">
      <c r="A44" s="657" t="s">
        <v>205</v>
      </c>
      <c r="B44" s="315"/>
      <c r="C44" s="315"/>
      <c r="D44" s="315"/>
      <c r="E44" s="315"/>
      <c r="F44" s="315"/>
      <c r="G44" s="658"/>
      <c r="H44" s="674"/>
      <c r="I44" s="690"/>
      <c r="J44" s="244"/>
      <c r="K44" s="720"/>
      <c r="L44" s="830" t="s">
        <v>206</v>
      </c>
      <c r="M44" s="244"/>
      <c r="N44" s="318"/>
      <c r="O44" s="319"/>
      <c r="P44" s="315"/>
      <c r="Q44" s="831"/>
      <c r="R44" s="657"/>
      <c r="S44" s="315"/>
      <c r="T44" s="319"/>
      <c r="U44" s="319"/>
      <c r="V44" s="720"/>
      <c r="W44" s="961"/>
      <c r="X44" s="316"/>
      <c r="Y44" s="316"/>
      <c r="Z44" s="658"/>
      <c r="AA44" s="1008"/>
      <c r="AB44" s="990"/>
      <c r="AC44" s="940"/>
      <c r="AD44" s="1048"/>
      <c r="AE44" s="244"/>
      <c r="AF44" s="320"/>
      <c r="AG44" s="320"/>
      <c r="AH44" s="1112"/>
      <c r="AI44" s="1174"/>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21"/>
      <c r="CM44" s="321"/>
      <c r="CN44" s="321"/>
      <c r="CO44" s="1175"/>
      <c r="CP44" s="912"/>
      <c r="CQ44" s="316"/>
      <c r="CR44" s="316"/>
      <c r="CS44" s="316"/>
      <c r="CT44" s="316"/>
      <c r="CU44" s="316"/>
      <c r="CV44" s="316"/>
      <c r="CW44" s="316"/>
      <c r="CX44" s="316"/>
      <c r="CY44" s="316"/>
      <c r="CZ44" s="316"/>
      <c r="DA44" s="316"/>
      <c r="DB44" s="316"/>
      <c r="DC44" s="316"/>
      <c r="DD44" s="53">
        <f t="shared" si="6"/>
        <v>0</v>
      </c>
      <c r="DE44" s="53">
        <f t="shared" si="7"/>
        <v>0</v>
      </c>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33"/>
      <c r="HT44" s="33"/>
      <c r="HU44" s="33"/>
      <c r="HV44" s="33"/>
      <c r="HW44" s="33"/>
      <c r="HX44" s="33"/>
      <c r="HY44" s="33"/>
    </row>
    <row r="45" spans="1:233" ht="19.5" x14ac:dyDescent="0.25">
      <c r="A45" s="647" t="s">
        <v>205</v>
      </c>
      <c r="B45" s="26" t="s">
        <v>207</v>
      </c>
      <c r="C45" s="26"/>
      <c r="D45" s="26"/>
      <c r="E45" s="26"/>
      <c r="F45" s="26"/>
      <c r="G45" s="648"/>
      <c r="H45" s="675"/>
      <c r="I45" s="709"/>
      <c r="J45" s="76"/>
      <c r="K45" s="710"/>
      <c r="L45" s="832" t="s">
        <v>208</v>
      </c>
      <c r="M45" s="76"/>
      <c r="N45" s="68"/>
      <c r="O45" s="199"/>
      <c r="P45" s="26"/>
      <c r="Q45" s="833"/>
      <c r="R45" s="647"/>
      <c r="S45" s="26"/>
      <c r="T45" s="199"/>
      <c r="U45" s="199"/>
      <c r="V45" s="710"/>
      <c r="W45" s="956"/>
      <c r="X45" s="27"/>
      <c r="Y45" s="27"/>
      <c r="Z45" s="648"/>
      <c r="AA45" s="1009"/>
      <c r="AB45" s="991"/>
      <c r="AC45" s="944"/>
      <c r="AD45" s="1041"/>
      <c r="AE45" s="76"/>
      <c r="AF45" s="30"/>
      <c r="AG45" s="30"/>
      <c r="AH45" s="1106"/>
      <c r="AI45" s="1162"/>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1163"/>
      <c r="CP45" s="906"/>
      <c r="CQ45" s="27"/>
      <c r="CR45" s="27"/>
      <c r="CS45" s="27"/>
      <c r="CT45" s="27"/>
      <c r="CU45" s="27"/>
      <c r="CV45" s="27"/>
      <c r="CW45" s="27"/>
      <c r="CX45" s="27"/>
      <c r="CY45" s="27"/>
      <c r="CZ45" s="27"/>
      <c r="DA45" s="27"/>
      <c r="DB45" s="27"/>
      <c r="DC45" s="27"/>
      <c r="DD45" s="53">
        <f t="shared" si="6"/>
        <v>0</v>
      </c>
      <c r="DE45" s="53">
        <f t="shared" si="7"/>
        <v>0</v>
      </c>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33"/>
      <c r="HT45" s="33"/>
      <c r="HU45" s="33"/>
      <c r="HV45" s="33"/>
      <c r="HW45" s="33"/>
      <c r="HX45" s="33"/>
      <c r="HY45" s="33"/>
    </row>
    <row r="46" spans="1:233" ht="19.5" x14ac:dyDescent="0.25">
      <c r="A46" s="649" t="s">
        <v>205</v>
      </c>
      <c r="B46" s="34" t="s">
        <v>207</v>
      </c>
      <c r="C46" s="34" t="s">
        <v>207</v>
      </c>
      <c r="D46" s="34"/>
      <c r="E46" s="34"/>
      <c r="F46" s="34"/>
      <c r="G46" s="650"/>
      <c r="H46" s="676"/>
      <c r="I46" s="694"/>
      <c r="J46" s="37"/>
      <c r="K46" s="695"/>
      <c r="L46" s="834" t="s">
        <v>209</v>
      </c>
      <c r="M46" s="37"/>
      <c r="N46" s="69"/>
      <c r="O46" s="34"/>
      <c r="P46" s="34"/>
      <c r="Q46" s="835"/>
      <c r="R46" s="649"/>
      <c r="S46" s="34"/>
      <c r="T46" s="34"/>
      <c r="U46" s="34"/>
      <c r="V46" s="695"/>
      <c r="W46" s="957"/>
      <c r="X46" s="35"/>
      <c r="Y46" s="35"/>
      <c r="Z46" s="962"/>
      <c r="AA46" s="1010"/>
      <c r="AB46" s="649"/>
      <c r="AC46" s="650"/>
      <c r="AD46" s="1033"/>
      <c r="AE46" s="37"/>
      <c r="AF46" s="38"/>
      <c r="AG46" s="38"/>
      <c r="AH46" s="1107"/>
      <c r="AI46" s="1164"/>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1165"/>
      <c r="CP46" s="907"/>
      <c r="CQ46" s="35"/>
      <c r="CR46" s="35"/>
      <c r="CS46" s="35"/>
      <c r="CT46" s="35"/>
      <c r="CU46" s="35"/>
      <c r="CV46" s="35"/>
      <c r="CW46" s="35"/>
      <c r="CX46" s="35"/>
      <c r="CY46" s="35"/>
      <c r="CZ46" s="35"/>
      <c r="DA46" s="35"/>
      <c r="DB46" s="35"/>
      <c r="DC46" s="35"/>
      <c r="DD46" s="53">
        <f t="shared" si="6"/>
        <v>0</v>
      </c>
      <c r="DE46" s="53">
        <f t="shared" si="7"/>
        <v>0</v>
      </c>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33"/>
      <c r="HT46" s="33"/>
      <c r="HU46" s="33"/>
      <c r="HV46" s="33"/>
      <c r="HW46" s="33"/>
      <c r="HX46" s="33"/>
      <c r="HY46" s="33"/>
    </row>
    <row r="47" spans="1:233" ht="19.5" x14ac:dyDescent="0.25">
      <c r="A47" s="659" t="s">
        <v>205</v>
      </c>
      <c r="B47" s="70" t="s">
        <v>207</v>
      </c>
      <c r="C47" s="70" t="s">
        <v>207</v>
      </c>
      <c r="D47" s="70" t="s">
        <v>207</v>
      </c>
      <c r="E47" s="70"/>
      <c r="F47" s="70"/>
      <c r="G47" s="660"/>
      <c r="H47" s="680"/>
      <c r="I47" s="704"/>
      <c r="J47" s="73"/>
      <c r="K47" s="705"/>
      <c r="L47" s="841" t="s">
        <v>210</v>
      </c>
      <c r="M47" s="73"/>
      <c r="N47" s="77"/>
      <c r="O47" s="200"/>
      <c r="P47" s="70"/>
      <c r="Q47" s="842"/>
      <c r="R47" s="659"/>
      <c r="S47" s="70"/>
      <c r="T47" s="200"/>
      <c r="U47" s="200"/>
      <c r="V47" s="705"/>
      <c r="W47" s="963"/>
      <c r="X47" s="71"/>
      <c r="Y47" s="71"/>
      <c r="Z47" s="660"/>
      <c r="AA47" s="1013"/>
      <c r="AB47" s="1079"/>
      <c r="AC47" s="941"/>
      <c r="AD47" s="996"/>
      <c r="AE47" s="73"/>
      <c r="AF47" s="74"/>
      <c r="AG47" s="74"/>
      <c r="AH47" s="1113"/>
      <c r="AI47" s="1176"/>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1177"/>
      <c r="CP47" s="913"/>
      <c r="CQ47" s="71"/>
      <c r="CR47" s="71"/>
      <c r="CS47" s="71"/>
      <c r="CT47" s="71"/>
      <c r="CU47" s="71"/>
      <c r="CV47" s="71"/>
      <c r="CW47" s="71"/>
      <c r="CX47" s="71"/>
      <c r="CY47" s="71"/>
      <c r="CZ47" s="71"/>
      <c r="DA47" s="71"/>
      <c r="DB47" s="71"/>
      <c r="DC47" s="71"/>
      <c r="DD47" s="53">
        <f t="shared" si="6"/>
        <v>0</v>
      </c>
      <c r="DE47" s="53">
        <f t="shared" si="7"/>
        <v>0</v>
      </c>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33"/>
      <c r="HT47" s="33"/>
      <c r="HU47" s="33"/>
      <c r="HV47" s="33"/>
      <c r="HW47" s="33"/>
      <c r="HX47" s="33"/>
      <c r="HY47" s="33"/>
    </row>
    <row r="48" spans="1:233" ht="19.5" x14ac:dyDescent="0.25">
      <c r="A48" s="653" t="s">
        <v>205</v>
      </c>
      <c r="B48" s="47" t="s">
        <v>207</v>
      </c>
      <c r="C48" s="47" t="s">
        <v>207</v>
      </c>
      <c r="D48" s="47" t="s">
        <v>207</v>
      </c>
      <c r="E48" s="47" t="s">
        <v>211</v>
      </c>
      <c r="F48" s="47"/>
      <c r="G48" s="654"/>
      <c r="H48" s="678"/>
      <c r="I48" s="698"/>
      <c r="J48" s="50"/>
      <c r="K48" s="699"/>
      <c r="L48" s="824" t="s">
        <v>212</v>
      </c>
      <c r="M48" s="50"/>
      <c r="N48" s="49"/>
      <c r="O48" s="198"/>
      <c r="P48" s="47"/>
      <c r="Q48" s="825"/>
      <c r="R48" s="653"/>
      <c r="S48" s="47"/>
      <c r="T48" s="198"/>
      <c r="U48" s="198"/>
      <c r="V48" s="699"/>
      <c r="W48" s="959"/>
      <c r="X48" s="48"/>
      <c r="Y48" s="48"/>
      <c r="Z48" s="654"/>
      <c r="AA48" s="1005"/>
      <c r="AB48" s="993"/>
      <c r="AC48" s="942"/>
      <c r="AD48" s="1035"/>
      <c r="AE48" s="50"/>
      <c r="AF48" s="51"/>
      <c r="AG48" s="51"/>
      <c r="AH48" s="1109"/>
      <c r="AI48" s="1168"/>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1169"/>
      <c r="CP48" s="909"/>
      <c r="CQ48" s="48"/>
      <c r="CR48" s="48"/>
      <c r="CS48" s="48"/>
      <c r="CT48" s="48"/>
      <c r="CU48" s="48"/>
      <c r="CV48" s="48"/>
      <c r="CW48" s="48"/>
      <c r="CX48" s="48"/>
      <c r="CY48" s="48"/>
      <c r="CZ48" s="48"/>
      <c r="DA48" s="48"/>
      <c r="DB48" s="48"/>
      <c r="DC48" s="48"/>
      <c r="DD48" s="53">
        <f t="shared" si="6"/>
        <v>0</v>
      </c>
      <c r="DE48" s="53">
        <f t="shared" si="7"/>
        <v>0</v>
      </c>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33"/>
      <c r="HT48" s="33"/>
      <c r="HU48" s="33"/>
      <c r="HV48" s="33"/>
      <c r="HW48" s="33"/>
      <c r="HX48" s="33"/>
      <c r="HY48" s="33"/>
    </row>
    <row r="49" spans="1:233" ht="20.25" thickBot="1" x14ac:dyDescent="0.3">
      <c r="A49" s="661" t="s">
        <v>205</v>
      </c>
      <c r="B49" s="297" t="s">
        <v>207</v>
      </c>
      <c r="C49" s="297" t="s">
        <v>207</v>
      </c>
      <c r="D49" s="297" t="s">
        <v>207</v>
      </c>
      <c r="E49" s="297" t="s">
        <v>211</v>
      </c>
      <c r="F49" s="297" t="s">
        <v>207</v>
      </c>
      <c r="G49" s="662"/>
      <c r="H49" s="681"/>
      <c r="I49" s="706"/>
      <c r="J49" s="299"/>
      <c r="K49" s="707"/>
      <c r="L49" s="838" t="s">
        <v>213</v>
      </c>
      <c r="M49" s="299"/>
      <c r="N49" s="300"/>
      <c r="O49" s="301"/>
      <c r="P49" s="297"/>
      <c r="Q49" s="839"/>
      <c r="R49" s="661"/>
      <c r="S49" s="297"/>
      <c r="T49" s="301"/>
      <c r="U49" s="301"/>
      <c r="V49" s="707"/>
      <c r="W49" s="964"/>
      <c r="X49" s="298"/>
      <c r="Y49" s="298"/>
      <c r="Z49" s="662"/>
      <c r="AA49" s="1012"/>
      <c r="AB49" s="1077"/>
      <c r="AC49" s="1078"/>
      <c r="AD49" s="1039"/>
      <c r="AE49" s="299"/>
      <c r="AF49" s="302"/>
      <c r="AG49" s="302"/>
      <c r="AH49" s="1114"/>
      <c r="AI49" s="1178"/>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3"/>
      <c r="BR49" s="303"/>
      <c r="BS49" s="303"/>
      <c r="BT49" s="303"/>
      <c r="BU49" s="303"/>
      <c r="BV49" s="303"/>
      <c r="BW49" s="303"/>
      <c r="BX49" s="303"/>
      <c r="BY49" s="303"/>
      <c r="BZ49" s="303"/>
      <c r="CA49" s="303"/>
      <c r="CB49" s="303"/>
      <c r="CC49" s="303"/>
      <c r="CD49" s="303"/>
      <c r="CE49" s="303"/>
      <c r="CF49" s="303"/>
      <c r="CG49" s="303"/>
      <c r="CH49" s="303"/>
      <c r="CI49" s="303"/>
      <c r="CJ49" s="303"/>
      <c r="CK49" s="303"/>
      <c r="CL49" s="303"/>
      <c r="CM49" s="303"/>
      <c r="CN49" s="303"/>
      <c r="CO49" s="1179"/>
      <c r="CP49" s="914"/>
      <c r="CQ49" s="298"/>
      <c r="CR49" s="298"/>
      <c r="CS49" s="298"/>
      <c r="CT49" s="298"/>
      <c r="CU49" s="298"/>
      <c r="CV49" s="298"/>
      <c r="CW49" s="298"/>
      <c r="CX49" s="298"/>
      <c r="CY49" s="298"/>
      <c r="CZ49" s="298"/>
      <c r="DA49" s="298"/>
      <c r="DB49" s="298"/>
      <c r="DC49" s="298"/>
      <c r="DD49" s="53">
        <f t="shared" si="6"/>
        <v>0</v>
      </c>
      <c r="DE49" s="53">
        <f t="shared" si="7"/>
        <v>0</v>
      </c>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25"/>
      <c r="HT49" s="25"/>
      <c r="HU49" s="25"/>
      <c r="HV49" s="25"/>
      <c r="HW49" s="25"/>
      <c r="HX49" s="25"/>
      <c r="HY49" s="25"/>
    </row>
    <row r="50" spans="1:233" s="66" customFormat="1" ht="73.5" customHeight="1" thickBot="1" x14ac:dyDescent="0.3">
      <c r="A50" s="560" t="s">
        <v>205</v>
      </c>
      <c r="B50" s="561" t="s">
        <v>207</v>
      </c>
      <c r="C50" s="561" t="s">
        <v>207</v>
      </c>
      <c r="D50" s="561" t="s">
        <v>207</v>
      </c>
      <c r="E50" s="561" t="s">
        <v>211</v>
      </c>
      <c r="F50" s="561" t="s">
        <v>207</v>
      </c>
      <c r="G50" s="562" t="s">
        <v>214</v>
      </c>
      <c r="H50" s="281" t="s">
        <v>113</v>
      </c>
      <c r="I50" s="387" t="s">
        <v>216</v>
      </c>
      <c r="J50" s="544" t="s">
        <v>217</v>
      </c>
      <c r="K50" s="701">
        <v>300</v>
      </c>
      <c r="L50" s="854" t="s">
        <v>215</v>
      </c>
      <c r="M50" s="544">
        <v>2021005810166</v>
      </c>
      <c r="N50" s="389">
        <v>120000000</v>
      </c>
      <c r="O50" s="543"/>
      <c r="P50" s="391"/>
      <c r="Q50" s="829"/>
      <c r="R50" s="925"/>
      <c r="S50" s="391"/>
      <c r="T50" s="542"/>
      <c r="U50" s="542"/>
      <c r="V50" s="701"/>
      <c r="W50" s="560" t="s">
        <v>220</v>
      </c>
      <c r="X50" s="393">
        <f>AH50</f>
        <v>120000000</v>
      </c>
      <c r="Y50" s="565" t="s">
        <v>223</v>
      </c>
      <c r="Z50" s="400" t="s">
        <v>224</v>
      </c>
      <c r="AA50" s="1007">
        <v>120000</v>
      </c>
      <c r="AB50" s="1075" t="s">
        <v>206</v>
      </c>
      <c r="AC50" s="952" t="s">
        <v>206</v>
      </c>
      <c r="AD50" s="1037" t="s">
        <v>218</v>
      </c>
      <c r="AE50" s="388" t="s">
        <v>219</v>
      </c>
      <c r="AF50" s="456">
        <v>120000000</v>
      </c>
      <c r="AG50" s="456"/>
      <c r="AH50" s="1122">
        <f t="shared" si="2"/>
        <v>120000000</v>
      </c>
      <c r="AI50" s="1172">
        <v>120</v>
      </c>
      <c r="AJ50" s="404"/>
      <c r="AK50" s="397"/>
      <c r="AL50" s="397"/>
      <c r="AM50" s="397"/>
      <c r="AN50" s="397"/>
      <c r="AO50" s="397"/>
      <c r="AP50" s="397"/>
      <c r="AQ50" s="397"/>
      <c r="AR50" s="397"/>
      <c r="AS50" s="397"/>
      <c r="AT50" s="397"/>
      <c r="AU50" s="397"/>
      <c r="AV50" s="397"/>
      <c r="AW50" s="397"/>
      <c r="AX50" s="397"/>
      <c r="AY50" s="397"/>
      <c r="AZ50" s="397"/>
      <c r="BA50" s="397"/>
      <c r="BB50" s="397"/>
      <c r="BC50" s="397">
        <v>120</v>
      </c>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8"/>
      <c r="CN50" s="398"/>
      <c r="CO50" s="1173"/>
      <c r="CP50" s="1218">
        <v>3502009</v>
      </c>
      <c r="CQ50" s="459" t="s">
        <v>221</v>
      </c>
      <c r="CR50" s="460">
        <v>35022</v>
      </c>
      <c r="CS50" s="413" t="s">
        <v>222</v>
      </c>
      <c r="CT50" s="461" t="s">
        <v>220</v>
      </c>
      <c r="CU50" s="393">
        <f>AH50</f>
        <v>120000000</v>
      </c>
      <c r="CV50" s="394" t="s">
        <v>223</v>
      </c>
      <c r="CW50" s="394" t="s">
        <v>224</v>
      </c>
      <c r="CX50" s="394">
        <v>47</v>
      </c>
      <c r="CY50" s="394" t="s">
        <v>225</v>
      </c>
      <c r="CZ50" s="394">
        <v>7045401</v>
      </c>
      <c r="DA50" s="394" t="s">
        <v>226</v>
      </c>
      <c r="DB50" s="394" t="s">
        <v>218</v>
      </c>
      <c r="DC50" s="400" t="s">
        <v>210</v>
      </c>
      <c r="DD50" s="53">
        <f t="shared" si="6"/>
        <v>120000000</v>
      </c>
      <c r="DE50" s="53">
        <f t="shared" si="7"/>
        <v>0</v>
      </c>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5"/>
      <c r="HT50" s="65"/>
      <c r="HU50" s="65"/>
      <c r="HV50" s="65"/>
      <c r="HW50" s="65"/>
      <c r="HX50" s="65"/>
      <c r="HY50" s="65"/>
    </row>
    <row r="51" spans="1:233" ht="19.5" x14ac:dyDescent="0.25">
      <c r="A51" s="667" t="s">
        <v>205</v>
      </c>
      <c r="B51" s="336" t="s">
        <v>207</v>
      </c>
      <c r="C51" s="336" t="s">
        <v>207</v>
      </c>
      <c r="D51" s="336" t="s">
        <v>127</v>
      </c>
      <c r="E51" s="336"/>
      <c r="F51" s="336"/>
      <c r="G51" s="668"/>
      <c r="H51" s="680"/>
      <c r="I51" s="721"/>
      <c r="J51" s="338"/>
      <c r="K51" s="722"/>
      <c r="L51" s="855" t="s">
        <v>227</v>
      </c>
      <c r="M51" s="338"/>
      <c r="N51" s="339"/>
      <c r="O51" s="340"/>
      <c r="P51" s="336"/>
      <c r="Q51" s="856"/>
      <c r="R51" s="667"/>
      <c r="S51" s="336"/>
      <c r="T51" s="340"/>
      <c r="U51" s="340"/>
      <c r="V51" s="722"/>
      <c r="W51" s="968"/>
      <c r="X51" s="337"/>
      <c r="Y51" s="337"/>
      <c r="Z51" s="668"/>
      <c r="AA51" s="1019"/>
      <c r="AB51" s="1088"/>
      <c r="AC51" s="1089"/>
      <c r="AD51" s="1049"/>
      <c r="AE51" s="338"/>
      <c r="AF51" s="338"/>
      <c r="AG51" s="341"/>
      <c r="AH51" s="1123"/>
      <c r="AI51" s="1188"/>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1189"/>
      <c r="CP51" s="917"/>
      <c r="CQ51" s="337"/>
      <c r="CR51" s="337"/>
      <c r="CS51" s="337"/>
      <c r="CT51" s="337"/>
      <c r="CU51" s="337"/>
      <c r="CV51" s="337"/>
      <c r="CW51" s="337"/>
      <c r="CX51" s="337"/>
      <c r="CY51" s="337"/>
      <c r="CZ51" s="337"/>
      <c r="DA51" s="337"/>
      <c r="DB51" s="337"/>
      <c r="DC51" s="337"/>
      <c r="DD51" s="53">
        <f t="shared" si="6"/>
        <v>0</v>
      </c>
      <c r="DE51" s="53">
        <f t="shared" si="7"/>
        <v>0</v>
      </c>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33"/>
      <c r="HT51" s="33"/>
      <c r="HU51" s="33"/>
      <c r="HV51" s="33"/>
      <c r="HW51" s="33"/>
      <c r="HX51" s="33"/>
      <c r="HY51" s="33"/>
    </row>
    <row r="52" spans="1:233" ht="19.5" x14ac:dyDescent="0.25">
      <c r="A52" s="653" t="s">
        <v>205</v>
      </c>
      <c r="B52" s="47" t="s">
        <v>207</v>
      </c>
      <c r="C52" s="47" t="s">
        <v>207</v>
      </c>
      <c r="D52" s="47" t="s">
        <v>127</v>
      </c>
      <c r="E52" s="47" t="s">
        <v>211</v>
      </c>
      <c r="F52" s="47"/>
      <c r="G52" s="654"/>
      <c r="H52" s="678"/>
      <c r="I52" s="698"/>
      <c r="J52" s="50"/>
      <c r="K52" s="699"/>
      <c r="L52" s="824" t="s">
        <v>212</v>
      </c>
      <c r="M52" s="50"/>
      <c r="N52" s="49"/>
      <c r="O52" s="198"/>
      <c r="P52" s="47"/>
      <c r="Q52" s="825"/>
      <c r="R52" s="653"/>
      <c r="S52" s="47"/>
      <c r="T52" s="198"/>
      <c r="U52" s="198"/>
      <c r="V52" s="699"/>
      <c r="W52" s="959"/>
      <c r="X52" s="48"/>
      <c r="Y52" s="48"/>
      <c r="Z52" s="654"/>
      <c r="AA52" s="1005"/>
      <c r="AB52" s="993"/>
      <c r="AC52" s="942"/>
      <c r="AD52" s="1035"/>
      <c r="AE52" s="50"/>
      <c r="AF52" s="50"/>
      <c r="AG52" s="51"/>
      <c r="AH52" s="1109"/>
      <c r="AI52" s="1168"/>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1169"/>
      <c r="CP52" s="909"/>
      <c r="CQ52" s="48"/>
      <c r="CR52" s="48"/>
      <c r="CS52" s="48"/>
      <c r="CT52" s="48"/>
      <c r="CU52" s="48"/>
      <c r="CV52" s="48"/>
      <c r="CW52" s="48"/>
      <c r="CX52" s="48"/>
      <c r="CY52" s="48"/>
      <c r="CZ52" s="48"/>
      <c r="DA52" s="48"/>
      <c r="DB52" s="48"/>
      <c r="DC52" s="48"/>
      <c r="DD52" s="53">
        <f t="shared" si="6"/>
        <v>0</v>
      </c>
      <c r="DE52" s="53">
        <f t="shared" si="7"/>
        <v>0</v>
      </c>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33"/>
      <c r="HT52" s="33"/>
      <c r="HU52" s="33"/>
      <c r="HV52" s="33"/>
      <c r="HW52" s="33"/>
      <c r="HX52" s="33"/>
      <c r="HY52" s="33"/>
    </row>
    <row r="53" spans="1:233" ht="20.25" thickBot="1" x14ac:dyDescent="0.3">
      <c r="A53" s="661" t="s">
        <v>205</v>
      </c>
      <c r="B53" s="297" t="s">
        <v>207</v>
      </c>
      <c r="C53" s="297" t="s">
        <v>207</v>
      </c>
      <c r="D53" s="297" t="s">
        <v>127</v>
      </c>
      <c r="E53" s="297" t="s">
        <v>211</v>
      </c>
      <c r="F53" s="297" t="s">
        <v>104</v>
      </c>
      <c r="G53" s="662"/>
      <c r="H53" s="681"/>
      <c r="I53" s="706"/>
      <c r="J53" s="299"/>
      <c r="K53" s="707"/>
      <c r="L53" s="838" t="s">
        <v>228</v>
      </c>
      <c r="M53" s="299"/>
      <c r="N53" s="300"/>
      <c r="O53" s="301"/>
      <c r="P53" s="297"/>
      <c r="Q53" s="839"/>
      <c r="R53" s="661"/>
      <c r="S53" s="297"/>
      <c r="T53" s="301"/>
      <c r="U53" s="301"/>
      <c r="V53" s="707"/>
      <c r="W53" s="964"/>
      <c r="X53" s="298"/>
      <c r="Y53" s="298"/>
      <c r="Z53" s="662"/>
      <c r="AA53" s="1012"/>
      <c r="AB53" s="1077"/>
      <c r="AC53" s="1078"/>
      <c r="AD53" s="1039"/>
      <c r="AE53" s="299"/>
      <c r="AF53" s="299"/>
      <c r="AG53" s="302"/>
      <c r="AH53" s="1114"/>
      <c r="AI53" s="1178"/>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1179"/>
      <c r="CP53" s="914"/>
      <c r="CQ53" s="298"/>
      <c r="CR53" s="298"/>
      <c r="CS53" s="298"/>
      <c r="CT53" s="298"/>
      <c r="CU53" s="298"/>
      <c r="CV53" s="298"/>
      <c r="CW53" s="298"/>
      <c r="CX53" s="298"/>
      <c r="CY53" s="298"/>
      <c r="CZ53" s="298"/>
      <c r="DA53" s="298"/>
      <c r="DB53" s="298"/>
      <c r="DC53" s="298"/>
      <c r="DD53" s="53">
        <f t="shared" si="6"/>
        <v>0</v>
      </c>
      <c r="DE53" s="53">
        <f t="shared" si="7"/>
        <v>0</v>
      </c>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25"/>
      <c r="HT53" s="25"/>
      <c r="HU53" s="25"/>
      <c r="HV53" s="25"/>
      <c r="HW53" s="25"/>
      <c r="HX53" s="25"/>
      <c r="HY53" s="25"/>
    </row>
    <row r="54" spans="1:233" s="66" customFormat="1" ht="105" x14ac:dyDescent="0.25">
      <c r="A54" s="415" t="s">
        <v>205</v>
      </c>
      <c r="B54" s="416" t="s">
        <v>207</v>
      </c>
      <c r="C54" s="416" t="s">
        <v>207</v>
      </c>
      <c r="D54" s="416" t="s">
        <v>127</v>
      </c>
      <c r="E54" s="416" t="s">
        <v>211</v>
      </c>
      <c r="F54" s="416" t="s">
        <v>104</v>
      </c>
      <c r="G54" s="417" t="s">
        <v>229</v>
      </c>
      <c r="H54" s="281" t="s">
        <v>113</v>
      </c>
      <c r="I54" s="462" t="s">
        <v>231</v>
      </c>
      <c r="J54" s="463" t="s">
        <v>232</v>
      </c>
      <c r="K54" s="723">
        <v>3</v>
      </c>
      <c r="L54" s="857" t="s">
        <v>230</v>
      </c>
      <c r="M54" s="464">
        <v>2020005810110</v>
      </c>
      <c r="N54" s="425">
        <v>80000000</v>
      </c>
      <c r="O54" s="426" t="s">
        <v>995</v>
      </c>
      <c r="P54" s="427" t="s">
        <v>996</v>
      </c>
      <c r="Q54" s="847">
        <v>80000000</v>
      </c>
      <c r="R54" s="926" t="s">
        <v>997</v>
      </c>
      <c r="S54" s="427" t="s">
        <v>998</v>
      </c>
      <c r="T54" s="428" t="s">
        <v>911</v>
      </c>
      <c r="U54" s="428" t="s">
        <v>999</v>
      </c>
      <c r="V54" s="723"/>
      <c r="W54" s="415" t="s">
        <v>120</v>
      </c>
      <c r="X54" s="429">
        <f t="shared" ref="X54:X55" si="8">AH54</f>
        <v>80000000</v>
      </c>
      <c r="Y54" s="465">
        <v>64241</v>
      </c>
      <c r="Z54" s="969" t="s">
        <v>237</v>
      </c>
      <c r="AA54" s="1015">
        <v>80000</v>
      </c>
      <c r="AB54" s="1082" t="s">
        <v>206</v>
      </c>
      <c r="AC54" s="1083" t="s">
        <v>992</v>
      </c>
      <c r="AD54" s="1050" t="s">
        <v>218</v>
      </c>
      <c r="AE54" s="464" t="s">
        <v>233</v>
      </c>
      <c r="AF54" s="466">
        <v>80000000</v>
      </c>
      <c r="AG54" s="466"/>
      <c r="AH54" s="1124">
        <f t="shared" si="2"/>
        <v>80000000</v>
      </c>
      <c r="AI54" s="1182">
        <v>80</v>
      </c>
      <c r="AJ54" s="433"/>
      <c r="AK54" s="434"/>
      <c r="AL54" s="434"/>
      <c r="AM54" s="434"/>
      <c r="AN54" s="434"/>
      <c r="AO54" s="434"/>
      <c r="AP54" s="434"/>
      <c r="AQ54" s="434"/>
      <c r="AR54" s="434"/>
      <c r="AS54" s="434"/>
      <c r="AT54" s="434"/>
      <c r="AU54" s="434"/>
      <c r="AV54" s="434"/>
      <c r="AW54" s="434"/>
      <c r="AX54" s="434"/>
      <c r="AY54" s="434"/>
      <c r="AZ54" s="434"/>
      <c r="BA54" s="434"/>
      <c r="BB54" s="434"/>
      <c r="BC54" s="434">
        <v>80</v>
      </c>
      <c r="BD54" s="434"/>
      <c r="BE54" s="434"/>
      <c r="BF54" s="434"/>
      <c r="BG54" s="434"/>
      <c r="BH54" s="434"/>
      <c r="BI54" s="434"/>
      <c r="BJ54" s="434"/>
      <c r="BK54" s="434"/>
      <c r="BL54" s="434"/>
      <c r="BM54" s="434"/>
      <c r="BN54" s="434"/>
      <c r="BO54" s="434"/>
      <c r="BP54" s="434"/>
      <c r="BQ54" s="434"/>
      <c r="BR54" s="434"/>
      <c r="BS54" s="434"/>
      <c r="BT54" s="434"/>
      <c r="BU54" s="434"/>
      <c r="BV54" s="434"/>
      <c r="BW54" s="434"/>
      <c r="BX54" s="434"/>
      <c r="BY54" s="434"/>
      <c r="BZ54" s="434"/>
      <c r="CA54" s="434"/>
      <c r="CB54" s="434"/>
      <c r="CC54" s="434"/>
      <c r="CD54" s="434"/>
      <c r="CE54" s="434"/>
      <c r="CF54" s="434"/>
      <c r="CG54" s="434"/>
      <c r="CH54" s="434"/>
      <c r="CI54" s="434"/>
      <c r="CJ54" s="434"/>
      <c r="CK54" s="434"/>
      <c r="CL54" s="434"/>
      <c r="CM54" s="435"/>
      <c r="CN54" s="435"/>
      <c r="CO54" s="1183"/>
      <c r="CP54" s="1150" t="s">
        <v>234</v>
      </c>
      <c r="CQ54" s="468" t="s">
        <v>235</v>
      </c>
      <c r="CR54" s="468">
        <v>35021</v>
      </c>
      <c r="CS54" s="469" t="s">
        <v>236</v>
      </c>
      <c r="CT54" s="468" t="s">
        <v>120</v>
      </c>
      <c r="CU54" s="470">
        <f>AH54</f>
        <v>80000000</v>
      </c>
      <c r="CV54" s="519">
        <v>64241</v>
      </c>
      <c r="CW54" s="519" t="s">
        <v>237</v>
      </c>
      <c r="CX54" s="471" t="s">
        <v>238</v>
      </c>
      <c r="CY54" s="471" t="s">
        <v>239</v>
      </c>
      <c r="CZ54" s="472" t="s">
        <v>240</v>
      </c>
      <c r="DA54" s="472" t="s">
        <v>227</v>
      </c>
      <c r="DB54" s="473" t="s">
        <v>241</v>
      </c>
      <c r="DC54" s="474" t="s">
        <v>242</v>
      </c>
      <c r="DD54" s="53">
        <f t="shared" si="6"/>
        <v>80000000</v>
      </c>
      <c r="DE54" s="53">
        <f t="shared" si="7"/>
        <v>0</v>
      </c>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5"/>
      <c r="HT54" s="65"/>
      <c r="HU54" s="65"/>
      <c r="HV54" s="65"/>
      <c r="HW54" s="65"/>
      <c r="HX54" s="65"/>
      <c r="HY54" s="65"/>
    </row>
    <row r="55" spans="1:233" s="66" customFormat="1" ht="115.5" customHeight="1" thickBot="1" x14ac:dyDescent="0.3">
      <c r="A55" s="418" t="s">
        <v>205</v>
      </c>
      <c r="B55" s="419" t="s">
        <v>207</v>
      </c>
      <c r="C55" s="419" t="s">
        <v>207</v>
      </c>
      <c r="D55" s="419" t="s">
        <v>127</v>
      </c>
      <c r="E55" s="419" t="s">
        <v>211</v>
      </c>
      <c r="F55" s="419" t="s">
        <v>104</v>
      </c>
      <c r="G55" s="420" t="s">
        <v>243</v>
      </c>
      <c r="H55" s="281" t="s">
        <v>113</v>
      </c>
      <c r="I55" s="475" t="s">
        <v>231</v>
      </c>
      <c r="J55" s="476" t="s">
        <v>245</v>
      </c>
      <c r="K55" s="724">
        <v>1</v>
      </c>
      <c r="L55" s="858" t="s">
        <v>244</v>
      </c>
      <c r="M55" s="476">
        <v>2020005810265</v>
      </c>
      <c r="N55" s="442">
        <v>1878439825.4100001</v>
      </c>
      <c r="O55" s="513" t="s">
        <v>1065</v>
      </c>
      <c r="P55" s="443" t="s">
        <v>1066</v>
      </c>
      <c r="Q55" s="849">
        <v>6916406029.0600004</v>
      </c>
      <c r="R55" s="928" t="s">
        <v>1132</v>
      </c>
      <c r="S55" s="443" t="s">
        <v>1067</v>
      </c>
      <c r="T55" s="444">
        <v>44561</v>
      </c>
      <c r="U55" s="444">
        <v>44742</v>
      </c>
      <c r="V55" s="724" t="s">
        <v>1069</v>
      </c>
      <c r="W55" s="418" t="s">
        <v>246</v>
      </c>
      <c r="X55" s="446">
        <f t="shared" si="8"/>
        <v>1878439825.4100001</v>
      </c>
      <c r="Y55" s="477" t="s">
        <v>247</v>
      </c>
      <c r="Z55" s="970" t="s">
        <v>248</v>
      </c>
      <c r="AA55" s="1016">
        <v>1878439.82541</v>
      </c>
      <c r="AB55" s="1084" t="s">
        <v>206</v>
      </c>
      <c r="AC55" s="1085" t="s">
        <v>1068</v>
      </c>
      <c r="AD55" s="1051" t="s">
        <v>218</v>
      </c>
      <c r="AE55" s="476" t="s">
        <v>233</v>
      </c>
      <c r="AF55" s="478">
        <v>1878439825.4100001</v>
      </c>
      <c r="AG55" s="478"/>
      <c r="AH55" s="1125">
        <f t="shared" si="2"/>
        <v>1878439825.4100001</v>
      </c>
      <c r="AI55" s="1184">
        <v>1878.4398254100001</v>
      </c>
      <c r="AJ55" s="450"/>
      <c r="AK55" s="451"/>
      <c r="AL55" s="451"/>
      <c r="AM55" s="451"/>
      <c r="AN55" s="451"/>
      <c r="AO55" s="451"/>
      <c r="AP55" s="451"/>
      <c r="AQ55" s="451"/>
      <c r="AR55" s="451"/>
      <c r="AS55" s="451"/>
      <c r="AT55" s="451">
        <v>1878.4398254100001</v>
      </c>
      <c r="AU55" s="451"/>
      <c r="AV55" s="451"/>
      <c r="AW55" s="451"/>
      <c r="AX55" s="451"/>
      <c r="AY55" s="451"/>
      <c r="AZ55" s="451"/>
      <c r="BA55" s="451"/>
      <c r="BB55" s="451"/>
      <c r="BC55" s="451"/>
      <c r="BD55" s="451"/>
      <c r="BE55" s="451"/>
      <c r="BF55" s="451"/>
      <c r="BG55" s="451"/>
      <c r="BH55" s="451"/>
      <c r="BI55" s="451"/>
      <c r="BJ55" s="451"/>
      <c r="BK55" s="451"/>
      <c r="BL55" s="451"/>
      <c r="BM55" s="451"/>
      <c r="BN55" s="451"/>
      <c r="BO55" s="451"/>
      <c r="BP55" s="451"/>
      <c r="BQ55" s="451"/>
      <c r="BR55" s="451"/>
      <c r="BS55" s="451"/>
      <c r="BT55" s="451"/>
      <c r="BU55" s="451"/>
      <c r="BV55" s="451"/>
      <c r="BW55" s="451"/>
      <c r="BX55" s="451"/>
      <c r="BY55" s="451"/>
      <c r="BZ55" s="451"/>
      <c r="CA55" s="451"/>
      <c r="CB55" s="451"/>
      <c r="CC55" s="451"/>
      <c r="CD55" s="451"/>
      <c r="CE55" s="451"/>
      <c r="CF55" s="451"/>
      <c r="CG55" s="451"/>
      <c r="CH55" s="451"/>
      <c r="CI55" s="451"/>
      <c r="CJ55" s="451"/>
      <c r="CK55" s="451"/>
      <c r="CL55" s="451"/>
      <c r="CM55" s="452"/>
      <c r="CN55" s="452"/>
      <c r="CO55" s="1185"/>
      <c r="CP55" s="1152" t="s">
        <v>234</v>
      </c>
      <c r="CQ55" s="480" t="s">
        <v>235</v>
      </c>
      <c r="CR55" s="481">
        <v>35021</v>
      </c>
      <c r="CS55" s="801" t="s">
        <v>236</v>
      </c>
      <c r="CT55" s="480" t="s">
        <v>246</v>
      </c>
      <c r="CU55" s="482">
        <f>AH55</f>
        <v>1878439825.4100001</v>
      </c>
      <c r="CV55" s="515" t="s">
        <v>247</v>
      </c>
      <c r="CW55" s="515" t="s">
        <v>248</v>
      </c>
      <c r="CX55" s="483" t="s">
        <v>238</v>
      </c>
      <c r="CY55" s="483" t="s">
        <v>239</v>
      </c>
      <c r="CZ55" s="484" t="s">
        <v>240</v>
      </c>
      <c r="DA55" s="484" t="s">
        <v>227</v>
      </c>
      <c r="DB55" s="485" t="s">
        <v>241</v>
      </c>
      <c r="DC55" s="486" t="s">
        <v>242</v>
      </c>
      <c r="DD55" s="53">
        <f t="shared" si="6"/>
        <v>1878439825.4100001</v>
      </c>
      <c r="DE55" s="53">
        <f t="shared" si="7"/>
        <v>0</v>
      </c>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5"/>
      <c r="HT55" s="65"/>
      <c r="HU55" s="65"/>
      <c r="HV55" s="65"/>
      <c r="HW55" s="65"/>
      <c r="HX55" s="65"/>
      <c r="HY55" s="65"/>
    </row>
    <row r="56" spans="1:233" ht="31.5" x14ac:dyDescent="0.25">
      <c r="A56" s="667" t="s">
        <v>205</v>
      </c>
      <c r="B56" s="336" t="s">
        <v>207</v>
      </c>
      <c r="C56" s="336" t="s">
        <v>207</v>
      </c>
      <c r="D56" s="336" t="s">
        <v>102</v>
      </c>
      <c r="E56" s="336"/>
      <c r="F56" s="336"/>
      <c r="G56" s="668"/>
      <c r="H56" s="680"/>
      <c r="I56" s="721"/>
      <c r="J56" s="338"/>
      <c r="K56" s="722"/>
      <c r="L56" s="855" t="s">
        <v>249</v>
      </c>
      <c r="M56" s="338"/>
      <c r="N56" s="339"/>
      <c r="O56" s="340"/>
      <c r="P56" s="336"/>
      <c r="Q56" s="856"/>
      <c r="R56" s="667"/>
      <c r="S56" s="336"/>
      <c r="T56" s="340"/>
      <c r="U56" s="340"/>
      <c r="V56" s="722"/>
      <c r="W56" s="968"/>
      <c r="X56" s="337"/>
      <c r="Y56" s="337"/>
      <c r="Z56" s="668"/>
      <c r="AA56" s="1019"/>
      <c r="AB56" s="1088"/>
      <c r="AC56" s="1089"/>
      <c r="AD56" s="1049"/>
      <c r="AE56" s="338"/>
      <c r="AF56" s="338"/>
      <c r="AG56" s="341"/>
      <c r="AH56" s="1123"/>
      <c r="AI56" s="1188"/>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1189"/>
      <c r="CP56" s="917"/>
      <c r="CQ56" s="337"/>
      <c r="CR56" s="337"/>
      <c r="CS56" s="337"/>
      <c r="CT56" s="337"/>
      <c r="CU56" s="337"/>
      <c r="CV56" s="337"/>
      <c r="CW56" s="337"/>
      <c r="CX56" s="337"/>
      <c r="CY56" s="337"/>
      <c r="CZ56" s="337"/>
      <c r="DA56" s="337"/>
      <c r="DB56" s="337"/>
      <c r="DC56" s="337"/>
      <c r="DD56" s="53">
        <f t="shared" si="6"/>
        <v>0</v>
      </c>
      <c r="DE56" s="53">
        <f t="shared" si="7"/>
        <v>0</v>
      </c>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33"/>
      <c r="HT56" s="33"/>
      <c r="HU56" s="33"/>
      <c r="HV56" s="33"/>
      <c r="HW56" s="33"/>
      <c r="HX56" s="33"/>
      <c r="HY56" s="33"/>
    </row>
    <row r="57" spans="1:233" ht="19.5" x14ac:dyDescent="0.25">
      <c r="A57" s="653" t="s">
        <v>205</v>
      </c>
      <c r="B57" s="47" t="s">
        <v>207</v>
      </c>
      <c r="C57" s="47" t="s">
        <v>207</v>
      </c>
      <c r="D57" s="47" t="s">
        <v>102</v>
      </c>
      <c r="E57" s="47" t="s">
        <v>250</v>
      </c>
      <c r="F57" s="47"/>
      <c r="G57" s="654"/>
      <c r="H57" s="678"/>
      <c r="I57" s="698"/>
      <c r="J57" s="50"/>
      <c r="K57" s="699"/>
      <c r="L57" s="824" t="s">
        <v>251</v>
      </c>
      <c r="M57" s="50"/>
      <c r="N57" s="49"/>
      <c r="O57" s="198"/>
      <c r="P57" s="47"/>
      <c r="Q57" s="825"/>
      <c r="R57" s="653"/>
      <c r="S57" s="47"/>
      <c r="T57" s="198"/>
      <c r="U57" s="198"/>
      <c r="V57" s="699"/>
      <c r="W57" s="959"/>
      <c r="X57" s="48"/>
      <c r="Y57" s="48"/>
      <c r="Z57" s="654"/>
      <c r="AA57" s="1005"/>
      <c r="AB57" s="993"/>
      <c r="AC57" s="942"/>
      <c r="AD57" s="1035"/>
      <c r="AE57" s="50"/>
      <c r="AF57" s="50"/>
      <c r="AG57" s="51"/>
      <c r="AH57" s="1109"/>
      <c r="AI57" s="1168"/>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1169"/>
      <c r="CP57" s="909"/>
      <c r="CQ57" s="48"/>
      <c r="CR57" s="48"/>
      <c r="CS57" s="48"/>
      <c r="CT57" s="48"/>
      <c r="CU57" s="48"/>
      <c r="CV57" s="48"/>
      <c r="CW57" s="48"/>
      <c r="CX57" s="48"/>
      <c r="CY57" s="48"/>
      <c r="CZ57" s="48"/>
      <c r="DA57" s="48"/>
      <c r="DB57" s="48"/>
      <c r="DC57" s="48"/>
      <c r="DD57" s="53">
        <f t="shared" si="6"/>
        <v>0</v>
      </c>
      <c r="DE57" s="53">
        <f t="shared" si="7"/>
        <v>0</v>
      </c>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33"/>
      <c r="HT57" s="33"/>
      <c r="HU57" s="33"/>
      <c r="HV57" s="33"/>
      <c r="HW57" s="33"/>
      <c r="HX57" s="33"/>
      <c r="HY57" s="33"/>
    </row>
    <row r="58" spans="1:233" ht="20.25" thickBot="1" x14ac:dyDescent="0.3">
      <c r="A58" s="661" t="s">
        <v>205</v>
      </c>
      <c r="B58" s="297" t="s">
        <v>207</v>
      </c>
      <c r="C58" s="297" t="s">
        <v>207</v>
      </c>
      <c r="D58" s="297" t="s">
        <v>102</v>
      </c>
      <c r="E58" s="297" t="s">
        <v>250</v>
      </c>
      <c r="F58" s="297" t="s">
        <v>252</v>
      </c>
      <c r="G58" s="662"/>
      <c r="H58" s="681"/>
      <c r="I58" s="706"/>
      <c r="J58" s="299"/>
      <c r="K58" s="707"/>
      <c r="L58" s="838" t="s">
        <v>253</v>
      </c>
      <c r="M58" s="299"/>
      <c r="N58" s="300"/>
      <c r="O58" s="301"/>
      <c r="P58" s="297"/>
      <c r="Q58" s="839"/>
      <c r="R58" s="661"/>
      <c r="S58" s="297"/>
      <c r="T58" s="301"/>
      <c r="U58" s="301"/>
      <c r="V58" s="707"/>
      <c r="W58" s="964"/>
      <c r="X58" s="298"/>
      <c r="Y58" s="298"/>
      <c r="Z58" s="662"/>
      <c r="AA58" s="1012"/>
      <c r="AB58" s="1077"/>
      <c r="AC58" s="1078"/>
      <c r="AD58" s="1039"/>
      <c r="AE58" s="299"/>
      <c r="AF58" s="299"/>
      <c r="AG58" s="302"/>
      <c r="AH58" s="1114"/>
      <c r="AI58" s="1178"/>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3"/>
      <c r="CO58" s="1179"/>
      <c r="CP58" s="914"/>
      <c r="CQ58" s="298"/>
      <c r="CR58" s="298"/>
      <c r="CS58" s="298"/>
      <c r="CT58" s="298"/>
      <c r="CU58" s="298"/>
      <c r="CV58" s="298"/>
      <c r="CW58" s="298"/>
      <c r="CX58" s="298"/>
      <c r="CY58" s="298"/>
      <c r="CZ58" s="298"/>
      <c r="DA58" s="298"/>
      <c r="DB58" s="298"/>
      <c r="DC58" s="298"/>
      <c r="DD58" s="53">
        <f t="shared" si="6"/>
        <v>0</v>
      </c>
      <c r="DE58" s="53">
        <f t="shared" si="7"/>
        <v>0</v>
      </c>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25"/>
      <c r="HT58" s="25"/>
      <c r="HU58" s="25"/>
      <c r="HV58" s="25"/>
      <c r="HW58" s="25"/>
      <c r="HX58" s="25"/>
      <c r="HY58" s="25"/>
    </row>
    <row r="59" spans="1:233" s="66" customFormat="1" ht="297" customHeight="1" thickBot="1" x14ac:dyDescent="0.3">
      <c r="A59" s="560" t="s">
        <v>205</v>
      </c>
      <c r="B59" s="561" t="s">
        <v>207</v>
      </c>
      <c r="C59" s="561" t="s">
        <v>207</v>
      </c>
      <c r="D59" s="561" t="s">
        <v>102</v>
      </c>
      <c r="E59" s="561" t="s">
        <v>250</v>
      </c>
      <c r="F59" s="561" t="s">
        <v>252</v>
      </c>
      <c r="G59" s="562" t="s">
        <v>254</v>
      </c>
      <c r="H59" s="281" t="s">
        <v>113</v>
      </c>
      <c r="I59" s="387" t="s">
        <v>256</v>
      </c>
      <c r="J59" s="544" t="s">
        <v>257</v>
      </c>
      <c r="K59" s="701">
        <v>200</v>
      </c>
      <c r="L59" s="859" t="s">
        <v>255</v>
      </c>
      <c r="M59" s="544">
        <v>2013000100294</v>
      </c>
      <c r="N59" s="389">
        <v>1200000000</v>
      </c>
      <c r="O59" s="543" t="s">
        <v>988</v>
      </c>
      <c r="P59" s="391" t="s">
        <v>989</v>
      </c>
      <c r="Q59" s="829">
        <v>1200000000</v>
      </c>
      <c r="R59" s="925" t="s">
        <v>1090</v>
      </c>
      <c r="S59" s="391" t="s">
        <v>990</v>
      </c>
      <c r="T59" s="542" t="s">
        <v>911</v>
      </c>
      <c r="U59" s="542" t="s">
        <v>991</v>
      </c>
      <c r="V59" s="701"/>
      <c r="W59" s="560" t="s">
        <v>120</v>
      </c>
      <c r="X59" s="393">
        <f>AH59</f>
        <v>1200000000</v>
      </c>
      <c r="Y59" s="487" t="s">
        <v>261</v>
      </c>
      <c r="Z59" s="971" t="s">
        <v>262</v>
      </c>
      <c r="AA59" s="1007">
        <v>1200000</v>
      </c>
      <c r="AB59" s="1075" t="s">
        <v>206</v>
      </c>
      <c r="AC59" s="952" t="s">
        <v>992</v>
      </c>
      <c r="AD59" s="1037" t="s">
        <v>218</v>
      </c>
      <c r="AE59" s="388" t="s">
        <v>233</v>
      </c>
      <c r="AF59" s="456">
        <v>1200000000</v>
      </c>
      <c r="AG59" s="456"/>
      <c r="AH59" s="1122">
        <f t="shared" si="2"/>
        <v>1200000000</v>
      </c>
      <c r="AI59" s="1172">
        <v>1200</v>
      </c>
      <c r="AJ59" s="396">
        <v>220</v>
      </c>
      <c r="AK59" s="396">
        <v>0.5</v>
      </c>
      <c r="AL59" s="396">
        <v>1E-3</v>
      </c>
      <c r="AM59" s="397"/>
      <c r="AN59" s="397"/>
      <c r="AO59" s="397"/>
      <c r="AP59" s="397"/>
      <c r="AQ59" s="397"/>
      <c r="AR59" s="397"/>
      <c r="AS59" s="397">
        <v>9.7657319999999999</v>
      </c>
      <c r="AT59" s="397">
        <v>863.42677608999998</v>
      </c>
      <c r="AU59" s="397">
        <v>10.35</v>
      </c>
      <c r="AV59" s="397">
        <v>95.806491910000091</v>
      </c>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c r="BY59" s="397"/>
      <c r="BZ59" s="397"/>
      <c r="CA59" s="397"/>
      <c r="CB59" s="397"/>
      <c r="CC59" s="397"/>
      <c r="CD59" s="397"/>
      <c r="CE59" s="397"/>
      <c r="CF59" s="397"/>
      <c r="CG59" s="397"/>
      <c r="CH59" s="397"/>
      <c r="CI59" s="397"/>
      <c r="CJ59" s="397"/>
      <c r="CK59" s="397"/>
      <c r="CL59" s="397"/>
      <c r="CM59" s="398"/>
      <c r="CN59" s="398"/>
      <c r="CO59" s="1173"/>
      <c r="CP59" s="1219" t="s">
        <v>258</v>
      </c>
      <c r="CQ59" s="489" t="s">
        <v>259</v>
      </c>
      <c r="CR59" s="489">
        <v>39042</v>
      </c>
      <c r="CS59" s="490" t="s">
        <v>260</v>
      </c>
      <c r="CT59" s="489" t="s">
        <v>120</v>
      </c>
      <c r="CU59" s="491">
        <f>AH59</f>
        <v>1200000000</v>
      </c>
      <c r="CV59" s="564" t="s">
        <v>261</v>
      </c>
      <c r="CW59" s="564" t="s">
        <v>262</v>
      </c>
      <c r="CX59" s="394" t="s">
        <v>263</v>
      </c>
      <c r="CY59" s="394" t="s">
        <v>264</v>
      </c>
      <c r="CZ59" s="492" t="s">
        <v>265</v>
      </c>
      <c r="DA59" s="492" t="s">
        <v>266</v>
      </c>
      <c r="DB59" s="406" t="s">
        <v>267</v>
      </c>
      <c r="DC59" s="493" t="s">
        <v>268</v>
      </c>
      <c r="DD59" s="53">
        <f t="shared" si="6"/>
        <v>1200000000</v>
      </c>
      <c r="DE59" s="53">
        <f t="shared" si="7"/>
        <v>0</v>
      </c>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5"/>
      <c r="HT59" s="65"/>
      <c r="HU59" s="65"/>
      <c r="HV59" s="65"/>
      <c r="HW59" s="65"/>
      <c r="HX59" s="65"/>
      <c r="HY59" s="65"/>
    </row>
    <row r="60" spans="1:233" ht="19.5" x14ac:dyDescent="0.25">
      <c r="A60" s="665" t="s">
        <v>205</v>
      </c>
      <c r="B60" s="329" t="s">
        <v>127</v>
      </c>
      <c r="C60" s="329"/>
      <c r="D60" s="329"/>
      <c r="E60" s="329"/>
      <c r="F60" s="329"/>
      <c r="G60" s="666"/>
      <c r="H60" s="675"/>
      <c r="I60" s="718"/>
      <c r="J60" s="331"/>
      <c r="K60" s="719"/>
      <c r="L60" s="850" t="s">
        <v>153</v>
      </c>
      <c r="M60" s="331"/>
      <c r="N60" s="332"/>
      <c r="O60" s="333"/>
      <c r="P60" s="329"/>
      <c r="Q60" s="851"/>
      <c r="R60" s="665"/>
      <c r="S60" s="329"/>
      <c r="T60" s="333"/>
      <c r="U60" s="333"/>
      <c r="V60" s="719"/>
      <c r="W60" s="967"/>
      <c r="X60" s="330"/>
      <c r="Y60" s="330"/>
      <c r="Z60" s="666"/>
      <c r="AA60" s="1017"/>
      <c r="AB60" s="1086"/>
      <c r="AC60" s="1087"/>
      <c r="AD60" s="1047"/>
      <c r="AE60" s="331"/>
      <c r="AF60" s="331"/>
      <c r="AG60" s="334"/>
      <c r="AH60" s="1120"/>
      <c r="AI60" s="1186"/>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c r="BI60" s="335"/>
      <c r="BJ60" s="335"/>
      <c r="BK60" s="335"/>
      <c r="BL60" s="335"/>
      <c r="BM60" s="335"/>
      <c r="BN60" s="335"/>
      <c r="BO60" s="335"/>
      <c r="BP60" s="335"/>
      <c r="BQ60" s="335"/>
      <c r="BR60" s="335"/>
      <c r="BS60" s="335"/>
      <c r="BT60" s="335"/>
      <c r="BU60" s="335"/>
      <c r="BV60" s="335"/>
      <c r="BW60" s="335"/>
      <c r="BX60" s="335"/>
      <c r="BY60" s="335"/>
      <c r="BZ60" s="335"/>
      <c r="CA60" s="335"/>
      <c r="CB60" s="335"/>
      <c r="CC60" s="335"/>
      <c r="CD60" s="335"/>
      <c r="CE60" s="335"/>
      <c r="CF60" s="335"/>
      <c r="CG60" s="335"/>
      <c r="CH60" s="335"/>
      <c r="CI60" s="335"/>
      <c r="CJ60" s="335"/>
      <c r="CK60" s="335"/>
      <c r="CL60" s="335"/>
      <c r="CM60" s="335"/>
      <c r="CN60" s="335"/>
      <c r="CO60" s="1187"/>
      <c r="CP60" s="916"/>
      <c r="CQ60" s="330"/>
      <c r="CR60" s="330"/>
      <c r="CS60" s="330"/>
      <c r="CT60" s="330"/>
      <c r="CU60" s="330"/>
      <c r="CV60" s="330"/>
      <c r="CW60" s="330"/>
      <c r="CX60" s="330"/>
      <c r="CY60" s="330"/>
      <c r="CZ60" s="330"/>
      <c r="DA60" s="330"/>
      <c r="DB60" s="330"/>
      <c r="DC60" s="330"/>
      <c r="DD60" s="53">
        <f t="shared" si="6"/>
        <v>0</v>
      </c>
      <c r="DE60" s="53">
        <f t="shared" si="7"/>
        <v>0</v>
      </c>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33"/>
      <c r="HT60" s="33"/>
      <c r="HU60" s="33"/>
      <c r="HV60" s="33"/>
      <c r="HW60" s="33"/>
      <c r="HX60" s="33"/>
      <c r="HY60" s="33"/>
    </row>
    <row r="61" spans="1:233" ht="19.5" x14ac:dyDescent="0.25">
      <c r="A61" s="649" t="s">
        <v>205</v>
      </c>
      <c r="B61" s="34" t="s">
        <v>127</v>
      </c>
      <c r="C61" s="34" t="s">
        <v>102</v>
      </c>
      <c r="D61" s="34"/>
      <c r="E61" s="34"/>
      <c r="F61" s="34"/>
      <c r="G61" s="650"/>
      <c r="H61" s="676"/>
      <c r="I61" s="694"/>
      <c r="J61" s="37"/>
      <c r="K61" s="695"/>
      <c r="L61" s="834" t="s">
        <v>154</v>
      </c>
      <c r="M61" s="37"/>
      <c r="N61" s="69"/>
      <c r="O61" s="34"/>
      <c r="P61" s="34"/>
      <c r="Q61" s="835"/>
      <c r="R61" s="649"/>
      <c r="S61" s="34"/>
      <c r="T61" s="34"/>
      <c r="U61" s="34"/>
      <c r="V61" s="695"/>
      <c r="W61" s="957"/>
      <c r="X61" s="35"/>
      <c r="Y61" s="35"/>
      <c r="Z61" s="962"/>
      <c r="AA61" s="1010"/>
      <c r="AB61" s="649"/>
      <c r="AC61" s="650"/>
      <c r="AD61" s="1033"/>
      <c r="AE61" s="37"/>
      <c r="AF61" s="37"/>
      <c r="AG61" s="38"/>
      <c r="AH61" s="1107"/>
      <c r="AI61" s="1164"/>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1165"/>
      <c r="CP61" s="907"/>
      <c r="CQ61" s="35"/>
      <c r="CR61" s="35"/>
      <c r="CS61" s="35"/>
      <c r="CT61" s="35"/>
      <c r="CU61" s="35"/>
      <c r="CV61" s="35"/>
      <c r="CW61" s="35"/>
      <c r="CX61" s="35"/>
      <c r="CY61" s="35"/>
      <c r="CZ61" s="35"/>
      <c r="DA61" s="35"/>
      <c r="DB61" s="35"/>
      <c r="DC61" s="35"/>
      <c r="DD61" s="53">
        <f t="shared" si="6"/>
        <v>0</v>
      </c>
      <c r="DE61" s="53">
        <f t="shared" si="7"/>
        <v>0</v>
      </c>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33"/>
      <c r="HT61" s="33"/>
      <c r="HU61" s="33"/>
      <c r="HV61" s="33"/>
      <c r="HW61" s="33"/>
      <c r="HX61" s="33"/>
      <c r="HY61" s="33"/>
    </row>
    <row r="62" spans="1:233" ht="19.5" x14ac:dyDescent="0.25">
      <c r="A62" s="659" t="s">
        <v>205</v>
      </c>
      <c r="B62" s="70" t="s">
        <v>127</v>
      </c>
      <c r="C62" s="70" t="s">
        <v>102</v>
      </c>
      <c r="D62" s="70" t="s">
        <v>269</v>
      </c>
      <c r="E62" s="70"/>
      <c r="F62" s="70"/>
      <c r="G62" s="660"/>
      <c r="H62" s="680"/>
      <c r="I62" s="704"/>
      <c r="J62" s="73"/>
      <c r="K62" s="705"/>
      <c r="L62" s="841" t="s">
        <v>270</v>
      </c>
      <c r="M62" s="73"/>
      <c r="N62" s="77"/>
      <c r="O62" s="200"/>
      <c r="P62" s="70"/>
      <c r="Q62" s="842"/>
      <c r="R62" s="659"/>
      <c r="S62" s="70"/>
      <c r="T62" s="200"/>
      <c r="U62" s="200"/>
      <c r="V62" s="705"/>
      <c r="W62" s="963"/>
      <c r="X62" s="71"/>
      <c r="Y62" s="71"/>
      <c r="Z62" s="660"/>
      <c r="AA62" s="1013"/>
      <c r="AB62" s="1079"/>
      <c r="AC62" s="941"/>
      <c r="AD62" s="996"/>
      <c r="AE62" s="73"/>
      <c r="AF62" s="73"/>
      <c r="AG62" s="74"/>
      <c r="AH62" s="1113"/>
      <c r="AI62" s="1176"/>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1177"/>
      <c r="CP62" s="913"/>
      <c r="CQ62" s="71"/>
      <c r="CR62" s="71"/>
      <c r="CS62" s="71"/>
      <c r="CT62" s="71"/>
      <c r="CU62" s="71"/>
      <c r="CV62" s="71"/>
      <c r="CW62" s="71"/>
      <c r="CX62" s="71"/>
      <c r="CY62" s="71"/>
      <c r="CZ62" s="71"/>
      <c r="DA62" s="71"/>
      <c r="DB62" s="71"/>
      <c r="DC62" s="71"/>
      <c r="DD62" s="53">
        <f t="shared" si="6"/>
        <v>0</v>
      </c>
      <c r="DE62" s="53">
        <f t="shared" si="7"/>
        <v>0</v>
      </c>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33"/>
      <c r="HT62" s="33"/>
      <c r="HU62" s="33"/>
      <c r="HV62" s="33"/>
      <c r="HW62" s="33"/>
      <c r="HX62" s="33"/>
      <c r="HY62" s="33"/>
    </row>
    <row r="63" spans="1:233" ht="19.5" x14ac:dyDescent="0.25">
      <c r="A63" s="653" t="s">
        <v>205</v>
      </c>
      <c r="B63" s="47" t="s">
        <v>127</v>
      </c>
      <c r="C63" s="47" t="s">
        <v>102</v>
      </c>
      <c r="D63" s="47" t="s">
        <v>269</v>
      </c>
      <c r="E63" s="47" t="s">
        <v>271</v>
      </c>
      <c r="F63" s="47"/>
      <c r="G63" s="654"/>
      <c r="H63" s="678"/>
      <c r="I63" s="698"/>
      <c r="J63" s="50"/>
      <c r="K63" s="699"/>
      <c r="L63" s="824" t="s">
        <v>272</v>
      </c>
      <c r="M63" s="50"/>
      <c r="N63" s="49"/>
      <c r="O63" s="198"/>
      <c r="P63" s="47"/>
      <c r="Q63" s="825"/>
      <c r="R63" s="653"/>
      <c r="S63" s="47"/>
      <c r="T63" s="198"/>
      <c r="U63" s="198"/>
      <c r="V63" s="699"/>
      <c r="W63" s="959"/>
      <c r="X63" s="48"/>
      <c r="Y63" s="48"/>
      <c r="Z63" s="654"/>
      <c r="AA63" s="1005"/>
      <c r="AB63" s="993"/>
      <c r="AC63" s="942"/>
      <c r="AD63" s="1035"/>
      <c r="AE63" s="50"/>
      <c r="AF63" s="50"/>
      <c r="AG63" s="51"/>
      <c r="AH63" s="1109"/>
      <c r="AI63" s="1168"/>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1169"/>
      <c r="CP63" s="909"/>
      <c r="CQ63" s="48"/>
      <c r="CR63" s="48"/>
      <c r="CS63" s="48"/>
      <c r="CT63" s="48"/>
      <c r="CU63" s="48"/>
      <c r="CV63" s="48"/>
      <c r="CW63" s="48"/>
      <c r="CX63" s="48"/>
      <c r="CY63" s="48"/>
      <c r="CZ63" s="48"/>
      <c r="DA63" s="48"/>
      <c r="DB63" s="48"/>
      <c r="DC63" s="48"/>
      <c r="DD63" s="53">
        <f t="shared" si="6"/>
        <v>0</v>
      </c>
      <c r="DE63" s="53">
        <f t="shared" si="7"/>
        <v>0</v>
      </c>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33"/>
      <c r="HT63" s="33"/>
      <c r="HU63" s="33"/>
      <c r="HV63" s="33"/>
      <c r="HW63" s="33"/>
      <c r="HX63" s="33"/>
      <c r="HY63" s="33"/>
    </row>
    <row r="64" spans="1:233" ht="20.25" thickBot="1" x14ac:dyDescent="0.3">
      <c r="A64" s="661" t="s">
        <v>205</v>
      </c>
      <c r="B64" s="297" t="s">
        <v>127</v>
      </c>
      <c r="C64" s="297" t="s">
        <v>102</v>
      </c>
      <c r="D64" s="297" t="s">
        <v>269</v>
      </c>
      <c r="E64" s="297" t="s">
        <v>271</v>
      </c>
      <c r="F64" s="297" t="s">
        <v>108</v>
      </c>
      <c r="G64" s="662"/>
      <c r="H64" s="681"/>
      <c r="I64" s="706"/>
      <c r="J64" s="299"/>
      <c r="K64" s="707"/>
      <c r="L64" s="838" t="s">
        <v>273</v>
      </c>
      <c r="M64" s="299"/>
      <c r="N64" s="300"/>
      <c r="O64" s="301"/>
      <c r="P64" s="297"/>
      <c r="Q64" s="839"/>
      <c r="R64" s="661"/>
      <c r="S64" s="297"/>
      <c r="T64" s="301"/>
      <c r="U64" s="301"/>
      <c r="V64" s="707"/>
      <c r="W64" s="964"/>
      <c r="X64" s="298"/>
      <c r="Y64" s="298"/>
      <c r="Z64" s="662"/>
      <c r="AA64" s="1012"/>
      <c r="AB64" s="1077"/>
      <c r="AC64" s="1078"/>
      <c r="AD64" s="1039"/>
      <c r="AE64" s="299"/>
      <c r="AF64" s="299"/>
      <c r="AG64" s="302"/>
      <c r="AH64" s="1114"/>
      <c r="AI64" s="1178"/>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3"/>
      <c r="CO64" s="1179"/>
      <c r="CP64" s="914"/>
      <c r="CQ64" s="298"/>
      <c r="CR64" s="298"/>
      <c r="CS64" s="298"/>
      <c r="CT64" s="298"/>
      <c r="CU64" s="298"/>
      <c r="CV64" s="298"/>
      <c r="CW64" s="298"/>
      <c r="CX64" s="298"/>
      <c r="CY64" s="298"/>
      <c r="CZ64" s="298"/>
      <c r="DA64" s="298"/>
      <c r="DB64" s="298"/>
      <c r="DC64" s="298"/>
      <c r="DD64" s="53">
        <f t="shared" si="6"/>
        <v>0</v>
      </c>
      <c r="DE64" s="53">
        <f t="shared" si="7"/>
        <v>0</v>
      </c>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25"/>
      <c r="HT64" s="25"/>
      <c r="HU64" s="25"/>
      <c r="HV64" s="25"/>
      <c r="HW64" s="25"/>
      <c r="HX64" s="25"/>
      <c r="HY64" s="25"/>
    </row>
    <row r="65" spans="1:233" s="66" customFormat="1" ht="64.5" customHeight="1" x14ac:dyDescent="0.25">
      <c r="A65" s="415" t="s">
        <v>205</v>
      </c>
      <c r="B65" s="416" t="s">
        <v>127</v>
      </c>
      <c r="C65" s="416" t="s">
        <v>102</v>
      </c>
      <c r="D65" s="494" t="s">
        <v>269</v>
      </c>
      <c r="E65" s="494" t="s">
        <v>271</v>
      </c>
      <c r="F65" s="494" t="s">
        <v>108</v>
      </c>
      <c r="G65" s="417" t="s">
        <v>274</v>
      </c>
      <c r="H65" s="281" t="s">
        <v>113</v>
      </c>
      <c r="I65" s="495" t="s">
        <v>276</v>
      </c>
      <c r="J65" s="464" t="s">
        <v>277</v>
      </c>
      <c r="K65" s="723">
        <v>1</v>
      </c>
      <c r="L65" s="860" t="s">
        <v>275</v>
      </c>
      <c r="M65" s="464">
        <v>2021005810162</v>
      </c>
      <c r="N65" s="425">
        <v>329994700</v>
      </c>
      <c r="O65" s="426"/>
      <c r="P65" s="427"/>
      <c r="Q65" s="847"/>
      <c r="R65" s="926"/>
      <c r="S65" s="427"/>
      <c r="T65" s="428"/>
      <c r="U65" s="428"/>
      <c r="V65" s="723"/>
      <c r="W65" s="415" t="s">
        <v>280</v>
      </c>
      <c r="X65" s="429">
        <f t="shared" ref="X65:X66" si="9">AH65</f>
        <v>329994700</v>
      </c>
      <c r="Y65" s="471">
        <v>83939</v>
      </c>
      <c r="Z65" s="497" t="s">
        <v>282</v>
      </c>
      <c r="AA65" s="1015">
        <v>329994.7</v>
      </c>
      <c r="AB65" s="1082" t="s">
        <v>206</v>
      </c>
      <c r="AC65" s="1083" t="s">
        <v>206</v>
      </c>
      <c r="AD65" s="1050" t="s">
        <v>278</v>
      </c>
      <c r="AE65" s="464" t="s">
        <v>279</v>
      </c>
      <c r="AF65" s="466">
        <v>329994700</v>
      </c>
      <c r="AG65" s="466"/>
      <c r="AH65" s="1124">
        <f t="shared" si="2"/>
        <v>329994700</v>
      </c>
      <c r="AI65" s="1182">
        <v>329.99470000000002</v>
      </c>
      <c r="AJ65" s="433"/>
      <c r="AK65" s="434"/>
      <c r="AL65" s="434"/>
      <c r="AM65" s="434"/>
      <c r="AN65" s="434"/>
      <c r="AO65" s="434"/>
      <c r="AP65" s="434"/>
      <c r="AQ65" s="434"/>
      <c r="AR65" s="434"/>
      <c r="AS65" s="434"/>
      <c r="AT65" s="434"/>
      <c r="AU65" s="434"/>
      <c r="AV65" s="434"/>
      <c r="AW65" s="434"/>
      <c r="AX65" s="434"/>
      <c r="AY65" s="434"/>
      <c r="AZ65" s="434"/>
      <c r="BA65" s="434"/>
      <c r="BB65" s="434"/>
      <c r="BC65" s="434">
        <v>329.99470000000002</v>
      </c>
      <c r="BD65" s="434"/>
      <c r="BE65" s="434"/>
      <c r="BF65" s="434"/>
      <c r="BG65" s="434"/>
      <c r="BH65" s="434"/>
      <c r="BI65" s="434"/>
      <c r="BJ65" s="434"/>
      <c r="BK65" s="434"/>
      <c r="BL65" s="434"/>
      <c r="BM65" s="434"/>
      <c r="BN65" s="434"/>
      <c r="BO65" s="434"/>
      <c r="BP65" s="434"/>
      <c r="BQ65" s="434"/>
      <c r="BR65" s="434"/>
      <c r="BS65" s="434"/>
      <c r="BT65" s="434"/>
      <c r="BU65" s="434"/>
      <c r="BV65" s="434"/>
      <c r="BW65" s="434"/>
      <c r="BX65" s="434"/>
      <c r="BY65" s="434"/>
      <c r="BZ65" s="434"/>
      <c r="CA65" s="434"/>
      <c r="CB65" s="434"/>
      <c r="CC65" s="434"/>
      <c r="CD65" s="434"/>
      <c r="CE65" s="434"/>
      <c r="CF65" s="434"/>
      <c r="CG65" s="434"/>
      <c r="CH65" s="434"/>
      <c r="CI65" s="434"/>
      <c r="CJ65" s="434"/>
      <c r="CK65" s="434"/>
      <c r="CL65" s="434"/>
      <c r="CM65" s="435"/>
      <c r="CN65" s="435"/>
      <c r="CO65" s="1183"/>
      <c r="CP65" s="1220">
        <v>4599006</v>
      </c>
      <c r="CQ65" s="468" t="s">
        <v>281</v>
      </c>
      <c r="CR65" s="496">
        <v>45991</v>
      </c>
      <c r="CS65" s="467" t="s">
        <v>1133</v>
      </c>
      <c r="CT65" s="468" t="s">
        <v>280</v>
      </c>
      <c r="CU65" s="470">
        <f>AH65</f>
        <v>329994700</v>
      </c>
      <c r="CV65" s="471">
        <v>83939</v>
      </c>
      <c r="CW65" s="471" t="s">
        <v>282</v>
      </c>
      <c r="CX65" s="471">
        <v>66</v>
      </c>
      <c r="CY65" s="471" t="s">
        <v>202</v>
      </c>
      <c r="CZ65" s="471">
        <v>7014</v>
      </c>
      <c r="DA65" s="471" t="s">
        <v>283</v>
      </c>
      <c r="DB65" s="471" t="s">
        <v>203</v>
      </c>
      <c r="DC65" s="497" t="s">
        <v>204</v>
      </c>
      <c r="DD65" s="53">
        <f t="shared" si="6"/>
        <v>329994700</v>
      </c>
      <c r="DE65" s="53">
        <f t="shared" si="7"/>
        <v>0</v>
      </c>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5"/>
      <c r="HT65" s="65"/>
      <c r="HU65" s="65"/>
      <c r="HV65" s="65"/>
      <c r="HW65" s="65"/>
      <c r="HX65" s="65"/>
      <c r="HY65" s="65"/>
    </row>
    <row r="66" spans="1:233" s="66" customFormat="1" ht="396.75" customHeight="1" thickBot="1" x14ac:dyDescent="0.3">
      <c r="A66" s="418" t="s">
        <v>205</v>
      </c>
      <c r="B66" s="419" t="s">
        <v>127</v>
      </c>
      <c r="C66" s="419" t="s">
        <v>102</v>
      </c>
      <c r="D66" s="419" t="s">
        <v>269</v>
      </c>
      <c r="E66" s="419" t="s">
        <v>271</v>
      </c>
      <c r="F66" s="419" t="s">
        <v>108</v>
      </c>
      <c r="G66" s="420" t="s">
        <v>284</v>
      </c>
      <c r="H66" s="281" t="s">
        <v>113</v>
      </c>
      <c r="I66" s="498" t="s">
        <v>286</v>
      </c>
      <c r="J66" s="476" t="s">
        <v>287</v>
      </c>
      <c r="K66" s="724">
        <v>1</v>
      </c>
      <c r="L66" s="861" t="s">
        <v>285</v>
      </c>
      <c r="M66" s="476">
        <v>2021005810181</v>
      </c>
      <c r="N66" s="442">
        <v>150000000</v>
      </c>
      <c r="O66" s="513" t="s">
        <v>1070</v>
      </c>
      <c r="P66" s="443" t="s">
        <v>1071</v>
      </c>
      <c r="Q66" s="849">
        <v>150000000</v>
      </c>
      <c r="R66" s="928" t="s">
        <v>1091</v>
      </c>
      <c r="S66" s="443" t="s">
        <v>287</v>
      </c>
      <c r="T66" s="444">
        <v>44590</v>
      </c>
      <c r="U66" s="444">
        <v>44820</v>
      </c>
      <c r="V66" s="724" t="s">
        <v>1072</v>
      </c>
      <c r="W66" s="418" t="s">
        <v>120</v>
      </c>
      <c r="X66" s="446">
        <f t="shared" si="9"/>
        <v>150000000</v>
      </c>
      <c r="Y66" s="483">
        <v>91123</v>
      </c>
      <c r="Z66" s="500" t="s">
        <v>290</v>
      </c>
      <c r="AA66" s="1016">
        <v>150000</v>
      </c>
      <c r="AB66" s="1084" t="s">
        <v>206</v>
      </c>
      <c r="AC66" s="1085" t="s">
        <v>1068</v>
      </c>
      <c r="AD66" s="1051" t="s">
        <v>278</v>
      </c>
      <c r="AE66" s="476" t="s">
        <v>279</v>
      </c>
      <c r="AF66" s="478">
        <v>150000000</v>
      </c>
      <c r="AG66" s="478"/>
      <c r="AH66" s="1125">
        <f t="shared" si="2"/>
        <v>150000000</v>
      </c>
      <c r="AI66" s="1184">
        <v>150</v>
      </c>
      <c r="AJ66" s="450"/>
      <c r="AK66" s="451"/>
      <c r="AL66" s="451"/>
      <c r="AM66" s="451"/>
      <c r="AN66" s="451"/>
      <c r="AO66" s="451"/>
      <c r="AP66" s="451"/>
      <c r="AQ66" s="451"/>
      <c r="AR66" s="451"/>
      <c r="AS66" s="451"/>
      <c r="AT66" s="451"/>
      <c r="AU66" s="451"/>
      <c r="AV66" s="451">
        <v>150</v>
      </c>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2"/>
      <c r="CN66" s="452"/>
      <c r="CO66" s="1185"/>
      <c r="CP66" s="1221">
        <v>4001001</v>
      </c>
      <c r="CQ66" s="480" t="s">
        <v>288</v>
      </c>
      <c r="CR66" s="499">
        <v>40011</v>
      </c>
      <c r="CS66" s="479" t="s">
        <v>289</v>
      </c>
      <c r="CT66" s="480" t="s">
        <v>120</v>
      </c>
      <c r="CU66" s="482">
        <f>AH66</f>
        <v>150000000</v>
      </c>
      <c r="CV66" s="483">
        <v>91123</v>
      </c>
      <c r="CW66" s="483" t="s">
        <v>290</v>
      </c>
      <c r="CX66" s="483">
        <v>95</v>
      </c>
      <c r="CY66" s="483" t="s">
        <v>291</v>
      </c>
      <c r="CZ66" s="483">
        <v>7066</v>
      </c>
      <c r="DA66" s="483" t="s">
        <v>292</v>
      </c>
      <c r="DB66" s="483" t="s">
        <v>293</v>
      </c>
      <c r="DC66" s="500" t="s">
        <v>294</v>
      </c>
      <c r="DD66" s="53">
        <f t="shared" si="6"/>
        <v>150000000</v>
      </c>
      <c r="DE66" s="53">
        <f t="shared" si="7"/>
        <v>0</v>
      </c>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5"/>
      <c r="HT66" s="65"/>
      <c r="HU66" s="65"/>
      <c r="HV66" s="65"/>
      <c r="HW66" s="65"/>
      <c r="HX66" s="65"/>
      <c r="HY66" s="65"/>
    </row>
    <row r="67" spans="1:233" s="66" customFormat="1" ht="19.5" x14ac:dyDescent="0.25">
      <c r="A67" s="665" t="s">
        <v>205</v>
      </c>
      <c r="B67" s="329" t="s">
        <v>102</v>
      </c>
      <c r="C67" s="329"/>
      <c r="D67" s="329"/>
      <c r="E67" s="329"/>
      <c r="F67" s="329"/>
      <c r="G67" s="666"/>
      <c r="H67" s="675"/>
      <c r="I67" s="718"/>
      <c r="J67" s="331"/>
      <c r="K67" s="719"/>
      <c r="L67" s="850" t="s">
        <v>129</v>
      </c>
      <c r="M67" s="331"/>
      <c r="N67" s="332"/>
      <c r="O67" s="333"/>
      <c r="P67" s="329"/>
      <c r="Q67" s="851"/>
      <c r="R67" s="665"/>
      <c r="S67" s="329"/>
      <c r="T67" s="333"/>
      <c r="U67" s="333"/>
      <c r="V67" s="719"/>
      <c r="W67" s="967"/>
      <c r="X67" s="330"/>
      <c r="Y67" s="330"/>
      <c r="Z67" s="666"/>
      <c r="AA67" s="1017"/>
      <c r="AB67" s="1086"/>
      <c r="AC67" s="1087"/>
      <c r="AD67" s="1047"/>
      <c r="AE67" s="331"/>
      <c r="AF67" s="331"/>
      <c r="AG67" s="334"/>
      <c r="AH67" s="1120"/>
      <c r="AI67" s="1186"/>
      <c r="AJ67" s="335"/>
      <c r="AK67" s="335"/>
      <c r="AL67" s="335"/>
      <c r="AM67" s="335"/>
      <c r="AN67" s="335"/>
      <c r="AO67" s="335"/>
      <c r="AP67" s="335"/>
      <c r="AQ67" s="335"/>
      <c r="AR67" s="335"/>
      <c r="AS67" s="335"/>
      <c r="AT67" s="335"/>
      <c r="AU67" s="335"/>
      <c r="AV67" s="335"/>
      <c r="AW67" s="335"/>
      <c r="AX67" s="335"/>
      <c r="AY67" s="335"/>
      <c r="AZ67" s="335"/>
      <c r="BA67" s="335"/>
      <c r="BB67" s="335"/>
      <c r="BC67" s="335"/>
      <c r="BD67" s="335"/>
      <c r="BE67" s="335"/>
      <c r="BF67" s="335"/>
      <c r="BG67" s="335"/>
      <c r="BH67" s="335"/>
      <c r="BI67" s="335"/>
      <c r="BJ67" s="335"/>
      <c r="BK67" s="335"/>
      <c r="BL67" s="335"/>
      <c r="BM67" s="335"/>
      <c r="BN67" s="335"/>
      <c r="BO67" s="335"/>
      <c r="BP67" s="335"/>
      <c r="BQ67" s="335"/>
      <c r="BR67" s="335"/>
      <c r="BS67" s="335"/>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1187"/>
      <c r="CP67" s="916"/>
      <c r="CQ67" s="330"/>
      <c r="CR67" s="330"/>
      <c r="CS67" s="330"/>
      <c r="CT67" s="330"/>
      <c r="CU67" s="330"/>
      <c r="CV67" s="330"/>
      <c r="CW67" s="330"/>
      <c r="CX67" s="330"/>
      <c r="CY67" s="330"/>
      <c r="CZ67" s="330"/>
      <c r="DA67" s="330"/>
      <c r="DB67" s="330"/>
      <c r="DC67" s="330"/>
      <c r="DD67" s="53">
        <f t="shared" si="6"/>
        <v>0</v>
      </c>
      <c r="DE67" s="53">
        <f t="shared" si="7"/>
        <v>0</v>
      </c>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5"/>
      <c r="HT67" s="65"/>
      <c r="HU67" s="65"/>
      <c r="HV67" s="65"/>
      <c r="HW67" s="65"/>
      <c r="HX67" s="65"/>
      <c r="HY67" s="65"/>
    </row>
    <row r="68" spans="1:233" s="66" customFormat="1" ht="19.5" x14ac:dyDescent="0.25">
      <c r="A68" s="649" t="s">
        <v>205</v>
      </c>
      <c r="B68" s="34" t="s">
        <v>102</v>
      </c>
      <c r="C68" s="34" t="s">
        <v>130</v>
      </c>
      <c r="D68" s="34"/>
      <c r="E68" s="34"/>
      <c r="F68" s="34"/>
      <c r="G68" s="650"/>
      <c r="H68" s="676"/>
      <c r="I68" s="694"/>
      <c r="J68" s="37"/>
      <c r="K68" s="695"/>
      <c r="L68" s="834" t="s">
        <v>131</v>
      </c>
      <c r="M68" s="37"/>
      <c r="N68" s="69"/>
      <c r="O68" s="34"/>
      <c r="P68" s="34"/>
      <c r="Q68" s="835"/>
      <c r="R68" s="649"/>
      <c r="S68" s="34"/>
      <c r="T68" s="34"/>
      <c r="U68" s="34"/>
      <c r="V68" s="695"/>
      <c r="W68" s="957"/>
      <c r="X68" s="35"/>
      <c r="Y68" s="35"/>
      <c r="Z68" s="962"/>
      <c r="AA68" s="1010"/>
      <c r="AB68" s="649"/>
      <c r="AC68" s="650"/>
      <c r="AD68" s="1033"/>
      <c r="AE68" s="37"/>
      <c r="AF68" s="37"/>
      <c r="AG68" s="38"/>
      <c r="AH68" s="1107"/>
      <c r="AI68" s="1164"/>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1165"/>
      <c r="CP68" s="907"/>
      <c r="CQ68" s="35"/>
      <c r="CR68" s="35"/>
      <c r="CS68" s="35"/>
      <c r="CT68" s="35"/>
      <c r="CU68" s="35"/>
      <c r="CV68" s="35"/>
      <c r="CW68" s="35"/>
      <c r="CX68" s="35"/>
      <c r="CY68" s="35"/>
      <c r="CZ68" s="35"/>
      <c r="DA68" s="35"/>
      <c r="DB68" s="35"/>
      <c r="DC68" s="35"/>
      <c r="DD68" s="53">
        <f t="shared" si="6"/>
        <v>0</v>
      </c>
      <c r="DE68" s="53">
        <f t="shared" si="7"/>
        <v>0</v>
      </c>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5"/>
      <c r="HT68" s="65"/>
      <c r="HU68" s="65"/>
      <c r="HV68" s="65"/>
      <c r="HW68" s="65"/>
      <c r="HX68" s="65"/>
      <c r="HY68" s="65"/>
    </row>
    <row r="69" spans="1:233" s="66" customFormat="1" x14ac:dyDescent="0.25">
      <c r="A69" s="659" t="s">
        <v>205</v>
      </c>
      <c r="B69" s="70" t="s">
        <v>102</v>
      </c>
      <c r="C69" s="70" t="s">
        <v>130</v>
      </c>
      <c r="D69" s="70" t="s">
        <v>132</v>
      </c>
      <c r="E69" s="70"/>
      <c r="F69" s="70"/>
      <c r="G69" s="660"/>
      <c r="H69" s="680"/>
      <c r="I69" s="704"/>
      <c r="J69" s="73"/>
      <c r="K69" s="705"/>
      <c r="L69" s="836" t="s">
        <v>133</v>
      </c>
      <c r="M69" s="73"/>
      <c r="N69" s="72"/>
      <c r="O69" s="70"/>
      <c r="P69" s="70"/>
      <c r="Q69" s="837"/>
      <c r="R69" s="659"/>
      <c r="S69" s="70"/>
      <c r="T69" s="70"/>
      <c r="U69" s="70"/>
      <c r="V69" s="705"/>
      <c r="W69" s="963"/>
      <c r="X69" s="71"/>
      <c r="Y69" s="71"/>
      <c r="Z69" s="660"/>
      <c r="AA69" s="1011"/>
      <c r="AB69" s="659"/>
      <c r="AC69" s="1076"/>
      <c r="AD69" s="996"/>
      <c r="AE69" s="73"/>
      <c r="AF69" s="73"/>
      <c r="AG69" s="90"/>
      <c r="AH69" s="1126"/>
      <c r="AI69" s="1190"/>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1191"/>
      <c r="CP69" s="913"/>
      <c r="CQ69" s="71"/>
      <c r="CR69" s="71"/>
      <c r="CS69" s="71"/>
      <c r="CT69" s="71"/>
      <c r="CU69" s="71"/>
      <c r="CV69" s="71"/>
      <c r="CW69" s="71"/>
      <c r="CX69" s="71"/>
      <c r="CY69" s="71"/>
      <c r="CZ69" s="71"/>
      <c r="DA69" s="71"/>
      <c r="DB69" s="71"/>
      <c r="DC69" s="71"/>
      <c r="DD69" s="53">
        <f t="shared" si="6"/>
        <v>0</v>
      </c>
      <c r="DE69" s="53">
        <f t="shared" si="7"/>
        <v>0</v>
      </c>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5"/>
      <c r="HT69" s="65"/>
      <c r="HU69" s="65"/>
      <c r="HV69" s="65"/>
      <c r="HW69" s="65"/>
      <c r="HX69" s="65"/>
      <c r="HY69" s="65"/>
    </row>
    <row r="70" spans="1:233" s="66" customFormat="1" ht="19.5" x14ac:dyDescent="0.25">
      <c r="A70" s="653" t="s">
        <v>205</v>
      </c>
      <c r="B70" s="47" t="s">
        <v>102</v>
      </c>
      <c r="C70" s="47" t="s">
        <v>130</v>
      </c>
      <c r="D70" s="47" t="s">
        <v>132</v>
      </c>
      <c r="E70" s="47" t="s">
        <v>134</v>
      </c>
      <c r="F70" s="47"/>
      <c r="G70" s="654"/>
      <c r="H70" s="678"/>
      <c r="I70" s="698"/>
      <c r="J70" s="50"/>
      <c r="K70" s="699"/>
      <c r="L70" s="824" t="s">
        <v>135</v>
      </c>
      <c r="M70" s="50"/>
      <c r="N70" s="49"/>
      <c r="O70" s="198"/>
      <c r="P70" s="47"/>
      <c r="Q70" s="825"/>
      <c r="R70" s="653"/>
      <c r="S70" s="47"/>
      <c r="T70" s="198"/>
      <c r="U70" s="198"/>
      <c r="V70" s="699"/>
      <c r="W70" s="959"/>
      <c r="X70" s="48"/>
      <c r="Y70" s="48"/>
      <c r="Z70" s="654"/>
      <c r="AA70" s="1005"/>
      <c r="AB70" s="993"/>
      <c r="AC70" s="942"/>
      <c r="AD70" s="1035"/>
      <c r="AE70" s="50"/>
      <c r="AF70" s="50"/>
      <c r="AG70" s="51"/>
      <c r="AH70" s="1109"/>
      <c r="AI70" s="1168"/>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1169"/>
      <c r="CP70" s="909"/>
      <c r="CQ70" s="48"/>
      <c r="CR70" s="48"/>
      <c r="CS70" s="48"/>
      <c r="CT70" s="48"/>
      <c r="CU70" s="48"/>
      <c r="CV70" s="48"/>
      <c r="CW70" s="48"/>
      <c r="CX70" s="48"/>
      <c r="CY70" s="48"/>
      <c r="CZ70" s="48"/>
      <c r="DA70" s="48"/>
      <c r="DB70" s="48"/>
      <c r="DC70" s="48"/>
      <c r="DD70" s="53">
        <f t="shared" ref="DD70:DD106" si="10">AF70+AG70</f>
        <v>0</v>
      </c>
      <c r="DE70" s="53">
        <f t="shared" ref="DE70:DE101" si="11">AH70-DD70</f>
        <v>0</v>
      </c>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5"/>
      <c r="HT70" s="65"/>
      <c r="HU70" s="65"/>
      <c r="HV70" s="65"/>
      <c r="HW70" s="65"/>
      <c r="HX70" s="65"/>
      <c r="HY70" s="65"/>
    </row>
    <row r="71" spans="1:233" s="66" customFormat="1" ht="32.25" thickBot="1" x14ac:dyDescent="0.3">
      <c r="A71" s="661" t="s">
        <v>205</v>
      </c>
      <c r="B71" s="297" t="s">
        <v>102</v>
      </c>
      <c r="C71" s="297" t="s">
        <v>130</v>
      </c>
      <c r="D71" s="297" t="s">
        <v>132</v>
      </c>
      <c r="E71" s="297" t="s">
        <v>134</v>
      </c>
      <c r="F71" s="297" t="s">
        <v>136</v>
      </c>
      <c r="G71" s="662"/>
      <c r="H71" s="681"/>
      <c r="I71" s="706"/>
      <c r="J71" s="299"/>
      <c r="K71" s="707"/>
      <c r="L71" s="838" t="s">
        <v>137</v>
      </c>
      <c r="M71" s="299"/>
      <c r="N71" s="300"/>
      <c r="O71" s="301"/>
      <c r="P71" s="297"/>
      <c r="Q71" s="839"/>
      <c r="R71" s="661"/>
      <c r="S71" s="297"/>
      <c r="T71" s="301"/>
      <c r="U71" s="301"/>
      <c r="V71" s="707"/>
      <c r="W71" s="964"/>
      <c r="X71" s="298"/>
      <c r="Y71" s="298"/>
      <c r="Z71" s="662"/>
      <c r="AA71" s="1012"/>
      <c r="AB71" s="1077"/>
      <c r="AC71" s="1078"/>
      <c r="AD71" s="1039"/>
      <c r="AE71" s="299"/>
      <c r="AF71" s="299"/>
      <c r="AG71" s="302"/>
      <c r="AH71" s="1114"/>
      <c r="AI71" s="1178"/>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03"/>
      <c r="CE71" s="303"/>
      <c r="CF71" s="303"/>
      <c r="CG71" s="303"/>
      <c r="CH71" s="303"/>
      <c r="CI71" s="303"/>
      <c r="CJ71" s="303"/>
      <c r="CK71" s="303"/>
      <c r="CL71" s="303"/>
      <c r="CM71" s="303"/>
      <c r="CN71" s="303"/>
      <c r="CO71" s="1179"/>
      <c r="CP71" s="914"/>
      <c r="CQ71" s="298"/>
      <c r="CR71" s="298"/>
      <c r="CS71" s="298"/>
      <c r="CT71" s="298"/>
      <c r="CU71" s="298"/>
      <c r="CV71" s="298"/>
      <c r="CW71" s="298"/>
      <c r="CX71" s="298"/>
      <c r="CY71" s="298"/>
      <c r="CZ71" s="298"/>
      <c r="DA71" s="298"/>
      <c r="DB71" s="298"/>
      <c r="DC71" s="298"/>
      <c r="DD71" s="53">
        <f t="shared" si="10"/>
        <v>0</v>
      </c>
      <c r="DE71" s="53">
        <f t="shared" si="11"/>
        <v>0</v>
      </c>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5"/>
      <c r="HT71" s="65"/>
      <c r="HU71" s="65"/>
      <c r="HV71" s="65"/>
      <c r="HW71" s="65"/>
      <c r="HX71" s="65"/>
      <c r="HY71" s="65"/>
    </row>
    <row r="72" spans="1:233" s="66" customFormat="1" ht="135" x14ac:dyDescent="0.25">
      <c r="A72" s="415" t="s">
        <v>205</v>
      </c>
      <c r="B72" s="416" t="s">
        <v>102</v>
      </c>
      <c r="C72" s="416" t="s">
        <v>130</v>
      </c>
      <c r="D72" s="416" t="s">
        <v>132</v>
      </c>
      <c r="E72" s="416" t="s">
        <v>134</v>
      </c>
      <c r="F72" s="416" t="s">
        <v>136</v>
      </c>
      <c r="G72" s="417" t="s">
        <v>295</v>
      </c>
      <c r="H72" s="281" t="s">
        <v>139</v>
      </c>
      <c r="I72" s="495" t="s">
        <v>141</v>
      </c>
      <c r="J72" s="464" t="s">
        <v>297</v>
      </c>
      <c r="K72" s="723">
        <v>5</v>
      </c>
      <c r="L72" s="862" t="s">
        <v>296</v>
      </c>
      <c r="M72" s="464">
        <v>2021005810150</v>
      </c>
      <c r="N72" s="425">
        <v>214735000</v>
      </c>
      <c r="O72" s="426" t="s">
        <v>1073</v>
      </c>
      <c r="P72" s="427" t="s">
        <v>1074</v>
      </c>
      <c r="Q72" s="847">
        <v>364735000</v>
      </c>
      <c r="R72" s="926" t="s">
        <v>1075</v>
      </c>
      <c r="S72" s="427" t="s">
        <v>1073</v>
      </c>
      <c r="T72" s="428" t="s">
        <v>1076</v>
      </c>
      <c r="U72" s="428" t="s">
        <v>1076</v>
      </c>
      <c r="V72" s="723" t="s">
        <v>1076</v>
      </c>
      <c r="W72" s="415" t="s">
        <v>280</v>
      </c>
      <c r="X72" s="429">
        <f t="shared" ref="X72:X74" si="12">AH72</f>
        <v>214735000</v>
      </c>
      <c r="Y72" s="471">
        <v>83939</v>
      </c>
      <c r="Z72" s="497" t="s">
        <v>301</v>
      </c>
      <c r="AA72" s="1015">
        <v>214735</v>
      </c>
      <c r="AB72" s="1082" t="s">
        <v>206</v>
      </c>
      <c r="AC72" s="1083" t="s">
        <v>1068</v>
      </c>
      <c r="AD72" s="1050" t="s">
        <v>143</v>
      </c>
      <c r="AE72" s="464" t="s">
        <v>144</v>
      </c>
      <c r="AF72" s="466">
        <v>214735000</v>
      </c>
      <c r="AG72" s="466"/>
      <c r="AH72" s="1124">
        <f t="shared" si="2"/>
        <v>214735000</v>
      </c>
      <c r="AI72" s="1182">
        <v>214.73500000000001</v>
      </c>
      <c r="AJ72" s="433"/>
      <c r="AK72" s="434"/>
      <c r="AL72" s="434"/>
      <c r="AM72" s="434"/>
      <c r="AN72" s="434"/>
      <c r="AO72" s="434"/>
      <c r="AP72" s="434"/>
      <c r="AQ72" s="434"/>
      <c r="AR72" s="434"/>
      <c r="AS72" s="434"/>
      <c r="AT72" s="434"/>
      <c r="AU72" s="434"/>
      <c r="AV72" s="434"/>
      <c r="AW72" s="434"/>
      <c r="AX72" s="434"/>
      <c r="AY72" s="434"/>
      <c r="AZ72" s="434"/>
      <c r="BA72" s="434"/>
      <c r="BB72" s="434"/>
      <c r="BC72" s="434">
        <v>214.73500000000001</v>
      </c>
      <c r="BD72" s="434"/>
      <c r="BE72" s="434"/>
      <c r="BF72" s="434"/>
      <c r="BG72" s="434"/>
      <c r="BH72" s="434"/>
      <c r="BI72" s="434"/>
      <c r="BJ72" s="434"/>
      <c r="BK72" s="434"/>
      <c r="BL72" s="434"/>
      <c r="BM72" s="434"/>
      <c r="BN72" s="434"/>
      <c r="BO72" s="434"/>
      <c r="BP72" s="434"/>
      <c r="BQ72" s="434"/>
      <c r="BR72" s="434"/>
      <c r="BS72" s="434"/>
      <c r="BT72" s="434"/>
      <c r="BU72" s="434"/>
      <c r="BV72" s="434"/>
      <c r="BW72" s="434"/>
      <c r="BX72" s="434"/>
      <c r="BY72" s="434"/>
      <c r="BZ72" s="434"/>
      <c r="CA72" s="434"/>
      <c r="CB72" s="434"/>
      <c r="CC72" s="434"/>
      <c r="CD72" s="434"/>
      <c r="CE72" s="434"/>
      <c r="CF72" s="434"/>
      <c r="CG72" s="434"/>
      <c r="CH72" s="434"/>
      <c r="CI72" s="434"/>
      <c r="CJ72" s="434"/>
      <c r="CK72" s="503"/>
      <c r="CL72" s="434"/>
      <c r="CM72" s="435"/>
      <c r="CN72" s="435"/>
      <c r="CO72" s="1183"/>
      <c r="CP72" s="1150" t="s">
        <v>298</v>
      </c>
      <c r="CQ72" s="468" t="s">
        <v>299</v>
      </c>
      <c r="CR72" s="496">
        <v>45991</v>
      </c>
      <c r="CS72" s="504" t="s">
        <v>300</v>
      </c>
      <c r="CT72" s="468" t="s">
        <v>280</v>
      </c>
      <c r="CU72" s="470">
        <f>AH72</f>
        <v>214735000</v>
      </c>
      <c r="CV72" s="471">
        <v>83939</v>
      </c>
      <c r="CW72" s="471" t="s">
        <v>301</v>
      </c>
      <c r="CX72" s="471" t="s">
        <v>302</v>
      </c>
      <c r="CY72" s="471" t="s">
        <v>303</v>
      </c>
      <c r="CZ72" s="472" t="s">
        <v>304</v>
      </c>
      <c r="DA72" s="472" t="s">
        <v>283</v>
      </c>
      <c r="DB72" s="473" t="s">
        <v>150</v>
      </c>
      <c r="DC72" s="505" t="s">
        <v>305</v>
      </c>
      <c r="DD72" s="53">
        <f t="shared" si="10"/>
        <v>214735000</v>
      </c>
      <c r="DE72" s="53">
        <f t="shared" si="11"/>
        <v>0</v>
      </c>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5"/>
      <c r="HT72" s="65"/>
      <c r="HU72" s="65"/>
      <c r="HV72" s="65"/>
      <c r="HW72" s="65"/>
      <c r="HX72" s="65"/>
      <c r="HY72" s="65"/>
    </row>
    <row r="73" spans="1:233" s="92" customFormat="1" ht="409.5" x14ac:dyDescent="0.25">
      <c r="A73" s="501" t="s">
        <v>205</v>
      </c>
      <c r="B73" s="61" t="s">
        <v>102</v>
      </c>
      <c r="C73" s="61" t="s">
        <v>130</v>
      </c>
      <c r="D73" s="61" t="s">
        <v>132</v>
      </c>
      <c r="E73" s="61" t="s">
        <v>134</v>
      </c>
      <c r="F73" s="61" t="s">
        <v>136</v>
      </c>
      <c r="G73" s="502" t="s">
        <v>306</v>
      </c>
      <c r="H73" s="281" t="s">
        <v>139</v>
      </c>
      <c r="I73" s="506" t="s">
        <v>308</v>
      </c>
      <c r="J73" s="63" t="s">
        <v>309</v>
      </c>
      <c r="K73" s="725">
        <v>1</v>
      </c>
      <c r="L73" s="863" t="s">
        <v>307</v>
      </c>
      <c r="M73" s="63">
        <v>2021005810265</v>
      </c>
      <c r="N73" s="183">
        <v>350000000</v>
      </c>
      <c r="O73" s="185" t="s">
        <v>1011</v>
      </c>
      <c r="P73" s="184" t="s">
        <v>993</v>
      </c>
      <c r="Q73" s="864">
        <v>350000000</v>
      </c>
      <c r="R73" s="930" t="s">
        <v>1092</v>
      </c>
      <c r="S73" s="184" t="s">
        <v>1012</v>
      </c>
      <c r="T73" s="188" t="s">
        <v>1016</v>
      </c>
      <c r="U73" s="188" t="s">
        <v>994</v>
      </c>
      <c r="V73" s="725"/>
      <c r="W73" s="501" t="s">
        <v>120</v>
      </c>
      <c r="X73" s="259">
        <f t="shared" si="12"/>
        <v>350000000</v>
      </c>
      <c r="Y73" s="231" t="s">
        <v>312</v>
      </c>
      <c r="Z73" s="972" t="s">
        <v>313</v>
      </c>
      <c r="AA73" s="1020">
        <v>350000</v>
      </c>
      <c r="AB73" s="1090" t="s">
        <v>206</v>
      </c>
      <c r="AC73" s="1091" t="s">
        <v>992</v>
      </c>
      <c r="AD73" s="1052" t="s">
        <v>143</v>
      </c>
      <c r="AE73" s="63" t="s">
        <v>144</v>
      </c>
      <c r="AF73" s="87">
        <v>350000000</v>
      </c>
      <c r="AG73" s="87"/>
      <c r="AH73" s="1127">
        <f t="shared" si="2"/>
        <v>350000000</v>
      </c>
      <c r="AI73" s="1192">
        <v>350</v>
      </c>
      <c r="AJ73" s="54"/>
      <c r="AK73" s="55"/>
      <c r="AL73" s="55"/>
      <c r="AM73" s="55"/>
      <c r="AN73" s="55"/>
      <c r="AO73" s="55"/>
      <c r="AP73" s="55"/>
      <c r="AQ73" s="55"/>
      <c r="AR73" s="55"/>
      <c r="AS73" s="55"/>
      <c r="AT73" s="55"/>
      <c r="AU73" s="55"/>
      <c r="AV73" s="55">
        <v>66.763508090000002</v>
      </c>
      <c r="AW73" s="55">
        <v>77.625</v>
      </c>
      <c r="AX73" s="55">
        <v>1.1712</v>
      </c>
      <c r="AY73" s="55">
        <v>1.0065000000000011</v>
      </c>
      <c r="AZ73" s="55">
        <v>38.8125</v>
      </c>
      <c r="BA73" s="55">
        <v>4.4400000000000004</v>
      </c>
      <c r="BB73" s="55">
        <v>160.18129191</v>
      </c>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6"/>
      <c r="CN73" s="56"/>
      <c r="CO73" s="1193"/>
      <c r="CP73" s="1151" t="s">
        <v>310</v>
      </c>
      <c r="CQ73" s="100" t="s">
        <v>311</v>
      </c>
      <c r="CR73" s="230">
        <v>45021</v>
      </c>
      <c r="CS73" s="230" t="s">
        <v>1134</v>
      </c>
      <c r="CT73" s="100" t="s">
        <v>120</v>
      </c>
      <c r="CU73" s="258">
        <f>AH73</f>
        <v>350000000</v>
      </c>
      <c r="CV73" s="260" t="s">
        <v>312</v>
      </c>
      <c r="CW73" s="260" t="s">
        <v>313</v>
      </c>
      <c r="CX73" s="262" t="s">
        <v>314</v>
      </c>
      <c r="CY73" s="262" t="s">
        <v>315</v>
      </c>
      <c r="CZ73" s="237" t="s">
        <v>316</v>
      </c>
      <c r="DA73" s="237" t="s">
        <v>317</v>
      </c>
      <c r="DB73" s="94" t="s">
        <v>150</v>
      </c>
      <c r="DC73" s="507" t="s">
        <v>305</v>
      </c>
      <c r="DD73" s="53">
        <f t="shared" si="10"/>
        <v>350000000</v>
      </c>
      <c r="DE73" s="53">
        <f t="shared" si="11"/>
        <v>0</v>
      </c>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row>
    <row r="74" spans="1:233" s="93" customFormat="1" ht="180.75" thickBot="1" x14ac:dyDescent="0.3">
      <c r="A74" s="418" t="s">
        <v>205</v>
      </c>
      <c r="B74" s="419" t="s">
        <v>102</v>
      </c>
      <c r="C74" s="419" t="s">
        <v>130</v>
      </c>
      <c r="D74" s="419" t="s">
        <v>132</v>
      </c>
      <c r="E74" s="419" t="s">
        <v>134</v>
      </c>
      <c r="F74" s="419" t="s">
        <v>136</v>
      </c>
      <c r="G74" s="420" t="s">
        <v>318</v>
      </c>
      <c r="H74" s="281" t="s">
        <v>139</v>
      </c>
      <c r="I74" s="498" t="s">
        <v>141</v>
      </c>
      <c r="J74" s="476" t="s">
        <v>320</v>
      </c>
      <c r="K74" s="724">
        <v>1</v>
      </c>
      <c r="L74" s="865" t="s">
        <v>319</v>
      </c>
      <c r="M74" s="476">
        <v>2021005810007</v>
      </c>
      <c r="N74" s="442">
        <v>60000000</v>
      </c>
      <c r="O74" s="513" t="s">
        <v>1049</v>
      </c>
      <c r="P74" s="443" t="s">
        <v>993</v>
      </c>
      <c r="Q74" s="849">
        <v>60000000</v>
      </c>
      <c r="R74" s="928" t="s">
        <v>1013</v>
      </c>
      <c r="S74" s="443" t="s">
        <v>1056</v>
      </c>
      <c r="T74" s="444" t="s">
        <v>1017</v>
      </c>
      <c r="U74" s="444" t="s">
        <v>1018</v>
      </c>
      <c r="V74" s="724"/>
      <c r="W74" s="418" t="s">
        <v>120</v>
      </c>
      <c r="X74" s="446">
        <f t="shared" si="12"/>
        <v>60000000</v>
      </c>
      <c r="Y74" s="477" t="s">
        <v>312</v>
      </c>
      <c r="Z74" s="970" t="s">
        <v>313</v>
      </c>
      <c r="AA74" s="1016">
        <v>60000</v>
      </c>
      <c r="AB74" s="1084" t="s">
        <v>206</v>
      </c>
      <c r="AC74" s="1085" t="s">
        <v>206</v>
      </c>
      <c r="AD74" s="1051" t="s">
        <v>143</v>
      </c>
      <c r="AE74" s="476" t="s">
        <v>144</v>
      </c>
      <c r="AF74" s="478">
        <v>60000000</v>
      </c>
      <c r="AG74" s="478"/>
      <c r="AH74" s="1125">
        <f t="shared" si="2"/>
        <v>60000000</v>
      </c>
      <c r="AI74" s="1184">
        <v>60</v>
      </c>
      <c r="AJ74" s="450"/>
      <c r="AK74" s="451"/>
      <c r="AL74" s="451"/>
      <c r="AM74" s="451"/>
      <c r="AN74" s="451"/>
      <c r="AO74" s="451"/>
      <c r="AP74" s="451"/>
      <c r="AQ74" s="451"/>
      <c r="AR74" s="451"/>
      <c r="AS74" s="451"/>
      <c r="AT74" s="451"/>
      <c r="AU74" s="451"/>
      <c r="AV74" s="451"/>
      <c r="AW74" s="451"/>
      <c r="AX74" s="451"/>
      <c r="AY74" s="451"/>
      <c r="AZ74" s="451"/>
      <c r="BA74" s="451"/>
      <c r="BB74" s="451"/>
      <c r="BC74" s="451">
        <v>60</v>
      </c>
      <c r="BD74" s="451"/>
      <c r="BE74" s="451"/>
      <c r="BF74" s="451"/>
      <c r="BG74" s="451"/>
      <c r="BH74" s="451"/>
      <c r="BI74" s="451"/>
      <c r="BJ74" s="451"/>
      <c r="BK74" s="451"/>
      <c r="BL74" s="451"/>
      <c r="BM74" s="451"/>
      <c r="BN74" s="451"/>
      <c r="BO74" s="451"/>
      <c r="BP74" s="451"/>
      <c r="BQ74" s="451"/>
      <c r="BR74" s="451"/>
      <c r="BS74" s="451"/>
      <c r="BT74" s="451"/>
      <c r="BU74" s="451"/>
      <c r="BV74" s="451"/>
      <c r="BW74" s="451"/>
      <c r="BX74" s="451"/>
      <c r="BY74" s="451"/>
      <c r="BZ74" s="451"/>
      <c r="CA74" s="451"/>
      <c r="CB74" s="451"/>
      <c r="CC74" s="451"/>
      <c r="CD74" s="451"/>
      <c r="CE74" s="451"/>
      <c r="CF74" s="451"/>
      <c r="CG74" s="451"/>
      <c r="CH74" s="451"/>
      <c r="CI74" s="451"/>
      <c r="CJ74" s="451"/>
      <c r="CK74" s="451"/>
      <c r="CL74" s="451"/>
      <c r="CM74" s="452"/>
      <c r="CN74" s="452"/>
      <c r="CO74" s="1185"/>
      <c r="CP74" s="1152" t="s">
        <v>321</v>
      </c>
      <c r="CQ74" s="480" t="s">
        <v>322</v>
      </c>
      <c r="CR74" s="481">
        <v>45991</v>
      </c>
      <c r="CS74" s="481" t="s">
        <v>300</v>
      </c>
      <c r="CT74" s="480" t="s">
        <v>120</v>
      </c>
      <c r="CU74" s="482">
        <f>AH74</f>
        <v>60000000</v>
      </c>
      <c r="CV74" s="515" t="s">
        <v>312</v>
      </c>
      <c r="CW74" s="515" t="s">
        <v>313</v>
      </c>
      <c r="CX74" s="483" t="s">
        <v>314</v>
      </c>
      <c r="CY74" s="483" t="s">
        <v>315</v>
      </c>
      <c r="CZ74" s="484" t="s">
        <v>316</v>
      </c>
      <c r="DA74" s="484" t="s">
        <v>317</v>
      </c>
      <c r="DB74" s="485" t="s">
        <v>150</v>
      </c>
      <c r="DC74" s="508" t="s">
        <v>305</v>
      </c>
      <c r="DD74" s="53">
        <f t="shared" si="10"/>
        <v>60000000</v>
      </c>
      <c r="DE74" s="53">
        <f t="shared" si="11"/>
        <v>0</v>
      </c>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row>
    <row r="75" spans="1:233" ht="19.5" x14ac:dyDescent="0.25">
      <c r="A75" s="657" t="s">
        <v>104</v>
      </c>
      <c r="B75" s="315"/>
      <c r="C75" s="315"/>
      <c r="D75" s="315"/>
      <c r="E75" s="315"/>
      <c r="F75" s="315"/>
      <c r="G75" s="658"/>
      <c r="H75" s="674"/>
      <c r="I75" s="702"/>
      <c r="J75" s="317"/>
      <c r="K75" s="703"/>
      <c r="L75" s="830" t="s">
        <v>323</v>
      </c>
      <c r="M75" s="317"/>
      <c r="N75" s="318"/>
      <c r="O75" s="319"/>
      <c r="P75" s="315"/>
      <c r="Q75" s="831"/>
      <c r="R75" s="657"/>
      <c r="S75" s="315"/>
      <c r="T75" s="319"/>
      <c r="U75" s="319"/>
      <c r="V75" s="703"/>
      <c r="W75" s="961"/>
      <c r="X75" s="316"/>
      <c r="Y75" s="316"/>
      <c r="Z75" s="658"/>
      <c r="AA75" s="1008"/>
      <c r="AB75" s="990"/>
      <c r="AC75" s="940"/>
      <c r="AD75" s="1038"/>
      <c r="AE75" s="317"/>
      <c r="AF75" s="317"/>
      <c r="AG75" s="320"/>
      <c r="AH75" s="1112"/>
      <c r="AI75" s="1174"/>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1175"/>
      <c r="CP75" s="912"/>
      <c r="CQ75" s="316"/>
      <c r="CR75" s="316"/>
      <c r="CS75" s="316"/>
      <c r="CT75" s="316"/>
      <c r="CU75" s="316"/>
      <c r="CV75" s="316"/>
      <c r="CW75" s="316"/>
      <c r="CX75" s="316"/>
      <c r="CY75" s="316"/>
      <c r="CZ75" s="316"/>
      <c r="DA75" s="316"/>
      <c r="DB75" s="316"/>
      <c r="DC75" s="316"/>
      <c r="DD75" s="53">
        <f t="shared" si="10"/>
        <v>0</v>
      </c>
      <c r="DE75" s="53">
        <f t="shared" si="11"/>
        <v>0</v>
      </c>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25"/>
      <c r="HT75" s="25"/>
      <c r="HU75" s="25"/>
      <c r="HV75" s="25"/>
      <c r="HW75" s="25"/>
      <c r="HX75" s="25"/>
      <c r="HY75" s="25"/>
    </row>
    <row r="76" spans="1:233" ht="19.5" x14ac:dyDescent="0.25">
      <c r="A76" s="647" t="s">
        <v>104</v>
      </c>
      <c r="B76" s="26" t="s">
        <v>207</v>
      </c>
      <c r="C76" s="26"/>
      <c r="D76" s="26"/>
      <c r="E76" s="26"/>
      <c r="F76" s="26"/>
      <c r="G76" s="648"/>
      <c r="H76" s="675"/>
      <c r="I76" s="692"/>
      <c r="J76" s="29"/>
      <c r="K76" s="693"/>
      <c r="L76" s="832" t="s">
        <v>324</v>
      </c>
      <c r="M76" s="29"/>
      <c r="N76" s="68"/>
      <c r="O76" s="199"/>
      <c r="P76" s="26"/>
      <c r="Q76" s="833"/>
      <c r="R76" s="647"/>
      <c r="S76" s="26"/>
      <c r="T76" s="199"/>
      <c r="U76" s="199"/>
      <c r="V76" s="693"/>
      <c r="W76" s="956"/>
      <c r="X76" s="27"/>
      <c r="Y76" s="27"/>
      <c r="Z76" s="648"/>
      <c r="AA76" s="1009"/>
      <c r="AB76" s="991"/>
      <c r="AC76" s="944"/>
      <c r="AD76" s="1032"/>
      <c r="AE76" s="29"/>
      <c r="AF76" s="29"/>
      <c r="AG76" s="30"/>
      <c r="AH76" s="1106"/>
      <c r="AI76" s="1162"/>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1163"/>
      <c r="CP76" s="906"/>
      <c r="CQ76" s="27"/>
      <c r="CR76" s="27"/>
      <c r="CS76" s="27"/>
      <c r="CT76" s="27"/>
      <c r="CU76" s="27"/>
      <c r="CV76" s="27"/>
      <c r="CW76" s="27"/>
      <c r="CX76" s="27"/>
      <c r="CY76" s="27"/>
      <c r="CZ76" s="27"/>
      <c r="DA76" s="27"/>
      <c r="DB76" s="27"/>
      <c r="DC76" s="27"/>
      <c r="DD76" s="53">
        <f t="shared" si="10"/>
        <v>0</v>
      </c>
      <c r="DE76" s="53">
        <f t="shared" si="11"/>
        <v>0</v>
      </c>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25"/>
      <c r="HT76" s="25"/>
      <c r="HU76" s="25"/>
      <c r="HV76" s="25"/>
      <c r="HW76" s="25"/>
      <c r="HX76" s="25"/>
      <c r="HY76" s="25"/>
    </row>
    <row r="77" spans="1:233" ht="19.5" x14ac:dyDescent="0.25">
      <c r="A77" s="649" t="s">
        <v>104</v>
      </c>
      <c r="B77" s="34" t="s">
        <v>207</v>
      </c>
      <c r="C77" s="34" t="s">
        <v>207</v>
      </c>
      <c r="D77" s="34"/>
      <c r="E77" s="34"/>
      <c r="F77" s="34"/>
      <c r="G77" s="650"/>
      <c r="H77" s="676"/>
      <c r="I77" s="694"/>
      <c r="J77" s="37"/>
      <c r="K77" s="695"/>
      <c r="L77" s="834" t="s">
        <v>325</v>
      </c>
      <c r="M77" s="37"/>
      <c r="N77" s="69"/>
      <c r="O77" s="34"/>
      <c r="P77" s="34"/>
      <c r="Q77" s="835"/>
      <c r="R77" s="649"/>
      <c r="S77" s="34"/>
      <c r="T77" s="34"/>
      <c r="U77" s="34"/>
      <c r="V77" s="695"/>
      <c r="W77" s="957"/>
      <c r="X77" s="35"/>
      <c r="Y77" s="35"/>
      <c r="Z77" s="962"/>
      <c r="AA77" s="1010"/>
      <c r="AB77" s="649"/>
      <c r="AC77" s="650"/>
      <c r="AD77" s="1033"/>
      <c r="AE77" s="37"/>
      <c r="AF77" s="37"/>
      <c r="AG77" s="38"/>
      <c r="AH77" s="1107"/>
      <c r="AI77" s="1164"/>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1165"/>
      <c r="CP77" s="907"/>
      <c r="CQ77" s="35"/>
      <c r="CR77" s="35"/>
      <c r="CS77" s="35"/>
      <c r="CT77" s="35"/>
      <c r="CU77" s="35"/>
      <c r="CV77" s="35"/>
      <c r="CW77" s="35"/>
      <c r="CX77" s="35"/>
      <c r="CY77" s="35"/>
      <c r="CZ77" s="35"/>
      <c r="DA77" s="35"/>
      <c r="DB77" s="35"/>
      <c r="DC77" s="35"/>
      <c r="DD77" s="53">
        <f t="shared" si="10"/>
        <v>0</v>
      </c>
      <c r="DE77" s="53">
        <f t="shared" si="11"/>
        <v>0</v>
      </c>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25"/>
      <c r="HT77" s="25"/>
      <c r="HU77" s="25"/>
      <c r="HV77" s="25"/>
      <c r="HW77" s="25"/>
      <c r="HX77" s="25"/>
      <c r="HY77" s="25"/>
    </row>
    <row r="78" spans="1:233" ht="19.5" x14ac:dyDescent="0.25">
      <c r="A78" s="659" t="s">
        <v>104</v>
      </c>
      <c r="B78" s="70" t="s">
        <v>207</v>
      </c>
      <c r="C78" s="70" t="s">
        <v>207</v>
      </c>
      <c r="D78" s="70" t="s">
        <v>100</v>
      </c>
      <c r="E78" s="70"/>
      <c r="F78" s="70"/>
      <c r="G78" s="660"/>
      <c r="H78" s="680"/>
      <c r="I78" s="704"/>
      <c r="J78" s="73"/>
      <c r="K78" s="705"/>
      <c r="L78" s="841" t="s">
        <v>326</v>
      </c>
      <c r="M78" s="73"/>
      <c r="N78" s="77"/>
      <c r="O78" s="200"/>
      <c r="P78" s="70"/>
      <c r="Q78" s="842"/>
      <c r="R78" s="659"/>
      <c r="S78" s="70"/>
      <c r="T78" s="200"/>
      <c r="U78" s="200"/>
      <c r="V78" s="705"/>
      <c r="W78" s="963"/>
      <c r="X78" s="71"/>
      <c r="Y78" s="71"/>
      <c r="Z78" s="660"/>
      <c r="AA78" s="1013"/>
      <c r="AB78" s="1079"/>
      <c r="AC78" s="941"/>
      <c r="AD78" s="996"/>
      <c r="AE78" s="73"/>
      <c r="AF78" s="73"/>
      <c r="AG78" s="74"/>
      <c r="AH78" s="1113"/>
      <c r="AI78" s="1176"/>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1177"/>
      <c r="CP78" s="913"/>
      <c r="CQ78" s="71"/>
      <c r="CR78" s="71"/>
      <c r="CS78" s="71"/>
      <c r="CT78" s="71"/>
      <c r="CU78" s="71"/>
      <c r="CV78" s="71"/>
      <c r="CW78" s="71"/>
      <c r="CX78" s="71"/>
      <c r="CY78" s="71"/>
      <c r="CZ78" s="71"/>
      <c r="DA78" s="71"/>
      <c r="DB78" s="71"/>
      <c r="DC78" s="71"/>
      <c r="DD78" s="53">
        <f t="shared" si="10"/>
        <v>0</v>
      </c>
      <c r="DE78" s="53">
        <f t="shared" si="11"/>
        <v>0</v>
      </c>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33"/>
      <c r="HT78" s="33"/>
      <c r="HU78" s="33"/>
      <c r="HV78" s="33"/>
      <c r="HW78" s="33"/>
      <c r="HX78" s="33"/>
      <c r="HY78" s="33"/>
    </row>
    <row r="79" spans="1:233" ht="19.5" x14ac:dyDescent="0.25">
      <c r="A79" s="653" t="s">
        <v>104</v>
      </c>
      <c r="B79" s="47" t="s">
        <v>207</v>
      </c>
      <c r="C79" s="47" t="s">
        <v>207</v>
      </c>
      <c r="D79" s="47" t="s">
        <v>100</v>
      </c>
      <c r="E79" s="47" t="s">
        <v>327</v>
      </c>
      <c r="F79" s="47"/>
      <c r="G79" s="654"/>
      <c r="H79" s="678"/>
      <c r="I79" s="698"/>
      <c r="J79" s="50"/>
      <c r="K79" s="699"/>
      <c r="L79" s="824" t="s">
        <v>328</v>
      </c>
      <c r="M79" s="50"/>
      <c r="N79" s="49"/>
      <c r="O79" s="198"/>
      <c r="P79" s="47"/>
      <c r="Q79" s="825"/>
      <c r="R79" s="653"/>
      <c r="S79" s="47"/>
      <c r="T79" s="198"/>
      <c r="U79" s="198"/>
      <c r="V79" s="699"/>
      <c r="W79" s="959"/>
      <c r="X79" s="48"/>
      <c r="Y79" s="48"/>
      <c r="Z79" s="654"/>
      <c r="AA79" s="1005"/>
      <c r="AB79" s="993"/>
      <c r="AC79" s="942"/>
      <c r="AD79" s="1035"/>
      <c r="AE79" s="50"/>
      <c r="AF79" s="50"/>
      <c r="AG79" s="51"/>
      <c r="AH79" s="1109"/>
      <c r="AI79" s="1168"/>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1169"/>
      <c r="CP79" s="909"/>
      <c r="CQ79" s="48"/>
      <c r="CR79" s="48"/>
      <c r="CS79" s="48"/>
      <c r="CT79" s="48"/>
      <c r="CU79" s="48"/>
      <c r="CV79" s="48"/>
      <c r="CW79" s="48"/>
      <c r="CX79" s="48"/>
      <c r="CY79" s="48"/>
      <c r="CZ79" s="48"/>
      <c r="DA79" s="48"/>
      <c r="DB79" s="48"/>
      <c r="DC79" s="48"/>
      <c r="DD79" s="53">
        <f t="shared" si="10"/>
        <v>0</v>
      </c>
      <c r="DE79" s="53">
        <f t="shared" si="11"/>
        <v>0</v>
      </c>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33"/>
      <c r="HT79" s="33"/>
      <c r="HU79" s="33"/>
      <c r="HV79" s="33"/>
      <c r="HW79" s="33"/>
      <c r="HX79" s="33"/>
      <c r="HY79" s="33"/>
    </row>
    <row r="80" spans="1:233" ht="32.25" thickBot="1" x14ac:dyDescent="0.3">
      <c r="A80" s="661" t="s">
        <v>104</v>
      </c>
      <c r="B80" s="297" t="s">
        <v>207</v>
      </c>
      <c r="C80" s="297" t="s">
        <v>207</v>
      </c>
      <c r="D80" s="297" t="s">
        <v>100</v>
      </c>
      <c r="E80" s="297" t="s">
        <v>327</v>
      </c>
      <c r="F80" s="297" t="s">
        <v>102</v>
      </c>
      <c r="G80" s="662"/>
      <c r="H80" s="681"/>
      <c r="I80" s="706"/>
      <c r="J80" s="299"/>
      <c r="K80" s="707"/>
      <c r="L80" s="838" t="s">
        <v>329</v>
      </c>
      <c r="M80" s="299"/>
      <c r="N80" s="300"/>
      <c r="O80" s="301"/>
      <c r="P80" s="297"/>
      <c r="Q80" s="839"/>
      <c r="R80" s="661"/>
      <c r="S80" s="297"/>
      <c r="T80" s="301"/>
      <c r="U80" s="301"/>
      <c r="V80" s="707"/>
      <c r="W80" s="964"/>
      <c r="X80" s="298"/>
      <c r="Y80" s="298"/>
      <c r="Z80" s="662"/>
      <c r="AA80" s="1012"/>
      <c r="AB80" s="1077"/>
      <c r="AC80" s="1078"/>
      <c r="AD80" s="1039"/>
      <c r="AE80" s="299"/>
      <c r="AF80" s="299"/>
      <c r="AG80" s="302"/>
      <c r="AH80" s="1114"/>
      <c r="AI80" s="1178"/>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3"/>
      <c r="CA80" s="303"/>
      <c r="CB80" s="303"/>
      <c r="CC80" s="303"/>
      <c r="CD80" s="303"/>
      <c r="CE80" s="303"/>
      <c r="CF80" s="303"/>
      <c r="CG80" s="303"/>
      <c r="CH80" s="303"/>
      <c r="CI80" s="303"/>
      <c r="CJ80" s="303"/>
      <c r="CK80" s="303"/>
      <c r="CL80" s="303"/>
      <c r="CM80" s="303"/>
      <c r="CN80" s="303"/>
      <c r="CO80" s="1179"/>
      <c r="CP80" s="914"/>
      <c r="CQ80" s="298"/>
      <c r="CR80" s="298"/>
      <c r="CS80" s="298"/>
      <c r="CT80" s="298"/>
      <c r="CU80" s="298"/>
      <c r="CV80" s="298"/>
      <c r="CW80" s="298"/>
      <c r="CX80" s="298"/>
      <c r="CY80" s="298"/>
      <c r="CZ80" s="298"/>
      <c r="DA80" s="298"/>
      <c r="DB80" s="298"/>
      <c r="DC80" s="298"/>
      <c r="DD80" s="53">
        <f t="shared" si="10"/>
        <v>0</v>
      </c>
      <c r="DE80" s="53">
        <f t="shared" si="11"/>
        <v>0</v>
      </c>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25"/>
      <c r="HT80" s="25"/>
      <c r="HU80" s="25"/>
      <c r="HV80" s="25"/>
      <c r="HW80" s="25"/>
      <c r="HX80" s="25"/>
      <c r="HY80" s="25"/>
    </row>
    <row r="81" spans="1:233" s="66" customFormat="1" ht="70.5" customHeight="1" x14ac:dyDescent="0.25">
      <c r="A81" s="415" t="s">
        <v>104</v>
      </c>
      <c r="B81" s="416" t="s">
        <v>207</v>
      </c>
      <c r="C81" s="416" t="s">
        <v>207</v>
      </c>
      <c r="D81" s="416" t="s">
        <v>100</v>
      </c>
      <c r="E81" s="416" t="s">
        <v>327</v>
      </c>
      <c r="F81" s="416" t="s">
        <v>102</v>
      </c>
      <c r="G81" s="417" t="s">
        <v>330</v>
      </c>
      <c r="H81" s="281" t="s">
        <v>113</v>
      </c>
      <c r="I81" s="495" t="s">
        <v>332</v>
      </c>
      <c r="J81" s="464" t="s">
        <v>333</v>
      </c>
      <c r="K81" s="723">
        <v>10</v>
      </c>
      <c r="L81" s="862" t="s">
        <v>331</v>
      </c>
      <c r="M81" s="464">
        <v>2021005810183</v>
      </c>
      <c r="N81" s="425">
        <v>565814000</v>
      </c>
      <c r="O81" s="426" t="s">
        <v>848</v>
      </c>
      <c r="P81" s="427" t="s">
        <v>1135</v>
      </c>
      <c r="Q81" s="847">
        <v>565814000</v>
      </c>
      <c r="R81" s="926" t="s">
        <v>849</v>
      </c>
      <c r="S81" s="427" t="s">
        <v>337</v>
      </c>
      <c r="T81" s="428" t="s">
        <v>850</v>
      </c>
      <c r="U81" s="428" t="s">
        <v>866</v>
      </c>
      <c r="V81" s="723" t="s">
        <v>1136</v>
      </c>
      <c r="W81" s="415" t="s">
        <v>120</v>
      </c>
      <c r="X81" s="429">
        <f t="shared" ref="X81:X97" si="13">AH81</f>
        <v>565814000</v>
      </c>
      <c r="Y81" s="471">
        <v>96290</v>
      </c>
      <c r="Z81" s="497" t="s">
        <v>339</v>
      </c>
      <c r="AA81" s="1015">
        <v>565814</v>
      </c>
      <c r="AB81" s="1082" t="s">
        <v>334</v>
      </c>
      <c r="AC81" s="1083" t="s">
        <v>893</v>
      </c>
      <c r="AD81" s="1050" t="s">
        <v>335</v>
      </c>
      <c r="AE81" s="464" t="s">
        <v>336</v>
      </c>
      <c r="AF81" s="466"/>
      <c r="AG81" s="466">
        <f>897600000-150000000-250700000+58914000+10000000</f>
        <v>565814000</v>
      </c>
      <c r="AH81" s="1124">
        <f t="shared" ref="AH81:AH152" si="14">AF81+AG81</f>
        <v>565814000</v>
      </c>
      <c r="AI81" s="1182">
        <v>565.81399999999996</v>
      </c>
      <c r="AJ81" s="433"/>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4"/>
      <c r="BL81" s="434"/>
      <c r="BM81" s="434"/>
      <c r="BN81" s="434"/>
      <c r="BO81" s="434"/>
      <c r="BP81" s="434">
        <v>555.81399999999996</v>
      </c>
      <c r="BQ81" s="434">
        <v>10</v>
      </c>
      <c r="BR81" s="434"/>
      <c r="BS81" s="434"/>
      <c r="BT81" s="434"/>
      <c r="BU81" s="434"/>
      <c r="BV81" s="434"/>
      <c r="BW81" s="434"/>
      <c r="BX81" s="434"/>
      <c r="BY81" s="434"/>
      <c r="BZ81" s="434"/>
      <c r="CA81" s="434"/>
      <c r="CB81" s="434"/>
      <c r="CC81" s="434"/>
      <c r="CD81" s="434"/>
      <c r="CE81" s="434"/>
      <c r="CF81" s="434"/>
      <c r="CG81" s="434"/>
      <c r="CH81" s="434"/>
      <c r="CI81" s="434"/>
      <c r="CJ81" s="434"/>
      <c r="CK81" s="434"/>
      <c r="CL81" s="434"/>
      <c r="CM81" s="435"/>
      <c r="CN81" s="435"/>
      <c r="CO81" s="1183"/>
      <c r="CP81" s="1222">
        <v>3301053</v>
      </c>
      <c r="CQ81" s="510" t="s">
        <v>337</v>
      </c>
      <c r="CR81" s="510">
        <v>33011</v>
      </c>
      <c r="CS81" s="510" t="s">
        <v>338</v>
      </c>
      <c r="CT81" s="471" t="s">
        <v>120</v>
      </c>
      <c r="CU81" s="426">
        <f t="shared" ref="CU81:CU97" si="15">AH81</f>
        <v>565814000</v>
      </c>
      <c r="CV81" s="471">
        <v>96290</v>
      </c>
      <c r="CW81" s="471" t="s">
        <v>339</v>
      </c>
      <c r="CX81" s="471">
        <v>48</v>
      </c>
      <c r="CY81" s="471" t="s">
        <v>328</v>
      </c>
      <c r="CZ81" s="471">
        <v>7082</v>
      </c>
      <c r="DA81" s="471" t="s">
        <v>340</v>
      </c>
      <c r="DB81" s="471" t="s">
        <v>341</v>
      </c>
      <c r="DC81" s="497" t="s">
        <v>342</v>
      </c>
      <c r="DD81" s="53">
        <f t="shared" si="10"/>
        <v>565814000</v>
      </c>
      <c r="DE81" s="53">
        <f t="shared" si="11"/>
        <v>0</v>
      </c>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c r="HU81" s="65"/>
      <c r="HV81" s="65"/>
      <c r="HW81" s="65"/>
      <c r="HX81" s="65"/>
      <c r="HY81" s="65"/>
    </row>
    <row r="82" spans="1:233" s="66" customFormat="1" ht="69" customHeight="1" x14ac:dyDescent="0.25">
      <c r="A82" s="501" t="s">
        <v>104</v>
      </c>
      <c r="B82" s="61" t="s">
        <v>207</v>
      </c>
      <c r="C82" s="61" t="s">
        <v>207</v>
      </c>
      <c r="D82" s="61" t="s">
        <v>100</v>
      </c>
      <c r="E82" s="61" t="s">
        <v>327</v>
      </c>
      <c r="F82" s="61" t="s">
        <v>102</v>
      </c>
      <c r="G82" s="502" t="s">
        <v>343</v>
      </c>
      <c r="H82" s="281" t="s">
        <v>113</v>
      </c>
      <c r="I82" s="506" t="s">
        <v>345</v>
      </c>
      <c r="J82" s="63" t="s">
        <v>346</v>
      </c>
      <c r="K82" s="725">
        <v>5000</v>
      </c>
      <c r="L82" s="866" t="s">
        <v>344</v>
      </c>
      <c r="M82" s="63">
        <v>2020005810158</v>
      </c>
      <c r="N82" s="183">
        <v>150000000</v>
      </c>
      <c r="O82" s="185" t="s">
        <v>851</v>
      </c>
      <c r="P82" s="184" t="s">
        <v>852</v>
      </c>
      <c r="Q82" s="864">
        <v>150000000</v>
      </c>
      <c r="R82" s="930" t="s">
        <v>1093</v>
      </c>
      <c r="S82" s="184" t="s">
        <v>1183</v>
      </c>
      <c r="T82" s="188" t="s">
        <v>1203</v>
      </c>
      <c r="U82" s="188" t="s">
        <v>1204</v>
      </c>
      <c r="V82" s="725"/>
      <c r="W82" s="501" t="s">
        <v>120</v>
      </c>
      <c r="X82" s="259">
        <f t="shared" si="13"/>
        <v>150000000</v>
      </c>
      <c r="Y82" s="262">
        <v>84510</v>
      </c>
      <c r="Z82" s="511" t="s">
        <v>348</v>
      </c>
      <c r="AA82" s="1020">
        <v>150000</v>
      </c>
      <c r="AB82" s="1090" t="s">
        <v>334</v>
      </c>
      <c r="AC82" s="1091" t="s">
        <v>893</v>
      </c>
      <c r="AD82" s="1052" t="s">
        <v>335</v>
      </c>
      <c r="AE82" s="63" t="s">
        <v>336</v>
      </c>
      <c r="AF82" s="87"/>
      <c r="AG82" s="87">
        <v>150000000</v>
      </c>
      <c r="AH82" s="1127">
        <f t="shared" si="14"/>
        <v>150000000</v>
      </c>
      <c r="AI82" s="1192">
        <v>150</v>
      </c>
      <c r="AJ82" s="54"/>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v>150</v>
      </c>
      <c r="BQ82" s="55"/>
      <c r="BR82" s="55"/>
      <c r="BS82" s="55"/>
      <c r="BT82" s="55"/>
      <c r="BU82" s="55"/>
      <c r="BV82" s="55"/>
      <c r="BW82" s="55"/>
      <c r="BX82" s="55"/>
      <c r="BY82" s="55"/>
      <c r="BZ82" s="55"/>
      <c r="CA82" s="55"/>
      <c r="CB82" s="55"/>
      <c r="CC82" s="55"/>
      <c r="CD82" s="55"/>
      <c r="CE82" s="55"/>
      <c r="CF82" s="55"/>
      <c r="CG82" s="55"/>
      <c r="CH82" s="55"/>
      <c r="CI82" s="55"/>
      <c r="CJ82" s="55"/>
      <c r="CK82" s="55"/>
      <c r="CL82" s="55"/>
      <c r="CM82" s="56"/>
      <c r="CN82" s="56"/>
      <c r="CO82" s="1193"/>
      <c r="CP82" s="1223">
        <v>3301098</v>
      </c>
      <c r="CQ82" s="57" t="s">
        <v>346</v>
      </c>
      <c r="CR82" s="57">
        <v>33013</v>
      </c>
      <c r="CS82" s="57" t="s">
        <v>347</v>
      </c>
      <c r="CT82" s="262" t="s">
        <v>120</v>
      </c>
      <c r="CU82" s="185">
        <f t="shared" si="15"/>
        <v>150000000</v>
      </c>
      <c r="CV82" s="262">
        <v>84510</v>
      </c>
      <c r="CW82" s="262" t="s">
        <v>348</v>
      </c>
      <c r="CX82" s="262">
        <v>48</v>
      </c>
      <c r="CY82" s="262" t="s">
        <v>328</v>
      </c>
      <c r="CZ82" s="262">
        <v>7082</v>
      </c>
      <c r="DA82" s="262" t="s">
        <v>340</v>
      </c>
      <c r="DB82" s="262" t="s">
        <v>349</v>
      </c>
      <c r="DC82" s="511" t="s">
        <v>350</v>
      </c>
      <c r="DD82" s="53">
        <f t="shared" si="10"/>
        <v>150000000</v>
      </c>
      <c r="DE82" s="53">
        <f t="shared" si="11"/>
        <v>0</v>
      </c>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65"/>
      <c r="HW82" s="65"/>
      <c r="HX82" s="65"/>
      <c r="HY82" s="65"/>
    </row>
    <row r="83" spans="1:233" s="66" customFormat="1" ht="63" customHeight="1" x14ac:dyDescent="0.25">
      <c r="A83" s="501" t="s">
        <v>104</v>
      </c>
      <c r="B83" s="61" t="s">
        <v>207</v>
      </c>
      <c r="C83" s="61" t="s">
        <v>207</v>
      </c>
      <c r="D83" s="61" t="s">
        <v>100</v>
      </c>
      <c r="E83" s="61" t="s">
        <v>327</v>
      </c>
      <c r="F83" s="61" t="s">
        <v>102</v>
      </c>
      <c r="G83" s="502" t="s">
        <v>351</v>
      </c>
      <c r="H83" s="281" t="s">
        <v>113</v>
      </c>
      <c r="I83" s="506" t="s">
        <v>332</v>
      </c>
      <c r="J83" s="63" t="s">
        <v>333</v>
      </c>
      <c r="K83" s="725">
        <v>10</v>
      </c>
      <c r="L83" s="866" t="s">
        <v>352</v>
      </c>
      <c r="M83" s="63">
        <v>2021005810169</v>
      </c>
      <c r="N83" s="186">
        <v>390500000</v>
      </c>
      <c r="O83" s="201" t="s">
        <v>1143</v>
      </c>
      <c r="P83" s="187" t="s">
        <v>1137</v>
      </c>
      <c r="Q83" s="867">
        <v>390500000</v>
      </c>
      <c r="R83" s="931" t="s">
        <v>1138</v>
      </c>
      <c r="S83" s="187" t="s">
        <v>363</v>
      </c>
      <c r="T83" s="214" t="s">
        <v>853</v>
      </c>
      <c r="U83" s="214" t="s">
        <v>860</v>
      </c>
      <c r="V83" s="725"/>
      <c r="W83" s="501" t="s">
        <v>120</v>
      </c>
      <c r="X83" s="259">
        <f t="shared" si="13"/>
        <v>390500000</v>
      </c>
      <c r="Y83" s="262">
        <v>96290</v>
      </c>
      <c r="Z83" s="511" t="s">
        <v>339</v>
      </c>
      <c r="AA83" s="1020">
        <v>390500</v>
      </c>
      <c r="AB83" s="1090" t="s">
        <v>334</v>
      </c>
      <c r="AC83" s="1091" t="s">
        <v>893</v>
      </c>
      <c r="AD83" s="1052" t="s">
        <v>335</v>
      </c>
      <c r="AE83" s="63" t="s">
        <v>336</v>
      </c>
      <c r="AF83" s="87"/>
      <c r="AG83" s="87">
        <f>247500000+143000000</f>
        <v>390500000</v>
      </c>
      <c r="AH83" s="1127">
        <f t="shared" si="14"/>
        <v>390500000</v>
      </c>
      <c r="AI83" s="1192">
        <v>247.5</v>
      </c>
      <c r="AJ83" s="54"/>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v>247.5</v>
      </c>
      <c r="BQ83" s="55"/>
      <c r="BR83" s="55"/>
      <c r="BS83" s="55"/>
      <c r="BT83" s="55"/>
      <c r="BU83" s="55"/>
      <c r="BV83" s="55"/>
      <c r="BW83" s="55"/>
      <c r="BX83" s="55"/>
      <c r="BY83" s="55"/>
      <c r="BZ83" s="55"/>
      <c r="CA83" s="55"/>
      <c r="CB83" s="55"/>
      <c r="CC83" s="55"/>
      <c r="CD83" s="55"/>
      <c r="CE83" s="55"/>
      <c r="CF83" s="55"/>
      <c r="CG83" s="55"/>
      <c r="CH83" s="55"/>
      <c r="CI83" s="55"/>
      <c r="CJ83" s="55"/>
      <c r="CK83" s="55"/>
      <c r="CL83" s="55"/>
      <c r="CM83" s="56"/>
      <c r="CN83" s="56"/>
      <c r="CO83" s="1193"/>
      <c r="CP83" s="1223">
        <v>3301053</v>
      </c>
      <c r="CQ83" s="57" t="s">
        <v>337</v>
      </c>
      <c r="CR83" s="57">
        <v>33011</v>
      </c>
      <c r="CS83" s="57" t="s">
        <v>338</v>
      </c>
      <c r="CT83" s="262" t="s">
        <v>120</v>
      </c>
      <c r="CU83" s="185">
        <f t="shared" si="15"/>
        <v>390500000</v>
      </c>
      <c r="CV83" s="262">
        <v>96290</v>
      </c>
      <c r="CW83" s="262" t="s">
        <v>339</v>
      </c>
      <c r="CX83" s="262">
        <v>48</v>
      </c>
      <c r="CY83" s="262" t="s">
        <v>328</v>
      </c>
      <c r="CZ83" s="262">
        <v>7082</v>
      </c>
      <c r="DA83" s="262" t="s">
        <v>340</v>
      </c>
      <c r="DB83" s="262" t="s">
        <v>341</v>
      </c>
      <c r="DC83" s="511" t="s">
        <v>342</v>
      </c>
      <c r="DD83" s="53">
        <f t="shared" si="10"/>
        <v>390500000</v>
      </c>
      <c r="DE83" s="53">
        <f t="shared" si="11"/>
        <v>0</v>
      </c>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row>
    <row r="84" spans="1:233" s="66" customFormat="1" ht="75.75" customHeight="1" x14ac:dyDescent="0.25">
      <c r="A84" s="501" t="s">
        <v>104</v>
      </c>
      <c r="B84" s="61" t="s">
        <v>207</v>
      </c>
      <c r="C84" s="61" t="s">
        <v>207</v>
      </c>
      <c r="D84" s="61" t="s">
        <v>100</v>
      </c>
      <c r="E84" s="61" t="s">
        <v>327</v>
      </c>
      <c r="F84" s="61" t="s">
        <v>102</v>
      </c>
      <c r="G84" s="502" t="s">
        <v>353</v>
      </c>
      <c r="H84" s="281" t="s">
        <v>113</v>
      </c>
      <c r="I84" s="506" t="s">
        <v>355</v>
      </c>
      <c r="J84" s="63" t="s">
        <v>356</v>
      </c>
      <c r="K84" s="725">
        <v>50</v>
      </c>
      <c r="L84" s="866" t="s">
        <v>354</v>
      </c>
      <c r="M84" s="63">
        <v>2021005810197</v>
      </c>
      <c r="N84" s="183">
        <v>100000000</v>
      </c>
      <c r="O84" s="185" t="s">
        <v>854</v>
      </c>
      <c r="P84" s="184" t="s">
        <v>855</v>
      </c>
      <c r="Q84" s="864">
        <v>100000000</v>
      </c>
      <c r="R84" s="930" t="s">
        <v>1094</v>
      </c>
      <c r="S84" s="184" t="s">
        <v>856</v>
      </c>
      <c r="T84" s="188" t="s">
        <v>857</v>
      </c>
      <c r="U84" s="188" t="s">
        <v>1204</v>
      </c>
      <c r="V84" s="725"/>
      <c r="W84" s="501" t="s">
        <v>120</v>
      </c>
      <c r="X84" s="259">
        <f t="shared" si="13"/>
        <v>100000000</v>
      </c>
      <c r="Y84" s="262">
        <v>92911</v>
      </c>
      <c r="Z84" s="511" t="s">
        <v>359</v>
      </c>
      <c r="AA84" s="1020">
        <v>100000</v>
      </c>
      <c r="AB84" s="1090" t="s">
        <v>334</v>
      </c>
      <c r="AC84" s="1091" t="s">
        <v>893</v>
      </c>
      <c r="AD84" s="1052" t="s">
        <v>335</v>
      </c>
      <c r="AE84" s="63" t="s">
        <v>336</v>
      </c>
      <c r="AF84" s="87"/>
      <c r="AG84" s="87">
        <v>100000000</v>
      </c>
      <c r="AH84" s="1127">
        <f t="shared" si="14"/>
        <v>100000000</v>
      </c>
      <c r="AI84" s="1192">
        <v>100</v>
      </c>
      <c r="AJ84" s="54"/>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v>100</v>
      </c>
      <c r="BQ84" s="55"/>
      <c r="BR84" s="55"/>
      <c r="BS84" s="55"/>
      <c r="BT84" s="55"/>
      <c r="BU84" s="55"/>
      <c r="BV84" s="55"/>
      <c r="BW84" s="55"/>
      <c r="BX84" s="55"/>
      <c r="BY84" s="55"/>
      <c r="BZ84" s="55"/>
      <c r="CA84" s="55"/>
      <c r="CB84" s="55"/>
      <c r="CC84" s="55"/>
      <c r="CD84" s="55"/>
      <c r="CE84" s="55"/>
      <c r="CF84" s="55"/>
      <c r="CG84" s="55"/>
      <c r="CH84" s="55"/>
      <c r="CI84" s="55"/>
      <c r="CJ84" s="55"/>
      <c r="CK84" s="55"/>
      <c r="CL84" s="55"/>
      <c r="CM84" s="56"/>
      <c r="CN84" s="56"/>
      <c r="CO84" s="1193"/>
      <c r="CP84" s="1223">
        <v>3301057</v>
      </c>
      <c r="CQ84" s="57" t="s">
        <v>357</v>
      </c>
      <c r="CR84" s="57">
        <v>33016</v>
      </c>
      <c r="CS84" s="57" t="s">
        <v>358</v>
      </c>
      <c r="CT84" s="262" t="s">
        <v>120</v>
      </c>
      <c r="CU84" s="185">
        <f t="shared" si="15"/>
        <v>100000000</v>
      </c>
      <c r="CV84" s="262">
        <v>92911</v>
      </c>
      <c r="CW84" s="262" t="s">
        <v>359</v>
      </c>
      <c r="CX84" s="262">
        <v>48</v>
      </c>
      <c r="CY84" s="262" t="s">
        <v>328</v>
      </c>
      <c r="CZ84" s="262">
        <v>7082</v>
      </c>
      <c r="DA84" s="262" t="s">
        <v>340</v>
      </c>
      <c r="DB84" s="262" t="s">
        <v>341</v>
      </c>
      <c r="DC84" s="511" t="s">
        <v>342</v>
      </c>
      <c r="DD84" s="53">
        <f t="shared" si="10"/>
        <v>100000000</v>
      </c>
      <c r="DE84" s="53">
        <f t="shared" si="11"/>
        <v>0</v>
      </c>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c r="HM84" s="65"/>
      <c r="HN84" s="65"/>
      <c r="HO84" s="65"/>
      <c r="HP84" s="65"/>
      <c r="HQ84" s="65"/>
      <c r="HR84" s="65"/>
      <c r="HS84" s="65"/>
      <c r="HT84" s="65"/>
      <c r="HU84" s="65"/>
      <c r="HV84" s="65"/>
      <c r="HW84" s="65"/>
      <c r="HX84" s="65"/>
      <c r="HY84" s="65"/>
    </row>
    <row r="85" spans="1:233" s="66" customFormat="1" ht="77.25" customHeight="1" x14ac:dyDescent="0.25">
      <c r="A85" s="501" t="s">
        <v>104</v>
      </c>
      <c r="B85" s="61" t="s">
        <v>207</v>
      </c>
      <c r="C85" s="61" t="s">
        <v>207</v>
      </c>
      <c r="D85" s="61" t="s">
        <v>100</v>
      </c>
      <c r="E85" s="61" t="s">
        <v>327</v>
      </c>
      <c r="F85" s="61" t="s">
        <v>102</v>
      </c>
      <c r="G85" s="502" t="s">
        <v>360</v>
      </c>
      <c r="H85" s="281" t="s">
        <v>113</v>
      </c>
      <c r="I85" s="506" t="s">
        <v>332</v>
      </c>
      <c r="J85" s="63" t="s">
        <v>362</v>
      </c>
      <c r="K85" s="725">
        <v>3</v>
      </c>
      <c r="L85" s="866" t="s">
        <v>361</v>
      </c>
      <c r="M85" s="63">
        <v>2021005810199</v>
      </c>
      <c r="N85" s="183">
        <v>100000000</v>
      </c>
      <c r="O85" s="185" t="s">
        <v>858</v>
      </c>
      <c r="P85" s="184" t="s">
        <v>1139</v>
      </c>
      <c r="Q85" s="864">
        <v>100000000</v>
      </c>
      <c r="R85" s="930" t="s">
        <v>1095</v>
      </c>
      <c r="S85" s="184" t="s">
        <v>363</v>
      </c>
      <c r="T85" s="188" t="s">
        <v>859</v>
      </c>
      <c r="U85" s="188" t="s">
        <v>860</v>
      </c>
      <c r="V85" s="725"/>
      <c r="W85" s="501" t="s">
        <v>120</v>
      </c>
      <c r="X85" s="259">
        <f t="shared" si="13"/>
        <v>100000000</v>
      </c>
      <c r="Y85" s="262">
        <v>92911</v>
      </c>
      <c r="Z85" s="511" t="s">
        <v>359</v>
      </c>
      <c r="AA85" s="1020">
        <v>100000</v>
      </c>
      <c r="AB85" s="1090" t="s">
        <v>334</v>
      </c>
      <c r="AC85" s="1091" t="s">
        <v>893</v>
      </c>
      <c r="AD85" s="1052" t="s">
        <v>335</v>
      </c>
      <c r="AE85" s="63" t="s">
        <v>336</v>
      </c>
      <c r="AF85" s="87"/>
      <c r="AG85" s="87">
        <v>100000000</v>
      </c>
      <c r="AH85" s="1127">
        <f t="shared" si="14"/>
        <v>100000000</v>
      </c>
      <c r="AI85" s="1192">
        <v>100</v>
      </c>
      <c r="AJ85" s="54"/>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v>100</v>
      </c>
      <c r="BQ85" s="55"/>
      <c r="BR85" s="55"/>
      <c r="BS85" s="55"/>
      <c r="BT85" s="55"/>
      <c r="BU85" s="55"/>
      <c r="BV85" s="55"/>
      <c r="BW85" s="55"/>
      <c r="BX85" s="55"/>
      <c r="BY85" s="55"/>
      <c r="BZ85" s="55"/>
      <c r="CA85" s="55"/>
      <c r="CB85" s="55"/>
      <c r="CC85" s="55"/>
      <c r="CD85" s="55"/>
      <c r="CE85" s="55"/>
      <c r="CF85" s="55"/>
      <c r="CG85" s="55"/>
      <c r="CH85" s="55"/>
      <c r="CI85" s="55"/>
      <c r="CJ85" s="55"/>
      <c r="CK85" s="55"/>
      <c r="CL85" s="55"/>
      <c r="CM85" s="56"/>
      <c r="CN85" s="56"/>
      <c r="CO85" s="1193"/>
      <c r="CP85" s="1223">
        <v>3301053</v>
      </c>
      <c r="CQ85" s="57" t="s">
        <v>363</v>
      </c>
      <c r="CR85" s="57">
        <v>33011</v>
      </c>
      <c r="CS85" s="57" t="s">
        <v>338</v>
      </c>
      <c r="CT85" s="262" t="s">
        <v>120</v>
      </c>
      <c r="CU85" s="185">
        <f t="shared" si="15"/>
        <v>100000000</v>
      </c>
      <c r="CV85" s="262">
        <v>92911</v>
      </c>
      <c r="CW85" s="262" t="s">
        <v>359</v>
      </c>
      <c r="CX85" s="262">
        <v>48</v>
      </c>
      <c r="CY85" s="262" t="s">
        <v>328</v>
      </c>
      <c r="CZ85" s="262">
        <v>7082</v>
      </c>
      <c r="DA85" s="262" t="s">
        <v>340</v>
      </c>
      <c r="DB85" s="262" t="s">
        <v>341</v>
      </c>
      <c r="DC85" s="511" t="s">
        <v>342</v>
      </c>
      <c r="DD85" s="53">
        <f t="shared" si="10"/>
        <v>100000000</v>
      </c>
      <c r="DE85" s="53">
        <f t="shared" si="11"/>
        <v>0</v>
      </c>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row>
    <row r="86" spans="1:233" s="66" customFormat="1" ht="60.95" customHeight="1" x14ac:dyDescent="0.25">
      <c r="A86" s="509" t="s">
        <v>104</v>
      </c>
      <c r="B86" s="94" t="s">
        <v>207</v>
      </c>
      <c r="C86" s="94" t="s">
        <v>207</v>
      </c>
      <c r="D86" s="94" t="s">
        <v>100</v>
      </c>
      <c r="E86" s="94" t="s">
        <v>327</v>
      </c>
      <c r="F86" s="94" t="s">
        <v>102</v>
      </c>
      <c r="G86" s="502" t="s">
        <v>364</v>
      </c>
      <c r="H86" s="281" t="s">
        <v>113</v>
      </c>
      <c r="I86" s="506" t="s">
        <v>332</v>
      </c>
      <c r="J86" s="63" t="s">
        <v>362</v>
      </c>
      <c r="K86" s="725">
        <v>3</v>
      </c>
      <c r="L86" s="866" t="s">
        <v>365</v>
      </c>
      <c r="M86" s="63">
        <v>2021005810065</v>
      </c>
      <c r="N86" s="183">
        <v>111086000</v>
      </c>
      <c r="O86" s="185" t="s">
        <v>861</v>
      </c>
      <c r="P86" s="184" t="s">
        <v>1140</v>
      </c>
      <c r="Q86" s="864">
        <v>111086000</v>
      </c>
      <c r="R86" s="930" t="s">
        <v>1096</v>
      </c>
      <c r="S86" s="184" t="s">
        <v>337</v>
      </c>
      <c r="T86" s="188" t="s">
        <v>862</v>
      </c>
      <c r="U86" s="188" t="s">
        <v>863</v>
      </c>
      <c r="V86" s="725" t="s">
        <v>1141</v>
      </c>
      <c r="W86" s="501" t="s">
        <v>120</v>
      </c>
      <c r="X86" s="259">
        <f t="shared" si="13"/>
        <v>111086000</v>
      </c>
      <c r="Y86" s="262">
        <v>92911</v>
      </c>
      <c r="Z86" s="511" t="s">
        <v>359</v>
      </c>
      <c r="AA86" s="1020">
        <v>111086</v>
      </c>
      <c r="AB86" s="1090" t="s">
        <v>334</v>
      </c>
      <c r="AC86" s="1091" t="s">
        <v>893</v>
      </c>
      <c r="AD86" s="1052" t="s">
        <v>335</v>
      </c>
      <c r="AE86" s="63" t="s">
        <v>336</v>
      </c>
      <c r="AF86" s="87"/>
      <c r="AG86" s="87">
        <v>111086000</v>
      </c>
      <c r="AH86" s="1127">
        <f t="shared" si="14"/>
        <v>111086000</v>
      </c>
      <c r="AI86" s="1192">
        <v>111.086</v>
      </c>
      <c r="AJ86" s="54"/>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v>111.086</v>
      </c>
      <c r="BQ86" s="55"/>
      <c r="BR86" s="55"/>
      <c r="BS86" s="55"/>
      <c r="BT86" s="55"/>
      <c r="BU86" s="55"/>
      <c r="BV86" s="55"/>
      <c r="BW86" s="55"/>
      <c r="BX86" s="55"/>
      <c r="BY86" s="55"/>
      <c r="BZ86" s="55"/>
      <c r="CA86" s="55"/>
      <c r="CB86" s="55"/>
      <c r="CC86" s="55"/>
      <c r="CD86" s="55"/>
      <c r="CE86" s="55"/>
      <c r="CF86" s="55"/>
      <c r="CG86" s="55"/>
      <c r="CH86" s="55"/>
      <c r="CI86" s="55"/>
      <c r="CJ86" s="55"/>
      <c r="CK86" s="55"/>
      <c r="CL86" s="55"/>
      <c r="CM86" s="56"/>
      <c r="CN86" s="56"/>
      <c r="CO86" s="1193"/>
      <c r="CP86" s="1223">
        <v>3301053</v>
      </c>
      <c r="CQ86" s="57" t="s">
        <v>363</v>
      </c>
      <c r="CR86" s="57">
        <v>33011</v>
      </c>
      <c r="CS86" s="57" t="s">
        <v>338</v>
      </c>
      <c r="CT86" s="61" t="s">
        <v>120</v>
      </c>
      <c r="CU86" s="259">
        <f t="shared" si="15"/>
        <v>111086000</v>
      </c>
      <c r="CV86" s="262">
        <v>92911</v>
      </c>
      <c r="CW86" s="262" t="s">
        <v>359</v>
      </c>
      <c r="CX86" s="262" t="s">
        <v>366</v>
      </c>
      <c r="CY86" s="262" t="s">
        <v>328</v>
      </c>
      <c r="CZ86" s="237" t="s">
        <v>367</v>
      </c>
      <c r="DA86" s="237" t="s">
        <v>340</v>
      </c>
      <c r="DB86" s="94" t="s">
        <v>341</v>
      </c>
      <c r="DC86" s="507" t="s">
        <v>368</v>
      </c>
      <c r="DD86" s="53">
        <f t="shared" si="10"/>
        <v>111086000</v>
      </c>
      <c r="DE86" s="53">
        <f t="shared" si="11"/>
        <v>0</v>
      </c>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row>
    <row r="87" spans="1:233" s="66" customFormat="1" ht="150" x14ac:dyDescent="0.25">
      <c r="A87" s="501" t="s">
        <v>104</v>
      </c>
      <c r="B87" s="61" t="s">
        <v>207</v>
      </c>
      <c r="C87" s="61" t="s">
        <v>207</v>
      </c>
      <c r="D87" s="61" t="s">
        <v>100</v>
      </c>
      <c r="E87" s="61" t="s">
        <v>327</v>
      </c>
      <c r="F87" s="61" t="s">
        <v>102</v>
      </c>
      <c r="G87" s="502" t="s">
        <v>304</v>
      </c>
      <c r="H87" s="281" t="s">
        <v>113</v>
      </c>
      <c r="I87" s="506" t="s">
        <v>332</v>
      </c>
      <c r="J87" s="63" t="s">
        <v>333</v>
      </c>
      <c r="K87" s="725">
        <v>10</v>
      </c>
      <c r="L87" s="866" t="s">
        <v>369</v>
      </c>
      <c r="M87" s="63">
        <v>2021005810076</v>
      </c>
      <c r="N87" s="183">
        <v>100000000</v>
      </c>
      <c r="O87" s="185" t="s">
        <v>864</v>
      </c>
      <c r="P87" s="184" t="s">
        <v>1144</v>
      </c>
      <c r="Q87" s="864">
        <v>100000000</v>
      </c>
      <c r="R87" s="930" t="s">
        <v>1097</v>
      </c>
      <c r="S87" s="184" t="s">
        <v>1142</v>
      </c>
      <c r="T87" s="188" t="s">
        <v>865</v>
      </c>
      <c r="U87" s="188" t="s">
        <v>866</v>
      </c>
      <c r="V87" s="725"/>
      <c r="W87" s="501" t="s">
        <v>120</v>
      </c>
      <c r="X87" s="259">
        <f t="shared" si="13"/>
        <v>100000000</v>
      </c>
      <c r="Y87" s="262">
        <v>92911</v>
      </c>
      <c r="Z87" s="511" t="s">
        <v>359</v>
      </c>
      <c r="AA87" s="1020">
        <v>100000</v>
      </c>
      <c r="AB87" s="1090" t="s">
        <v>334</v>
      </c>
      <c r="AC87" s="1091" t="s">
        <v>893</v>
      </c>
      <c r="AD87" s="1052" t="s">
        <v>335</v>
      </c>
      <c r="AE87" s="63" t="s">
        <v>336</v>
      </c>
      <c r="AF87" s="87"/>
      <c r="AG87" s="87">
        <v>100000000</v>
      </c>
      <c r="AH87" s="1127">
        <f t="shared" si="14"/>
        <v>100000000</v>
      </c>
      <c r="AI87" s="1192">
        <v>100</v>
      </c>
      <c r="AJ87" s="54"/>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v>100</v>
      </c>
      <c r="BQ87" s="55"/>
      <c r="BR87" s="55"/>
      <c r="BS87" s="55"/>
      <c r="BT87" s="55"/>
      <c r="BU87" s="55"/>
      <c r="BV87" s="55"/>
      <c r="BW87" s="55"/>
      <c r="BX87" s="55"/>
      <c r="BY87" s="55"/>
      <c r="BZ87" s="55"/>
      <c r="CA87" s="55"/>
      <c r="CB87" s="55"/>
      <c r="CC87" s="55"/>
      <c r="CD87" s="55"/>
      <c r="CE87" s="55"/>
      <c r="CF87" s="55"/>
      <c r="CG87" s="55"/>
      <c r="CH87" s="55"/>
      <c r="CI87" s="55"/>
      <c r="CJ87" s="55"/>
      <c r="CK87" s="55"/>
      <c r="CL87" s="55"/>
      <c r="CM87" s="56"/>
      <c r="CN87" s="56"/>
      <c r="CO87" s="1193"/>
      <c r="CP87" s="1223">
        <v>3301053</v>
      </c>
      <c r="CQ87" s="57" t="s">
        <v>337</v>
      </c>
      <c r="CR87" s="57">
        <v>33011</v>
      </c>
      <c r="CS87" s="57" t="s">
        <v>338</v>
      </c>
      <c r="CT87" s="262" t="s">
        <v>120</v>
      </c>
      <c r="CU87" s="185">
        <f t="shared" si="15"/>
        <v>100000000</v>
      </c>
      <c r="CV87" s="262">
        <v>92911</v>
      </c>
      <c r="CW87" s="262" t="s">
        <v>359</v>
      </c>
      <c r="CX87" s="262">
        <v>48</v>
      </c>
      <c r="CY87" s="262" t="s">
        <v>328</v>
      </c>
      <c r="CZ87" s="262">
        <v>7082</v>
      </c>
      <c r="DA87" s="262" t="s">
        <v>340</v>
      </c>
      <c r="DB87" s="262" t="s">
        <v>341</v>
      </c>
      <c r="DC87" s="511" t="s">
        <v>342</v>
      </c>
      <c r="DD87" s="53">
        <f t="shared" si="10"/>
        <v>100000000</v>
      </c>
      <c r="DE87" s="53">
        <f t="shared" si="11"/>
        <v>0</v>
      </c>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row>
    <row r="88" spans="1:233" s="66" customFormat="1" ht="135" x14ac:dyDescent="0.25">
      <c r="A88" s="501" t="s">
        <v>104</v>
      </c>
      <c r="B88" s="61" t="s">
        <v>207</v>
      </c>
      <c r="C88" s="61" t="s">
        <v>207</v>
      </c>
      <c r="D88" s="61" t="s">
        <v>100</v>
      </c>
      <c r="E88" s="61" t="s">
        <v>327</v>
      </c>
      <c r="F88" s="61" t="s">
        <v>102</v>
      </c>
      <c r="G88" s="502" t="s">
        <v>370</v>
      </c>
      <c r="H88" s="281" t="s">
        <v>113</v>
      </c>
      <c r="I88" s="506" t="s">
        <v>345</v>
      </c>
      <c r="J88" s="63" t="s">
        <v>346</v>
      </c>
      <c r="K88" s="725">
        <v>5000</v>
      </c>
      <c r="L88" s="866" t="s">
        <v>371</v>
      </c>
      <c r="M88" s="63">
        <v>2021005810071</v>
      </c>
      <c r="N88" s="183">
        <v>475650000</v>
      </c>
      <c r="O88" s="185" t="s">
        <v>1050</v>
      </c>
      <c r="P88" s="184" t="s">
        <v>1145</v>
      </c>
      <c r="Q88" s="864">
        <v>475650000</v>
      </c>
      <c r="R88" s="930" t="s">
        <v>1098</v>
      </c>
      <c r="S88" s="184" t="s">
        <v>346</v>
      </c>
      <c r="T88" s="188" t="s">
        <v>867</v>
      </c>
      <c r="U88" s="188" t="s">
        <v>868</v>
      </c>
      <c r="V88" s="725"/>
      <c r="W88" s="501" t="s">
        <v>120</v>
      </c>
      <c r="X88" s="259">
        <f t="shared" si="13"/>
        <v>475650000</v>
      </c>
      <c r="Y88" s="262">
        <v>84510</v>
      </c>
      <c r="Z88" s="511" t="s">
        <v>348</v>
      </c>
      <c r="AA88" s="1020">
        <v>475650</v>
      </c>
      <c r="AB88" s="1090" t="s">
        <v>334</v>
      </c>
      <c r="AC88" s="1091" t="s">
        <v>893</v>
      </c>
      <c r="AD88" s="1052" t="s">
        <v>335</v>
      </c>
      <c r="AE88" s="63" t="s">
        <v>336</v>
      </c>
      <c r="AF88" s="87"/>
      <c r="AG88" s="87">
        <f>625650000-AG82</f>
        <v>475650000</v>
      </c>
      <c r="AH88" s="1127">
        <f t="shared" si="14"/>
        <v>475650000</v>
      </c>
      <c r="AI88" s="1192">
        <v>475.65</v>
      </c>
      <c r="AJ88" s="54"/>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v>80</v>
      </c>
      <c r="BM88" s="55">
        <v>0.75</v>
      </c>
      <c r="BN88" s="55"/>
      <c r="BO88" s="55"/>
      <c r="BP88" s="55">
        <v>392.9</v>
      </c>
      <c r="BQ88" s="55"/>
      <c r="BR88" s="55"/>
      <c r="BS88" s="55">
        <v>2</v>
      </c>
      <c r="BT88" s="55"/>
      <c r="BU88" s="55"/>
      <c r="BV88" s="55"/>
      <c r="BW88" s="55"/>
      <c r="BX88" s="55"/>
      <c r="BY88" s="55"/>
      <c r="BZ88" s="55"/>
      <c r="CA88" s="55"/>
      <c r="CB88" s="55"/>
      <c r="CC88" s="55"/>
      <c r="CD88" s="55"/>
      <c r="CE88" s="55"/>
      <c r="CF88" s="55"/>
      <c r="CG88" s="55"/>
      <c r="CH88" s="55"/>
      <c r="CI88" s="55"/>
      <c r="CJ88" s="55"/>
      <c r="CK88" s="55"/>
      <c r="CL88" s="55"/>
      <c r="CM88" s="56"/>
      <c r="CN88" s="56"/>
      <c r="CO88" s="1193"/>
      <c r="CP88" s="1223">
        <v>3301098</v>
      </c>
      <c r="CQ88" s="57" t="s">
        <v>346</v>
      </c>
      <c r="CR88" s="57">
        <v>33013</v>
      </c>
      <c r="CS88" s="57" t="s">
        <v>347</v>
      </c>
      <c r="CT88" s="262" t="s">
        <v>120</v>
      </c>
      <c r="CU88" s="185">
        <f t="shared" si="15"/>
        <v>475650000</v>
      </c>
      <c r="CV88" s="262">
        <v>84510</v>
      </c>
      <c r="CW88" s="262" t="s">
        <v>348</v>
      </c>
      <c r="CX88" s="262">
        <v>48</v>
      </c>
      <c r="CY88" s="262" t="s">
        <v>328</v>
      </c>
      <c r="CZ88" s="262">
        <v>7082</v>
      </c>
      <c r="DA88" s="262" t="s">
        <v>340</v>
      </c>
      <c r="DB88" s="262" t="s">
        <v>349</v>
      </c>
      <c r="DC88" s="511" t="s">
        <v>350</v>
      </c>
      <c r="DD88" s="53">
        <f t="shared" si="10"/>
        <v>475650000</v>
      </c>
      <c r="DE88" s="53">
        <f t="shared" si="11"/>
        <v>0</v>
      </c>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row>
    <row r="89" spans="1:233" s="66" customFormat="1" ht="150" x14ac:dyDescent="0.25">
      <c r="A89" s="501" t="s">
        <v>104</v>
      </c>
      <c r="B89" s="61" t="s">
        <v>207</v>
      </c>
      <c r="C89" s="61" t="s">
        <v>207</v>
      </c>
      <c r="D89" s="61" t="s">
        <v>100</v>
      </c>
      <c r="E89" s="61" t="s">
        <v>327</v>
      </c>
      <c r="F89" s="61" t="s">
        <v>102</v>
      </c>
      <c r="G89" s="502" t="s">
        <v>372</v>
      </c>
      <c r="H89" s="281" t="s">
        <v>113</v>
      </c>
      <c r="I89" s="506" t="s">
        <v>374</v>
      </c>
      <c r="J89" s="63" t="s">
        <v>375</v>
      </c>
      <c r="K89" s="725">
        <v>300</v>
      </c>
      <c r="L89" s="863" t="s">
        <v>373</v>
      </c>
      <c r="M89" s="63">
        <v>2021005810195</v>
      </c>
      <c r="N89" s="183">
        <v>400000000</v>
      </c>
      <c r="O89" s="185" t="s">
        <v>869</v>
      </c>
      <c r="P89" s="184" t="s">
        <v>1146</v>
      </c>
      <c r="Q89" s="864">
        <v>400000000</v>
      </c>
      <c r="R89" s="930" t="s">
        <v>1147</v>
      </c>
      <c r="S89" s="184" t="s">
        <v>870</v>
      </c>
      <c r="T89" s="188" t="s">
        <v>871</v>
      </c>
      <c r="U89" s="188" t="s">
        <v>872</v>
      </c>
      <c r="V89" s="725"/>
      <c r="W89" s="501" t="s">
        <v>120</v>
      </c>
      <c r="X89" s="259">
        <f t="shared" si="13"/>
        <v>400000000</v>
      </c>
      <c r="Y89" s="262">
        <v>92340</v>
      </c>
      <c r="Z89" s="511" t="s">
        <v>376</v>
      </c>
      <c r="AA89" s="1020">
        <v>400000</v>
      </c>
      <c r="AB89" s="1090" t="s">
        <v>334</v>
      </c>
      <c r="AC89" s="1091" t="s">
        <v>893</v>
      </c>
      <c r="AD89" s="1052" t="s">
        <v>335</v>
      </c>
      <c r="AE89" s="63" t="s">
        <v>336</v>
      </c>
      <c r="AF89" s="87"/>
      <c r="AG89" s="87">
        <v>400000000</v>
      </c>
      <c r="AH89" s="1127">
        <f t="shared" si="14"/>
        <v>400000000</v>
      </c>
      <c r="AI89" s="1192">
        <v>400</v>
      </c>
      <c r="AJ89" s="54"/>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v>400</v>
      </c>
      <c r="BQ89" s="55"/>
      <c r="BR89" s="55"/>
      <c r="BS89" s="55"/>
      <c r="BT89" s="55"/>
      <c r="BU89" s="55"/>
      <c r="BV89" s="55"/>
      <c r="BW89" s="55"/>
      <c r="BX89" s="55"/>
      <c r="BY89" s="55"/>
      <c r="BZ89" s="55"/>
      <c r="CA89" s="55"/>
      <c r="CB89" s="55"/>
      <c r="CC89" s="55"/>
      <c r="CD89" s="55"/>
      <c r="CE89" s="55"/>
      <c r="CF89" s="55"/>
      <c r="CG89" s="55"/>
      <c r="CH89" s="55"/>
      <c r="CI89" s="55"/>
      <c r="CJ89" s="55"/>
      <c r="CK89" s="55"/>
      <c r="CL89" s="55"/>
      <c r="CM89" s="56"/>
      <c r="CN89" s="56"/>
      <c r="CO89" s="1193"/>
      <c r="CP89" s="1223">
        <v>3301051</v>
      </c>
      <c r="CQ89" s="57" t="s">
        <v>375</v>
      </c>
      <c r="CR89" s="57">
        <v>33016</v>
      </c>
      <c r="CS89" s="57" t="s">
        <v>358</v>
      </c>
      <c r="CT89" s="262" t="s">
        <v>120</v>
      </c>
      <c r="CU89" s="185">
        <f t="shared" si="15"/>
        <v>400000000</v>
      </c>
      <c r="CV89" s="262">
        <v>92340</v>
      </c>
      <c r="CW89" s="262" t="s">
        <v>376</v>
      </c>
      <c r="CX89" s="262">
        <v>48</v>
      </c>
      <c r="CY89" s="262" t="s">
        <v>328</v>
      </c>
      <c r="CZ89" s="262">
        <v>7082</v>
      </c>
      <c r="DA89" s="262" t="s">
        <v>340</v>
      </c>
      <c r="DB89" s="262" t="s">
        <v>377</v>
      </c>
      <c r="DC89" s="511" t="s">
        <v>378</v>
      </c>
      <c r="DD89" s="53">
        <f t="shared" si="10"/>
        <v>400000000</v>
      </c>
      <c r="DE89" s="53">
        <f t="shared" si="11"/>
        <v>0</v>
      </c>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row>
    <row r="90" spans="1:233" s="66" customFormat="1" ht="73.5" customHeight="1" x14ac:dyDescent="0.25">
      <c r="A90" s="501" t="s">
        <v>104</v>
      </c>
      <c r="B90" s="61" t="s">
        <v>207</v>
      </c>
      <c r="C90" s="61" t="s">
        <v>207</v>
      </c>
      <c r="D90" s="61" t="s">
        <v>100</v>
      </c>
      <c r="E90" s="61" t="s">
        <v>327</v>
      </c>
      <c r="F90" s="61" t="s">
        <v>102</v>
      </c>
      <c r="G90" s="502" t="s">
        <v>379</v>
      </c>
      <c r="H90" s="281" t="s">
        <v>113</v>
      </c>
      <c r="I90" s="506" t="s">
        <v>332</v>
      </c>
      <c r="J90" s="63" t="s">
        <v>362</v>
      </c>
      <c r="K90" s="725">
        <v>3</v>
      </c>
      <c r="L90" s="866" t="s">
        <v>380</v>
      </c>
      <c r="M90" s="63">
        <v>2021005810246</v>
      </c>
      <c r="N90" s="183">
        <v>100000000</v>
      </c>
      <c r="O90" s="185" t="s">
        <v>873</v>
      </c>
      <c r="P90" s="184" t="s">
        <v>1148</v>
      </c>
      <c r="Q90" s="864">
        <v>100000000</v>
      </c>
      <c r="R90" s="930" t="s">
        <v>1099</v>
      </c>
      <c r="S90" s="184" t="s">
        <v>337</v>
      </c>
      <c r="T90" s="188" t="s">
        <v>867</v>
      </c>
      <c r="U90" s="188" t="s">
        <v>1205</v>
      </c>
      <c r="V90" s="725"/>
      <c r="W90" s="501" t="s">
        <v>120</v>
      </c>
      <c r="X90" s="259">
        <f t="shared" si="13"/>
        <v>100000000</v>
      </c>
      <c r="Y90" s="262">
        <v>92911</v>
      </c>
      <c r="Z90" s="511" t="s">
        <v>359</v>
      </c>
      <c r="AA90" s="1020">
        <v>100000</v>
      </c>
      <c r="AB90" s="1090" t="s">
        <v>334</v>
      </c>
      <c r="AC90" s="1091" t="s">
        <v>893</v>
      </c>
      <c r="AD90" s="1052" t="s">
        <v>335</v>
      </c>
      <c r="AE90" s="63" t="s">
        <v>336</v>
      </c>
      <c r="AF90" s="87"/>
      <c r="AG90" s="87">
        <v>100000000</v>
      </c>
      <c r="AH90" s="1127">
        <f t="shared" si="14"/>
        <v>100000000</v>
      </c>
      <c r="AI90" s="1192">
        <v>100</v>
      </c>
      <c r="AJ90" s="54"/>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v>100</v>
      </c>
      <c r="BQ90" s="55"/>
      <c r="BR90" s="55"/>
      <c r="BS90" s="55"/>
      <c r="BT90" s="55"/>
      <c r="BU90" s="55"/>
      <c r="BV90" s="55"/>
      <c r="BW90" s="55"/>
      <c r="BX90" s="55"/>
      <c r="BY90" s="55"/>
      <c r="BZ90" s="55"/>
      <c r="CA90" s="55"/>
      <c r="CB90" s="55"/>
      <c r="CC90" s="55"/>
      <c r="CD90" s="55"/>
      <c r="CE90" s="55"/>
      <c r="CF90" s="55"/>
      <c r="CG90" s="55"/>
      <c r="CH90" s="55"/>
      <c r="CI90" s="55"/>
      <c r="CJ90" s="55"/>
      <c r="CK90" s="55"/>
      <c r="CL90" s="55"/>
      <c r="CM90" s="56"/>
      <c r="CN90" s="56"/>
      <c r="CO90" s="1193"/>
      <c r="CP90" s="1223">
        <v>3301053</v>
      </c>
      <c r="CQ90" s="57" t="s">
        <v>381</v>
      </c>
      <c r="CR90" s="57">
        <v>33011</v>
      </c>
      <c r="CS90" s="57" t="s">
        <v>338</v>
      </c>
      <c r="CT90" s="262" t="s">
        <v>120</v>
      </c>
      <c r="CU90" s="185">
        <f t="shared" si="15"/>
        <v>100000000</v>
      </c>
      <c r="CV90" s="262">
        <v>92911</v>
      </c>
      <c r="CW90" s="262" t="s">
        <v>359</v>
      </c>
      <c r="CX90" s="262">
        <v>48</v>
      </c>
      <c r="CY90" s="262" t="s">
        <v>328</v>
      </c>
      <c r="CZ90" s="262">
        <v>7082</v>
      </c>
      <c r="DA90" s="262" t="s">
        <v>340</v>
      </c>
      <c r="DB90" s="262" t="s">
        <v>341</v>
      </c>
      <c r="DC90" s="511" t="s">
        <v>342</v>
      </c>
      <c r="DD90" s="53">
        <f t="shared" si="10"/>
        <v>100000000</v>
      </c>
      <c r="DE90" s="53">
        <f t="shared" si="11"/>
        <v>0</v>
      </c>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row>
    <row r="91" spans="1:233" s="66" customFormat="1" ht="150" x14ac:dyDescent="0.25">
      <c r="A91" s="501" t="s">
        <v>104</v>
      </c>
      <c r="B91" s="61" t="s">
        <v>207</v>
      </c>
      <c r="C91" s="61" t="s">
        <v>207</v>
      </c>
      <c r="D91" s="61" t="s">
        <v>100</v>
      </c>
      <c r="E91" s="61" t="s">
        <v>327</v>
      </c>
      <c r="F91" s="61" t="s">
        <v>102</v>
      </c>
      <c r="G91" s="502" t="s">
        <v>382</v>
      </c>
      <c r="H91" s="281" t="s">
        <v>113</v>
      </c>
      <c r="I91" s="506" t="s">
        <v>332</v>
      </c>
      <c r="J91" s="63" t="s">
        <v>362</v>
      </c>
      <c r="K91" s="725">
        <v>3</v>
      </c>
      <c r="L91" s="866" t="s">
        <v>383</v>
      </c>
      <c r="M91" s="63">
        <v>2021005810209</v>
      </c>
      <c r="N91" s="183">
        <v>100000000</v>
      </c>
      <c r="O91" s="185" t="s">
        <v>874</v>
      </c>
      <c r="P91" s="184" t="s">
        <v>1149</v>
      </c>
      <c r="Q91" s="864">
        <v>100000000</v>
      </c>
      <c r="R91" s="930" t="s">
        <v>875</v>
      </c>
      <c r="S91" s="184" t="s">
        <v>337</v>
      </c>
      <c r="T91" s="188" t="s">
        <v>867</v>
      </c>
      <c r="U91" s="188" t="s">
        <v>876</v>
      </c>
      <c r="V91" s="725"/>
      <c r="W91" s="501" t="s">
        <v>120</v>
      </c>
      <c r="X91" s="259">
        <f t="shared" si="13"/>
        <v>100000000</v>
      </c>
      <c r="Y91" s="262">
        <v>92911</v>
      </c>
      <c r="Z91" s="511" t="s">
        <v>359</v>
      </c>
      <c r="AA91" s="1020">
        <v>100000</v>
      </c>
      <c r="AB91" s="1090" t="s">
        <v>334</v>
      </c>
      <c r="AC91" s="1091" t="s">
        <v>893</v>
      </c>
      <c r="AD91" s="1052" t="s">
        <v>335</v>
      </c>
      <c r="AE91" s="63" t="s">
        <v>336</v>
      </c>
      <c r="AF91" s="87"/>
      <c r="AG91" s="87">
        <v>100000000</v>
      </c>
      <c r="AH91" s="1127">
        <f t="shared" si="14"/>
        <v>100000000</v>
      </c>
      <c r="AI91" s="1192">
        <v>100</v>
      </c>
      <c r="AJ91" s="54"/>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v>100</v>
      </c>
      <c r="BQ91" s="55"/>
      <c r="BR91" s="55"/>
      <c r="BS91" s="55"/>
      <c r="BT91" s="55"/>
      <c r="BU91" s="55"/>
      <c r="BV91" s="55"/>
      <c r="BW91" s="55"/>
      <c r="BX91" s="55"/>
      <c r="BY91" s="55"/>
      <c r="BZ91" s="55"/>
      <c r="CA91" s="55"/>
      <c r="CB91" s="55"/>
      <c r="CC91" s="55"/>
      <c r="CD91" s="55"/>
      <c r="CE91" s="55"/>
      <c r="CF91" s="55"/>
      <c r="CG91" s="55"/>
      <c r="CH91" s="55"/>
      <c r="CI91" s="55"/>
      <c r="CJ91" s="55"/>
      <c r="CK91" s="55"/>
      <c r="CL91" s="55"/>
      <c r="CM91" s="56"/>
      <c r="CN91" s="56"/>
      <c r="CO91" s="1193"/>
      <c r="CP91" s="1223">
        <v>3301053</v>
      </c>
      <c r="CQ91" s="57" t="s">
        <v>381</v>
      </c>
      <c r="CR91" s="57">
        <v>33011</v>
      </c>
      <c r="CS91" s="57" t="s">
        <v>338</v>
      </c>
      <c r="CT91" s="262" t="s">
        <v>120</v>
      </c>
      <c r="CU91" s="185">
        <f t="shared" si="15"/>
        <v>100000000</v>
      </c>
      <c r="CV91" s="262">
        <v>92911</v>
      </c>
      <c r="CW91" s="262" t="s">
        <v>359</v>
      </c>
      <c r="CX91" s="262">
        <v>48</v>
      </c>
      <c r="CY91" s="262" t="s">
        <v>328</v>
      </c>
      <c r="CZ91" s="262">
        <v>7082</v>
      </c>
      <c r="DA91" s="262" t="s">
        <v>340</v>
      </c>
      <c r="DB91" s="262" t="s">
        <v>341</v>
      </c>
      <c r="DC91" s="511" t="s">
        <v>342</v>
      </c>
      <c r="DD91" s="53">
        <f t="shared" si="10"/>
        <v>100000000</v>
      </c>
      <c r="DE91" s="53">
        <f t="shared" si="11"/>
        <v>0</v>
      </c>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row>
    <row r="92" spans="1:233" s="66" customFormat="1" ht="150" x14ac:dyDescent="0.25">
      <c r="A92" s="501" t="s">
        <v>104</v>
      </c>
      <c r="B92" s="61" t="s">
        <v>207</v>
      </c>
      <c r="C92" s="61" t="s">
        <v>207</v>
      </c>
      <c r="D92" s="61" t="s">
        <v>100</v>
      </c>
      <c r="E92" s="61" t="s">
        <v>327</v>
      </c>
      <c r="F92" s="61" t="s">
        <v>102</v>
      </c>
      <c r="G92" s="502" t="s">
        <v>384</v>
      </c>
      <c r="H92" s="281" t="s">
        <v>113</v>
      </c>
      <c r="I92" s="506" t="s">
        <v>374</v>
      </c>
      <c r="J92" s="63" t="s">
        <v>375</v>
      </c>
      <c r="K92" s="725">
        <v>300</v>
      </c>
      <c r="L92" s="866" t="s">
        <v>385</v>
      </c>
      <c r="M92" s="63">
        <v>2021005810204</v>
      </c>
      <c r="N92" s="183">
        <v>100000000</v>
      </c>
      <c r="O92" s="185" t="s">
        <v>877</v>
      </c>
      <c r="P92" s="184" t="s">
        <v>1150</v>
      </c>
      <c r="Q92" s="864">
        <v>100000000</v>
      </c>
      <c r="R92" s="930" t="s">
        <v>1100</v>
      </c>
      <c r="S92" s="184" t="s">
        <v>1152</v>
      </c>
      <c r="T92" s="188" t="s">
        <v>878</v>
      </c>
      <c r="U92" s="188" t="s">
        <v>879</v>
      </c>
      <c r="V92" s="725"/>
      <c r="W92" s="501" t="s">
        <v>120</v>
      </c>
      <c r="X92" s="259">
        <f t="shared" si="13"/>
        <v>100000000</v>
      </c>
      <c r="Y92" s="262">
        <v>92913</v>
      </c>
      <c r="Z92" s="511" t="s">
        <v>386</v>
      </c>
      <c r="AA92" s="1020">
        <v>100000</v>
      </c>
      <c r="AB92" s="1090" t="s">
        <v>334</v>
      </c>
      <c r="AC92" s="1091" t="s">
        <v>893</v>
      </c>
      <c r="AD92" s="1052" t="s">
        <v>335</v>
      </c>
      <c r="AE92" s="63" t="s">
        <v>336</v>
      </c>
      <c r="AF92" s="87"/>
      <c r="AG92" s="87">
        <v>100000000</v>
      </c>
      <c r="AH92" s="1127">
        <f t="shared" si="14"/>
        <v>100000000</v>
      </c>
      <c r="AI92" s="1192">
        <v>100</v>
      </c>
      <c r="AJ92" s="54"/>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v>100</v>
      </c>
      <c r="BQ92" s="55"/>
      <c r="BR92" s="55"/>
      <c r="BS92" s="55"/>
      <c r="BT92" s="55"/>
      <c r="BU92" s="55"/>
      <c r="BV92" s="55"/>
      <c r="BW92" s="55"/>
      <c r="BX92" s="55"/>
      <c r="BY92" s="55"/>
      <c r="BZ92" s="55"/>
      <c r="CA92" s="55"/>
      <c r="CB92" s="55"/>
      <c r="CC92" s="55"/>
      <c r="CD92" s="55"/>
      <c r="CE92" s="55"/>
      <c r="CF92" s="55"/>
      <c r="CG92" s="55"/>
      <c r="CH92" s="55"/>
      <c r="CI92" s="55"/>
      <c r="CJ92" s="55"/>
      <c r="CK92" s="55"/>
      <c r="CL92" s="55"/>
      <c r="CM92" s="56"/>
      <c r="CN92" s="56"/>
      <c r="CO92" s="1193"/>
      <c r="CP92" s="1223">
        <v>3301051</v>
      </c>
      <c r="CQ92" s="57" t="s">
        <v>375</v>
      </c>
      <c r="CR92" s="57">
        <v>33016</v>
      </c>
      <c r="CS92" s="57" t="s">
        <v>358</v>
      </c>
      <c r="CT92" s="262" t="s">
        <v>120</v>
      </c>
      <c r="CU92" s="185">
        <f t="shared" si="15"/>
        <v>100000000</v>
      </c>
      <c r="CV92" s="262">
        <v>92913</v>
      </c>
      <c r="CW92" s="262" t="s">
        <v>386</v>
      </c>
      <c r="CX92" s="262">
        <v>48</v>
      </c>
      <c r="CY92" s="262" t="s">
        <v>328</v>
      </c>
      <c r="CZ92" s="262">
        <v>7082</v>
      </c>
      <c r="DA92" s="262" t="s">
        <v>340</v>
      </c>
      <c r="DB92" s="262" t="s">
        <v>377</v>
      </c>
      <c r="DC92" s="511" t="s">
        <v>378</v>
      </c>
      <c r="DD92" s="53">
        <f t="shared" si="10"/>
        <v>100000000</v>
      </c>
      <c r="DE92" s="53">
        <f t="shared" si="11"/>
        <v>0</v>
      </c>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row>
    <row r="93" spans="1:233" s="66" customFormat="1" ht="69" customHeight="1" x14ac:dyDescent="0.25">
      <c r="A93" s="501" t="s">
        <v>104</v>
      </c>
      <c r="B93" s="61" t="s">
        <v>207</v>
      </c>
      <c r="C93" s="61" t="s">
        <v>207</v>
      </c>
      <c r="D93" s="61" t="s">
        <v>100</v>
      </c>
      <c r="E93" s="61" t="s">
        <v>327</v>
      </c>
      <c r="F93" s="61" t="s">
        <v>102</v>
      </c>
      <c r="G93" s="502" t="s">
        <v>387</v>
      </c>
      <c r="H93" s="281" t="s">
        <v>113</v>
      </c>
      <c r="I93" s="506" t="s">
        <v>332</v>
      </c>
      <c r="J93" s="63" t="s">
        <v>362</v>
      </c>
      <c r="K93" s="725">
        <v>3</v>
      </c>
      <c r="L93" s="866" t="s">
        <v>388</v>
      </c>
      <c r="M93" s="63">
        <v>2021005810062</v>
      </c>
      <c r="N93" s="183">
        <v>100000000</v>
      </c>
      <c r="O93" s="185" t="s">
        <v>880</v>
      </c>
      <c r="P93" s="184" t="s">
        <v>1151</v>
      </c>
      <c r="Q93" s="864">
        <v>100000000</v>
      </c>
      <c r="R93" s="930" t="s">
        <v>1101</v>
      </c>
      <c r="S93" s="184" t="s">
        <v>1152</v>
      </c>
      <c r="T93" s="188" t="s">
        <v>865</v>
      </c>
      <c r="U93" s="188" t="s">
        <v>881</v>
      </c>
      <c r="V93" s="725"/>
      <c r="W93" s="501" t="s">
        <v>120</v>
      </c>
      <c r="X93" s="259">
        <f t="shared" si="13"/>
        <v>100000000</v>
      </c>
      <c r="Y93" s="262">
        <v>96290</v>
      </c>
      <c r="Z93" s="511" t="s">
        <v>339</v>
      </c>
      <c r="AA93" s="1020">
        <v>100000</v>
      </c>
      <c r="AB93" s="1090" t="s">
        <v>334</v>
      </c>
      <c r="AC93" s="1091" t="s">
        <v>893</v>
      </c>
      <c r="AD93" s="1052" t="s">
        <v>335</v>
      </c>
      <c r="AE93" s="63" t="s">
        <v>336</v>
      </c>
      <c r="AF93" s="87"/>
      <c r="AG93" s="87">
        <v>100000000</v>
      </c>
      <c r="AH93" s="1127">
        <f t="shared" si="14"/>
        <v>100000000</v>
      </c>
      <c r="AI93" s="1192">
        <v>100</v>
      </c>
      <c r="AJ93" s="54"/>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v>100</v>
      </c>
      <c r="BQ93" s="55"/>
      <c r="BR93" s="55"/>
      <c r="BS93" s="55"/>
      <c r="BT93" s="55"/>
      <c r="BU93" s="55"/>
      <c r="BV93" s="55"/>
      <c r="BW93" s="55"/>
      <c r="BX93" s="55"/>
      <c r="BY93" s="55"/>
      <c r="BZ93" s="55"/>
      <c r="CA93" s="55"/>
      <c r="CB93" s="55"/>
      <c r="CC93" s="55"/>
      <c r="CD93" s="55"/>
      <c r="CE93" s="55"/>
      <c r="CF93" s="55"/>
      <c r="CG93" s="55"/>
      <c r="CH93" s="55"/>
      <c r="CI93" s="55"/>
      <c r="CJ93" s="55"/>
      <c r="CK93" s="55"/>
      <c r="CL93" s="55"/>
      <c r="CM93" s="56"/>
      <c r="CN93" s="56"/>
      <c r="CO93" s="1193"/>
      <c r="CP93" s="1223">
        <v>3301053</v>
      </c>
      <c r="CQ93" s="57" t="s">
        <v>337</v>
      </c>
      <c r="CR93" s="57">
        <v>33011</v>
      </c>
      <c r="CS93" s="57" t="s">
        <v>338</v>
      </c>
      <c r="CT93" s="262" t="s">
        <v>120</v>
      </c>
      <c r="CU93" s="185">
        <f t="shared" si="15"/>
        <v>100000000</v>
      </c>
      <c r="CV93" s="262">
        <v>96290</v>
      </c>
      <c r="CW93" s="262" t="s">
        <v>339</v>
      </c>
      <c r="CX93" s="262">
        <v>48</v>
      </c>
      <c r="CY93" s="262" t="s">
        <v>328</v>
      </c>
      <c r="CZ93" s="262">
        <v>7082</v>
      </c>
      <c r="DA93" s="262" t="s">
        <v>340</v>
      </c>
      <c r="DB93" s="262" t="s">
        <v>341</v>
      </c>
      <c r="DC93" s="511" t="s">
        <v>342</v>
      </c>
      <c r="DD93" s="53">
        <f t="shared" si="10"/>
        <v>100000000</v>
      </c>
      <c r="DE93" s="53">
        <f t="shared" si="11"/>
        <v>0</v>
      </c>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row>
    <row r="94" spans="1:233" s="66" customFormat="1" ht="69" customHeight="1" x14ac:dyDescent="0.25">
      <c r="A94" s="501" t="s">
        <v>104</v>
      </c>
      <c r="B94" s="61" t="s">
        <v>207</v>
      </c>
      <c r="C94" s="61" t="s">
        <v>207</v>
      </c>
      <c r="D94" s="61" t="s">
        <v>100</v>
      </c>
      <c r="E94" s="61" t="s">
        <v>327</v>
      </c>
      <c r="F94" s="61" t="s">
        <v>102</v>
      </c>
      <c r="G94" s="502" t="s">
        <v>389</v>
      </c>
      <c r="H94" s="281" t="s">
        <v>113</v>
      </c>
      <c r="I94" s="506" t="s">
        <v>374</v>
      </c>
      <c r="J94" s="63" t="s">
        <v>375</v>
      </c>
      <c r="K94" s="725">
        <v>300</v>
      </c>
      <c r="L94" s="863" t="s">
        <v>390</v>
      </c>
      <c r="M94" s="63">
        <v>2020005810124</v>
      </c>
      <c r="N94" s="183">
        <v>150000000</v>
      </c>
      <c r="O94" s="185" t="s">
        <v>882</v>
      </c>
      <c r="P94" s="184" t="s">
        <v>1153</v>
      </c>
      <c r="Q94" s="864">
        <v>150000000</v>
      </c>
      <c r="R94" s="930" t="s">
        <v>1102</v>
      </c>
      <c r="S94" s="184" t="s">
        <v>1154</v>
      </c>
      <c r="T94" s="188" t="s">
        <v>867</v>
      </c>
      <c r="U94" s="188" t="s">
        <v>883</v>
      </c>
      <c r="V94" s="725"/>
      <c r="W94" s="501" t="s">
        <v>120</v>
      </c>
      <c r="X94" s="259">
        <f t="shared" si="13"/>
        <v>150000000</v>
      </c>
      <c r="Y94" s="262">
        <v>92340</v>
      </c>
      <c r="Z94" s="511" t="s">
        <v>376</v>
      </c>
      <c r="AA94" s="1020">
        <v>150000</v>
      </c>
      <c r="AB94" s="1090" t="s">
        <v>334</v>
      </c>
      <c r="AC94" s="1091" t="s">
        <v>893</v>
      </c>
      <c r="AD94" s="1052" t="s">
        <v>335</v>
      </c>
      <c r="AE94" s="63" t="s">
        <v>336</v>
      </c>
      <c r="AF94" s="87"/>
      <c r="AG94" s="87">
        <v>150000000</v>
      </c>
      <c r="AH94" s="1127">
        <f t="shared" si="14"/>
        <v>150000000</v>
      </c>
      <c r="AI94" s="1192">
        <v>150</v>
      </c>
      <c r="AJ94" s="54"/>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v>150</v>
      </c>
      <c r="BQ94" s="55"/>
      <c r="BR94" s="55"/>
      <c r="BS94" s="55"/>
      <c r="BT94" s="55"/>
      <c r="BU94" s="55"/>
      <c r="BV94" s="55"/>
      <c r="BW94" s="55"/>
      <c r="BX94" s="55"/>
      <c r="BY94" s="55"/>
      <c r="BZ94" s="55"/>
      <c r="CA94" s="55"/>
      <c r="CB94" s="55"/>
      <c r="CC94" s="55"/>
      <c r="CD94" s="55"/>
      <c r="CE94" s="55"/>
      <c r="CF94" s="55"/>
      <c r="CG94" s="55"/>
      <c r="CH94" s="55"/>
      <c r="CI94" s="55"/>
      <c r="CJ94" s="55"/>
      <c r="CK94" s="55"/>
      <c r="CL94" s="55"/>
      <c r="CM94" s="56"/>
      <c r="CN94" s="56"/>
      <c r="CO94" s="1193"/>
      <c r="CP94" s="1223">
        <v>3301051</v>
      </c>
      <c r="CQ94" s="57" t="s">
        <v>375</v>
      </c>
      <c r="CR94" s="57">
        <v>33016</v>
      </c>
      <c r="CS94" s="57" t="s">
        <v>358</v>
      </c>
      <c r="CT94" s="262" t="s">
        <v>120</v>
      </c>
      <c r="CU94" s="185">
        <f t="shared" si="15"/>
        <v>150000000</v>
      </c>
      <c r="CV94" s="262">
        <v>92340</v>
      </c>
      <c r="CW94" s="262" t="s">
        <v>376</v>
      </c>
      <c r="CX94" s="262">
        <v>48</v>
      </c>
      <c r="CY94" s="262" t="s">
        <v>328</v>
      </c>
      <c r="CZ94" s="262">
        <v>7082</v>
      </c>
      <c r="DA94" s="262" t="s">
        <v>340</v>
      </c>
      <c r="DB94" s="262" t="s">
        <v>377</v>
      </c>
      <c r="DC94" s="511" t="s">
        <v>378</v>
      </c>
      <c r="DD94" s="53">
        <f t="shared" si="10"/>
        <v>150000000</v>
      </c>
      <c r="DE94" s="53">
        <f t="shared" si="11"/>
        <v>0</v>
      </c>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c r="HO94" s="65"/>
      <c r="HP94" s="65"/>
      <c r="HQ94" s="65"/>
      <c r="HR94" s="65"/>
      <c r="HS94" s="65"/>
      <c r="HT94" s="65"/>
      <c r="HU94" s="65"/>
      <c r="HV94" s="65"/>
      <c r="HW94" s="65"/>
      <c r="HX94" s="65"/>
      <c r="HY94" s="65"/>
    </row>
    <row r="95" spans="1:233" s="66" customFormat="1" ht="69" customHeight="1" x14ac:dyDescent="0.25">
      <c r="A95" s="501" t="s">
        <v>104</v>
      </c>
      <c r="B95" s="61" t="s">
        <v>207</v>
      </c>
      <c r="C95" s="61" t="s">
        <v>207</v>
      </c>
      <c r="D95" s="61" t="s">
        <v>100</v>
      </c>
      <c r="E95" s="61" t="s">
        <v>327</v>
      </c>
      <c r="F95" s="61" t="s">
        <v>102</v>
      </c>
      <c r="G95" s="502" t="s">
        <v>391</v>
      </c>
      <c r="H95" s="281" t="s">
        <v>113</v>
      </c>
      <c r="I95" s="506" t="s">
        <v>393</v>
      </c>
      <c r="J95" s="63" t="s">
        <v>393</v>
      </c>
      <c r="K95" s="725">
        <v>1</v>
      </c>
      <c r="L95" s="866" t="s">
        <v>392</v>
      </c>
      <c r="M95" s="63">
        <v>2021005810273</v>
      </c>
      <c r="N95" s="183">
        <v>250000000</v>
      </c>
      <c r="O95" s="185" t="s">
        <v>884</v>
      </c>
      <c r="P95" s="184" t="s">
        <v>885</v>
      </c>
      <c r="Q95" s="864">
        <v>250000000</v>
      </c>
      <c r="R95" s="930" t="s">
        <v>1103</v>
      </c>
      <c r="S95" s="184" t="s">
        <v>886</v>
      </c>
      <c r="T95" s="188" t="s">
        <v>887</v>
      </c>
      <c r="U95" s="188" t="s">
        <v>888</v>
      </c>
      <c r="V95" s="725"/>
      <c r="W95" s="501" t="s">
        <v>120</v>
      </c>
      <c r="X95" s="259">
        <f t="shared" si="13"/>
        <v>250000000</v>
      </c>
      <c r="Y95" s="232" t="s">
        <v>247</v>
      </c>
      <c r="Z95" s="511" t="s">
        <v>248</v>
      </c>
      <c r="AA95" s="1020">
        <v>250000</v>
      </c>
      <c r="AB95" s="1090" t="s">
        <v>334</v>
      </c>
      <c r="AC95" s="1091" t="s">
        <v>893</v>
      </c>
      <c r="AD95" s="1052" t="s">
        <v>335</v>
      </c>
      <c r="AE95" s="63" t="s">
        <v>336</v>
      </c>
      <c r="AF95" s="87"/>
      <c r="AG95" s="87">
        <v>250000000</v>
      </c>
      <c r="AH95" s="1127">
        <f t="shared" si="14"/>
        <v>250000000</v>
      </c>
      <c r="AI95" s="1192">
        <v>250</v>
      </c>
      <c r="AJ95" s="54"/>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v>250</v>
      </c>
      <c r="BQ95" s="55"/>
      <c r="BR95" s="55"/>
      <c r="BS95" s="55"/>
      <c r="BT95" s="55"/>
      <c r="BU95" s="55"/>
      <c r="BV95" s="55"/>
      <c r="BW95" s="55"/>
      <c r="BX95" s="55"/>
      <c r="BY95" s="55"/>
      <c r="BZ95" s="55"/>
      <c r="CA95" s="55"/>
      <c r="CB95" s="55"/>
      <c r="CC95" s="55"/>
      <c r="CD95" s="55"/>
      <c r="CE95" s="55"/>
      <c r="CF95" s="55"/>
      <c r="CG95" s="55"/>
      <c r="CH95" s="55"/>
      <c r="CI95" s="55"/>
      <c r="CJ95" s="55"/>
      <c r="CK95" s="55"/>
      <c r="CL95" s="55"/>
      <c r="CM95" s="56"/>
      <c r="CN95" s="56"/>
      <c r="CO95" s="1193"/>
      <c r="CP95" s="1223" t="s">
        <v>394</v>
      </c>
      <c r="CQ95" s="57" t="s">
        <v>395</v>
      </c>
      <c r="CR95" s="57">
        <v>33014</v>
      </c>
      <c r="CS95" s="57" t="s">
        <v>396</v>
      </c>
      <c r="CT95" s="61" t="s">
        <v>120</v>
      </c>
      <c r="CU95" s="259">
        <f t="shared" si="15"/>
        <v>250000000</v>
      </c>
      <c r="CV95" s="799" t="s">
        <v>247</v>
      </c>
      <c r="CW95" s="262" t="s">
        <v>248</v>
      </c>
      <c r="CX95" s="262" t="s">
        <v>366</v>
      </c>
      <c r="CY95" s="262" t="s">
        <v>328</v>
      </c>
      <c r="CZ95" s="237" t="s">
        <v>367</v>
      </c>
      <c r="DA95" s="237" t="s">
        <v>340</v>
      </c>
      <c r="DB95" s="94" t="s">
        <v>397</v>
      </c>
      <c r="DC95" s="507" t="s">
        <v>398</v>
      </c>
      <c r="DD95" s="53">
        <f t="shared" si="10"/>
        <v>250000000</v>
      </c>
      <c r="DE95" s="53">
        <f t="shared" si="11"/>
        <v>0</v>
      </c>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c r="HO95" s="65"/>
      <c r="HP95" s="65"/>
      <c r="HQ95" s="65"/>
      <c r="HR95" s="65"/>
      <c r="HS95" s="65"/>
      <c r="HT95" s="65"/>
      <c r="HU95" s="65"/>
      <c r="HV95" s="65"/>
      <c r="HW95" s="65"/>
      <c r="HX95" s="65"/>
      <c r="HY95" s="65"/>
    </row>
    <row r="96" spans="1:233" s="66" customFormat="1" ht="150" x14ac:dyDescent="0.25">
      <c r="A96" s="501" t="s">
        <v>104</v>
      </c>
      <c r="B96" s="61" t="s">
        <v>207</v>
      </c>
      <c r="C96" s="61" t="s">
        <v>207</v>
      </c>
      <c r="D96" s="61" t="s">
        <v>100</v>
      </c>
      <c r="E96" s="61" t="s">
        <v>327</v>
      </c>
      <c r="F96" s="61" t="s">
        <v>102</v>
      </c>
      <c r="G96" s="502" t="s">
        <v>399</v>
      </c>
      <c r="H96" s="281" t="s">
        <v>113</v>
      </c>
      <c r="I96" s="506" t="s">
        <v>374</v>
      </c>
      <c r="J96" s="63" t="s">
        <v>375</v>
      </c>
      <c r="K96" s="725">
        <v>300</v>
      </c>
      <c r="L96" s="866" t="s">
        <v>400</v>
      </c>
      <c r="M96" s="63">
        <v>2021005810269</v>
      </c>
      <c r="N96" s="183">
        <v>150000000</v>
      </c>
      <c r="O96" s="185" t="s">
        <v>1051</v>
      </c>
      <c r="P96" s="184" t="s">
        <v>1155</v>
      </c>
      <c r="Q96" s="864">
        <v>150000000</v>
      </c>
      <c r="R96" s="930" t="s">
        <v>1104</v>
      </c>
      <c r="S96" s="184" t="s">
        <v>889</v>
      </c>
      <c r="T96" s="188" t="s">
        <v>890</v>
      </c>
      <c r="U96" s="188" t="s">
        <v>883</v>
      </c>
      <c r="V96" s="725"/>
      <c r="W96" s="501" t="s">
        <v>120</v>
      </c>
      <c r="X96" s="259">
        <f t="shared" si="13"/>
        <v>150000000</v>
      </c>
      <c r="Y96" s="262">
        <v>92340</v>
      </c>
      <c r="Z96" s="511" t="s">
        <v>376</v>
      </c>
      <c r="AA96" s="1020">
        <v>150000</v>
      </c>
      <c r="AB96" s="1090" t="s">
        <v>334</v>
      </c>
      <c r="AC96" s="1091" t="s">
        <v>893</v>
      </c>
      <c r="AD96" s="1052" t="s">
        <v>335</v>
      </c>
      <c r="AE96" s="63" t="s">
        <v>336</v>
      </c>
      <c r="AF96" s="87"/>
      <c r="AG96" s="87">
        <f>293000000-143000000</f>
        <v>150000000</v>
      </c>
      <c r="AH96" s="1127">
        <f t="shared" si="14"/>
        <v>150000000</v>
      </c>
      <c r="AI96" s="1192">
        <v>293</v>
      </c>
      <c r="AJ96" s="54"/>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v>293</v>
      </c>
      <c r="BQ96" s="55"/>
      <c r="BR96" s="55"/>
      <c r="BS96" s="55"/>
      <c r="BT96" s="55"/>
      <c r="BU96" s="55"/>
      <c r="BV96" s="55"/>
      <c r="BW96" s="55"/>
      <c r="BX96" s="55"/>
      <c r="BY96" s="55"/>
      <c r="BZ96" s="55"/>
      <c r="CA96" s="55"/>
      <c r="CB96" s="55"/>
      <c r="CC96" s="55"/>
      <c r="CD96" s="55"/>
      <c r="CE96" s="55"/>
      <c r="CF96" s="55"/>
      <c r="CG96" s="55"/>
      <c r="CH96" s="55"/>
      <c r="CI96" s="55"/>
      <c r="CJ96" s="55"/>
      <c r="CK96" s="55"/>
      <c r="CL96" s="55"/>
      <c r="CM96" s="56"/>
      <c r="CN96" s="56"/>
      <c r="CO96" s="1193"/>
      <c r="CP96" s="1223">
        <v>3301051</v>
      </c>
      <c r="CQ96" s="57" t="s">
        <v>375</v>
      </c>
      <c r="CR96" s="57">
        <v>33016</v>
      </c>
      <c r="CS96" s="57" t="s">
        <v>358</v>
      </c>
      <c r="CT96" s="262" t="s">
        <v>120</v>
      </c>
      <c r="CU96" s="185">
        <f t="shared" si="15"/>
        <v>150000000</v>
      </c>
      <c r="CV96" s="262">
        <v>92340</v>
      </c>
      <c r="CW96" s="262" t="s">
        <v>376</v>
      </c>
      <c r="CX96" s="262">
        <v>48</v>
      </c>
      <c r="CY96" s="262" t="s">
        <v>328</v>
      </c>
      <c r="CZ96" s="262">
        <v>7082</v>
      </c>
      <c r="DA96" s="262" t="s">
        <v>340</v>
      </c>
      <c r="DB96" s="262" t="s">
        <v>377</v>
      </c>
      <c r="DC96" s="511" t="s">
        <v>378</v>
      </c>
      <c r="DD96" s="53">
        <f t="shared" si="10"/>
        <v>150000000</v>
      </c>
      <c r="DE96" s="53">
        <f t="shared" si="11"/>
        <v>0</v>
      </c>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row>
    <row r="97" spans="1:233" s="66" customFormat="1" ht="72" customHeight="1" thickBot="1" x14ac:dyDescent="0.3">
      <c r="A97" s="418" t="s">
        <v>104</v>
      </c>
      <c r="B97" s="419" t="s">
        <v>207</v>
      </c>
      <c r="C97" s="419" t="s">
        <v>207</v>
      </c>
      <c r="D97" s="419" t="s">
        <v>100</v>
      </c>
      <c r="E97" s="419" t="s">
        <v>327</v>
      </c>
      <c r="F97" s="419" t="s">
        <v>102</v>
      </c>
      <c r="G97" s="420" t="s">
        <v>401</v>
      </c>
      <c r="H97" s="281" t="s">
        <v>120</v>
      </c>
      <c r="I97" s="498" t="s">
        <v>332</v>
      </c>
      <c r="J97" s="476" t="s">
        <v>362</v>
      </c>
      <c r="K97" s="724">
        <v>3</v>
      </c>
      <c r="L97" s="868" t="s">
        <v>402</v>
      </c>
      <c r="M97" s="476">
        <v>2021005810085</v>
      </c>
      <c r="N97" s="442">
        <v>550000000</v>
      </c>
      <c r="O97" s="513" t="s">
        <v>891</v>
      </c>
      <c r="P97" s="443" t="s">
        <v>1156</v>
      </c>
      <c r="Q97" s="849">
        <v>550000000</v>
      </c>
      <c r="R97" s="928" t="s">
        <v>1105</v>
      </c>
      <c r="S97" s="443" t="s">
        <v>1157</v>
      </c>
      <c r="T97" s="444" t="s">
        <v>838</v>
      </c>
      <c r="U97" s="444" t="s">
        <v>892</v>
      </c>
      <c r="V97" s="724" t="s">
        <v>1158</v>
      </c>
      <c r="W97" s="418" t="s">
        <v>120</v>
      </c>
      <c r="X97" s="446">
        <f t="shared" si="13"/>
        <v>550000000</v>
      </c>
      <c r="Y97" s="483">
        <v>92911</v>
      </c>
      <c r="Z97" s="500" t="s">
        <v>359</v>
      </c>
      <c r="AA97" s="1016">
        <v>550000</v>
      </c>
      <c r="AB97" s="1084" t="s">
        <v>334</v>
      </c>
      <c r="AC97" s="1085" t="s">
        <v>893</v>
      </c>
      <c r="AD97" s="1051" t="s">
        <v>335</v>
      </c>
      <c r="AE97" s="476" t="s">
        <v>336</v>
      </c>
      <c r="AF97" s="478"/>
      <c r="AG97" s="478">
        <v>550000000</v>
      </c>
      <c r="AH97" s="1125">
        <f t="shared" si="14"/>
        <v>550000000</v>
      </c>
      <c r="AI97" s="1184">
        <v>550</v>
      </c>
      <c r="AJ97" s="450"/>
      <c r="AK97" s="451"/>
      <c r="AL97" s="451"/>
      <c r="AM97" s="451"/>
      <c r="AN97" s="451"/>
      <c r="AO97" s="451"/>
      <c r="AP97" s="451"/>
      <c r="AQ97" s="451"/>
      <c r="AR97" s="451"/>
      <c r="AS97" s="451"/>
      <c r="AT97" s="451"/>
      <c r="AU97" s="451"/>
      <c r="AV97" s="451"/>
      <c r="AW97" s="451"/>
      <c r="AX97" s="451"/>
      <c r="AY97" s="451"/>
      <c r="AZ97" s="451"/>
      <c r="BA97" s="451"/>
      <c r="BB97" s="451"/>
      <c r="BC97" s="451"/>
      <c r="BD97" s="451"/>
      <c r="BE97" s="451"/>
      <c r="BF97" s="451"/>
      <c r="BG97" s="451"/>
      <c r="BH97" s="451"/>
      <c r="BI97" s="451"/>
      <c r="BJ97" s="451"/>
      <c r="BK97" s="451"/>
      <c r="BL97" s="451"/>
      <c r="BM97" s="451"/>
      <c r="BN97" s="451"/>
      <c r="BO97" s="451"/>
      <c r="BP97" s="451">
        <v>550</v>
      </c>
      <c r="BQ97" s="451"/>
      <c r="BR97" s="451"/>
      <c r="BS97" s="451"/>
      <c r="BT97" s="451"/>
      <c r="BU97" s="451"/>
      <c r="BV97" s="451"/>
      <c r="BW97" s="451"/>
      <c r="BX97" s="451"/>
      <c r="BY97" s="451"/>
      <c r="BZ97" s="451"/>
      <c r="CA97" s="451"/>
      <c r="CB97" s="451"/>
      <c r="CC97" s="451"/>
      <c r="CD97" s="451"/>
      <c r="CE97" s="451"/>
      <c r="CF97" s="451"/>
      <c r="CG97" s="451"/>
      <c r="CH97" s="451"/>
      <c r="CI97" s="451"/>
      <c r="CJ97" s="451"/>
      <c r="CK97" s="451"/>
      <c r="CL97" s="451"/>
      <c r="CM97" s="452"/>
      <c r="CN97" s="452"/>
      <c r="CO97" s="1185"/>
      <c r="CP97" s="1224">
        <v>3301053</v>
      </c>
      <c r="CQ97" s="512" t="s">
        <v>337</v>
      </c>
      <c r="CR97" s="512">
        <v>33011</v>
      </c>
      <c r="CS97" s="512" t="s">
        <v>338</v>
      </c>
      <c r="CT97" s="419" t="s">
        <v>120</v>
      </c>
      <c r="CU97" s="446">
        <f t="shared" si="15"/>
        <v>550000000</v>
      </c>
      <c r="CV97" s="483">
        <v>92911</v>
      </c>
      <c r="CW97" s="483" t="s">
        <v>359</v>
      </c>
      <c r="CX97" s="483" t="s">
        <v>366</v>
      </c>
      <c r="CY97" s="483" t="s">
        <v>328</v>
      </c>
      <c r="CZ97" s="484" t="s">
        <v>367</v>
      </c>
      <c r="DA97" s="484" t="s">
        <v>340</v>
      </c>
      <c r="DB97" s="485" t="s">
        <v>341</v>
      </c>
      <c r="DC97" s="508" t="s">
        <v>368</v>
      </c>
      <c r="DD97" s="53">
        <f t="shared" si="10"/>
        <v>550000000</v>
      </c>
      <c r="DE97" s="53">
        <f t="shared" si="11"/>
        <v>0</v>
      </c>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row>
    <row r="98" spans="1:233" s="66" customFormat="1" ht="51.75" customHeight="1" thickBot="1" x14ac:dyDescent="0.3">
      <c r="A98" s="669" t="s">
        <v>104</v>
      </c>
      <c r="B98" s="343" t="s">
        <v>207</v>
      </c>
      <c r="C98" s="343" t="s">
        <v>207</v>
      </c>
      <c r="D98" s="343" t="s">
        <v>100</v>
      </c>
      <c r="E98" s="343" t="s">
        <v>327</v>
      </c>
      <c r="F98" s="343" t="s">
        <v>205</v>
      </c>
      <c r="G98" s="670"/>
      <c r="H98" s="681"/>
      <c r="I98" s="726"/>
      <c r="J98" s="345"/>
      <c r="K98" s="727"/>
      <c r="L98" s="869" t="s">
        <v>403</v>
      </c>
      <c r="M98" s="345"/>
      <c r="N98" s="346"/>
      <c r="O98" s="347"/>
      <c r="P98" s="343"/>
      <c r="Q98" s="870"/>
      <c r="R98" s="669"/>
      <c r="S98" s="343"/>
      <c r="T98" s="347"/>
      <c r="U98" s="347"/>
      <c r="V98" s="727"/>
      <c r="W98" s="973"/>
      <c r="X98" s="344"/>
      <c r="Y98" s="344"/>
      <c r="Z98" s="670"/>
      <c r="AA98" s="1021"/>
      <c r="AB98" s="1092"/>
      <c r="AC98" s="1093"/>
      <c r="AD98" s="1053"/>
      <c r="AE98" s="345"/>
      <c r="AF98" s="348"/>
      <c r="AG98" s="348"/>
      <c r="AH98" s="1128"/>
      <c r="AI98" s="1194"/>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1195"/>
      <c r="CP98" s="918"/>
      <c r="CQ98" s="344"/>
      <c r="CR98" s="344"/>
      <c r="CS98" s="344"/>
      <c r="CT98" s="344"/>
      <c r="CU98" s="344"/>
      <c r="CV98" s="344"/>
      <c r="CW98" s="344"/>
      <c r="CX98" s="344"/>
      <c r="CY98" s="344"/>
      <c r="CZ98" s="344"/>
      <c r="DA98" s="344"/>
      <c r="DB98" s="344"/>
      <c r="DC98" s="344"/>
      <c r="DD98" s="53">
        <f t="shared" si="10"/>
        <v>0</v>
      </c>
      <c r="DE98" s="53">
        <f t="shared" si="11"/>
        <v>0</v>
      </c>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row>
    <row r="99" spans="1:233" s="66" customFormat="1" ht="87.75" customHeight="1" thickBot="1" x14ac:dyDescent="0.3">
      <c r="A99" s="560" t="s">
        <v>104</v>
      </c>
      <c r="B99" s="561" t="s">
        <v>207</v>
      </c>
      <c r="C99" s="561" t="s">
        <v>207</v>
      </c>
      <c r="D99" s="561" t="s">
        <v>100</v>
      </c>
      <c r="E99" s="561" t="s">
        <v>327</v>
      </c>
      <c r="F99" s="561" t="s">
        <v>205</v>
      </c>
      <c r="G99" s="562" t="s">
        <v>404</v>
      </c>
      <c r="H99" s="281" t="s">
        <v>113</v>
      </c>
      <c r="I99" s="560" t="s">
        <v>406</v>
      </c>
      <c r="J99" s="561" t="s">
        <v>407</v>
      </c>
      <c r="K99" s="562">
        <v>2</v>
      </c>
      <c r="L99" s="843" t="s">
        <v>405</v>
      </c>
      <c r="M99" s="544">
        <v>2021005810264</v>
      </c>
      <c r="N99" s="389">
        <v>228000000</v>
      </c>
      <c r="O99" s="543" t="s">
        <v>894</v>
      </c>
      <c r="P99" s="391" t="s">
        <v>1159</v>
      </c>
      <c r="Q99" s="829">
        <v>228000000</v>
      </c>
      <c r="R99" s="925" t="s">
        <v>1106</v>
      </c>
      <c r="S99" s="391" t="s">
        <v>1160</v>
      </c>
      <c r="T99" s="542" t="s">
        <v>895</v>
      </c>
      <c r="U99" s="542" t="s">
        <v>896</v>
      </c>
      <c r="V99" s="701"/>
      <c r="W99" s="560" t="s">
        <v>120</v>
      </c>
      <c r="X99" s="393">
        <f>AH99</f>
        <v>228000000</v>
      </c>
      <c r="Y99" s="565">
        <v>96121</v>
      </c>
      <c r="Z99" s="400" t="s">
        <v>410</v>
      </c>
      <c r="AA99" s="1007">
        <v>228000</v>
      </c>
      <c r="AB99" s="1075" t="s">
        <v>334</v>
      </c>
      <c r="AC99" s="952" t="s">
        <v>893</v>
      </c>
      <c r="AD99" s="911" t="s">
        <v>335</v>
      </c>
      <c r="AE99" s="392" t="s">
        <v>336</v>
      </c>
      <c r="AF99" s="410"/>
      <c r="AG99" s="410">
        <v>228000000</v>
      </c>
      <c r="AH99" s="1116">
        <f t="shared" si="14"/>
        <v>228000000</v>
      </c>
      <c r="AI99" s="1172">
        <v>228</v>
      </c>
      <c r="AJ99" s="404"/>
      <c r="AK99" s="397"/>
      <c r="AL99" s="397"/>
      <c r="AM99" s="397"/>
      <c r="AN99" s="397"/>
      <c r="AO99" s="397"/>
      <c r="AP99" s="397"/>
      <c r="AQ99" s="397"/>
      <c r="AR99" s="397"/>
      <c r="AS99" s="397"/>
      <c r="AT99" s="397"/>
      <c r="AU99" s="397"/>
      <c r="AV99" s="397"/>
      <c r="AW99" s="397"/>
      <c r="AX99" s="397"/>
      <c r="AY99" s="397"/>
      <c r="AZ99" s="397"/>
      <c r="BA99" s="397"/>
      <c r="BB99" s="397"/>
      <c r="BC99" s="397"/>
      <c r="BD99" s="397"/>
      <c r="BE99" s="397"/>
      <c r="BF99" s="397"/>
      <c r="BG99" s="397"/>
      <c r="BH99" s="397"/>
      <c r="BI99" s="397"/>
      <c r="BJ99" s="397"/>
      <c r="BK99" s="397"/>
      <c r="BL99" s="397"/>
      <c r="BM99" s="397"/>
      <c r="BN99" s="397"/>
      <c r="BO99" s="397"/>
      <c r="BP99" s="397"/>
      <c r="BQ99" s="397"/>
      <c r="BR99" s="397"/>
      <c r="BS99" s="397"/>
      <c r="BT99" s="397"/>
      <c r="BU99" s="397"/>
      <c r="BV99" s="397"/>
      <c r="BW99" s="397"/>
      <c r="BX99" s="397"/>
      <c r="BY99" s="397"/>
      <c r="BZ99" s="397"/>
      <c r="CA99" s="397"/>
      <c r="CB99" s="397"/>
      <c r="CC99" s="397"/>
      <c r="CD99" s="397"/>
      <c r="CE99" s="397"/>
      <c r="CF99" s="397"/>
      <c r="CG99" s="397">
        <v>228</v>
      </c>
      <c r="CH99" s="397"/>
      <c r="CI99" s="397"/>
      <c r="CJ99" s="397"/>
      <c r="CK99" s="397"/>
      <c r="CL99" s="397"/>
      <c r="CM99" s="398"/>
      <c r="CN99" s="398"/>
      <c r="CO99" s="1173"/>
      <c r="CP99" s="1216">
        <v>3302050</v>
      </c>
      <c r="CQ99" s="399" t="s">
        <v>408</v>
      </c>
      <c r="CR99" s="399">
        <v>33021</v>
      </c>
      <c r="CS99" s="399" t="s">
        <v>409</v>
      </c>
      <c r="CT99" s="394" t="s">
        <v>120</v>
      </c>
      <c r="CU99" s="390">
        <f>AH99</f>
        <v>228000000</v>
      </c>
      <c r="CV99" s="394">
        <v>96121</v>
      </c>
      <c r="CW99" s="394" t="s">
        <v>410</v>
      </c>
      <c r="CX99" s="394">
        <v>48</v>
      </c>
      <c r="CY99" s="394" t="s">
        <v>328</v>
      </c>
      <c r="CZ99" s="394">
        <v>7082</v>
      </c>
      <c r="DA99" s="394" t="s">
        <v>340</v>
      </c>
      <c r="DB99" s="394" t="s">
        <v>411</v>
      </c>
      <c r="DC99" s="400" t="s">
        <v>412</v>
      </c>
      <c r="DD99" s="53">
        <f t="shared" si="10"/>
        <v>228000000</v>
      </c>
      <c r="DE99" s="53">
        <f t="shared" si="11"/>
        <v>0</v>
      </c>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row>
    <row r="100" spans="1:233" ht="19.5" x14ac:dyDescent="0.25">
      <c r="A100" s="665" t="s">
        <v>104</v>
      </c>
      <c r="B100" s="329" t="s">
        <v>127</v>
      </c>
      <c r="C100" s="329"/>
      <c r="D100" s="329"/>
      <c r="E100" s="329"/>
      <c r="F100" s="329"/>
      <c r="G100" s="666"/>
      <c r="H100" s="675"/>
      <c r="I100" s="728"/>
      <c r="J100" s="350"/>
      <c r="K100" s="729"/>
      <c r="L100" s="850" t="s">
        <v>153</v>
      </c>
      <c r="M100" s="350"/>
      <c r="N100" s="332"/>
      <c r="O100" s="333"/>
      <c r="P100" s="329"/>
      <c r="Q100" s="851"/>
      <c r="R100" s="665"/>
      <c r="S100" s="329"/>
      <c r="T100" s="333"/>
      <c r="U100" s="333"/>
      <c r="V100" s="729"/>
      <c r="W100" s="967"/>
      <c r="X100" s="330"/>
      <c r="Y100" s="330"/>
      <c r="Z100" s="666"/>
      <c r="AA100" s="1017"/>
      <c r="AB100" s="1086"/>
      <c r="AC100" s="1087"/>
      <c r="AD100" s="1054"/>
      <c r="AE100" s="350"/>
      <c r="AF100" s="334"/>
      <c r="AG100" s="334"/>
      <c r="AH100" s="1120"/>
      <c r="AI100" s="1186"/>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5"/>
      <c r="BE100" s="335"/>
      <c r="BF100" s="335"/>
      <c r="BG100" s="335"/>
      <c r="BH100" s="335"/>
      <c r="BI100" s="335"/>
      <c r="BJ100" s="335"/>
      <c r="BK100" s="335"/>
      <c r="BL100" s="335"/>
      <c r="BM100" s="335"/>
      <c r="BN100" s="335"/>
      <c r="BO100" s="335"/>
      <c r="BP100" s="335"/>
      <c r="BQ100" s="335"/>
      <c r="BR100" s="335"/>
      <c r="BS100" s="335"/>
      <c r="BT100" s="335"/>
      <c r="BU100" s="335"/>
      <c r="BV100" s="335"/>
      <c r="BW100" s="335"/>
      <c r="BX100" s="335"/>
      <c r="BY100" s="335"/>
      <c r="BZ100" s="335"/>
      <c r="CA100" s="335"/>
      <c r="CB100" s="335"/>
      <c r="CC100" s="335"/>
      <c r="CD100" s="335"/>
      <c r="CE100" s="335"/>
      <c r="CF100" s="335"/>
      <c r="CG100" s="335"/>
      <c r="CH100" s="335"/>
      <c r="CI100" s="335"/>
      <c r="CJ100" s="335"/>
      <c r="CK100" s="335"/>
      <c r="CL100" s="335"/>
      <c r="CM100" s="335"/>
      <c r="CN100" s="335"/>
      <c r="CO100" s="1187"/>
      <c r="CP100" s="916"/>
      <c r="CQ100" s="330"/>
      <c r="CR100" s="330"/>
      <c r="CS100" s="330"/>
      <c r="CT100" s="330"/>
      <c r="CU100" s="330"/>
      <c r="CV100" s="330"/>
      <c r="CW100" s="330"/>
      <c r="CX100" s="330"/>
      <c r="CY100" s="330"/>
      <c r="CZ100" s="330"/>
      <c r="DA100" s="330"/>
      <c r="DB100" s="330"/>
      <c r="DC100" s="330"/>
      <c r="DD100" s="53">
        <f t="shared" si="10"/>
        <v>0</v>
      </c>
      <c r="DE100" s="53">
        <f t="shared" si="11"/>
        <v>0</v>
      </c>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25"/>
      <c r="HT100" s="25"/>
      <c r="HU100" s="25"/>
      <c r="HV100" s="25"/>
      <c r="HW100" s="25"/>
      <c r="HX100" s="25"/>
      <c r="HY100" s="25"/>
    </row>
    <row r="101" spans="1:233" ht="19.5" x14ac:dyDescent="0.25">
      <c r="A101" s="649" t="s">
        <v>104</v>
      </c>
      <c r="B101" s="34" t="s">
        <v>127</v>
      </c>
      <c r="C101" s="34" t="s">
        <v>102</v>
      </c>
      <c r="D101" s="34"/>
      <c r="E101" s="34"/>
      <c r="F101" s="34"/>
      <c r="G101" s="650"/>
      <c r="H101" s="676"/>
      <c r="I101" s="694"/>
      <c r="J101" s="37"/>
      <c r="K101" s="695"/>
      <c r="L101" s="834" t="s">
        <v>154</v>
      </c>
      <c r="M101" s="37"/>
      <c r="N101" s="69"/>
      <c r="O101" s="34"/>
      <c r="P101" s="34"/>
      <c r="Q101" s="835"/>
      <c r="R101" s="649"/>
      <c r="S101" s="34"/>
      <c r="T101" s="34"/>
      <c r="U101" s="34"/>
      <c r="V101" s="695"/>
      <c r="W101" s="957"/>
      <c r="X101" s="35"/>
      <c r="Y101" s="35"/>
      <c r="Z101" s="962"/>
      <c r="AA101" s="1010"/>
      <c r="AB101" s="649"/>
      <c r="AC101" s="650"/>
      <c r="AD101" s="1033"/>
      <c r="AE101" s="37"/>
      <c r="AF101" s="38"/>
      <c r="AG101" s="38"/>
      <c r="AH101" s="1107"/>
      <c r="AI101" s="1164"/>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1165"/>
      <c r="CP101" s="907"/>
      <c r="CQ101" s="35"/>
      <c r="CR101" s="35"/>
      <c r="CS101" s="35"/>
      <c r="CT101" s="35"/>
      <c r="CU101" s="35"/>
      <c r="CV101" s="35"/>
      <c r="CW101" s="35"/>
      <c r="CX101" s="35"/>
      <c r="CY101" s="35"/>
      <c r="CZ101" s="35"/>
      <c r="DA101" s="35"/>
      <c r="DB101" s="35"/>
      <c r="DC101" s="35"/>
      <c r="DD101" s="53">
        <f t="shared" si="10"/>
        <v>0</v>
      </c>
      <c r="DE101" s="53">
        <f t="shared" si="11"/>
        <v>0</v>
      </c>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25"/>
      <c r="HT101" s="25"/>
      <c r="HU101" s="25"/>
      <c r="HV101" s="25"/>
      <c r="HW101" s="25"/>
      <c r="HX101" s="25"/>
      <c r="HY101" s="25"/>
    </row>
    <row r="102" spans="1:233" ht="19.5" x14ac:dyDescent="0.25">
      <c r="A102" s="659" t="s">
        <v>104</v>
      </c>
      <c r="B102" s="70" t="s">
        <v>127</v>
      </c>
      <c r="C102" s="70" t="s">
        <v>102</v>
      </c>
      <c r="D102" s="70" t="s">
        <v>413</v>
      </c>
      <c r="E102" s="70"/>
      <c r="F102" s="70"/>
      <c r="G102" s="660"/>
      <c r="H102" s="680"/>
      <c r="I102" s="711"/>
      <c r="J102" s="78"/>
      <c r="K102" s="712"/>
      <c r="L102" s="841" t="s">
        <v>414</v>
      </c>
      <c r="M102" s="78"/>
      <c r="N102" s="77"/>
      <c r="O102" s="200"/>
      <c r="P102" s="70"/>
      <c r="Q102" s="842"/>
      <c r="R102" s="659"/>
      <c r="S102" s="70"/>
      <c r="T102" s="200"/>
      <c r="U102" s="200"/>
      <c r="V102" s="712"/>
      <c r="W102" s="963"/>
      <c r="X102" s="71"/>
      <c r="Y102" s="71"/>
      <c r="Z102" s="660"/>
      <c r="AA102" s="1013"/>
      <c r="AB102" s="1079"/>
      <c r="AC102" s="941"/>
      <c r="AD102" s="1042"/>
      <c r="AE102" s="78"/>
      <c r="AF102" s="74"/>
      <c r="AG102" s="74"/>
      <c r="AH102" s="1113"/>
      <c r="AI102" s="1176"/>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1177"/>
      <c r="CP102" s="913"/>
      <c r="CQ102" s="71"/>
      <c r="CR102" s="71"/>
      <c r="CS102" s="71"/>
      <c r="CT102" s="71"/>
      <c r="CU102" s="71"/>
      <c r="CV102" s="71"/>
      <c r="CW102" s="71"/>
      <c r="CX102" s="71"/>
      <c r="CY102" s="71"/>
      <c r="CZ102" s="71"/>
      <c r="DA102" s="71"/>
      <c r="DB102" s="71"/>
      <c r="DC102" s="71"/>
      <c r="DD102" s="53">
        <f t="shared" si="10"/>
        <v>0</v>
      </c>
      <c r="DE102" s="53">
        <f t="shared" ref="DE102:DE106" si="16">AH102-DD102</f>
        <v>0</v>
      </c>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25"/>
      <c r="HT102" s="25"/>
      <c r="HU102" s="25"/>
      <c r="HV102" s="25"/>
      <c r="HW102" s="25"/>
      <c r="HX102" s="25"/>
      <c r="HY102" s="25"/>
    </row>
    <row r="103" spans="1:233" ht="19.5" x14ac:dyDescent="0.25">
      <c r="A103" s="653" t="s">
        <v>104</v>
      </c>
      <c r="B103" s="47" t="s">
        <v>127</v>
      </c>
      <c r="C103" s="47" t="s">
        <v>102</v>
      </c>
      <c r="D103" s="47" t="s">
        <v>413</v>
      </c>
      <c r="E103" s="47" t="s">
        <v>415</v>
      </c>
      <c r="F103" s="47"/>
      <c r="G103" s="654"/>
      <c r="H103" s="678"/>
      <c r="I103" s="698"/>
      <c r="J103" s="50"/>
      <c r="K103" s="699"/>
      <c r="L103" s="824" t="s">
        <v>414</v>
      </c>
      <c r="M103" s="50"/>
      <c r="N103" s="49"/>
      <c r="O103" s="198"/>
      <c r="P103" s="47"/>
      <c r="Q103" s="825"/>
      <c r="R103" s="653"/>
      <c r="S103" s="47"/>
      <c r="T103" s="198"/>
      <c r="U103" s="198"/>
      <c r="V103" s="699"/>
      <c r="W103" s="959"/>
      <c r="X103" s="48"/>
      <c r="Y103" s="48"/>
      <c r="Z103" s="654"/>
      <c r="AA103" s="1005"/>
      <c r="AB103" s="993"/>
      <c r="AC103" s="942"/>
      <c r="AD103" s="1035"/>
      <c r="AE103" s="50"/>
      <c r="AF103" s="51"/>
      <c r="AG103" s="51"/>
      <c r="AH103" s="1109"/>
      <c r="AI103" s="1168"/>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1169"/>
      <c r="CP103" s="909"/>
      <c r="CQ103" s="48"/>
      <c r="CR103" s="48"/>
      <c r="CS103" s="48"/>
      <c r="CT103" s="48"/>
      <c r="CU103" s="48"/>
      <c r="CV103" s="48"/>
      <c r="CW103" s="48"/>
      <c r="CX103" s="48"/>
      <c r="CY103" s="48"/>
      <c r="CZ103" s="48"/>
      <c r="DA103" s="48"/>
      <c r="DB103" s="48"/>
      <c r="DC103" s="48"/>
      <c r="DD103" s="53">
        <f t="shared" si="10"/>
        <v>0</v>
      </c>
      <c r="DE103" s="53">
        <f t="shared" si="16"/>
        <v>0</v>
      </c>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25"/>
      <c r="HT103" s="25"/>
      <c r="HU103" s="25"/>
      <c r="HV103" s="25"/>
      <c r="HW103" s="25"/>
      <c r="HX103" s="25"/>
      <c r="HY103" s="25"/>
    </row>
    <row r="104" spans="1:233" ht="32.25" thickBot="1" x14ac:dyDescent="0.3">
      <c r="A104" s="661" t="s">
        <v>104</v>
      </c>
      <c r="B104" s="297" t="s">
        <v>127</v>
      </c>
      <c r="C104" s="297" t="s">
        <v>102</v>
      </c>
      <c r="D104" s="297" t="s">
        <v>413</v>
      </c>
      <c r="E104" s="297" t="s">
        <v>415</v>
      </c>
      <c r="F104" s="297" t="s">
        <v>416</v>
      </c>
      <c r="G104" s="662"/>
      <c r="H104" s="739"/>
      <c r="I104" s="706"/>
      <c r="J104" s="299"/>
      <c r="K104" s="707"/>
      <c r="L104" s="838" t="s">
        <v>417</v>
      </c>
      <c r="M104" s="299"/>
      <c r="N104" s="300"/>
      <c r="O104" s="301"/>
      <c r="P104" s="297"/>
      <c r="Q104" s="839"/>
      <c r="R104" s="661"/>
      <c r="S104" s="297"/>
      <c r="T104" s="301"/>
      <c r="U104" s="301"/>
      <c r="V104" s="707"/>
      <c r="W104" s="964"/>
      <c r="X104" s="298"/>
      <c r="Y104" s="298"/>
      <c r="Z104" s="662"/>
      <c r="AA104" s="1012"/>
      <c r="AB104" s="1077"/>
      <c r="AC104" s="1078"/>
      <c r="AD104" s="1039"/>
      <c r="AE104" s="299"/>
      <c r="AF104" s="302"/>
      <c r="AG104" s="302"/>
      <c r="AH104" s="1114"/>
      <c r="AI104" s="1178"/>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1179"/>
      <c r="CP104" s="914"/>
      <c r="CQ104" s="298"/>
      <c r="CR104" s="298"/>
      <c r="CS104" s="298"/>
      <c r="CT104" s="298"/>
      <c r="CU104" s="298"/>
      <c r="CV104" s="298"/>
      <c r="CW104" s="298"/>
      <c r="CX104" s="298"/>
      <c r="CY104" s="298"/>
      <c r="CZ104" s="298"/>
      <c r="DA104" s="298"/>
      <c r="DB104" s="298"/>
      <c r="DC104" s="298"/>
      <c r="DD104" s="53">
        <f t="shared" si="10"/>
        <v>0</v>
      </c>
      <c r="DE104" s="53">
        <f t="shared" si="16"/>
        <v>0</v>
      </c>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25"/>
      <c r="HT104" s="25"/>
      <c r="HU104" s="25"/>
      <c r="HV104" s="25"/>
      <c r="HW104" s="25"/>
      <c r="HX104" s="25"/>
      <c r="HY104" s="25"/>
    </row>
    <row r="105" spans="1:233" s="66" customFormat="1" ht="77.099999999999994" customHeight="1" x14ac:dyDescent="0.25">
      <c r="A105" s="415" t="s">
        <v>104</v>
      </c>
      <c r="B105" s="416" t="s">
        <v>127</v>
      </c>
      <c r="C105" s="416" t="s">
        <v>102</v>
      </c>
      <c r="D105" s="416" t="s">
        <v>413</v>
      </c>
      <c r="E105" s="416" t="s">
        <v>415</v>
      </c>
      <c r="F105" s="416" t="s">
        <v>416</v>
      </c>
      <c r="G105" s="417" t="s">
        <v>418</v>
      </c>
      <c r="H105" s="806" t="s">
        <v>113</v>
      </c>
      <c r="I105" s="495" t="s">
        <v>420</v>
      </c>
      <c r="J105" s="464" t="s">
        <v>421</v>
      </c>
      <c r="K105" s="723">
        <v>6</v>
      </c>
      <c r="L105" s="846" t="s">
        <v>419</v>
      </c>
      <c r="M105" s="464">
        <v>2021005810108</v>
      </c>
      <c r="N105" s="425">
        <v>319300000</v>
      </c>
      <c r="O105" s="426" t="s">
        <v>924</v>
      </c>
      <c r="P105" s="427" t="s">
        <v>925</v>
      </c>
      <c r="Q105" s="847">
        <v>319300000</v>
      </c>
      <c r="R105" s="926" t="s">
        <v>926</v>
      </c>
      <c r="S105" s="427" t="s">
        <v>927</v>
      </c>
      <c r="T105" s="428">
        <v>44727</v>
      </c>
      <c r="U105" s="428">
        <v>44848</v>
      </c>
      <c r="V105" s="723"/>
      <c r="W105" s="415" t="s">
        <v>424</v>
      </c>
      <c r="X105" s="429">
        <f t="shared" ref="X105:X106" si="17">AH105</f>
        <v>319300000</v>
      </c>
      <c r="Y105" s="471">
        <v>540121</v>
      </c>
      <c r="Z105" s="497" t="s">
        <v>428</v>
      </c>
      <c r="AA105" s="1015">
        <v>319300</v>
      </c>
      <c r="AB105" s="1082" t="s">
        <v>323</v>
      </c>
      <c r="AC105" s="1083" t="s">
        <v>936</v>
      </c>
      <c r="AD105" s="1050" t="s">
        <v>422</v>
      </c>
      <c r="AE105" s="464" t="s">
        <v>423</v>
      </c>
      <c r="AF105" s="466">
        <v>0</v>
      </c>
      <c r="AG105" s="466">
        <v>319300000</v>
      </c>
      <c r="AH105" s="1124">
        <f t="shared" si="14"/>
        <v>319300000</v>
      </c>
      <c r="AI105" s="1182">
        <v>319.3</v>
      </c>
      <c r="AJ105" s="434"/>
      <c r="AK105" s="434"/>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434">
        <v>316.8</v>
      </c>
      <c r="BH105" s="434">
        <v>2.5</v>
      </c>
      <c r="BI105" s="434"/>
      <c r="BJ105" s="434"/>
      <c r="BK105" s="434"/>
      <c r="BL105" s="434"/>
      <c r="BM105" s="434"/>
      <c r="BN105" s="434"/>
      <c r="BO105" s="434"/>
      <c r="BP105" s="434"/>
      <c r="BQ105" s="434"/>
      <c r="BR105" s="434"/>
      <c r="BS105" s="434"/>
      <c r="BT105" s="434"/>
      <c r="BU105" s="434"/>
      <c r="BV105" s="434"/>
      <c r="BW105" s="434"/>
      <c r="BX105" s="434"/>
      <c r="BY105" s="434"/>
      <c r="BZ105" s="434"/>
      <c r="CA105" s="434"/>
      <c r="CB105" s="434"/>
      <c r="CC105" s="434"/>
      <c r="CD105" s="434"/>
      <c r="CE105" s="434"/>
      <c r="CF105" s="434"/>
      <c r="CG105" s="434"/>
      <c r="CH105" s="434"/>
      <c r="CI105" s="434"/>
      <c r="CJ105" s="434"/>
      <c r="CK105" s="434"/>
      <c r="CL105" s="434"/>
      <c r="CM105" s="434"/>
      <c r="CN105" s="434"/>
      <c r="CO105" s="1183"/>
      <c r="CP105" s="1222" t="s">
        <v>425</v>
      </c>
      <c r="CQ105" s="510" t="s">
        <v>426</v>
      </c>
      <c r="CR105" s="510">
        <v>22011</v>
      </c>
      <c r="CS105" s="510" t="s">
        <v>427</v>
      </c>
      <c r="CT105" s="416" t="s">
        <v>424</v>
      </c>
      <c r="CU105" s="429">
        <f>AH105</f>
        <v>319300000</v>
      </c>
      <c r="CV105" s="471">
        <v>540121</v>
      </c>
      <c r="CW105" s="471" t="s">
        <v>428</v>
      </c>
      <c r="CX105" s="471">
        <v>2</v>
      </c>
      <c r="CY105" s="471" t="s">
        <v>429</v>
      </c>
      <c r="CZ105" s="471">
        <v>70443</v>
      </c>
      <c r="DA105" s="471" t="s">
        <v>430</v>
      </c>
      <c r="DB105" s="471" t="s">
        <v>431</v>
      </c>
      <c r="DC105" s="497" t="s">
        <v>432</v>
      </c>
      <c r="DD105" s="53">
        <f t="shared" si="10"/>
        <v>319300000</v>
      </c>
      <c r="DE105" s="53">
        <f t="shared" si="16"/>
        <v>0</v>
      </c>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5"/>
      <c r="HT105" s="65"/>
      <c r="HU105" s="65"/>
      <c r="HV105" s="65"/>
      <c r="HW105" s="65"/>
      <c r="HX105" s="65"/>
      <c r="HY105" s="65"/>
    </row>
    <row r="106" spans="1:233" s="66" customFormat="1" ht="75" x14ac:dyDescent="0.25">
      <c r="A106" s="501" t="s">
        <v>104</v>
      </c>
      <c r="B106" s="61" t="s">
        <v>127</v>
      </c>
      <c r="C106" s="61" t="s">
        <v>102</v>
      </c>
      <c r="D106" s="61" t="s">
        <v>413</v>
      </c>
      <c r="E106" s="61" t="s">
        <v>415</v>
      </c>
      <c r="F106" s="61" t="s">
        <v>416</v>
      </c>
      <c r="G106" s="502" t="s">
        <v>433</v>
      </c>
      <c r="H106" s="281" t="s">
        <v>113</v>
      </c>
      <c r="I106" s="506" t="s">
        <v>435</v>
      </c>
      <c r="J106" s="63" t="s">
        <v>933</v>
      </c>
      <c r="K106" s="725">
        <v>15265</v>
      </c>
      <c r="L106" s="871" t="s">
        <v>434</v>
      </c>
      <c r="M106" s="63">
        <v>2021005810211</v>
      </c>
      <c r="N106" s="1300">
        <v>11781436449</v>
      </c>
      <c r="O106" s="185" t="s">
        <v>928</v>
      </c>
      <c r="P106" s="184" t="s">
        <v>929</v>
      </c>
      <c r="Q106" s="864">
        <v>8781436449</v>
      </c>
      <c r="R106" s="930" t="s">
        <v>1107</v>
      </c>
      <c r="S106" s="184" t="s">
        <v>930</v>
      </c>
      <c r="T106" s="188">
        <v>44673</v>
      </c>
      <c r="U106" s="188">
        <v>44834</v>
      </c>
      <c r="V106" s="725"/>
      <c r="W106" s="974" t="s">
        <v>220</v>
      </c>
      <c r="X106" s="259">
        <f t="shared" si="17"/>
        <v>11781436449</v>
      </c>
      <c r="Y106" s="260" t="s">
        <v>440</v>
      </c>
      <c r="Z106" s="975" t="s">
        <v>441</v>
      </c>
      <c r="AA106" s="1020">
        <v>11781436.448999999</v>
      </c>
      <c r="AB106" s="1090" t="s">
        <v>323</v>
      </c>
      <c r="AC106" s="1091" t="s">
        <v>937</v>
      </c>
      <c r="AD106" s="1055" t="s">
        <v>422</v>
      </c>
      <c r="AE106" s="768" t="s">
        <v>423</v>
      </c>
      <c r="AF106" s="87"/>
      <c r="AG106" s="769">
        <f>8891693109+2889743340</f>
        <v>11781436449</v>
      </c>
      <c r="AH106" s="1127">
        <f t="shared" si="14"/>
        <v>11781436449</v>
      </c>
      <c r="AI106" s="1192">
        <v>9291.6931089999998</v>
      </c>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1193"/>
      <c r="CP106" s="1223" t="s">
        <v>437</v>
      </c>
      <c r="CQ106" s="57" t="s">
        <v>438</v>
      </c>
      <c r="CR106" s="57">
        <v>22011</v>
      </c>
      <c r="CS106" s="57" t="s">
        <v>439</v>
      </c>
      <c r="CT106" s="264" t="s">
        <v>220</v>
      </c>
      <c r="CU106" s="259">
        <f>AH106</f>
        <v>11781436449</v>
      </c>
      <c r="CV106" s="260" t="s">
        <v>440</v>
      </c>
      <c r="CW106" s="260" t="s">
        <v>441</v>
      </c>
      <c r="CX106" s="261" t="s">
        <v>442</v>
      </c>
      <c r="CY106" s="261" t="s">
        <v>443</v>
      </c>
      <c r="CZ106" s="237" t="s">
        <v>444</v>
      </c>
      <c r="DA106" s="237" t="s">
        <v>445</v>
      </c>
      <c r="DB106" s="94" t="s">
        <v>446</v>
      </c>
      <c r="DC106" s="507" t="s">
        <v>447</v>
      </c>
      <c r="DD106" s="53">
        <f t="shared" si="10"/>
        <v>11781436449</v>
      </c>
      <c r="DE106" s="53">
        <f t="shared" si="16"/>
        <v>0</v>
      </c>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5"/>
      <c r="HT106" s="65"/>
      <c r="HU106" s="65"/>
      <c r="HV106" s="65"/>
      <c r="HW106" s="65"/>
      <c r="HX106" s="65"/>
      <c r="HY106" s="65"/>
    </row>
    <row r="107" spans="1:233" s="66" customFormat="1" ht="75" x14ac:dyDescent="0.25">
      <c r="A107" s="501" t="s">
        <v>104</v>
      </c>
      <c r="B107" s="61" t="s">
        <v>127</v>
      </c>
      <c r="C107" s="61" t="s">
        <v>102</v>
      </c>
      <c r="D107" s="61" t="s">
        <v>413</v>
      </c>
      <c r="E107" s="61" t="s">
        <v>415</v>
      </c>
      <c r="F107" s="61" t="s">
        <v>416</v>
      </c>
      <c r="G107" s="502" t="s">
        <v>433</v>
      </c>
      <c r="H107" s="281" t="s">
        <v>113</v>
      </c>
      <c r="I107" s="506" t="s">
        <v>435</v>
      </c>
      <c r="J107" s="63" t="s">
        <v>934</v>
      </c>
      <c r="K107" s="725" t="s">
        <v>935</v>
      </c>
      <c r="L107" s="871" t="s">
        <v>434</v>
      </c>
      <c r="M107" s="63">
        <v>2021005810211</v>
      </c>
      <c r="N107" s="1300"/>
      <c r="O107" s="185" t="s">
        <v>928</v>
      </c>
      <c r="P107" s="184" t="s">
        <v>931</v>
      </c>
      <c r="Q107" s="864">
        <v>3000000000</v>
      </c>
      <c r="R107" s="930" t="s">
        <v>1108</v>
      </c>
      <c r="S107" s="184" t="s">
        <v>930</v>
      </c>
      <c r="T107" s="188">
        <v>44673</v>
      </c>
      <c r="U107" s="188">
        <v>44834</v>
      </c>
      <c r="V107" s="725"/>
      <c r="W107" s="974"/>
      <c r="X107" s="770"/>
      <c r="Y107" s="771"/>
      <c r="Z107" s="976"/>
      <c r="AA107" s="1022"/>
      <c r="AB107" s="1090"/>
      <c r="AC107" s="1091" t="s">
        <v>937</v>
      </c>
      <c r="AD107" s="1055" t="s">
        <v>220</v>
      </c>
      <c r="AE107" s="768"/>
      <c r="AF107" s="87"/>
      <c r="AG107" s="769"/>
      <c r="AH107" s="1127"/>
      <c r="AI107" s="1192"/>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1193"/>
      <c r="CP107" s="1223"/>
      <c r="CQ107" s="57"/>
      <c r="CR107" s="57"/>
      <c r="CS107" s="57"/>
      <c r="CT107" s="772"/>
      <c r="CU107" s="770"/>
      <c r="CV107" s="800"/>
      <c r="CW107" s="800"/>
      <c r="CX107" s="773"/>
      <c r="CY107" s="773"/>
      <c r="CZ107" s="774"/>
      <c r="DA107" s="774"/>
      <c r="DB107" s="775"/>
      <c r="DC107" s="776"/>
      <c r="DD107" s="53"/>
      <c r="DE107" s="53"/>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5"/>
      <c r="HT107" s="65"/>
      <c r="HU107" s="65"/>
      <c r="HV107" s="65"/>
      <c r="HW107" s="65"/>
      <c r="HX107" s="65"/>
      <c r="HY107" s="65"/>
    </row>
    <row r="108" spans="1:233" s="66" customFormat="1" ht="105" x14ac:dyDescent="0.25">
      <c r="A108" s="501" t="s">
        <v>104</v>
      </c>
      <c r="B108" s="61" t="s">
        <v>127</v>
      </c>
      <c r="C108" s="61" t="s">
        <v>102</v>
      </c>
      <c r="D108" s="61" t="s">
        <v>413</v>
      </c>
      <c r="E108" s="61" t="s">
        <v>415</v>
      </c>
      <c r="F108" s="61" t="s">
        <v>416</v>
      </c>
      <c r="G108" s="502" t="s">
        <v>448</v>
      </c>
      <c r="H108" s="281" t="s">
        <v>113</v>
      </c>
      <c r="I108" s="506" t="s">
        <v>435</v>
      </c>
      <c r="J108" s="63" t="s">
        <v>436</v>
      </c>
      <c r="K108" s="725">
        <v>15265</v>
      </c>
      <c r="L108" s="871" t="s">
        <v>449</v>
      </c>
      <c r="M108" s="63">
        <v>2020005810181</v>
      </c>
      <c r="N108" s="183">
        <v>6108306891</v>
      </c>
      <c r="O108" s="185" t="s">
        <v>928</v>
      </c>
      <c r="P108" s="184" t="s">
        <v>929</v>
      </c>
      <c r="Q108" s="864">
        <v>6108306891</v>
      </c>
      <c r="R108" s="930" t="s">
        <v>1161</v>
      </c>
      <c r="S108" s="184" t="s">
        <v>930</v>
      </c>
      <c r="T108" s="188">
        <v>44552</v>
      </c>
      <c r="U108" s="188">
        <v>44672</v>
      </c>
      <c r="V108" s="725" t="s">
        <v>938</v>
      </c>
      <c r="W108" s="974" t="s">
        <v>220</v>
      </c>
      <c r="X108" s="259">
        <f t="shared" ref="X108:X109" si="18">AH108</f>
        <v>6108306891</v>
      </c>
      <c r="Y108" s="260" t="s">
        <v>440</v>
      </c>
      <c r="Z108" s="975" t="s">
        <v>441</v>
      </c>
      <c r="AA108" s="1020">
        <v>6108306.8909999998</v>
      </c>
      <c r="AB108" s="1090" t="s">
        <v>323</v>
      </c>
      <c r="AC108" s="1091" t="s">
        <v>937</v>
      </c>
      <c r="AD108" s="1055" t="s">
        <v>422</v>
      </c>
      <c r="AE108" s="768" t="s">
        <v>423</v>
      </c>
      <c r="AF108" s="87"/>
      <c r="AG108" s="87">
        <v>6108306891</v>
      </c>
      <c r="AH108" s="1127">
        <f t="shared" si="14"/>
        <v>6108306891</v>
      </c>
      <c r="AI108" s="1192">
        <v>6108.3068910000002</v>
      </c>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1193"/>
      <c r="CP108" s="1223" t="s">
        <v>437</v>
      </c>
      <c r="CQ108" s="57" t="s">
        <v>438</v>
      </c>
      <c r="CR108" s="57">
        <v>22011</v>
      </c>
      <c r="CS108" s="57" t="s">
        <v>439</v>
      </c>
      <c r="CT108" s="264" t="s">
        <v>220</v>
      </c>
      <c r="CU108" s="259">
        <f>AH108</f>
        <v>6108306891</v>
      </c>
      <c r="CV108" s="260" t="s">
        <v>440</v>
      </c>
      <c r="CW108" s="260" t="s">
        <v>441</v>
      </c>
      <c r="CX108" s="261" t="s">
        <v>442</v>
      </c>
      <c r="CY108" s="261" t="s">
        <v>443</v>
      </c>
      <c r="CZ108" s="237" t="s">
        <v>444</v>
      </c>
      <c r="DA108" s="237" t="s">
        <v>445</v>
      </c>
      <c r="DB108" s="94" t="s">
        <v>446</v>
      </c>
      <c r="DC108" s="507" t="s">
        <v>447</v>
      </c>
      <c r="DD108" s="53">
        <f>AF108+AG108</f>
        <v>6108306891</v>
      </c>
      <c r="DE108" s="53">
        <f>AH108-DD108</f>
        <v>0</v>
      </c>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5"/>
      <c r="HT108" s="65"/>
      <c r="HU108" s="65"/>
      <c r="HV108" s="65"/>
      <c r="HW108" s="65"/>
      <c r="HX108" s="65"/>
      <c r="HY108" s="65"/>
    </row>
    <row r="109" spans="1:233" s="66" customFormat="1" ht="54.95" customHeight="1" thickBot="1" x14ac:dyDescent="0.3">
      <c r="A109" s="418" t="s">
        <v>104</v>
      </c>
      <c r="B109" s="419" t="s">
        <v>127</v>
      </c>
      <c r="C109" s="419" t="s">
        <v>102</v>
      </c>
      <c r="D109" s="419" t="s">
        <v>413</v>
      </c>
      <c r="E109" s="419" t="s">
        <v>415</v>
      </c>
      <c r="F109" s="419" t="s">
        <v>416</v>
      </c>
      <c r="G109" s="420" t="s">
        <v>450</v>
      </c>
      <c r="H109" s="807" t="s">
        <v>113</v>
      </c>
      <c r="I109" s="498" t="s">
        <v>452</v>
      </c>
      <c r="J109" s="476" t="s">
        <v>453</v>
      </c>
      <c r="K109" s="724">
        <v>1</v>
      </c>
      <c r="L109" s="872" t="s">
        <v>451</v>
      </c>
      <c r="M109" s="476">
        <v>2021005810231</v>
      </c>
      <c r="N109" s="442">
        <v>241000000</v>
      </c>
      <c r="O109" s="513" t="s">
        <v>924</v>
      </c>
      <c r="P109" s="443" t="s">
        <v>932</v>
      </c>
      <c r="Q109" s="849">
        <v>241000000</v>
      </c>
      <c r="R109" s="928" t="s">
        <v>1109</v>
      </c>
      <c r="S109" s="443" t="s">
        <v>927</v>
      </c>
      <c r="T109" s="444">
        <v>44774</v>
      </c>
      <c r="U109" s="444">
        <v>44926</v>
      </c>
      <c r="V109" s="724"/>
      <c r="W109" s="977" t="s">
        <v>246</v>
      </c>
      <c r="X109" s="446">
        <f t="shared" si="18"/>
        <v>241000000</v>
      </c>
      <c r="Y109" s="521">
        <v>540121</v>
      </c>
      <c r="Z109" s="559" t="s">
        <v>428</v>
      </c>
      <c r="AA109" s="1016">
        <v>241000</v>
      </c>
      <c r="AB109" s="1084" t="s">
        <v>323</v>
      </c>
      <c r="AC109" s="1085" t="s">
        <v>939</v>
      </c>
      <c r="AD109" s="1056" t="s">
        <v>422</v>
      </c>
      <c r="AE109" s="516" t="s">
        <v>423</v>
      </c>
      <c r="AF109" s="478"/>
      <c r="AG109" s="478">
        <v>241000000</v>
      </c>
      <c r="AH109" s="1125">
        <f t="shared" si="14"/>
        <v>241000000</v>
      </c>
      <c r="AI109" s="1184">
        <v>241</v>
      </c>
      <c r="AJ109" s="451"/>
      <c r="AK109" s="451"/>
      <c r="AL109" s="451"/>
      <c r="AM109" s="451"/>
      <c r="AN109" s="451"/>
      <c r="AO109" s="451"/>
      <c r="AP109" s="451"/>
      <c r="AQ109" s="451"/>
      <c r="AR109" s="451"/>
      <c r="AS109" s="451"/>
      <c r="AT109" s="451"/>
      <c r="AU109" s="451"/>
      <c r="AV109" s="451"/>
      <c r="AW109" s="451"/>
      <c r="AX109" s="451"/>
      <c r="AY109" s="451"/>
      <c r="AZ109" s="451"/>
      <c r="BA109" s="451"/>
      <c r="BB109" s="451"/>
      <c r="BC109" s="451"/>
      <c r="BD109" s="451"/>
      <c r="BE109" s="451"/>
      <c r="BF109" s="451"/>
      <c r="BG109" s="451"/>
      <c r="BH109" s="451"/>
      <c r="BI109" s="451"/>
      <c r="BJ109" s="451"/>
      <c r="BK109" s="451"/>
      <c r="BL109" s="451">
        <v>240</v>
      </c>
      <c r="BM109" s="451">
        <v>1</v>
      </c>
      <c r="BN109" s="451"/>
      <c r="BO109" s="451"/>
      <c r="BP109" s="451"/>
      <c r="BQ109" s="451"/>
      <c r="BR109" s="451"/>
      <c r="BS109" s="451"/>
      <c r="BT109" s="451"/>
      <c r="BU109" s="451"/>
      <c r="BV109" s="451"/>
      <c r="BW109" s="451"/>
      <c r="BX109" s="451"/>
      <c r="BY109" s="451"/>
      <c r="BZ109" s="451"/>
      <c r="CA109" s="451"/>
      <c r="CB109" s="451"/>
      <c r="CC109" s="451"/>
      <c r="CD109" s="451"/>
      <c r="CE109" s="451"/>
      <c r="CF109" s="451"/>
      <c r="CG109" s="451"/>
      <c r="CH109" s="451"/>
      <c r="CI109" s="451"/>
      <c r="CJ109" s="451"/>
      <c r="CK109" s="451"/>
      <c r="CL109" s="451"/>
      <c r="CM109" s="451"/>
      <c r="CN109" s="451"/>
      <c r="CO109" s="1185"/>
      <c r="CP109" s="1224" t="s">
        <v>454</v>
      </c>
      <c r="CQ109" s="512" t="s">
        <v>455</v>
      </c>
      <c r="CR109" s="512">
        <v>22011</v>
      </c>
      <c r="CS109" s="512" t="s">
        <v>439</v>
      </c>
      <c r="CT109" s="514" t="s">
        <v>246</v>
      </c>
      <c r="CU109" s="446">
        <f>AH109</f>
        <v>241000000</v>
      </c>
      <c r="CV109" s="521">
        <v>540121</v>
      </c>
      <c r="CW109" s="521" t="s">
        <v>428</v>
      </c>
      <c r="CX109" s="517" t="s">
        <v>442</v>
      </c>
      <c r="CY109" s="517" t="s">
        <v>443</v>
      </c>
      <c r="CZ109" s="484" t="s">
        <v>444</v>
      </c>
      <c r="DA109" s="484" t="s">
        <v>445</v>
      </c>
      <c r="DB109" s="485" t="s">
        <v>456</v>
      </c>
      <c r="DC109" s="508" t="s">
        <v>457</v>
      </c>
      <c r="DD109" s="53"/>
      <c r="DE109" s="53"/>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5"/>
      <c r="HT109" s="65"/>
      <c r="HU109" s="65"/>
      <c r="HV109" s="65"/>
      <c r="HW109" s="65"/>
      <c r="HX109" s="65"/>
      <c r="HY109" s="65"/>
    </row>
    <row r="110" spans="1:233" ht="31.5" x14ac:dyDescent="0.25">
      <c r="A110" s="657" t="s">
        <v>130</v>
      </c>
      <c r="B110" s="315"/>
      <c r="C110" s="315"/>
      <c r="D110" s="315"/>
      <c r="E110" s="315"/>
      <c r="F110" s="315"/>
      <c r="G110" s="658"/>
      <c r="H110" s="767"/>
      <c r="I110" s="702"/>
      <c r="J110" s="317"/>
      <c r="K110" s="703"/>
      <c r="L110" s="830" t="s">
        <v>458</v>
      </c>
      <c r="M110" s="317"/>
      <c r="N110" s="318"/>
      <c r="O110" s="319"/>
      <c r="P110" s="315"/>
      <c r="Q110" s="831"/>
      <c r="R110" s="657"/>
      <c r="S110" s="315"/>
      <c r="T110" s="319"/>
      <c r="U110" s="319"/>
      <c r="V110" s="703"/>
      <c r="W110" s="961"/>
      <c r="X110" s="316"/>
      <c r="Y110" s="316"/>
      <c r="Z110" s="658"/>
      <c r="AA110" s="1008"/>
      <c r="AB110" s="990"/>
      <c r="AC110" s="940"/>
      <c r="AD110" s="1038"/>
      <c r="AE110" s="317"/>
      <c r="AF110" s="320"/>
      <c r="AG110" s="320"/>
      <c r="AH110" s="1112"/>
      <c r="AI110" s="1174"/>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1"/>
      <c r="CD110" s="321"/>
      <c r="CE110" s="321"/>
      <c r="CF110" s="321"/>
      <c r="CG110" s="321"/>
      <c r="CH110" s="321"/>
      <c r="CI110" s="321"/>
      <c r="CJ110" s="321"/>
      <c r="CK110" s="321"/>
      <c r="CL110" s="321"/>
      <c r="CM110" s="321"/>
      <c r="CN110" s="321"/>
      <c r="CO110" s="1175"/>
      <c r="CP110" s="912"/>
      <c r="CQ110" s="316"/>
      <c r="CR110" s="316"/>
      <c r="CS110" s="316"/>
      <c r="CT110" s="316"/>
      <c r="CU110" s="316"/>
      <c r="CV110" s="316"/>
      <c r="CW110" s="316"/>
      <c r="CX110" s="316"/>
      <c r="CY110" s="316"/>
      <c r="CZ110" s="316"/>
      <c r="DA110" s="316"/>
      <c r="DB110" s="316"/>
      <c r="DC110" s="316"/>
      <c r="DD110" s="53">
        <f t="shared" ref="DD110:DD138" si="19">AF110+AG110</f>
        <v>0</v>
      </c>
      <c r="DE110" s="53">
        <f t="shared" ref="DE110:DE139" si="20">AH110-DD110</f>
        <v>0</v>
      </c>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25"/>
      <c r="HT110" s="25"/>
      <c r="HU110" s="25"/>
      <c r="HV110" s="25"/>
      <c r="HW110" s="25"/>
      <c r="HX110" s="25"/>
      <c r="HY110" s="25"/>
    </row>
    <row r="111" spans="1:233" ht="19.5" x14ac:dyDescent="0.25">
      <c r="A111" s="647" t="s">
        <v>130</v>
      </c>
      <c r="B111" s="26" t="s">
        <v>207</v>
      </c>
      <c r="C111" s="26"/>
      <c r="D111" s="26"/>
      <c r="E111" s="26"/>
      <c r="F111" s="26"/>
      <c r="G111" s="648"/>
      <c r="H111" s="675"/>
      <c r="I111" s="692"/>
      <c r="J111" s="29"/>
      <c r="K111" s="693"/>
      <c r="L111" s="832" t="s">
        <v>324</v>
      </c>
      <c r="M111" s="29"/>
      <c r="N111" s="68"/>
      <c r="O111" s="199"/>
      <c r="P111" s="26"/>
      <c r="Q111" s="833"/>
      <c r="R111" s="647"/>
      <c r="S111" s="26"/>
      <c r="T111" s="199"/>
      <c r="U111" s="199"/>
      <c r="V111" s="693"/>
      <c r="W111" s="956"/>
      <c r="X111" s="27"/>
      <c r="Y111" s="27"/>
      <c r="Z111" s="648"/>
      <c r="AA111" s="1009"/>
      <c r="AB111" s="991"/>
      <c r="AC111" s="944"/>
      <c r="AD111" s="1032"/>
      <c r="AE111" s="29"/>
      <c r="AF111" s="30"/>
      <c r="AG111" s="30"/>
      <c r="AH111" s="1106"/>
      <c r="AI111" s="1162"/>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1163"/>
      <c r="CP111" s="906"/>
      <c r="CQ111" s="27"/>
      <c r="CR111" s="27"/>
      <c r="CS111" s="27"/>
      <c r="CT111" s="27"/>
      <c r="CU111" s="27"/>
      <c r="CV111" s="27"/>
      <c r="CW111" s="27"/>
      <c r="CX111" s="27"/>
      <c r="CY111" s="27"/>
      <c r="CZ111" s="27"/>
      <c r="DA111" s="27"/>
      <c r="DB111" s="27"/>
      <c r="DC111" s="27"/>
      <c r="DD111" s="53">
        <f t="shared" si="19"/>
        <v>0</v>
      </c>
      <c r="DE111" s="53">
        <f t="shared" si="20"/>
        <v>0</v>
      </c>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25"/>
      <c r="HT111" s="25"/>
      <c r="HU111" s="25"/>
      <c r="HV111" s="25"/>
      <c r="HW111" s="25"/>
      <c r="HX111" s="25"/>
      <c r="HY111" s="25"/>
    </row>
    <row r="112" spans="1:233" ht="19.5" x14ac:dyDescent="0.25">
      <c r="A112" s="649" t="s">
        <v>130</v>
      </c>
      <c r="B112" s="34" t="s">
        <v>207</v>
      </c>
      <c r="C112" s="34" t="s">
        <v>100</v>
      </c>
      <c r="D112" s="34"/>
      <c r="E112" s="34"/>
      <c r="F112" s="34"/>
      <c r="G112" s="650"/>
      <c r="H112" s="676"/>
      <c r="I112" s="694"/>
      <c r="J112" s="37"/>
      <c r="K112" s="695"/>
      <c r="L112" s="834" t="s">
        <v>459</v>
      </c>
      <c r="M112" s="37"/>
      <c r="N112" s="69"/>
      <c r="O112" s="34"/>
      <c r="P112" s="34"/>
      <c r="Q112" s="835"/>
      <c r="R112" s="649"/>
      <c r="S112" s="34"/>
      <c r="T112" s="34"/>
      <c r="U112" s="34"/>
      <c r="V112" s="695"/>
      <c r="W112" s="957"/>
      <c r="X112" s="35"/>
      <c r="Y112" s="35"/>
      <c r="Z112" s="962"/>
      <c r="AA112" s="1010"/>
      <c r="AB112" s="649"/>
      <c r="AC112" s="650"/>
      <c r="AD112" s="1033"/>
      <c r="AE112" s="37"/>
      <c r="AF112" s="38"/>
      <c r="AG112" s="38"/>
      <c r="AH112" s="1107"/>
      <c r="AI112" s="1164"/>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1165"/>
      <c r="CP112" s="907"/>
      <c r="CQ112" s="35"/>
      <c r="CR112" s="35"/>
      <c r="CS112" s="35"/>
      <c r="CT112" s="35"/>
      <c r="CU112" s="35"/>
      <c r="CV112" s="35"/>
      <c r="CW112" s="35"/>
      <c r="CX112" s="35"/>
      <c r="CY112" s="35"/>
      <c r="CZ112" s="35"/>
      <c r="DA112" s="35"/>
      <c r="DB112" s="35"/>
      <c r="DC112" s="35"/>
      <c r="DD112" s="53">
        <f t="shared" si="19"/>
        <v>0</v>
      </c>
      <c r="DE112" s="53">
        <f t="shared" si="20"/>
        <v>0</v>
      </c>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c r="GS112" s="33"/>
      <c r="GT112" s="33"/>
      <c r="GU112" s="33"/>
      <c r="GV112" s="33"/>
      <c r="GW112" s="33"/>
      <c r="GX112" s="33"/>
      <c r="GY112" s="33"/>
      <c r="GZ112" s="33"/>
      <c r="HA112" s="33"/>
      <c r="HB112" s="33"/>
      <c r="HC112" s="33"/>
      <c r="HD112" s="33"/>
      <c r="HE112" s="33"/>
      <c r="HF112" s="33"/>
      <c r="HG112" s="33"/>
      <c r="HH112" s="33"/>
      <c r="HI112" s="33"/>
      <c r="HJ112" s="33"/>
      <c r="HK112" s="33"/>
      <c r="HL112" s="33"/>
      <c r="HM112" s="33"/>
      <c r="HN112" s="33"/>
      <c r="HO112" s="33"/>
      <c r="HP112" s="33"/>
      <c r="HQ112" s="33"/>
      <c r="HR112" s="33"/>
      <c r="HS112" s="25"/>
      <c r="HT112" s="25"/>
      <c r="HU112" s="25"/>
      <c r="HV112" s="25"/>
      <c r="HW112" s="25"/>
      <c r="HX112" s="25"/>
      <c r="HY112" s="25"/>
    </row>
    <row r="113" spans="1:233" ht="19.5" x14ac:dyDescent="0.25">
      <c r="A113" s="659" t="s">
        <v>130</v>
      </c>
      <c r="B113" s="70" t="s">
        <v>207</v>
      </c>
      <c r="C113" s="70" t="s">
        <v>100</v>
      </c>
      <c r="D113" s="70" t="s">
        <v>205</v>
      </c>
      <c r="E113" s="70"/>
      <c r="F113" s="70"/>
      <c r="G113" s="660"/>
      <c r="H113" s="680"/>
      <c r="I113" s="711"/>
      <c r="J113" s="78"/>
      <c r="K113" s="712"/>
      <c r="L113" s="841" t="s">
        <v>460</v>
      </c>
      <c r="M113" s="78"/>
      <c r="N113" s="77"/>
      <c r="O113" s="200"/>
      <c r="P113" s="70"/>
      <c r="Q113" s="842"/>
      <c r="R113" s="659"/>
      <c r="S113" s="70"/>
      <c r="T113" s="200"/>
      <c r="U113" s="200"/>
      <c r="V113" s="712"/>
      <c r="W113" s="963"/>
      <c r="X113" s="71"/>
      <c r="Y113" s="71"/>
      <c r="Z113" s="660"/>
      <c r="AA113" s="1013"/>
      <c r="AB113" s="1079"/>
      <c r="AC113" s="941"/>
      <c r="AD113" s="1042"/>
      <c r="AE113" s="78"/>
      <c r="AF113" s="74"/>
      <c r="AG113" s="74"/>
      <c r="AH113" s="1113"/>
      <c r="AI113" s="1176"/>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1177"/>
      <c r="CP113" s="913"/>
      <c r="CQ113" s="71"/>
      <c r="CR113" s="71"/>
      <c r="CS113" s="71"/>
      <c r="CT113" s="71"/>
      <c r="CU113" s="71"/>
      <c r="CV113" s="71"/>
      <c r="CW113" s="71"/>
      <c r="CX113" s="71"/>
      <c r="CY113" s="71"/>
      <c r="CZ113" s="71"/>
      <c r="DA113" s="71"/>
      <c r="DB113" s="71"/>
      <c r="DC113" s="71"/>
      <c r="DD113" s="53">
        <f t="shared" si="19"/>
        <v>0</v>
      </c>
      <c r="DE113" s="53">
        <f t="shared" si="20"/>
        <v>0</v>
      </c>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c r="HS113" s="33"/>
      <c r="HT113" s="33"/>
      <c r="HU113" s="33"/>
      <c r="HV113" s="33"/>
      <c r="HW113" s="33"/>
      <c r="HX113" s="33"/>
      <c r="HY113" s="33"/>
    </row>
    <row r="114" spans="1:233" ht="19.5" x14ac:dyDescent="0.25">
      <c r="A114" s="653" t="s">
        <v>130</v>
      </c>
      <c r="B114" s="47" t="s">
        <v>207</v>
      </c>
      <c r="C114" s="47" t="s">
        <v>100</v>
      </c>
      <c r="D114" s="47" t="s">
        <v>205</v>
      </c>
      <c r="E114" s="47" t="s">
        <v>461</v>
      </c>
      <c r="F114" s="47"/>
      <c r="G114" s="654"/>
      <c r="H114" s="678"/>
      <c r="I114" s="698"/>
      <c r="J114" s="50"/>
      <c r="K114" s="699"/>
      <c r="L114" s="824" t="s">
        <v>462</v>
      </c>
      <c r="M114" s="50"/>
      <c r="N114" s="49"/>
      <c r="O114" s="198"/>
      <c r="P114" s="47"/>
      <c r="Q114" s="825"/>
      <c r="R114" s="653"/>
      <c r="S114" s="47"/>
      <c r="T114" s="198"/>
      <c r="U114" s="198"/>
      <c r="V114" s="699"/>
      <c r="W114" s="959"/>
      <c r="X114" s="48"/>
      <c r="Y114" s="48"/>
      <c r="Z114" s="654"/>
      <c r="AA114" s="1005"/>
      <c r="AB114" s="993"/>
      <c r="AC114" s="942"/>
      <c r="AD114" s="1035"/>
      <c r="AE114" s="50"/>
      <c r="AF114" s="51"/>
      <c r="AG114" s="51"/>
      <c r="AH114" s="1109"/>
      <c r="AI114" s="1168"/>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1169"/>
      <c r="CP114" s="909"/>
      <c r="CQ114" s="48"/>
      <c r="CR114" s="48"/>
      <c r="CS114" s="48"/>
      <c r="CT114" s="48"/>
      <c r="CU114" s="48"/>
      <c r="CV114" s="48"/>
      <c r="CW114" s="48"/>
      <c r="CX114" s="48"/>
      <c r="CY114" s="48"/>
      <c r="CZ114" s="48"/>
      <c r="DA114" s="48"/>
      <c r="DB114" s="48"/>
      <c r="DC114" s="48"/>
      <c r="DD114" s="53">
        <f t="shared" si="19"/>
        <v>0</v>
      </c>
      <c r="DE114" s="53">
        <f t="shared" si="20"/>
        <v>0</v>
      </c>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c r="HU114" s="33"/>
      <c r="HV114" s="33"/>
      <c r="HW114" s="33"/>
      <c r="HX114" s="33"/>
      <c r="HY114" s="33"/>
    </row>
    <row r="115" spans="1:233" ht="33" customHeight="1" thickBot="1" x14ac:dyDescent="0.3">
      <c r="A115" s="661" t="s">
        <v>130</v>
      </c>
      <c r="B115" s="297" t="s">
        <v>207</v>
      </c>
      <c r="C115" s="297" t="s">
        <v>100</v>
      </c>
      <c r="D115" s="297" t="s">
        <v>205</v>
      </c>
      <c r="E115" s="297" t="s">
        <v>461</v>
      </c>
      <c r="F115" s="297" t="s">
        <v>463</v>
      </c>
      <c r="G115" s="671"/>
      <c r="H115" s="681"/>
      <c r="I115" s="730"/>
      <c r="J115" s="305"/>
      <c r="K115" s="731"/>
      <c r="L115" s="838" t="s">
        <v>464</v>
      </c>
      <c r="M115" s="305"/>
      <c r="N115" s="300"/>
      <c r="O115" s="301"/>
      <c r="P115" s="297"/>
      <c r="Q115" s="839"/>
      <c r="R115" s="661"/>
      <c r="S115" s="297"/>
      <c r="T115" s="301"/>
      <c r="U115" s="301"/>
      <c r="V115" s="731"/>
      <c r="W115" s="964"/>
      <c r="X115" s="298"/>
      <c r="Y115" s="298"/>
      <c r="Z115" s="662"/>
      <c r="AA115" s="1012"/>
      <c r="AB115" s="1077"/>
      <c r="AC115" s="1078"/>
      <c r="AD115" s="1057"/>
      <c r="AE115" s="305"/>
      <c r="AF115" s="302"/>
      <c r="AG115" s="302"/>
      <c r="AH115" s="1114"/>
      <c r="AI115" s="1178"/>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c r="CG115" s="303"/>
      <c r="CH115" s="303"/>
      <c r="CI115" s="303"/>
      <c r="CJ115" s="303"/>
      <c r="CK115" s="303"/>
      <c r="CL115" s="303"/>
      <c r="CM115" s="303"/>
      <c r="CN115" s="303"/>
      <c r="CO115" s="1179"/>
      <c r="CP115" s="914"/>
      <c r="CQ115" s="298"/>
      <c r="CR115" s="298"/>
      <c r="CS115" s="298"/>
      <c r="CT115" s="298"/>
      <c r="CU115" s="298"/>
      <c r="CV115" s="298"/>
      <c r="CW115" s="298"/>
      <c r="CX115" s="298"/>
      <c r="CY115" s="298"/>
      <c r="CZ115" s="298"/>
      <c r="DA115" s="298"/>
      <c r="DB115" s="298"/>
      <c r="DC115" s="298"/>
      <c r="DD115" s="53">
        <f t="shared" si="19"/>
        <v>0</v>
      </c>
      <c r="DE115" s="53">
        <f t="shared" si="20"/>
        <v>0</v>
      </c>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row>
    <row r="116" spans="1:233" s="66" customFormat="1" ht="56.25" customHeight="1" thickBot="1" x14ac:dyDescent="0.3">
      <c r="A116" s="560" t="s">
        <v>130</v>
      </c>
      <c r="B116" s="561" t="s">
        <v>207</v>
      </c>
      <c r="C116" s="561" t="s">
        <v>100</v>
      </c>
      <c r="D116" s="561" t="s">
        <v>205</v>
      </c>
      <c r="E116" s="561" t="s">
        <v>461</v>
      </c>
      <c r="F116" s="561" t="s">
        <v>463</v>
      </c>
      <c r="G116" s="562" t="s">
        <v>465</v>
      </c>
      <c r="H116" s="281" t="s">
        <v>113</v>
      </c>
      <c r="I116" s="387" t="s">
        <v>467</v>
      </c>
      <c r="J116" s="544" t="s">
        <v>468</v>
      </c>
      <c r="K116" s="701">
        <v>297</v>
      </c>
      <c r="L116" s="873" t="s">
        <v>466</v>
      </c>
      <c r="M116" s="544">
        <v>2021005810223</v>
      </c>
      <c r="N116" s="389">
        <v>200000000</v>
      </c>
      <c r="O116" s="543" t="s">
        <v>1162</v>
      </c>
      <c r="P116" s="391">
        <v>100</v>
      </c>
      <c r="Q116" s="829">
        <v>200000000</v>
      </c>
      <c r="R116" s="925" t="s">
        <v>899</v>
      </c>
      <c r="S116" s="391" t="s">
        <v>900</v>
      </c>
      <c r="T116" s="542">
        <v>44713</v>
      </c>
      <c r="U116" s="542">
        <v>44772</v>
      </c>
      <c r="V116" s="701"/>
      <c r="W116" s="560" t="s">
        <v>120</v>
      </c>
      <c r="X116" s="393">
        <f>AH116</f>
        <v>200000000</v>
      </c>
      <c r="Y116" s="566">
        <v>61119</v>
      </c>
      <c r="Z116" s="579" t="s">
        <v>472</v>
      </c>
      <c r="AA116" s="1007">
        <v>200000</v>
      </c>
      <c r="AB116" s="1075" t="s">
        <v>458</v>
      </c>
      <c r="AC116" s="952" t="s">
        <v>458</v>
      </c>
      <c r="AD116" s="1037" t="s">
        <v>469</v>
      </c>
      <c r="AE116" s="388" t="s">
        <v>470</v>
      </c>
      <c r="AF116" s="456">
        <v>200000000</v>
      </c>
      <c r="AG116" s="456"/>
      <c r="AH116" s="1122">
        <f t="shared" si="14"/>
        <v>200000000</v>
      </c>
      <c r="AI116" s="1172">
        <v>200</v>
      </c>
      <c r="AJ116" s="404"/>
      <c r="AK116" s="397"/>
      <c r="AL116" s="397"/>
      <c r="AM116" s="397"/>
      <c r="AN116" s="397"/>
      <c r="AO116" s="397"/>
      <c r="AP116" s="397"/>
      <c r="AQ116" s="397"/>
      <c r="AR116" s="397"/>
      <c r="AS116" s="397"/>
      <c r="AT116" s="397"/>
      <c r="AU116" s="397"/>
      <c r="AV116" s="397"/>
      <c r="AW116" s="397"/>
      <c r="AX116" s="397"/>
      <c r="AY116" s="397"/>
      <c r="AZ116" s="397"/>
      <c r="BA116" s="397"/>
      <c r="BB116" s="397">
        <v>200</v>
      </c>
      <c r="BC116" s="397"/>
      <c r="BD116" s="458"/>
      <c r="BE116" s="397"/>
      <c r="BF116" s="458"/>
      <c r="BG116" s="397"/>
      <c r="BH116" s="397"/>
      <c r="BI116" s="397"/>
      <c r="BJ116" s="397"/>
      <c r="BK116" s="397"/>
      <c r="BL116" s="458"/>
      <c r="BM116" s="397"/>
      <c r="BN116" s="397"/>
      <c r="BO116" s="397"/>
      <c r="BP116" s="397"/>
      <c r="BQ116" s="397"/>
      <c r="BR116" s="397"/>
      <c r="BS116" s="397"/>
      <c r="BT116" s="397"/>
      <c r="BU116" s="397"/>
      <c r="BV116" s="397"/>
      <c r="BW116" s="397"/>
      <c r="BX116" s="397"/>
      <c r="BY116" s="397"/>
      <c r="BZ116" s="397"/>
      <c r="CA116" s="397"/>
      <c r="CB116" s="397"/>
      <c r="CC116" s="397"/>
      <c r="CD116" s="397"/>
      <c r="CE116" s="397"/>
      <c r="CF116" s="397"/>
      <c r="CG116" s="397"/>
      <c r="CH116" s="397"/>
      <c r="CI116" s="397"/>
      <c r="CJ116" s="397"/>
      <c r="CK116" s="397"/>
      <c r="CL116" s="458"/>
      <c r="CM116" s="523"/>
      <c r="CN116" s="398"/>
      <c r="CO116" s="1173"/>
      <c r="CP116" s="1216">
        <v>1702021</v>
      </c>
      <c r="CQ116" s="399" t="s">
        <v>467</v>
      </c>
      <c r="CR116" s="399">
        <v>17020238</v>
      </c>
      <c r="CS116" s="399" t="s">
        <v>471</v>
      </c>
      <c r="CT116" s="392" t="s">
        <v>120</v>
      </c>
      <c r="CU116" s="524">
        <f>AH116</f>
        <v>200000000</v>
      </c>
      <c r="CV116" s="522">
        <v>61119</v>
      </c>
      <c r="CW116" s="522" t="s">
        <v>472</v>
      </c>
      <c r="CX116" s="522">
        <v>49</v>
      </c>
      <c r="CY116" s="522" t="s">
        <v>473</v>
      </c>
      <c r="CZ116" s="394">
        <v>70495</v>
      </c>
      <c r="DA116" s="394" t="s">
        <v>474</v>
      </c>
      <c r="DB116" s="394" t="s">
        <v>475</v>
      </c>
      <c r="DC116" s="400" t="s">
        <v>476</v>
      </c>
      <c r="DD116" s="53">
        <f t="shared" si="19"/>
        <v>200000000</v>
      </c>
      <c r="DE116" s="53">
        <f t="shared" si="20"/>
        <v>0</v>
      </c>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65"/>
      <c r="GY116" s="65"/>
      <c r="GZ116" s="65"/>
      <c r="HA116" s="65"/>
      <c r="HB116" s="65"/>
      <c r="HC116" s="65"/>
      <c r="HD116" s="65"/>
      <c r="HE116" s="65"/>
      <c r="HF116" s="65"/>
      <c r="HG116" s="65"/>
      <c r="HH116" s="65"/>
      <c r="HI116" s="65"/>
      <c r="HJ116" s="65"/>
      <c r="HK116" s="65"/>
      <c r="HL116" s="65"/>
      <c r="HM116" s="65"/>
      <c r="HN116" s="65"/>
      <c r="HO116" s="65"/>
      <c r="HP116" s="65"/>
      <c r="HQ116" s="65"/>
      <c r="HR116" s="65"/>
      <c r="HS116" s="65"/>
      <c r="HT116" s="65"/>
      <c r="HU116" s="65"/>
      <c r="HV116" s="65"/>
      <c r="HW116" s="65"/>
      <c r="HX116" s="65"/>
      <c r="HY116" s="65"/>
    </row>
    <row r="117" spans="1:233" ht="33" customHeight="1" thickBot="1" x14ac:dyDescent="0.3">
      <c r="A117" s="669" t="s">
        <v>130</v>
      </c>
      <c r="B117" s="343" t="s">
        <v>207</v>
      </c>
      <c r="C117" s="343" t="s">
        <v>100</v>
      </c>
      <c r="D117" s="343" t="s">
        <v>205</v>
      </c>
      <c r="E117" s="343" t="s">
        <v>461</v>
      </c>
      <c r="F117" s="343" t="s">
        <v>477</v>
      </c>
      <c r="G117" s="672"/>
      <c r="H117" s="681"/>
      <c r="I117" s="732"/>
      <c r="J117" s="351"/>
      <c r="K117" s="733"/>
      <c r="L117" s="869" t="s">
        <v>478</v>
      </c>
      <c r="M117" s="351"/>
      <c r="N117" s="346"/>
      <c r="O117" s="347"/>
      <c r="P117" s="343"/>
      <c r="Q117" s="870"/>
      <c r="R117" s="669"/>
      <c r="S117" s="343"/>
      <c r="T117" s="347"/>
      <c r="U117" s="347"/>
      <c r="V117" s="733"/>
      <c r="W117" s="973"/>
      <c r="X117" s="344"/>
      <c r="Y117" s="344"/>
      <c r="Z117" s="670"/>
      <c r="AA117" s="1021"/>
      <c r="AB117" s="1092"/>
      <c r="AC117" s="1093"/>
      <c r="AD117" s="1058"/>
      <c r="AE117" s="351"/>
      <c r="AF117" s="348"/>
      <c r="AG117" s="348"/>
      <c r="AH117" s="1128"/>
      <c r="AI117" s="1194"/>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1195"/>
      <c r="CP117" s="918"/>
      <c r="CQ117" s="344"/>
      <c r="CR117" s="344"/>
      <c r="CS117" s="344"/>
      <c r="CT117" s="344"/>
      <c r="CU117" s="344"/>
      <c r="CV117" s="344"/>
      <c r="CW117" s="344"/>
      <c r="CX117" s="344"/>
      <c r="CY117" s="344"/>
      <c r="CZ117" s="344"/>
      <c r="DA117" s="344"/>
      <c r="DB117" s="344"/>
      <c r="DC117" s="344"/>
      <c r="DD117" s="53">
        <f t="shared" si="19"/>
        <v>0</v>
      </c>
      <c r="DE117" s="53">
        <f t="shared" si="20"/>
        <v>0</v>
      </c>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row>
    <row r="118" spans="1:233" s="66" customFormat="1" ht="135.75" thickBot="1" x14ac:dyDescent="0.3">
      <c r="A118" s="560" t="s">
        <v>130</v>
      </c>
      <c r="B118" s="561" t="s">
        <v>207</v>
      </c>
      <c r="C118" s="561" t="s">
        <v>100</v>
      </c>
      <c r="D118" s="561" t="s">
        <v>205</v>
      </c>
      <c r="E118" s="561" t="s">
        <v>461</v>
      </c>
      <c r="F118" s="561" t="s">
        <v>477</v>
      </c>
      <c r="G118" s="562" t="s">
        <v>479</v>
      </c>
      <c r="H118" s="281" t="s">
        <v>113</v>
      </c>
      <c r="I118" s="387" t="s">
        <v>481</v>
      </c>
      <c r="J118" s="544" t="s">
        <v>482</v>
      </c>
      <c r="K118" s="701">
        <v>400000</v>
      </c>
      <c r="L118" s="873" t="s">
        <v>480</v>
      </c>
      <c r="M118" s="544">
        <v>2021005810184</v>
      </c>
      <c r="N118" s="389">
        <v>200000000</v>
      </c>
      <c r="O118" s="543" t="s">
        <v>901</v>
      </c>
      <c r="P118" s="391">
        <v>200000</v>
      </c>
      <c r="Q118" s="829">
        <v>200000000</v>
      </c>
      <c r="R118" s="925" t="s">
        <v>902</v>
      </c>
      <c r="S118" s="391" t="s">
        <v>903</v>
      </c>
      <c r="T118" s="542">
        <v>44652</v>
      </c>
      <c r="U118" s="542">
        <v>44772</v>
      </c>
      <c r="V118" s="701"/>
      <c r="W118" s="978" t="s">
        <v>484</v>
      </c>
      <c r="X118" s="393">
        <f>AH118</f>
        <v>200000000</v>
      </c>
      <c r="Y118" s="565">
        <v>86129</v>
      </c>
      <c r="Z118" s="400" t="s">
        <v>487</v>
      </c>
      <c r="AA118" s="1007">
        <v>200000</v>
      </c>
      <c r="AB118" s="1075" t="s">
        <v>458</v>
      </c>
      <c r="AC118" s="952" t="s">
        <v>458</v>
      </c>
      <c r="AD118" s="1037" t="s">
        <v>483</v>
      </c>
      <c r="AE118" s="388" t="s">
        <v>470</v>
      </c>
      <c r="AF118" s="525">
        <f>200000000-80800000</f>
        <v>119200000</v>
      </c>
      <c r="AG118" s="456">
        <v>80800000</v>
      </c>
      <c r="AH118" s="1122">
        <f t="shared" si="14"/>
        <v>200000000</v>
      </c>
      <c r="AI118" s="1172">
        <v>200</v>
      </c>
      <c r="AJ118" s="404"/>
      <c r="AK118" s="397"/>
      <c r="AL118" s="397"/>
      <c r="AM118" s="397"/>
      <c r="AN118" s="397"/>
      <c r="AO118" s="397"/>
      <c r="AP118" s="397"/>
      <c r="AQ118" s="397"/>
      <c r="AR118" s="397"/>
      <c r="AS118" s="397"/>
      <c r="AT118" s="397"/>
      <c r="AU118" s="397"/>
      <c r="AV118" s="397"/>
      <c r="AW118" s="397"/>
      <c r="AX118" s="397"/>
      <c r="AY118" s="397"/>
      <c r="AZ118" s="397"/>
      <c r="BA118" s="397"/>
      <c r="BB118" s="397">
        <v>119.2</v>
      </c>
      <c r="BC118" s="397"/>
      <c r="BD118" s="458"/>
      <c r="BE118" s="397"/>
      <c r="BF118" s="458"/>
      <c r="BG118" s="397"/>
      <c r="BH118" s="397"/>
      <c r="BI118" s="397"/>
      <c r="BJ118" s="397"/>
      <c r="BK118" s="397"/>
      <c r="BL118" s="397">
        <v>80</v>
      </c>
      <c r="BM118" s="397">
        <v>0.75</v>
      </c>
      <c r="BN118" s="397"/>
      <c r="BO118" s="397"/>
      <c r="BP118" s="397"/>
      <c r="BQ118" s="397"/>
      <c r="BR118" s="397"/>
      <c r="BS118" s="397"/>
      <c r="BT118" s="397"/>
      <c r="BU118" s="397"/>
      <c r="BV118" s="397"/>
      <c r="BW118" s="397"/>
      <c r="BX118" s="397"/>
      <c r="BY118" s="397"/>
      <c r="BZ118" s="397"/>
      <c r="CA118" s="397"/>
      <c r="CB118" s="397"/>
      <c r="CC118" s="397">
        <v>0.05</v>
      </c>
      <c r="CD118" s="397"/>
      <c r="CE118" s="397"/>
      <c r="CF118" s="397"/>
      <c r="CG118" s="397"/>
      <c r="CH118" s="397"/>
      <c r="CI118" s="397"/>
      <c r="CJ118" s="397"/>
      <c r="CK118" s="397"/>
      <c r="CL118" s="458"/>
      <c r="CM118" s="523"/>
      <c r="CN118" s="398"/>
      <c r="CO118" s="1173"/>
      <c r="CP118" s="1216">
        <v>1707043</v>
      </c>
      <c r="CQ118" s="399" t="s">
        <v>485</v>
      </c>
      <c r="CR118" s="399">
        <v>17073</v>
      </c>
      <c r="CS118" s="399" t="s">
        <v>486</v>
      </c>
      <c r="CT118" s="461" t="s">
        <v>484</v>
      </c>
      <c r="CU118" s="393">
        <f>AH118</f>
        <v>200000000</v>
      </c>
      <c r="CV118" s="394">
        <v>86129</v>
      </c>
      <c r="CW118" s="394" t="s">
        <v>487</v>
      </c>
      <c r="CX118" s="394">
        <v>51</v>
      </c>
      <c r="CY118" s="394" t="s">
        <v>488</v>
      </c>
      <c r="CZ118" s="394">
        <v>7042102</v>
      </c>
      <c r="DA118" s="394" t="s">
        <v>489</v>
      </c>
      <c r="DB118" s="394" t="s">
        <v>490</v>
      </c>
      <c r="DC118" s="400" t="s">
        <v>491</v>
      </c>
      <c r="DD118" s="53">
        <f t="shared" si="19"/>
        <v>200000000</v>
      </c>
      <c r="DE118" s="53">
        <f t="shared" si="20"/>
        <v>0</v>
      </c>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5"/>
      <c r="HF118" s="65"/>
      <c r="HG118" s="65"/>
      <c r="HH118" s="65"/>
      <c r="HI118" s="65"/>
      <c r="HJ118" s="65"/>
      <c r="HK118" s="65"/>
      <c r="HL118" s="65"/>
      <c r="HM118" s="65"/>
      <c r="HN118" s="65"/>
      <c r="HO118" s="65"/>
      <c r="HP118" s="65"/>
      <c r="HQ118" s="65"/>
      <c r="HR118" s="65"/>
      <c r="HS118" s="65"/>
      <c r="HT118" s="65"/>
      <c r="HU118" s="65"/>
      <c r="HV118" s="65"/>
      <c r="HW118" s="65"/>
      <c r="HX118" s="65"/>
      <c r="HY118" s="65"/>
    </row>
    <row r="119" spans="1:233" ht="19.5" x14ac:dyDescent="0.25">
      <c r="A119" s="665" t="s">
        <v>130</v>
      </c>
      <c r="B119" s="329" t="s">
        <v>100</v>
      </c>
      <c r="C119" s="329"/>
      <c r="D119" s="329"/>
      <c r="E119" s="329"/>
      <c r="F119" s="329"/>
      <c r="G119" s="666"/>
      <c r="H119" s="675"/>
      <c r="I119" s="728"/>
      <c r="J119" s="350"/>
      <c r="K119" s="729"/>
      <c r="L119" s="850" t="s">
        <v>492</v>
      </c>
      <c r="M119" s="350"/>
      <c r="N119" s="332"/>
      <c r="O119" s="333"/>
      <c r="P119" s="329"/>
      <c r="Q119" s="851"/>
      <c r="R119" s="665"/>
      <c r="S119" s="329"/>
      <c r="T119" s="333"/>
      <c r="U119" s="333"/>
      <c r="V119" s="729"/>
      <c r="W119" s="967"/>
      <c r="X119" s="330"/>
      <c r="Y119" s="330"/>
      <c r="Z119" s="666"/>
      <c r="AA119" s="1017"/>
      <c r="AB119" s="1086"/>
      <c r="AC119" s="1087"/>
      <c r="AD119" s="1054"/>
      <c r="AE119" s="350"/>
      <c r="AF119" s="334"/>
      <c r="AG119" s="334"/>
      <c r="AH119" s="1120"/>
      <c r="AI119" s="1186"/>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1187"/>
      <c r="CP119" s="916"/>
      <c r="CQ119" s="330"/>
      <c r="CR119" s="330"/>
      <c r="CS119" s="330"/>
      <c r="CT119" s="330"/>
      <c r="CU119" s="330"/>
      <c r="CV119" s="330"/>
      <c r="CW119" s="330"/>
      <c r="CX119" s="330"/>
      <c r="CY119" s="330"/>
      <c r="CZ119" s="330"/>
      <c r="DA119" s="330"/>
      <c r="DB119" s="330"/>
      <c r="DC119" s="330"/>
      <c r="DD119" s="53">
        <f t="shared" si="19"/>
        <v>0</v>
      </c>
      <c r="DE119" s="53">
        <f t="shared" si="20"/>
        <v>0</v>
      </c>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c r="HS119" s="33"/>
      <c r="HT119" s="33"/>
      <c r="HU119" s="33"/>
      <c r="HV119" s="33"/>
      <c r="HW119" s="33"/>
      <c r="HX119" s="33"/>
      <c r="HY119" s="33"/>
    </row>
    <row r="120" spans="1:233" ht="19.5" x14ac:dyDescent="0.25">
      <c r="A120" s="649" t="s">
        <v>130</v>
      </c>
      <c r="B120" s="34" t="s">
        <v>100</v>
      </c>
      <c r="C120" s="34" t="s">
        <v>100</v>
      </c>
      <c r="D120" s="34"/>
      <c r="E120" s="34"/>
      <c r="F120" s="34"/>
      <c r="G120" s="650"/>
      <c r="H120" s="676"/>
      <c r="I120" s="694"/>
      <c r="J120" s="37"/>
      <c r="K120" s="695"/>
      <c r="L120" s="834" t="s">
        <v>459</v>
      </c>
      <c r="M120" s="37"/>
      <c r="N120" s="69"/>
      <c r="O120" s="34"/>
      <c r="P120" s="34"/>
      <c r="Q120" s="835"/>
      <c r="R120" s="649"/>
      <c r="S120" s="34"/>
      <c r="T120" s="34"/>
      <c r="U120" s="34"/>
      <c r="V120" s="695"/>
      <c r="W120" s="957"/>
      <c r="X120" s="35"/>
      <c r="Y120" s="35"/>
      <c r="Z120" s="962"/>
      <c r="AA120" s="1010"/>
      <c r="AB120" s="649"/>
      <c r="AC120" s="650"/>
      <c r="AD120" s="1033"/>
      <c r="AE120" s="37"/>
      <c r="AF120" s="38"/>
      <c r="AG120" s="38"/>
      <c r="AH120" s="1107"/>
      <c r="AI120" s="1164"/>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1165"/>
      <c r="CP120" s="907"/>
      <c r="CQ120" s="35"/>
      <c r="CR120" s="35"/>
      <c r="CS120" s="35"/>
      <c r="CT120" s="35"/>
      <c r="CU120" s="35"/>
      <c r="CV120" s="35"/>
      <c r="CW120" s="35"/>
      <c r="CX120" s="35"/>
      <c r="CY120" s="35"/>
      <c r="CZ120" s="35"/>
      <c r="DA120" s="35"/>
      <c r="DB120" s="35"/>
      <c r="DC120" s="35"/>
      <c r="DD120" s="53">
        <f t="shared" si="19"/>
        <v>0</v>
      </c>
      <c r="DE120" s="53">
        <f t="shared" si="20"/>
        <v>0</v>
      </c>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c r="HU120" s="33"/>
      <c r="HV120" s="33"/>
      <c r="HW120" s="33"/>
      <c r="HX120" s="33"/>
      <c r="HY120" s="33"/>
    </row>
    <row r="121" spans="1:233" ht="19.5" x14ac:dyDescent="0.25">
      <c r="A121" s="659" t="s">
        <v>130</v>
      </c>
      <c r="B121" s="70" t="s">
        <v>100</v>
      </c>
      <c r="C121" s="70" t="s">
        <v>100</v>
      </c>
      <c r="D121" s="70" t="s">
        <v>104</v>
      </c>
      <c r="E121" s="70"/>
      <c r="F121" s="70"/>
      <c r="G121" s="660"/>
      <c r="H121" s="680"/>
      <c r="I121" s="711"/>
      <c r="J121" s="78"/>
      <c r="K121" s="712"/>
      <c r="L121" s="841" t="s">
        <v>493</v>
      </c>
      <c r="M121" s="78"/>
      <c r="N121" s="77"/>
      <c r="O121" s="200"/>
      <c r="P121" s="70"/>
      <c r="Q121" s="842"/>
      <c r="R121" s="659"/>
      <c r="S121" s="70"/>
      <c r="T121" s="200"/>
      <c r="U121" s="200"/>
      <c r="V121" s="712"/>
      <c r="W121" s="963"/>
      <c r="X121" s="71"/>
      <c r="Y121" s="71"/>
      <c r="Z121" s="660"/>
      <c r="AA121" s="1013"/>
      <c r="AB121" s="1079"/>
      <c r="AC121" s="941"/>
      <c r="AD121" s="1042"/>
      <c r="AE121" s="78"/>
      <c r="AF121" s="74"/>
      <c r="AG121" s="74"/>
      <c r="AH121" s="1113"/>
      <c r="AI121" s="1176"/>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1177"/>
      <c r="CP121" s="913"/>
      <c r="CQ121" s="71"/>
      <c r="CR121" s="71"/>
      <c r="CS121" s="71"/>
      <c r="CT121" s="71"/>
      <c r="CU121" s="71"/>
      <c r="CV121" s="71"/>
      <c r="CW121" s="71"/>
      <c r="CX121" s="71"/>
      <c r="CY121" s="71"/>
      <c r="CZ121" s="71"/>
      <c r="DA121" s="71"/>
      <c r="DB121" s="71"/>
      <c r="DC121" s="71"/>
      <c r="DD121" s="53">
        <f t="shared" si="19"/>
        <v>0</v>
      </c>
      <c r="DE121" s="53">
        <f t="shared" si="20"/>
        <v>0</v>
      </c>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33"/>
    </row>
    <row r="122" spans="1:233" ht="19.5" x14ac:dyDescent="0.25">
      <c r="A122" s="653" t="s">
        <v>130</v>
      </c>
      <c r="B122" s="47" t="s">
        <v>100</v>
      </c>
      <c r="C122" s="47" t="s">
        <v>100</v>
      </c>
      <c r="D122" s="47" t="s">
        <v>104</v>
      </c>
      <c r="E122" s="47" t="s">
        <v>173</v>
      </c>
      <c r="F122" s="47"/>
      <c r="G122" s="654"/>
      <c r="H122" s="678"/>
      <c r="I122" s="698"/>
      <c r="J122" s="50"/>
      <c r="K122" s="699"/>
      <c r="L122" s="824" t="s">
        <v>494</v>
      </c>
      <c r="M122" s="50"/>
      <c r="N122" s="49"/>
      <c r="O122" s="198"/>
      <c r="P122" s="47"/>
      <c r="Q122" s="825"/>
      <c r="R122" s="653"/>
      <c r="S122" s="47"/>
      <c r="T122" s="198"/>
      <c r="U122" s="198"/>
      <c r="V122" s="699"/>
      <c r="W122" s="959"/>
      <c r="X122" s="48"/>
      <c r="Y122" s="48"/>
      <c r="Z122" s="654"/>
      <c r="AA122" s="1005"/>
      <c r="AB122" s="993"/>
      <c r="AC122" s="942"/>
      <c r="AD122" s="1035"/>
      <c r="AE122" s="50"/>
      <c r="AF122" s="51"/>
      <c r="AG122" s="51"/>
      <c r="AH122" s="1109"/>
      <c r="AI122" s="1168"/>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1169"/>
      <c r="CP122" s="909"/>
      <c r="CQ122" s="48"/>
      <c r="CR122" s="48"/>
      <c r="CS122" s="48"/>
      <c r="CT122" s="48"/>
      <c r="CU122" s="48"/>
      <c r="CV122" s="48"/>
      <c r="CW122" s="48"/>
      <c r="CX122" s="48"/>
      <c r="CY122" s="48"/>
      <c r="CZ122" s="48"/>
      <c r="DA122" s="48"/>
      <c r="DB122" s="48"/>
      <c r="DC122" s="48"/>
      <c r="DD122" s="53">
        <f t="shared" si="19"/>
        <v>0</v>
      </c>
      <c r="DE122" s="53">
        <f t="shared" si="20"/>
        <v>0</v>
      </c>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c r="HU122" s="33"/>
      <c r="HV122" s="33"/>
      <c r="HW122" s="33"/>
      <c r="HX122" s="33"/>
      <c r="HY122" s="33"/>
    </row>
    <row r="123" spans="1:233" ht="20.25" thickBot="1" x14ac:dyDescent="0.3">
      <c r="A123" s="661" t="s">
        <v>130</v>
      </c>
      <c r="B123" s="297" t="s">
        <v>100</v>
      </c>
      <c r="C123" s="297" t="s">
        <v>100</v>
      </c>
      <c r="D123" s="297" t="s">
        <v>104</v>
      </c>
      <c r="E123" s="297" t="s">
        <v>173</v>
      </c>
      <c r="F123" s="297" t="s">
        <v>269</v>
      </c>
      <c r="G123" s="662"/>
      <c r="H123" s="681"/>
      <c r="I123" s="706"/>
      <c r="J123" s="299"/>
      <c r="K123" s="707"/>
      <c r="L123" s="838" t="s">
        <v>495</v>
      </c>
      <c r="M123" s="299"/>
      <c r="N123" s="300"/>
      <c r="O123" s="301"/>
      <c r="P123" s="297"/>
      <c r="Q123" s="839"/>
      <c r="R123" s="661"/>
      <c r="S123" s="297"/>
      <c r="T123" s="301"/>
      <c r="U123" s="301"/>
      <c r="V123" s="707"/>
      <c r="W123" s="964"/>
      <c r="X123" s="298"/>
      <c r="Y123" s="298"/>
      <c r="Z123" s="662"/>
      <c r="AA123" s="1012"/>
      <c r="AB123" s="1077"/>
      <c r="AC123" s="1078"/>
      <c r="AD123" s="1039"/>
      <c r="AE123" s="299"/>
      <c r="AF123" s="302"/>
      <c r="AG123" s="302"/>
      <c r="AH123" s="1114"/>
      <c r="AI123" s="1178"/>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BG123" s="303"/>
      <c r="BH123" s="303"/>
      <c r="BI123" s="303"/>
      <c r="BJ123" s="303"/>
      <c r="BK123" s="303"/>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c r="CG123" s="303"/>
      <c r="CH123" s="303"/>
      <c r="CI123" s="303"/>
      <c r="CJ123" s="303"/>
      <c r="CK123" s="303"/>
      <c r="CL123" s="303"/>
      <c r="CM123" s="303"/>
      <c r="CN123" s="303"/>
      <c r="CO123" s="1179"/>
      <c r="CP123" s="914"/>
      <c r="CQ123" s="298"/>
      <c r="CR123" s="298"/>
      <c r="CS123" s="298"/>
      <c r="CT123" s="298"/>
      <c r="CU123" s="298"/>
      <c r="CV123" s="298"/>
      <c r="CW123" s="298"/>
      <c r="CX123" s="298"/>
      <c r="CY123" s="298"/>
      <c r="CZ123" s="298"/>
      <c r="DA123" s="298"/>
      <c r="DB123" s="298"/>
      <c r="DC123" s="298"/>
      <c r="DD123" s="53">
        <f t="shared" si="19"/>
        <v>0</v>
      </c>
      <c r="DE123" s="53">
        <f t="shared" si="20"/>
        <v>0</v>
      </c>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c r="HU123" s="33"/>
      <c r="HV123" s="33"/>
      <c r="HW123" s="33"/>
      <c r="HX123" s="33"/>
      <c r="HY123" s="33"/>
    </row>
    <row r="124" spans="1:233" s="66" customFormat="1" ht="63" customHeight="1" thickBot="1" x14ac:dyDescent="0.3">
      <c r="A124" s="560" t="s">
        <v>130</v>
      </c>
      <c r="B124" s="561" t="s">
        <v>100</v>
      </c>
      <c r="C124" s="561" t="s">
        <v>100</v>
      </c>
      <c r="D124" s="561" t="s">
        <v>104</v>
      </c>
      <c r="E124" s="561" t="s">
        <v>173</v>
      </c>
      <c r="F124" s="561" t="s">
        <v>269</v>
      </c>
      <c r="G124" s="562" t="s">
        <v>496</v>
      </c>
      <c r="H124" s="281" t="s">
        <v>113</v>
      </c>
      <c r="I124" s="387" t="s">
        <v>498</v>
      </c>
      <c r="J124" s="544" t="s">
        <v>499</v>
      </c>
      <c r="K124" s="701">
        <v>15</v>
      </c>
      <c r="L124" s="828" t="s">
        <v>497</v>
      </c>
      <c r="M124" s="544">
        <v>2021005810213</v>
      </c>
      <c r="N124" s="389">
        <v>442643600</v>
      </c>
      <c r="O124" s="543" t="s">
        <v>904</v>
      </c>
      <c r="P124" s="391">
        <v>15</v>
      </c>
      <c r="Q124" s="829">
        <v>442643600</v>
      </c>
      <c r="R124" s="925" t="s">
        <v>1110</v>
      </c>
      <c r="S124" s="391" t="s">
        <v>1163</v>
      </c>
      <c r="T124" s="542">
        <v>44666</v>
      </c>
      <c r="U124" s="542">
        <v>44727</v>
      </c>
      <c r="V124" s="701"/>
      <c r="W124" s="978" t="s">
        <v>502</v>
      </c>
      <c r="X124" s="393">
        <f>AH124</f>
        <v>442643600</v>
      </c>
      <c r="Y124" s="565">
        <v>721</v>
      </c>
      <c r="Z124" s="400" t="s">
        <v>506</v>
      </c>
      <c r="AA124" s="1007">
        <v>442643.6</v>
      </c>
      <c r="AB124" s="1075" t="s">
        <v>458</v>
      </c>
      <c r="AC124" s="952" t="s">
        <v>458</v>
      </c>
      <c r="AD124" s="1037" t="s">
        <v>500</v>
      </c>
      <c r="AE124" s="388" t="s">
        <v>501</v>
      </c>
      <c r="AF124" s="410"/>
      <c r="AG124" s="410">
        <v>442643600</v>
      </c>
      <c r="AH124" s="1116">
        <f t="shared" si="14"/>
        <v>442643600</v>
      </c>
      <c r="AI124" s="1172">
        <v>442.64359999999999</v>
      </c>
      <c r="AJ124" s="404"/>
      <c r="AK124" s="397"/>
      <c r="AL124" s="397"/>
      <c r="AM124" s="397"/>
      <c r="AN124" s="397"/>
      <c r="AO124" s="397">
        <v>0.66</v>
      </c>
      <c r="AP124" s="397">
        <v>18</v>
      </c>
      <c r="AQ124" s="397">
        <v>3.2136</v>
      </c>
      <c r="AR124" s="397">
        <v>0.8</v>
      </c>
      <c r="AS124" s="397">
        <v>24.3</v>
      </c>
      <c r="AT124" s="397">
        <v>156.52000000000001</v>
      </c>
      <c r="AU124" s="397">
        <v>0.4</v>
      </c>
      <c r="AV124" s="397">
        <v>12.08</v>
      </c>
      <c r="AW124" s="397">
        <v>3</v>
      </c>
      <c r="AX124" s="397">
        <v>0.64</v>
      </c>
      <c r="AY124" s="397">
        <v>0.55000000000000004</v>
      </c>
      <c r="AZ124" s="397">
        <v>1.5</v>
      </c>
      <c r="BA124" s="397">
        <v>0.4</v>
      </c>
      <c r="BB124" s="397">
        <v>19.73</v>
      </c>
      <c r="BC124" s="397">
        <v>199.4</v>
      </c>
      <c r="BD124" s="397">
        <v>0.05</v>
      </c>
      <c r="BE124" s="397">
        <v>1.2</v>
      </c>
      <c r="BF124" s="397">
        <v>0.2</v>
      </c>
      <c r="BG124" s="397"/>
      <c r="BH124" s="397"/>
      <c r="BI124" s="397"/>
      <c r="BJ124" s="397"/>
      <c r="BK124" s="397"/>
      <c r="BL124" s="397"/>
      <c r="BM124" s="397"/>
      <c r="BN124" s="397"/>
      <c r="BO124" s="526"/>
      <c r="BP124" s="526"/>
      <c r="BQ124" s="526"/>
      <c r="BR124" s="526"/>
      <c r="BS124" s="526"/>
      <c r="BT124" s="526"/>
      <c r="BU124" s="526"/>
      <c r="BV124" s="526"/>
      <c r="BW124" s="526"/>
      <c r="BX124" s="526"/>
      <c r="BY124" s="526"/>
      <c r="BZ124" s="526"/>
      <c r="CA124" s="526"/>
      <c r="CB124" s="526"/>
      <c r="CC124" s="526"/>
      <c r="CD124" s="526"/>
      <c r="CE124" s="526"/>
      <c r="CF124" s="526"/>
      <c r="CG124" s="526"/>
      <c r="CH124" s="526"/>
      <c r="CI124" s="526"/>
      <c r="CJ124" s="526"/>
      <c r="CK124" s="526"/>
      <c r="CL124" s="526"/>
      <c r="CM124" s="527"/>
      <c r="CN124" s="527"/>
      <c r="CO124" s="1196"/>
      <c r="CP124" s="1216" t="s">
        <v>503</v>
      </c>
      <c r="CQ124" s="399" t="s">
        <v>504</v>
      </c>
      <c r="CR124" s="399">
        <v>32031</v>
      </c>
      <c r="CS124" s="399" t="s">
        <v>505</v>
      </c>
      <c r="CT124" s="528" t="s">
        <v>502</v>
      </c>
      <c r="CU124" s="393">
        <f>AH124</f>
        <v>442643600</v>
      </c>
      <c r="CV124" s="394">
        <v>721</v>
      </c>
      <c r="CW124" s="394" t="s">
        <v>506</v>
      </c>
      <c r="CX124" s="394">
        <v>18</v>
      </c>
      <c r="CY124" s="394" t="s">
        <v>507</v>
      </c>
      <c r="CZ124" s="394">
        <v>7056</v>
      </c>
      <c r="DA124" s="394" t="s">
        <v>508</v>
      </c>
      <c r="DB124" s="394" t="s">
        <v>509</v>
      </c>
      <c r="DC124" s="400" t="s">
        <v>510</v>
      </c>
      <c r="DD124" s="53">
        <f t="shared" si="19"/>
        <v>442643600</v>
      </c>
      <c r="DE124" s="53">
        <f t="shared" si="20"/>
        <v>0</v>
      </c>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row>
    <row r="125" spans="1:233" ht="32.25" customHeight="1" thickBot="1" x14ac:dyDescent="0.3">
      <c r="A125" s="669" t="s">
        <v>130</v>
      </c>
      <c r="B125" s="343" t="s">
        <v>100</v>
      </c>
      <c r="C125" s="343" t="s">
        <v>100</v>
      </c>
      <c r="D125" s="343" t="s">
        <v>104</v>
      </c>
      <c r="E125" s="343" t="s">
        <v>173</v>
      </c>
      <c r="F125" s="343" t="s">
        <v>511</v>
      </c>
      <c r="G125" s="670"/>
      <c r="H125" s="681"/>
      <c r="I125" s="726"/>
      <c r="J125" s="345"/>
      <c r="K125" s="727"/>
      <c r="L125" s="869" t="s">
        <v>512</v>
      </c>
      <c r="M125" s="345"/>
      <c r="N125" s="346"/>
      <c r="O125" s="347"/>
      <c r="P125" s="343"/>
      <c r="Q125" s="870"/>
      <c r="R125" s="669"/>
      <c r="S125" s="343"/>
      <c r="T125" s="347"/>
      <c r="U125" s="347"/>
      <c r="V125" s="727"/>
      <c r="W125" s="973"/>
      <c r="X125" s="344"/>
      <c r="Y125" s="344"/>
      <c r="Z125" s="670"/>
      <c r="AA125" s="1021"/>
      <c r="AB125" s="1092"/>
      <c r="AC125" s="1093"/>
      <c r="AD125" s="1053"/>
      <c r="AE125" s="345"/>
      <c r="AF125" s="348"/>
      <c r="AG125" s="348"/>
      <c r="AH125" s="1128"/>
      <c r="AI125" s="1194"/>
      <c r="AJ125" s="349"/>
      <c r="AK125" s="349"/>
      <c r="AL125" s="349"/>
      <c r="AM125" s="349"/>
      <c r="AN125" s="349"/>
      <c r="AO125" s="349"/>
      <c r="AP125" s="349"/>
      <c r="AQ125" s="349"/>
      <c r="AR125" s="349"/>
      <c r="AS125" s="349"/>
      <c r="AT125" s="349"/>
      <c r="AU125" s="349"/>
      <c r="AV125" s="349"/>
      <c r="AW125" s="349"/>
      <c r="AX125" s="349"/>
      <c r="AY125" s="349"/>
      <c r="AZ125" s="349">
        <v>11</v>
      </c>
      <c r="BA125" s="349"/>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1195"/>
      <c r="CP125" s="918"/>
      <c r="CQ125" s="344"/>
      <c r="CR125" s="344"/>
      <c r="CS125" s="344"/>
      <c r="CT125" s="344"/>
      <c r="CU125" s="344"/>
      <c r="CV125" s="344"/>
      <c r="CW125" s="344"/>
      <c r="CX125" s="344"/>
      <c r="CY125" s="344"/>
      <c r="CZ125" s="344"/>
      <c r="DA125" s="344"/>
      <c r="DB125" s="344"/>
      <c r="DC125" s="344"/>
      <c r="DD125" s="53">
        <f t="shared" si="19"/>
        <v>0</v>
      </c>
      <c r="DE125" s="53">
        <f t="shared" si="20"/>
        <v>0</v>
      </c>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row>
    <row r="126" spans="1:233" s="66" customFormat="1" ht="76.5" customHeight="1" thickBot="1" x14ac:dyDescent="0.3">
      <c r="A126" s="385" t="s">
        <v>130</v>
      </c>
      <c r="B126" s="561" t="s">
        <v>100</v>
      </c>
      <c r="C126" s="561" t="s">
        <v>100</v>
      </c>
      <c r="D126" s="561" t="s">
        <v>104</v>
      </c>
      <c r="E126" s="561" t="s">
        <v>173</v>
      </c>
      <c r="F126" s="561" t="s">
        <v>511</v>
      </c>
      <c r="G126" s="529" t="s">
        <v>513</v>
      </c>
      <c r="H126" s="282" t="s">
        <v>113</v>
      </c>
      <c r="I126" s="530" t="s">
        <v>515</v>
      </c>
      <c r="J126" s="531" t="s">
        <v>516</v>
      </c>
      <c r="K126" s="734">
        <v>2</v>
      </c>
      <c r="L126" s="874" t="s">
        <v>514</v>
      </c>
      <c r="M126" s="544">
        <v>2021005810116</v>
      </c>
      <c r="N126" s="389">
        <v>400000000</v>
      </c>
      <c r="O126" s="543" t="s">
        <v>905</v>
      </c>
      <c r="P126" s="391">
        <v>1</v>
      </c>
      <c r="Q126" s="829">
        <v>400000000</v>
      </c>
      <c r="R126" s="925" t="s">
        <v>1111</v>
      </c>
      <c r="S126" s="391" t="s">
        <v>906</v>
      </c>
      <c r="T126" s="542">
        <v>44666</v>
      </c>
      <c r="U126" s="542">
        <v>44849</v>
      </c>
      <c r="V126" s="701"/>
      <c r="W126" s="979" t="s">
        <v>120</v>
      </c>
      <c r="X126" s="393">
        <f>AH126</f>
        <v>400000000</v>
      </c>
      <c r="Y126" s="565">
        <v>83326</v>
      </c>
      <c r="Z126" s="400" t="s">
        <v>518</v>
      </c>
      <c r="AA126" s="1007">
        <v>400000</v>
      </c>
      <c r="AB126" s="1075" t="s">
        <v>458</v>
      </c>
      <c r="AC126" s="952" t="s">
        <v>458</v>
      </c>
      <c r="AD126" s="1059" t="s">
        <v>500</v>
      </c>
      <c r="AE126" s="531" t="s">
        <v>501</v>
      </c>
      <c r="AF126" s="410">
        <f>400000000-AG126</f>
        <v>238500000</v>
      </c>
      <c r="AG126" s="410">
        <v>161500000</v>
      </c>
      <c r="AH126" s="1129">
        <f t="shared" si="14"/>
        <v>400000000</v>
      </c>
      <c r="AI126" s="1172">
        <v>400</v>
      </c>
      <c r="AJ126" s="404"/>
      <c r="AK126" s="397"/>
      <c r="AL126" s="397"/>
      <c r="AM126" s="397"/>
      <c r="AN126" s="397"/>
      <c r="AO126" s="397"/>
      <c r="AP126" s="397"/>
      <c r="AQ126" s="397"/>
      <c r="AR126" s="397"/>
      <c r="AS126" s="397"/>
      <c r="AT126" s="397"/>
      <c r="AU126" s="397"/>
      <c r="AV126" s="397"/>
      <c r="AW126" s="397"/>
      <c r="AX126" s="397"/>
      <c r="AY126" s="397"/>
      <c r="AZ126" s="397"/>
      <c r="BA126" s="397"/>
      <c r="BB126" s="397">
        <v>31.132458090000004</v>
      </c>
      <c r="BC126" s="397">
        <v>207.36754191000003</v>
      </c>
      <c r="BD126" s="397"/>
      <c r="BE126" s="397"/>
      <c r="BF126" s="397"/>
      <c r="BG126" s="397"/>
      <c r="BH126" s="397"/>
      <c r="BI126" s="397"/>
      <c r="BJ126" s="397"/>
      <c r="BK126" s="397"/>
      <c r="BL126" s="397">
        <v>160</v>
      </c>
      <c r="BM126" s="397">
        <v>1.5</v>
      </c>
      <c r="BN126" s="397"/>
      <c r="BO126" s="397"/>
      <c r="BP126" s="397"/>
      <c r="BQ126" s="397"/>
      <c r="BR126" s="397"/>
      <c r="BS126" s="397"/>
      <c r="BT126" s="397"/>
      <c r="BU126" s="397"/>
      <c r="BV126" s="397"/>
      <c r="BW126" s="397"/>
      <c r="BX126" s="397"/>
      <c r="BY126" s="397"/>
      <c r="BZ126" s="397"/>
      <c r="CA126" s="397"/>
      <c r="CB126" s="397"/>
      <c r="CC126" s="397"/>
      <c r="CD126" s="397"/>
      <c r="CE126" s="397"/>
      <c r="CF126" s="397"/>
      <c r="CG126" s="397"/>
      <c r="CH126" s="397"/>
      <c r="CI126" s="397"/>
      <c r="CJ126" s="397"/>
      <c r="CK126" s="397"/>
      <c r="CL126" s="397"/>
      <c r="CM126" s="398"/>
      <c r="CN126" s="398"/>
      <c r="CO126" s="1173"/>
      <c r="CP126" s="1216">
        <v>3204011</v>
      </c>
      <c r="CQ126" s="399" t="s">
        <v>515</v>
      </c>
      <c r="CR126" s="399">
        <v>32041</v>
      </c>
      <c r="CS126" s="399" t="s">
        <v>517</v>
      </c>
      <c r="CT126" s="532" t="s">
        <v>120</v>
      </c>
      <c r="CU126" s="390">
        <f>AH126</f>
        <v>400000000</v>
      </c>
      <c r="CV126" s="394">
        <v>83326</v>
      </c>
      <c r="CW126" s="394" t="s">
        <v>518</v>
      </c>
      <c r="CX126" s="394">
        <v>19</v>
      </c>
      <c r="CY126" s="394" t="s">
        <v>519</v>
      </c>
      <c r="CZ126" s="394">
        <v>7051</v>
      </c>
      <c r="DA126" s="394" t="s">
        <v>520</v>
      </c>
      <c r="DB126" s="394" t="s">
        <v>521</v>
      </c>
      <c r="DC126" s="400" t="s">
        <v>522</v>
      </c>
      <c r="DD126" s="53">
        <f t="shared" si="19"/>
        <v>400000000</v>
      </c>
      <c r="DE126" s="53">
        <f t="shared" si="20"/>
        <v>0</v>
      </c>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row>
    <row r="127" spans="1:233" ht="19.5" x14ac:dyDescent="0.25">
      <c r="A127" s="657" t="s">
        <v>523</v>
      </c>
      <c r="B127" s="315"/>
      <c r="C127" s="315"/>
      <c r="D127" s="315"/>
      <c r="E127" s="315"/>
      <c r="F127" s="315"/>
      <c r="G127" s="658"/>
      <c r="H127" s="674"/>
      <c r="I127" s="702"/>
      <c r="J127" s="317"/>
      <c r="K127" s="703"/>
      <c r="L127" s="830" t="s">
        <v>524</v>
      </c>
      <c r="M127" s="317"/>
      <c r="N127" s="318"/>
      <c r="O127" s="319"/>
      <c r="P127" s="315"/>
      <c r="Q127" s="831"/>
      <c r="R127" s="657"/>
      <c r="S127" s="315"/>
      <c r="T127" s="319"/>
      <c r="U127" s="319"/>
      <c r="V127" s="703"/>
      <c r="W127" s="961"/>
      <c r="X127" s="316"/>
      <c r="Y127" s="316"/>
      <c r="Z127" s="658"/>
      <c r="AA127" s="1008"/>
      <c r="AB127" s="990"/>
      <c r="AC127" s="940"/>
      <c r="AD127" s="1038"/>
      <c r="AE127" s="317"/>
      <c r="AF127" s="320"/>
      <c r="AG127" s="320"/>
      <c r="AH127" s="1112"/>
      <c r="AI127" s="1174"/>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1175"/>
      <c r="CP127" s="912"/>
      <c r="CQ127" s="316"/>
      <c r="CR127" s="316"/>
      <c r="CS127" s="316"/>
      <c r="CT127" s="316"/>
      <c r="CU127" s="316"/>
      <c r="CV127" s="316"/>
      <c r="CW127" s="316"/>
      <c r="CX127" s="316"/>
      <c r="CY127" s="316"/>
      <c r="CZ127" s="316"/>
      <c r="DA127" s="316"/>
      <c r="DB127" s="316"/>
      <c r="DC127" s="316"/>
      <c r="DD127" s="53">
        <f t="shared" si="19"/>
        <v>0</v>
      </c>
      <c r="DE127" s="53">
        <f t="shared" si="20"/>
        <v>0</v>
      </c>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row>
    <row r="128" spans="1:233" ht="19.5" x14ac:dyDescent="0.25">
      <c r="A128" s="647" t="s">
        <v>523</v>
      </c>
      <c r="B128" s="26" t="s">
        <v>207</v>
      </c>
      <c r="C128" s="26"/>
      <c r="D128" s="26"/>
      <c r="E128" s="26"/>
      <c r="F128" s="26"/>
      <c r="G128" s="648"/>
      <c r="H128" s="675"/>
      <c r="I128" s="709"/>
      <c r="J128" s="76"/>
      <c r="K128" s="710"/>
      <c r="L128" s="832" t="s">
        <v>324</v>
      </c>
      <c r="M128" s="76"/>
      <c r="N128" s="68"/>
      <c r="O128" s="199"/>
      <c r="P128" s="26"/>
      <c r="Q128" s="833"/>
      <c r="R128" s="647"/>
      <c r="S128" s="26"/>
      <c r="T128" s="199"/>
      <c r="U128" s="199"/>
      <c r="V128" s="710"/>
      <c r="W128" s="956"/>
      <c r="X128" s="27"/>
      <c r="Y128" s="27"/>
      <c r="Z128" s="648"/>
      <c r="AA128" s="1009"/>
      <c r="AB128" s="991"/>
      <c r="AC128" s="944"/>
      <c r="AD128" s="1041"/>
      <c r="AE128" s="76"/>
      <c r="AF128" s="30"/>
      <c r="AG128" s="30"/>
      <c r="AH128" s="1106"/>
      <c r="AI128" s="1162"/>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1163"/>
      <c r="CP128" s="906"/>
      <c r="CQ128" s="27"/>
      <c r="CR128" s="27"/>
      <c r="CS128" s="27"/>
      <c r="CT128" s="27"/>
      <c r="CU128" s="27"/>
      <c r="CV128" s="27"/>
      <c r="CW128" s="27"/>
      <c r="CX128" s="27"/>
      <c r="CY128" s="27"/>
      <c r="CZ128" s="27"/>
      <c r="DA128" s="27"/>
      <c r="DB128" s="27"/>
      <c r="DC128" s="27"/>
      <c r="DD128" s="53">
        <f t="shared" si="19"/>
        <v>0</v>
      </c>
      <c r="DE128" s="53">
        <f t="shared" si="20"/>
        <v>0</v>
      </c>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33"/>
      <c r="HT128" s="33"/>
      <c r="HU128" s="33"/>
      <c r="HV128" s="33"/>
      <c r="HW128" s="33"/>
      <c r="HX128" s="33"/>
      <c r="HY128" s="33"/>
    </row>
    <row r="129" spans="1:233" ht="31.5" x14ac:dyDescent="0.25">
      <c r="A129" s="649" t="s">
        <v>523</v>
      </c>
      <c r="B129" s="34" t="s">
        <v>207</v>
      </c>
      <c r="C129" s="34" t="s">
        <v>205</v>
      </c>
      <c r="D129" s="34"/>
      <c r="E129" s="34"/>
      <c r="F129" s="34"/>
      <c r="G129" s="650"/>
      <c r="H129" s="676"/>
      <c r="I129" s="694"/>
      <c r="J129" s="37"/>
      <c r="K129" s="695"/>
      <c r="L129" s="834" t="s">
        <v>525</v>
      </c>
      <c r="M129" s="37"/>
      <c r="N129" s="69"/>
      <c r="O129" s="34"/>
      <c r="P129" s="34"/>
      <c r="Q129" s="835"/>
      <c r="R129" s="649"/>
      <c r="S129" s="34"/>
      <c r="T129" s="34"/>
      <c r="U129" s="34"/>
      <c r="V129" s="695"/>
      <c r="W129" s="957"/>
      <c r="X129" s="35"/>
      <c r="Y129" s="35"/>
      <c r="Z129" s="962"/>
      <c r="AA129" s="1010"/>
      <c r="AB129" s="649"/>
      <c r="AC129" s="650"/>
      <c r="AD129" s="1033"/>
      <c r="AE129" s="37"/>
      <c r="AF129" s="38"/>
      <c r="AG129" s="38"/>
      <c r="AH129" s="1107"/>
      <c r="AI129" s="1164"/>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1165"/>
      <c r="CP129" s="907"/>
      <c r="CQ129" s="35"/>
      <c r="CR129" s="35"/>
      <c r="CS129" s="35"/>
      <c r="CT129" s="35"/>
      <c r="CU129" s="35"/>
      <c r="CV129" s="35"/>
      <c r="CW129" s="35"/>
      <c r="CX129" s="35"/>
      <c r="CY129" s="35"/>
      <c r="CZ129" s="35"/>
      <c r="DA129" s="35"/>
      <c r="DB129" s="35"/>
      <c r="DC129" s="35"/>
      <c r="DD129" s="53">
        <f t="shared" si="19"/>
        <v>0</v>
      </c>
      <c r="DE129" s="53">
        <f t="shared" si="20"/>
        <v>0</v>
      </c>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33"/>
      <c r="HT129" s="33"/>
      <c r="HU129" s="33"/>
      <c r="HV129" s="33"/>
      <c r="HW129" s="33"/>
      <c r="HX129" s="33"/>
      <c r="HY129" s="33"/>
    </row>
    <row r="130" spans="1:233" ht="31.5" x14ac:dyDescent="0.25">
      <c r="A130" s="659" t="s">
        <v>523</v>
      </c>
      <c r="B130" s="70" t="s">
        <v>207</v>
      </c>
      <c r="C130" s="70" t="s">
        <v>205</v>
      </c>
      <c r="D130" s="70" t="s">
        <v>511</v>
      </c>
      <c r="E130" s="70"/>
      <c r="F130" s="70"/>
      <c r="G130" s="660"/>
      <c r="H130" s="680"/>
      <c r="I130" s="711"/>
      <c r="J130" s="78"/>
      <c r="K130" s="712"/>
      <c r="L130" s="841" t="s">
        <v>526</v>
      </c>
      <c r="M130" s="78"/>
      <c r="N130" s="77"/>
      <c r="O130" s="200"/>
      <c r="P130" s="70"/>
      <c r="Q130" s="842"/>
      <c r="R130" s="659"/>
      <c r="S130" s="70"/>
      <c r="T130" s="200"/>
      <c r="U130" s="200"/>
      <c r="V130" s="712"/>
      <c r="W130" s="963"/>
      <c r="X130" s="71"/>
      <c r="Y130" s="71"/>
      <c r="Z130" s="660"/>
      <c r="AA130" s="1013"/>
      <c r="AB130" s="1079"/>
      <c r="AC130" s="941"/>
      <c r="AD130" s="1042"/>
      <c r="AE130" s="78"/>
      <c r="AF130" s="74"/>
      <c r="AG130" s="74"/>
      <c r="AH130" s="1113"/>
      <c r="AI130" s="1176"/>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1177"/>
      <c r="CP130" s="913"/>
      <c r="CQ130" s="71"/>
      <c r="CR130" s="71"/>
      <c r="CS130" s="71"/>
      <c r="CT130" s="71"/>
      <c r="CU130" s="71"/>
      <c r="CV130" s="71"/>
      <c r="CW130" s="71"/>
      <c r="CX130" s="71"/>
      <c r="CY130" s="71"/>
      <c r="CZ130" s="71"/>
      <c r="DA130" s="71"/>
      <c r="DB130" s="71"/>
      <c r="DC130" s="71"/>
      <c r="DD130" s="53">
        <f t="shared" si="19"/>
        <v>0</v>
      </c>
      <c r="DE130" s="53">
        <f t="shared" si="20"/>
        <v>0</v>
      </c>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25"/>
      <c r="HT130" s="25"/>
      <c r="HU130" s="25"/>
      <c r="HV130" s="25"/>
      <c r="HW130" s="25"/>
      <c r="HX130" s="25"/>
      <c r="HY130" s="25"/>
    </row>
    <row r="131" spans="1:233" ht="19.5" x14ac:dyDescent="0.25">
      <c r="A131" s="653" t="s">
        <v>523</v>
      </c>
      <c r="B131" s="47" t="s">
        <v>207</v>
      </c>
      <c r="C131" s="47" t="s">
        <v>205</v>
      </c>
      <c r="D131" s="47" t="s">
        <v>511</v>
      </c>
      <c r="E131" s="47" t="s">
        <v>527</v>
      </c>
      <c r="F131" s="47"/>
      <c r="G131" s="654"/>
      <c r="H131" s="678"/>
      <c r="I131" s="698"/>
      <c r="J131" s="50"/>
      <c r="K131" s="699"/>
      <c r="L131" s="824" t="s">
        <v>528</v>
      </c>
      <c r="M131" s="50"/>
      <c r="N131" s="49"/>
      <c r="O131" s="198"/>
      <c r="P131" s="47"/>
      <c r="Q131" s="825"/>
      <c r="R131" s="653"/>
      <c r="S131" s="47"/>
      <c r="T131" s="198"/>
      <c r="U131" s="198"/>
      <c r="V131" s="699"/>
      <c r="W131" s="959"/>
      <c r="X131" s="48"/>
      <c r="Y131" s="48"/>
      <c r="Z131" s="654"/>
      <c r="AA131" s="1005"/>
      <c r="AB131" s="993"/>
      <c r="AC131" s="942"/>
      <c r="AD131" s="1035"/>
      <c r="AE131" s="50"/>
      <c r="AF131" s="51"/>
      <c r="AG131" s="51"/>
      <c r="AH131" s="1109"/>
      <c r="AI131" s="1168"/>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1169"/>
      <c r="CP131" s="909"/>
      <c r="CQ131" s="48"/>
      <c r="CR131" s="48"/>
      <c r="CS131" s="48"/>
      <c r="CT131" s="48"/>
      <c r="CU131" s="48"/>
      <c r="CV131" s="48"/>
      <c r="CW131" s="48"/>
      <c r="CX131" s="48"/>
      <c r="CY131" s="48"/>
      <c r="CZ131" s="48"/>
      <c r="DA131" s="48"/>
      <c r="DB131" s="48"/>
      <c r="DC131" s="48"/>
      <c r="DD131" s="53">
        <f t="shared" si="19"/>
        <v>0</v>
      </c>
      <c r="DE131" s="53">
        <f t="shared" si="20"/>
        <v>0</v>
      </c>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25"/>
      <c r="HT131" s="25"/>
      <c r="HU131" s="25"/>
      <c r="HV131" s="25"/>
      <c r="HW131" s="25"/>
      <c r="HX131" s="25"/>
      <c r="HY131" s="25"/>
    </row>
    <row r="132" spans="1:233" ht="20.25" thickBot="1" x14ac:dyDescent="0.3">
      <c r="A132" s="661" t="s">
        <v>523</v>
      </c>
      <c r="B132" s="297" t="s">
        <v>207</v>
      </c>
      <c r="C132" s="297" t="s">
        <v>205</v>
      </c>
      <c r="D132" s="297" t="s">
        <v>511</v>
      </c>
      <c r="E132" s="297" t="s">
        <v>527</v>
      </c>
      <c r="F132" s="297" t="s">
        <v>157</v>
      </c>
      <c r="G132" s="662"/>
      <c r="H132" s="681"/>
      <c r="I132" s="730"/>
      <c r="J132" s="305"/>
      <c r="K132" s="731"/>
      <c r="L132" s="838" t="s">
        <v>529</v>
      </c>
      <c r="M132" s="305"/>
      <c r="N132" s="300"/>
      <c r="O132" s="301"/>
      <c r="P132" s="297"/>
      <c r="Q132" s="839"/>
      <c r="R132" s="661"/>
      <c r="S132" s="297"/>
      <c r="T132" s="301"/>
      <c r="U132" s="301"/>
      <c r="V132" s="731"/>
      <c r="W132" s="964"/>
      <c r="X132" s="298"/>
      <c r="Y132" s="298"/>
      <c r="Z132" s="662"/>
      <c r="AA132" s="1012"/>
      <c r="AB132" s="1077"/>
      <c r="AC132" s="1078"/>
      <c r="AD132" s="1057"/>
      <c r="AE132" s="305"/>
      <c r="AF132" s="302"/>
      <c r="AG132" s="302"/>
      <c r="AH132" s="1114"/>
      <c r="AI132" s="1178"/>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3"/>
      <c r="BP132" s="303"/>
      <c r="BQ132" s="303"/>
      <c r="BR132" s="303"/>
      <c r="BS132" s="303"/>
      <c r="BT132" s="303"/>
      <c r="BU132" s="303"/>
      <c r="BV132" s="303"/>
      <c r="BW132" s="303"/>
      <c r="BX132" s="303"/>
      <c r="BY132" s="303"/>
      <c r="BZ132" s="303"/>
      <c r="CA132" s="303"/>
      <c r="CB132" s="303"/>
      <c r="CC132" s="303"/>
      <c r="CD132" s="303"/>
      <c r="CE132" s="303"/>
      <c r="CF132" s="303"/>
      <c r="CG132" s="303"/>
      <c r="CH132" s="303"/>
      <c r="CI132" s="303"/>
      <c r="CJ132" s="303"/>
      <c r="CK132" s="303"/>
      <c r="CL132" s="303"/>
      <c r="CM132" s="303"/>
      <c r="CN132" s="303"/>
      <c r="CO132" s="1179"/>
      <c r="CP132" s="914"/>
      <c r="CQ132" s="298"/>
      <c r="CR132" s="298"/>
      <c r="CS132" s="298"/>
      <c r="CT132" s="298"/>
      <c r="CU132" s="298"/>
      <c r="CV132" s="298"/>
      <c r="CW132" s="298"/>
      <c r="CX132" s="298"/>
      <c r="CY132" s="298"/>
      <c r="CZ132" s="298"/>
      <c r="DA132" s="298"/>
      <c r="DB132" s="298"/>
      <c r="DC132" s="298"/>
      <c r="DD132" s="53">
        <f t="shared" si="19"/>
        <v>0</v>
      </c>
      <c r="DE132" s="53">
        <f t="shared" si="20"/>
        <v>0</v>
      </c>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row>
    <row r="133" spans="1:233" s="66" customFormat="1" ht="75" x14ac:dyDescent="0.25">
      <c r="A133" s="415" t="s">
        <v>523</v>
      </c>
      <c r="B133" s="416" t="s">
        <v>207</v>
      </c>
      <c r="C133" s="416" t="s">
        <v>205</v>
      </c>
      <c r="D133" s="416" t="s">
        <v>511</v>
      </c>
      <c r="E133" s="416" t="s">
        <v>527</v>
      </c>
      <c r="F133" s="416" t="s">
        <v>157</v>
      </c>
      <c r="G133" s="417" t="s">
        <v>530</v>
      </c>
      <c r="H133" s="281" t="s">
        <v>113</v>
      </c>
      <c r="I133" s="495" t="s">
        <v>532</v>
      </c>
      <c r="J133" s="464" t="s">
        <v>533</v>
      </c>
      <c r="K133" s="723">
        <v>20</v>
      </c>
      <c r="L133" s="846" t="s">
        <v>531</v>
      </c>
      <c r="M133" s="464">
        <v>2020005810244</v>
      </c>
      <c r="N133" s="425">
        <v>547500000</v>
      </c>
      <c r="O133" s="426" t="s">
        <v>1021</v>
      </c>
      <c r="P133" s="427">
        <v>9</v>
      </c>
      <c r="Q133" s="847">
        <v>547500000</v>
      </c>
      <c r="R133" s="926" t="s">
        <v>1022</v>
      </c>
      <c r="S133" s="427" t="s">
        <v>533</v>
      </c>
      <c r="T133" s="428" t="s">
        <v>911</v>
      </c>
      <c r="U133" s="428" t="s">
        <v>999</v>
      </c>
      <c r="V133" s="723"/>
      <c r="W133" s="415" t="s">
        <v>534</v>
      </c>
      <c r="X133" s="429">
        <f t="shared" ref="X133:X135" si="21">AH133</f>
        <v>547500000</v>
      </c>
      <c r="Y133" s="471">
        <v>53211</v>
      </c>
      <c r="Z133" s="497" t="s">
        <v>537</v>
      </c>
      <c r="AA133" s="1015">
        <v>547500</v>
      </c>
      <c r="AB133" s="1082" t="s">
        <v>524</v>
      </c>
      <c r="AC133" s="1083" t="s">
        <v>1023</v>
      </c>
      <c r="AD133" s="1050" t="s">
        <v>218</v>
      </c>
      <c r="AE133" s="464" t="s">
        <v>219</v>
      </c>
      <c r="AF133" s="432"/>
      <c r="AG133" s="432">
        <v>547500000</v>
      </c>
      <c r="AH133" s="1118">
        <f t="shared" si="14"/>
        <v>547500000</v>
      </c>
      <c r="AI133" s="1182">
        <v>547.5</v>
      </c>
      <c r="AJ133" s="534"/>
      <c r="AK133" s="467"/>
      <c r="AL133" s="467"/>
      <c r="AM133" s="467"/>
      <c r="AN133" s="467"/>
      <c r="AO133" s="467"/>
      <c r="AP133" s="467"/>
      <c r="AQ133" s="467"/>
      <c r="AR133" s="467"/>
      <c r="AS133" s="467"/>
      <c r="AT133" s="434"/>
      <c r="AU133" s="434"/>
      <c r="AV133" s="434"/>
      <c r="AW133" s="434"/>
      <c r="AX133" s="434"/>
      <c r="AY133" s="434"/>
      <c r="AZ133" s="467"/>
      <c r="BA133" s="434"/>
      <c r="BB133" s="434"/>
      <c r="BC133" s="434"/>
      <c r="BD133" s="434"/>
      <c r="BE133" s="434"/>
      <c r="BF133" s="434"/>
      <c r="BG133" s="434"/>
      <c r="BH133" s="434"/>
      <c r="BI133" s="434"/>
      <c r="BJ133" s="434"/>
      <c r="BK133" s="434"/>
      <c r="BL133" s="434">
        <v>320</v>
      </c>
      <c r="BM133" s="434">
        <v>3.75</v>
      </c>
      <c r="BN133" s="434"/>
      <c r="BO133" s="434"/>
      <c r="BP133" s="434"/>
      <c r="BQ133" s="434"/>
      <c r="BR133" s="434"/>
      <c r="BS133" s="434"/>
      <c r="BT133" s="434"/>
      <c r="BU133" s="434"/>
      <c r="BV133" s="434"/>
      <c r="BW133" s="434"/>
      <c r="BX133" s="434"/>
      <c r="BY133" s="434"/>
      <c r="BZ133" s="434"/>
      <c r="CA133" s="434"/>
      <c r="CB133" s="434"/>
      <c r="CC133" s="434"/>
      <c r="CD133" s="434"/>
      <c r="CE133" s="434"/>
      <c r="CF133" s="434">
        <v>203.75</v>
      </c>
      <c r="CG133" s="434"/>
      <c r="CH133" s="434"/>
      <c r="CI133" s="434"/>
      <c r="CJ133" s="434"/>
      <c r="CK133" s="434"/>
      <c r="CL133" s="434"/>
      <c r="CM133" s="435"/>
      <c r="CN133" s="435"/>
      <c r="CO133" s="1183"/>
      <c r="CP133" s="1222">
        <v>2402041</v>
      </c>
      <c r="CQ133" s="510" t="s">
        <v>535</v>
      </c>
      <c r="CR133" s="510">
        <v>24022</v>
      </c>
      <c r="CS133" s="510" t="s">
        <v>536</v>
      </c>
      <c r="CT133" s="416" t="s">
        <v>534</v>
      </c>
      <c r="CU133" s="535">
        <f>AH133</f>
        <v>547500000</v>
      </c>
      <c r="CV133" s="471">
        <v>53211</v>
      </c>
      <c r="CW133" s="471" t="s">
        <v>537</v>
      </c>
      <c r="CX133" s="471">
        <v>42</v>
      </c>
      <c r="CY133" s="471" t="s">
        <v>538</v>
      </c>
      <c r="CZ133" s="471">
        <v>7045101</v>
      </c>
      <c r="DA133" s="471" t="s">
        <v>539</v>
      </c>
      <c r="DB133" s="471" t="s">
        <v>540</v>
      </c>
      <c r="DC133" s="497" t="s">
        <v>541</v>
      </c>
      <c r="DD133" s="53">
        <f t="shared" si="19"/>
        <v>547500000</v>
      </c>
      <c r="DE133" s="53">
        <f t="shared" si="20"/>
        <v>0</v>
      </c>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5"/>
      <c r="HT133" s="65"/>
      <c r="HU133" s="65"/>
      <c r="HV133" s="65"/>
      <c r="HW133" s="65"/>
      <c r="HX133" s="65"/>
      <c r="HY133" s="65"/>
    </row>
    <row r="134" spans="1:233" s="66" customFormat="1" ht="66" customHeight="1" x14ac:dyDescent="0.25">
      <c r="A134" s="501" t="s">
        <v>523</v>
      </c>
      <c r="B134" s="61" t="s">
        <v>207</v>
      </c>
      <c r="C134" s="61" t="s">
        <v>205</v>
      </c>
      <c r="D134" s="61" t="s">
        <v>511</v>
      </c>
      <c r="E134" s="61" t="s">
        <v>527</v>
      </c>
      <c r="F134" s="61" t="s">
        <v>157</v>
      </c>
      <c r="G134" s="502" t="s">
        <v>542</v>
      </c>
      <c r="H134" s="281" t="s">
        <v>113</v>
      </c>
      <c r="I134" s="506" t="s">
        <v>532</v>
      </c>
      <c r="J134" s="63" t="s">
        <v>544</v>
      </c>
      <c r="K134" s="725">
        <v>220</v>
      </c>
      <c r="L134" s="863" t="s">
        <v>543</v>
      </c>
      <c r="M134" s="63">
        <v>2021005810226</v>
      </c>
      <c r="N134" s="183">
        <v>790139304.09000003</v>
      </c>
      <c r="O134" s="185" t="s">
        <v>1024</v>
      </c>
      <c r="P134" s="184">
        <v>0.2</v>
      </c>
      <c r="Q134" s="864">
        <v>790139304.09000003</v>
      </c>
      <c r="R134" s="930" t="s">
        <v>1112</v>
      </c>
      <c r="S134" s="184" t="s">
        <v>544</v>
      </c>
      <c r="T134" s="188" t="s">
        <v>911</v>
      </c>
      <c r="U134" s="188" t="s">
        <v>999</v>
      </c>
      <c r="V134" s="725"/>
      <c r="W134" s="501" t="s">
        <v>534</v>
      </c>
      <c r="X134" s="259">
        <f t="shared" si="21"/>
        <v>790139304.09000003</v>
      </c>
      <c r="Y134" s="262">
        <v>53211</v>
      </c>
      <c r="Z134" s="511" t="s">
        <v>546</v>
      </c>
      <c r="AA134" s="1020">
        <v>790139.30408999999</v>
      </c>
      <c r="AB134" s="1090" t="s">
        <v>524</v>
      </c>
      <c r="AC134" s="1091" t="s">
        <v>1023</v>
      </c>
      <c r="AD134" s="1052" t="s">
        <v>218</v>
      </c>
      <c r="AE134" s="63" t="s">
        <v>219</v>
      </c>
      <c r="AF134" s="83"/>
      <c r="AG134" s="83">
        <v>790139304.09000003</v>
      </c>
      <c r="AH134" s="1130">
        <f t="shared" si="14"/>
        <v>790139304.09000003</v>
      </c>
      <c r="AI134" s="1192">
        <v>790.13930409</v>
      </c>
      <c r="AJ134" s="97"/>
      <c r="AK134" s="98"/>
      <c r="AL134" s="98"/>
      <c r="AM134" s="98"/>
      <c r="AN134" s="98"/>
      <c r="AO134" s="98"/>
      <c r="AP134" s="98"/>
      <c r="AQ134" s="98"/>
      <c r="AR134" s="98"/>
      <c r="AS134" s="98"/>
      <c r="AT134" s="55"/>
      <c r="AU134" s="55"/>
      <c r="AV134" s="55"/>
      <c r="AW134" s="55"/>
      <c r="AX134" s="55"/>
      <c r="AY134" s="55"/>
      <c r="AZ134" s="98"/>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v>790.13930409</v>
      </c>
      <c r="CG134" s="55"/>
      <c r="CH134" s="55"/>
      <c r="CI134" s="55"/>
      <c r="CJ134" s="55"/>
      <c r="CK134" s="55"/>
      <c r="CL134" s="55"/>
      <c r="CM134" s="56"/>
      <c r="CN134" s="56"/>
      <c r="CO134" s="1193"/>
      <c r="CP134" s="1223">
        <v>2402041</v>
      </c>
      <c r="CQ134" s="57" t="s">
        <v>545</v>
      </c>
      <c r="CR134" s="57">
        <v>24022</v>
      </c>
      <c r="CS134" s="57" t="s">
        <v>1164</v>
      </c>
      <c r="CT134" s="262" t="s">
        <v>534</v>
      </c>
      <c r="CU134" s="259">
        <f>AH134</f>
        <v>790139304.09000003</v>
      </c>
      <c r="CV134" s="262">
        <v>53211</v>
      </c>
      <c r="CW134" s="262" t="s">
        <v>546</v>
      </c>
      <c r="CX134" s="61">
        <v>42</v>
      </c>
      <c r="CY134" s="262" t="s">
        <v>547</v>
      </c>
      <c r="CZ134" s="262">
        <v>7045101</v>
      </c>
      <c r="DA134" s="262" t="s">
        <v>548</v>
      </c>
      <c r="DB134" s="262" t="s">
        <v>540</v>
      </c>
      <c r="DC134" s="511" t="s">
        <v>541</v>
      </c>
      <c r="DD134" s="53">
        <f t="shared" si="19"/>
        <v>790139304.09000003</v>
      </c>
      <c r="DE134" s="53">
        <f t="shared" si="20"/>
        <v>0</v>
      </c>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5"/>
      <c r="HT134" s="65"/>
      <c r="HU134" s="65"/>
      <c r="HV134" s="65"/>
      <c r="HW134" s="65"/>
      <c r="HX134" s="65"/>
      <c r="HY134" s="65"/>
    </row>
    <row r="135" spans="1:233" s="66" customFormat="1" ht="85.5" customHeight="1" thickBot="1" x14ac:dyDescent="0.3">
      <c r="A135" s="418" t="s">
        <v>523</v>
      </c>
      <c r="B135" s="419" t="s">
        <v>207</v>
      </c>
      <c r="C135" s="419" t="s">
        <v>205</v>
      </c>
      <c r="D135" s="419" t="s">
        <v>511</v>
      </c>
      <c r="E135" s="419" t="s">
        <v>527</v>
      </c>
      <c r="F135" s="419" t="s">
        <v>157</v>
      </c>
      <c r="G135" s="533" t="s">
        <v>549</v>
      </c>
      <c r="H135" s="283" t="s">
        <v>113</v>
      </c>
      <c r="I135" s="536" t="s">
        <v>551</v>
      </c>
      <c r="J135" s="537" t="s">
        <v>552</v>
      </c>
      <c r="K135" s="735">
        <v>14</v>
      </c>
      <c r="L135" s="875" t="s">
        <v>550</v>
      </c>
      <c r="M135" s="538">
        <v>2021005810238</v>
      </c>
      <c r="N135" s="442">
        <v>1006110695.9100037</v>
      </c>
      <c r="O135" s="513" t="s">
        <v>1025</v>
      </c>
      <c r="P135" s="443">
        <v>230</v>
      </c>
      <c r="Q135" s="849">
        <v>1006110696</v>
      </c>
      <c r="R135" s="928" t="s">
        <v>1113</v>
      </c>
      <c r="S135" s="443" t="s">
        <v>551</v>
      </c>
      <c r="T135" s="444" t="s">
        <v>911</v>
      </c>
      <c r="U135" s="444" t="s">
        <v>999</v>
      </c>
      <c r="V135" s="932"/>
      <c r="W135" s="980" t="s">
        <v>534</v>
      </c>
      <c r="X135" s="446">
        <f t="shared" si="21"/>
        <v>1006110695.9100037</v>
      </c>
      <c r="Y135" s="483">
        <v>53211</v>
      </c>
      <c r="Z135" s="500" t="s">
        <v>537</v>
      </c>
      <c r="AA135" s="1016">
        <v>1006110.6959100036</v>
      </c>
      <c r="AB135" s="1084" t="s">
        <v>524</v>
      </c>
      <c r="AC135" s="1085" t="s">
        <v>1023</v>
      </c>
      <c r="AD135" s="1060" t="s">
        <v>218</v>
      </c>
      <c r="AE135" s="537" t="s">
        <v>219</v>
      </c>
      <c r="AF135" s="449">
        <v>0</v>
      </c>
      <c r="AG135" s="449">
        <v>1006110695.9100037</v>
      </c>
      <c r="AH135" s="1119">
        <f t="shared" si="14"/>
        <v>1006110695.9100037</v>
      </c>
      <c r="AI135" s="1184">
        <v>1006.1106959100036</v>
      </c>
      <c r="AJ135" s="540"/>
      <c r="AK135" s="479"/>
      <c r="AL135" s="479"/>
      <c r="AM135" s="479"/>
      <c r="AN135" s="479"/>
      <c r="AO135" s="479"/>
      <c r="AP135" s="479"/>
      <c r="AQ135" s="479"/>
      <c r="AR135" s="479"/>
      <c r="AS135" s="479"/>
      <c r="AT135" s="451"/>
      <c r="AU135" s="451"/>
      <c r="AV135" s="451"/>
      <c r="AW135" s="451"/>
      <c r="AX135" s="451"/>
      <c r="AY135" s="451"/>
      <c r="AZ135" s="479"/>
      <c r="BA135" s="451"/>
      <c r="BB135" s="451"/>
      <c r="BC135" s="451"/>
      <c r="BD135" s="451"/>
      <c r="BE135" s="451"/>
      <c r="BF135" s="451"/>
      <c r="BG135" s="451"/>
      <c r="BH135" s="451"/>
      <c r="BI135" s="451"/>
      <c r="BJ135" s="451"/>
      <c r="BK135" s="451"/>
      <c r="BL135" s="451"/>
      <c r="BM135" s="451"/>
      <c r="BN135" s="451"/>
      <c r="BO135" s="451"/>
      <c r="BP135" s="451"/>
      <c r="BQ135" s="451"/>
      <c r="BR135" s="451"/>
      <c r="BS135" s="451"/>
      <c r="BT135" s="451"/>
      <c r="BU135" s="451"/>
      <c r="BV135" s="451"/>
      <c r="BW135" s="451"/>
      <c r="BX135" s="451"/>
      <c r="BY135" s="451"/>
      <c r="BZ135" s="451"/>
      <c r="CA135" s="451"/>
      <c r="CB135" s="451"/>
      <c r="CC135" s="451"/>
      <c r="CD135" s="451"/>
      <c r="CE135" s="451"/>
      <c r="CF135" s="451">
        <v>1006.1106959100036</v>
      </c>
      <c r="CG135" s="451"/>
      <c r="CH135" s="451"/>
      <c r="CI135" s="451"/>
      <c r="CJ135" s="451"/>
      <c r="CK135" s="451"/>
      <c r="CL135" s="451"/>
      <c r="CM135" s="452"/>
      <c r="CN135" s="452"/>
      <c r="CO135" s="1185"/>
      <c r="CP135" s="1224" t="s">
        <v>553</v>
      </c>
      <c r="CQ135" s="512" t="s">
        <v>554</v>
      </c>
      <c r="CR135" s="512">
        <v>24021</v>
      </c>
      <c r="CS135" s="512" t="s">
        <v>555</v>
      </c>
      <c r="CT135" s="539" t="s">
        <v>534</v>
      </c>
      <c r="CU135" s="454">
        <f>AH135</f>
        <v>1006110695.9100037</v>
      </c>
      <c r="CV135" s="483">
        <v>53211</v>
      </c>
      <c r="CW135" s="483" t="s">
        <v>537</v>
      </c>
      <c r="CX135" s="483">
        <v>39</v>
      </c>
      <c r="CY135" s="483" t="s">
        <v>556</v>
      </c>
      <c r="CZ135" s="483">
        <v>7045101</v>
      </c>
      <c r="DA135" s="483" t="s">
        <v>557</v>
      </c>
      <c r="DB135" s="541" t="s">
        <v>558</v>
      </c>
      <c r="DC135" s="500" t="s">
        <v>1165</v>
      </c>
      <c r="DD135" s="53">
        <f t="shared" si="19"/>
        <v>1006110695.9100037</v>
      </c>
      <c r="DE135" s="53">
        <f t="shared" si="20"/>
        <v>0</v>
      </c>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5"/>
      <c r="HT135" s="65"/>
      <c r="HU135" s="65"/>
      <c r="HV135" s="65"/>
      <c r="HW135" s="65"/>
      <c r="HX135" s="65"/>
      <c r="HY135" s="65"/>
    </row>
    <row r="136" spans="1:233" ht="19.5" x14ac:dyDescent="0.25">
      <c r="A136" s="667" t="s">
        <v>523</v>
      </c>
      <c r="B136" s="336" t="s">
        <v>207</v>
      </c>
      <c r="C136" s="336" t="s">
        <v>205</v>
      </c>
      <c r="D136" s="336" t="s">
        <v>415</v>
      </c>
      <c r="E136" s="336"/>
      <c r="F136" s="336"/>
      <c r="G136" s="668"/>
      <c r="H136" s="680"/>
      <c r="I136" s="721"/>
      <c r="J136" s="338"/>
      <c r="K136" s="722"/>
      <c r="L136" s="855" t="s">
        <v>559</v>
      </c>
      <c r="M136" s="338"/>
      <c r="N136" s="339"/>
      <c r="O136" s="340"/>
      <c r="P136" s="336"/>
      <c r="Q136" s="856"/>
      <c r="R136" s="667"/>
      <c r="S136" s="336"/>
      <c r="T136" s="340"/>
      <c r="U136" s="340"/>
      <c r="V136" s="722"/>
      <c r="W136" s="968"/>
      <c r="X136" s="337"/>
      <c r="Y136" s="337"/>
      <c r="Z136" s="668"/>
      <c r="AA136" s="1019"/>
      <c r="AB136" s="1088"/>
      <c r="AC136" s="1089"/>
      <c r="AD136" s="1049"/>
      <c r="AE136" s="338"/>
      <c r="AF136" s="341"/>
      <c r="AG136" s="341"/>
      <c r="AH136" s="1123"/>
      <c r="AI136" s="1188"/>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c r="BI136" s="342"/>
      <c r="BJ136" s="342"/>
      <c r="BK136" s="342"/>
      <c r="BL136" s="342"/>
      <c r="BM136" s="342"/>
      <c r="BN136" s="342"/>
      <c r="BO136" s="342"/>
      <c r="BP136" s="342"/>
      <c r="BQ136" s="342"/>
      <c r="BR136" s="342"/>
      <c r="BS136" s="342"/>
      <c r="BT136" s="342"/>
      <c r="BU136" s="342"/>
      <c r="BV136" s="342"/>
      <c r="BW136" s="342"/>
      <c r="BX136" s="342"/>
      <c r="BY136" s="342"/>
      <c r="BZ136" s="342"/>
      <c r="CA136" s="342"/>
      <c r="CB136" s="342"/>
      <c r="CC136" s="342"/>
      <c r="CD136" s="342"/>
      <c r="CE136" s="342"/>
      <c r="CF136" s="342"/>
      <c r="CG136" s="342"/>
      <c r="CH136" s="342"/>
      <c r="CI136" s="342"/>
      <c r="CJ136" s="342"/>
      <c r="CK136" s="342"/>
      <c r="CL136" s="342"/>
      <c r="CM136" s="342"/>
      <c r="CN136" s="342"/>
      <c r="CO136" s="1189"/>
      <c r="CP136" s="917"/>
      <c r="CQ136" s="337"/>
      <c r="CR136" s="337"/>
      <c r="CS136" s="337"/>
      <c r="CT136" s="337"/>
      <c r="CU136" s="337"/>
      <c r="CV136" s="337"/>
      <c r="CW136" s="337"/>
      <c r="CX136" s="337"/>
      <c r="CY136" s="337"/>
      <c r="CZ136" s="337"/>
      <c r="DA136" s="337"/>
      <c r="DB136" s="337"/>
      <c r="DC136" s="337"/>
      <c r="DD136" s="53">
        <f t="shared" si="19"/>
        <v>0</v>
      </c>
      <c r="DE136" s="53">
        <f t="shared" si="20"/>
        <v>0</v>
      </c>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33"/>
      <c r="HT136" s="33"/>
      <c r="HU136" s="33"/>
      <c r="HV136" s="33"/>
      <c r="HW136" s="33"/>
      <c r="HX136" s="33"/>
      <c r="HY136" s="33"/>
    </row>
    <row r="137" spans="1:233" ht="19.5" x14ac:dyDescent="0.25">
      <c r="A137" s="653" t="s">
        <v>523</v>
      </c>
      <c r="B137" s="47" t="s">
        <v>207</v>
      </c>
      <c r="C137" s="47" t="s">
        <v>205</v>
      </c>
      <c r="D137" s="47" t="s">
        <v>415</v>
      </c>
      <c r="E137" s="47" t="s">
        <v>271</v>
      </c>
      <c r="F137" s="47"/>
      <c r="G137" s="654"/>
      <c r="H137" s="678"/>
      <c r="I137" s="698"/>
      <c r="J137" s="50"/>
      <c r="K137" s="699"/>
      <c r="L137" s="824" t="s">
        <v>272</v>
      </c>
      <c r="M137" s="50"/>
      <c r="N137" s="49"/>
      <c r="O137" s="198"/>
      <c r="P137" s="47"/>
      <c r="Q137" s="825"/>
      <c r="R137" s="653"/>
      <c r="S137" s="47"/>
      <c r="T137" s="198"/>
      <c r="U137" s="198"/>
      <c r="V137" s="699"/>
      <c r="W137" s="959"/>
      <c r="X137" s="48"/>
      <c r="Y137" s="48"/>
      <c r="Z137" s="654"/>
      <c r="AA137" s="1005"/>
      <c r="AB137" s="993"/>
      <c r="AC137" s="942"/>
      <c r="AD137" s="1035"/>
      <c r="AE137" s="50"/>
      <c r="AF137" s="51"/>
      <c r="AG137" s="51"/>
      <c r="AH137" s="1109"/>
      <c r="AI137" s="1168"/>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1169"/>
      <c r="CP137" s="909"/>
      <c r="CQ137" s="48"/>
      <c r="CR137" s="48"/>
      <c r="CS137" s="48"/>
      <c r="CT137" s="48"/>
      <c r="CU137" s="48"/>
      <c r="CV137" s="48"/>
      <c r="CW137" s="48"/>
      <c r="CX137" s="48"/>
      <c r="CY137" s="48"/>
      <c r="CZ137" s="48"/>
      <c r="DA137" s="48"/>
      <c r="DB137" s="48"/>
      <c r="DC137" s="48"/>
      <c r="DD137" s="53">
        <f t="shared" si="19"/>
        <v>0</v>
      </c>
      <c r="DE137" s="53">
        <f t="shared" si="20"/>
        <v>0</v>
      </c>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33"/>
      <c r="HT137" s="33"/>
      <c r="HU137" s="33"/>
      <c r="HV137" s="33"/>
      <c r="HW137" s="33"/>
      <c r="HX137" s="33"/>
      <c r="HY137" s="33"/>
    </row>
    <row r="138" spans="1:233" ht="32.25" thickBot="1" x14ac:dyDescent="0.3">
      <c r="A138" s="661" t="s">
        <v>523</v>
      </c>
      <c r="B138" s="297" t="s">
        <v>207</v>
      </c>
      <c r="C138" s="297" t="s">
        <v>205</v>
      </c>
      <c r="D138" s="297" t="s">
        <v>415</v>
      </c>
      <c r="E138" s="297" t="s">
        <v>271</v>
      </c>
      <c r="F138" s="297" t="s">
        <v>134</v>
      </c>
      <c r="G138" s="662"/>
      <c r="H138" s="739"/>
      <c r="I138" s="730"/>
      <c r="J138" s="305"/>
      <c r="K138" s="731"/>
      <c r="L138" s="838" t="s">
        <v>560</v>
      </c>
      <c r="M138" s="305"/>
      <c r="N138" s="300"/>
      <c r="O138" s="301"/>
      <c r="P138" s="297"/>
      <c r="Q138" s="839"/>
      <c r="R138" s="661"/>
      <c r="S138" s="297"/>
      <c r="T138" s="301"/>
      <c r="U138" s="301"/>
      <c r="V138" s="731"/>
      <c r="W138" s="964"/>
      <c r="X138" s="298"/>
      <c r="Y138" s="298"/>
      <c r="Z138" s="662"/>
      <c r="AA138" s="1012"/>
      <c r="AB138" s="1077"/>
      <c r="AC138" s="1078"/>
      <c r="AD138" s="1057"/>
      <c r="AE138" s="305"/>
      <c r="AF138" s="302"/>
      <c r="AG138" s="302"/>
      <c r="AH138" s="1114"/>
      <c r="AI138" s="1178"/>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BG138" s="303"/>
      <c r="BH138" s="303"/>
      <c r="BI138" s="303"/>
      <c r="BJ138" s="303"/>
      <c r="BK138" s="303"/>
      <c r="BL138" s="303"/>
      <c r="BM138" s="303"/>
      <c r="BN138" s="303"/>
      <c r="BO138" s="303"/>
      <c r="BP138" s="303"/>
      <c r="BQ138" s="303"/>
      <c r="BR138" s="303"/>
      <c r="BS138" s="303"/>
      <c r="BT138" s="303"/>
      <c r="BU138" s="303"/>
      <c r="BV138" s="303"/>
      <c r="BW138" s="303"/>
      <c r="BX138" s="303"/>
      <c r="BY138" s="303"/>
      <c r="BZ138" s="303"/>
      <c r="CA138" s="303"/>
      <c r="CB138" s="303"/>
      <c r="CC138" s="303"/>
      <c r="CD138" s="303"/>
      <c r="CE138" s="303"/>
      <c r="CF138" s="303"/>
      <c r="CG138" s="303"/>
      <c r="CH138" s="303"/>
      <c r="CI138" s="303"/>
      <c r="CJ138" s="303"/>
      <c r="CK138" s="303"/>
      <c r="CL138" s="303"/>
      <c r="CM138" s="303"/>
      <c r="CN138" s="303"/>
      <c r="CO138" s="1179"/>
      <c r="CP138" s="914"/>
      <c r="CQ138" s="298"/>
      <c r="CR138" s="298"/>
      <c r="CS138" s="298"/>
      <c r="CT138" s="298"/>
      <c r="CU138" s="298"/>
      <c r="CV138" s="298"/>
      <c r="CW138" s="298"/>
      <c r="CX138" s="298"/>
      <c r="CY138" s="298"/>
      <c r="CZ138" s="298"/>
      <c r="DA138" s="298"/>
      <c r="DB138" s="298"/>
      <c r="DC138" s="298"/>
      <c r="DD138" s="53">
        <f t="shared" si="19"/>
        <v>0</v>
      </c>
      <c r="DE138" s="53">
        <f t="shared" si="20"/>
        <v>0</v>
      </c>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33"/>
      <c r="HT138" s="33"/>
      <c r="HU138" s="33"/>
      <c r="HV138" s="33"/>
      <c r="HW138" s="33"/>
      <c r="HX138" s="33"/>
      <c r="HY138" s="33"/>
    </row>
    <row r="139" spans="1:233" s="66" customFormat="1" ht="72" customHeight="1" x14ac:dyDescent="0.25">
      <c r="A139" s="1301" t="s">
        <v>523</v>
      </c>
      <c r="B139" s="1310" t="s">
        <v>207</v>
      </c>
      <c r="C139" s="1310" t="s">
        <v>205</v>
      </c>
      <c r="D139" s="1310" t="s">
        <v>415</v>
      </c>
      <c r="E139" s="1310" t="s">
        <v>271</v>
      </c>
      <c r="F139" s="1310" t="s">
        <v>134</v>
      </c>
      <c r="G139" s="1307" t="s">
        <v>561</v>
      </c>
      <c r="H139" s="1304" t="s">
        <v>113</v>
      </c>
      <c r="I139" s="495" t="s">
        <v>1027</v>
      </c>
      <c r="J139" s="464" t="s">
        <v>1032</v>
      </c>
      <c r="K139" s="723">
        <v>300</v>
      </c>
      <c r="L139" s="1301" t="s">
        <v>562</v>
      </c>
      <c r="M139" s="1310">
        <v>2021005810164</v>
      </c>
      <c r="N139" s="1403">
        <v>3501000000</v>
      </c>
      <c r="O139" s="1310" t="s">
        <v>1037</v>
      </c>
      <c r="P139" s="427">
        <v>300</v>
      </c>
      <c r="Q139" s="876">
        <v>600000000</v>
      </c>
      <c r="R139" s="1301" t="s">
        <v>1201</v>
      </c>
      <c r="S139" s="765" t="s">
        <v>1032</v>
      </c>
      <c r="T139" s="1322" t="s">
        <v>1202</v>
      </c>
      <c r="U139" s="1322" t="s">
        <v>999</v>
      </c>
      <c r="V139" s="723"/>
      <c r="W139" s="1301" t="s">
        <v>565</v>
      </c>
      <c r="X139" s="1406">
        <f>CU139</f>
        <v>3501000000</v>
      </c>
      <c r="Y139" s="1310">
        <v>53231</v>
      </c>
      <c r="Z139" s="1307" t="s">
        <v>569</v>
      </c>
      <c r="AA139" s="1409">
        <v>3501000</v>
      </c>
      <c r="AB139" s="1301" t="s">
        <v>524</v>
      </c>
      <c r="AC139" s="1317" t="s">
        <v>1023</v>
      </c>
      <c r="AD139" s="1412" t="s">
        <v>563</v>
      </c>
      <c r="AE139" s="1388" t="s">
        <v>564</v>
      </c>
      <c r="AF139" s="432"/>
      <c r="AG139" s="1416">
        <v>3501000000</v>
      </c>
      <c r="AH139" s="1419">
        <f t="shared" si="14"/>
        <v>3501000000</v>
      </c>
      <c r="AI139" s="1422">
        <v>3501</v>
      </c>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4"/>
      <c r="BM139" s="434"/>
      <c r="BN139" s="434"/>
      <c r="BO139" s="434"/>
      <c r="BP139" s="434"/>
      <c r="BQ139" s="434"/>
      <c r="BR139" s="434"/>
      <c r="BS139" s="434"/>
      <c r="BT139" s="434"/>
      <c r="BU139" s="434"/>
      <c r="BV139" s="434"/>
      <c r="BW139" s="434"/>
      <c r="BX139" s="434"/>
      <c r="BY139" s="434"/>
      <c r="BZ139" s="434"/>
      <c r="CA139" s="434"/>
      <c r="CB139" s="434"/>
      <c r="CC139" s="434"/>
      <c r="CD139" s="1425">
        <v>1</v>
      </c>
      <c r="CE139" s="434"/>
      <c r="CF139" s="434"/>
      <c r="CG139" s="434"/>
      <c r="CH139" s="434"/>
      <c r="CI139" s="434"/>
      <c r="CJ139" s="434"/>
      <c r="CK139" s="434"/>
      <c r="CL139" s="434"/>
      <c r="CM139" s="434"/>
      <c r="CN139" s="434"/>
      <c r="CO139" s="1183"/>
      <c r="CP139" s="1400" t="s">
        <v>566</v>
      </c>
      <c r="CQ139" s="1310" t="s">
        <v>567</v>
      </c>
      <c r="CR139" s="1310">
        <v>40031</v>
      </c>
      <c r="CS139" s="1310" t="s">
        <v>568</v>
      </c>
      <c r="CT139" s="1310" t="s">
        <v>565</v>
      </c>
      <c r="CU139" s="1310">
        <f>AH139</f>
        <v>3501000000</v>
      </c>
      <c r="CV139" s="1310">
        <v>53231</v>
      </c>
      <c r="CW139" s="1310" t="s">
        <v>569</v>
      </c>
      <c r="CX139" s="1310" t="s">
        <v>570</v>
      </c>
      <c r="CY139" s="1310" t="s">
        <v>571</v>
      </c>
      <c r="CZ139" s="1310">
        <v>7063</v>
      </c>
      <c r="DA139" s="1310" t="s">
        <v>572</v>
      </c>
      <c r="DB139" s="1310" t="s">
        <v>563</v>
      </c>
      <c r="DC139" s="1307" t="s">
        <v>573</v>
      </c>
      <c r="DD139" s="1345" t="s">
        <v>1026</v>
      </c>
      <c r="DE139" s="53" t="e">
        <f t="shared" si="20"/>
        <v>#VALUE!</v>
      </c>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row>
    <row r="140" spans="1:233" s="66" customFormat="1" ht="72" customHeight="1" x14ac:dyDescent="0.25">
      <c r="A140" s="1302"/>
      <c r="B140" s="1311"/>
      <c r="C140" s="1311"/>
      <c r="D140" s="1311"/>
      <c r="E140" s="1311"/>
      <c r="F140" s="1311"/>
      <c r="G140" s="1308"/>
      <c r="H140" s="1305"/>
      <c r="I140" s="506" t="s">
        <v>1028</v>
      </c>
      <c r="J140" s="63" t="s">
        <v>1033</v>
      </c>
      <c r="K140" s="725">
        <v>2000</v>
      </c>
      <c r="L140" s="1302"/>
      <c r="M140" s="1311"/>
      <c r="N140" s="1404"/>
      <c r="O140" s="1311"/>
      <c r="P140" s="184">
        <v>1700</v>
      </c>
      <c r="Q140" s="877">
        <v>970000000</v>
      </c>
      <c r="R140" s="1302"/>
      <c r="S140" s="212" t="s">
        <v>1033</v>
      </c>
      <c r="T140" s="1300"/>
      <c r="U140" s="1300"/>
      <c r="V140" s="725"/>
      <c r="W140" s="1302"/>
      <c r="X140" s="1407"/>
      <c r="Y140" s="1311"/>
      <c r="Z140" s="1308"/>
      <c r="AA140" s="1410"/>
      <c r="AB140" s="1302"/>
      <c r="AC140" s="1318"/>
      <c r="AD140" s="1413"/>
      <c r="AE140" s="1415"/>
      <c r="AF140" s="83"/>
      <c r="AG140" s="1417"/>
      <c r="AH140" s="1420"/>
      <c r="AI140" s="1423"/>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1426"/>
      <c r="CE140" s="55"/>
      <c r="CF140" s="55"/>
      <c r="CG140" s="55"/>
      <c r="CH140" s="55"/>
      <c r="CI140" s="55"/>
      <c r="CJ140" s="55"/>
      <c r="CK140" s="55"/>
      <c r="CL140" s="55"/>
      <c r="CM140" s="55"/>
      <c r="CN140" s="55"/>
      <c r="CO140" s="1193"/>
      <c r="CP140" s="1401"/>
      <c r="CQ140" s="1311"/>
      <c r="CR140" s="1311"/>
      <c r="CS140" s="1311"/>
      <c r="CT140" s="1311"/>
      <c r="CU140" s="1311"/>
      <c r="CV140" s="1311"/>
      <c r="CW140" s="1311"/>
      <c r="CX140" s="1311"/>
      <c r="CY140" s="1311"/>
      <c r="CZ140" s="1311"/>
      <c r="DA140" s="1311"/>
      <c r="DB140" s="1311"/>
      <c r="DC140" s="1308"/>
      <c r="DD140" s="1346"/>
      <c r="DE140" s="53"/>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row>
    <row r="141" spans="1:233" s="66" customFormat="1" ht="125.25" customHeight="1" x14ac:dyDescent="0.25">
      <c r="A141" s="1302"/>
      <c r="B141" s="1311"/>
      <c r="C141" s="1311"/>
      <c r="D141" s="1311"/>
      <c r="E141" s="1311"/>
      <c r="F141" s="1311"/>
      <c r="G141" s="1308"/>
      <c r="H141" s="1305"/>
      <c r="I141" s="506" t="s">
        <v>576</v>
      </c>
      <c r="J141" s="63" t="s">
        <v>577</v>
      </c>
      <c r="K141" s="725">
        <v>1100</v>
      </c>
      <c r="L141" s="1302"/>
      <c r="M141" s="1311"/>
      <c r="N141" s="1404"/>
      <c r="O141" s="1311"/>
      <c r="P141" s="184">
        <v>1100</v>
      </c>
      <c r="Q141" s="877">
        <v>476809987</v>
      </c>
      <c r="R141" s="1302"/>
      <c r="S141" s="212" t="s">
        <v>577</v>
      </c>
      <c r="T141" s="1300"/>
      <c r="U141" s="1300"/>
      <c r="V141" s="725"/>
      <c r="W141" s="1302"/>
      <c r="X141" s="1407"/>
      <c r="Y141" s="1311"/>
      <c r="Z141" s="1308"/>
      <c r="AA141" s="1410"/>
      <c r="AB141" s="1302"/>
      <c r="AC141" s="1318"/>
      <c r="AD141" s="1413"/>
      <c r="AE141" s="1415"/>
      <c r="AF141" s="83"/>
      <c r="AG141" s="1417"/>
      <c r="AH141" s="1420"/>
      <c r="AI141" s="1423"/>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1426"/>
      <c r="CE141" s="55"/>
      <c r="CF141" s="55"/>
      <c r="CG141" s="55"/>
      <c r="CH141" s="55"/>
      <c r="CI141" s="55"/>
      <c r="CJ141" s="55"/>
      <c r="CK141" s="55"/>
      <c r="CL141" s="55"/>
      <c r="CM141" s="55"/>
      <c r="CN141" s="55"/>
      <c r="CO141" s="1193"/>
      <c r="CP141" s="1401"/>
      <c r="CQ141" s="1311"/>
      <c r="CR141" s="1311"/>
      <c r="CS141" s="1311"/>
      <c r="CT141" s="1311"/>
      <c r="CU141" s="1311"/>
      <c r="CV141" s="1311"/>
      <c r="CW141" s="1311"/>
      <c r="CX141" s="1311"/>
      <c r="CY141" s="1311"/>
      <c r="CZ141" s="1311"/>
      <c r="DA141" s="1311"/>
      <c r="DB141" s="1311"/>
      <c r="DC141" s="1308"/>
      <c r="DD141" s="1346"/>
      <c r="DE141" s="53"/>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row>
    <row r="142" spans="1:233" s="66" customFormat="1" ht="72" customHeight="1" x14ac:dyDescent="0.25">
      <c r="A142" s="1302"/>
      <c r="B142" s="1311"/>
      <c r="C142" s="1311"/>
      <c r="D142" s="1311"/>
      <c r="E142" s="1311"/>
      <c r="F142" s="1311"/>
      <c r="G142" s="1308"/>
      <c r="H142" s="1305"/>
      <c r="I142" s="506" t="s">
        <v>1029</v>
      </c>
      <c r="J142" s="63" t="s">
        <v>1034</v>
      </c>
      <c r="K142" s="725">
        <v>1000</v>
      </c>
      <c r="L142" s="1302"/>
      <c r="M142" s="1311"/>
      <c r="N142" s="1404"/>
      <c r="O142" s="1311"/>
      <c r="P142" s="184">
        <v>1000</v>
      </c>
      <c r="Q142" s="877">
        <v>1423190013</v>
      </c>
      <c r="R142" s="1302"/>
      <c r="S142" s="212" t="s">
        <v>1034</v>
      </c>
      <c r="T142" s="1300"/>
      <c r="U142" s="1300"/>
      <c r="V142" s="725"/>
      <c r="W142" s="1302"/>
      <c r="X142" s="1407"/>
      <c r="Y142" s="1311"/>
      <c r="Z142" s="1308"/>
      <c r="AA142" s="1410"/>
      <c r="AB142" s="1302"/>
      <c r="AC142" s="1318"/>
      <c r="AD142" s="1413"/>
      <c r="AE142" s="1415"/>
      <c r="AF142" s="83"/>
      <c r="AG142" s="1417"/>
      <c r="AH142" s="1420"/>
      <c r="AI142" s="1423"/>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1426"/>
      <c r="CE142" s="55"/>
      <c r="CF142" s="55"/>
      <c r="CG142" s="55"/>
      <c r="CH142" s="55"/>
      <c r="CI142" s="55"/>
      <c r="CJ142" s="55"/>
      <c r="CK142" s="55"/>
      <c r="CL142" s="55"/>
      <c r="CM142" s="55"/>
      <c r="CN142" s="55"/>
      <c r="CO142" s="1193"/>
      <c r="CP142" s="1401"/>
      <c r="CQ142" s="1311"/>
      <c r="CR142" s="1311"/>
      <c r="CS142" s="1311"/>
      <c r="CT142" s="1311"/>
      <c r="CU142" s="1311"/>
      <c r="CV142" s="1311"/>
      <c r="CW142" s="1311"/>
      <c r="CX142" s="1311"/>
      <c r="CY142" s="1311"/>
      <c r="CZ142" s="1311"/>
      <c r="DA142" s="1311"/>
      <c r="DB142" s="1311"/>
      <c r="DC142" s="1308"/>
      <c r="DD142" s="1346"/>
      <c r="DE142" s="53"/>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row>
    <row r="143" spans="1:233" s="66" customFormat="1" ht="72" customHeight="1" x14ac:dyDescent="0.25">
      <c r="A143" s="1302"/>
      <c r="B143" s="1311"/>
      <c r="C143" s="1311"/>
      <c r="D143" s="1311"/>
      <c r="E143" s="1311"/>
      <c r="F143" s="1311"/>
      <c r="G143" s="1308"/>
      <c r="H143" s="1305"/>
      <c r="I143" s="506" t="s">
        <v>1030</v>
      </c>
      <c r="J143" s="63" t="s">
        <v>1035</v>
      </c>
      <c r="K143" s="725">
        <v>50</v>
      </c>
      <c r="L143" s="1302"/>
      <c r="M143" s="1311"/>
      <c r="N143" s="1404"/>
      <c r="O143" s="1311"/>
      <c r="P143" s="184">
        <v>50</v>
      </c>
      <c r="Q143" s="877">
        <v>20000000</v>
      </c>
      <c r="R143" s="1302"/>
      <c r="S143" s="212" t="s">
        <v>1035</v>
      </c>
      <c r="T143" s="1300"/>
      <c r="U143" s="1300"/>
      <c r="V143" s="725"/>
      <c r="W143" s="1302"/>
      <c r="X143" s="1407"/>
      <c r="Y143" s="1311"/>
      <c r="Z143" s="1308"/>
      <c r="AA143" s="1410"/>
      <c r="AB143" s="1302"/>
      <c r="AC143" s="1318"/>
      <c r="AD143" s="1413"/>
      <c r="AE143" s="1415"/>
      <c r="AF143" s="83"/>
      <c r="AG143" s="1417"/>
      <c r="AH143" s="1420"/>
      <c r="AI143" s="1423"/>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1426"/>
      <c r="CE143" s="55"/>
      <c r="CF143" s="55"/>
      <c r="CG143" s="55"/>
      <c r="CH143" s="55"/>
      <c r="CI143" s="55"/>
      <c r="CJ143" s="55"/>
      <c r="CK143" s="55"/>
      <c r="CL143" s="55"/>
      <c r="CM143" s="55"/>
      <c r="CN143" s="55"/>
      <c r="CO143" s="1193"/>
      <c r="CP143" s="1401"/>
      <c r="CQ143" s="1311"/>
      <c r="CR143" s="1311"/>
      <c r="CS143" s="1311"/>
      <c r="CT143" s="1311"/>
      <c r="CU143" s="1311"/>
      <c r="CV143" s="1311"/>
      <c r="CW143" s="1311"/>
      <c r="CX143" s="1311"/>
      <c r="CY143" s="1311"/>
      <c r="CZ143" s="1311"/>
      <c r="DA143" s="1311"/>
      <c r="DB143" s="1311"/>
      <c r="DC143" s="1308"/>
      <c r="DD143" s="1346"/>
      <c r="DE143" s="53"/>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row>
    <row r="144" spans="1:233" s="66" customFormat="1" ht="100.5" customHeight="1" thickBot="1" x14ac:dyDescent="0.3">
      <c r="A144" s="1303"/>
      <c r="B144" s="1312"/>
      <c r="C144" s="1312"/>
      <c r="D144" s="1312"/>
      <c r="E144" s="1312"/>
      <c r="F144" s="1312"/>
      <c r="G144" s="1309"/>
      <c r="H144" s="1306"/>
      <c r="I144" s="498" t="s">
        <v>1031</v>
      </c>
      <c r="J144" s="476" t="s">
        <v>1036</v>
      </c>
      <c r="K144" s="724">
        <v>10</v>
      </c>
      <c r="L144" s="1303"/>
      <c r="M144" s="1312"/>
      <c r="N144" s="1405"/>
      <c r="O144" s="1312"/>
      <c r="P144" s="443">
        <v>10</v>
      </c>
      <c r="Q144" s="878">
        <v>10000000</v>
      </c>
      <c r="R144" s="1303"/>
      <c r="S144" s="766" t="s">
        <v>1036</v>
      </c>
      <c r="T144" s="1323"/>
      <c r="U144" s="1323"/>
      <c r="V144" s="724"/>
      <c r="W144" s="1303"/>
      <c r="X144" s="1408"/>
      <c r="Y144" s="1312"/>
      <c r="Z144" s="1309"/>
      <c r="AA144" s="1411"/>
      <c r="AB144" s="1303"/>
      <c r="AC144" s="1319"/>
      <c r="AD144" s="1414"/>
      <c r="AE144" s="1389"/>
      <c r="AF144" s="449"/>
      <c r="AG144" s="1418"/>
      <c r="AH144" s="1421"/>
      <c r="AI144" s="1424"/>
      <c r="AJ144" s="451"/>
      <c r="AK144" s="451"/>
      <c r="AL144" s="451"/>
      <c r="AM144" s="451"/>
      <c r="AN144" s="451"/>
      <c r="AO144" s="451"/>
      <c r="AP144" s="451"/>
      <c r="AQ144" s="451"/>
      <c r="AR144" s="451"/>
      <c r="AS144" s="451"/>
      <c r="AT144" s="451"/>
      <c r="AU144" s="451"/>
      <c r="AV144" s="451"/>
      <c r="AW144" s="451"/>
      <c r="AX144" s="451"/>
      <c r="AY144" s="451"/>
      <c r="AZ144" s="451"/>
      <c r="BA144" s="451"/>
      <c r="BB144" s="451"/>
      <c r="BC144" s="451"/>
      <c r="BD144" s="451"/>
      <c r="BE144" s="451"/>
      <c r="BF144" s="451"/>
      <c r="BG144" s="451"/>
      <c r="BH144" s="451"/>
      <c r="BI144" s="451"/>
      <c r="BJ144" s="451"/>
      <c r="BK144" s="451"/>
      <c r="BL144" s="451"/>
      <c r="BM144" s="451"/>
      <c r="BN144" s="451"/>
      <c r="BO144" s="451"/>
      <c r="BP144" s="451"/>
      <c r="BQ144" s="451"/>
      <c r="BR144" s="451"/>
      <c r="BS144" s="451"/>
      <c r="BT144" s="451"/>
      <c r="BU144" s="451"/>
      <c r="BV144" s="451"/>
      <c r="BW144" s="451"/>
      <c r="BX144" s="451"/>
      <c r="BY144" s="451"/>
      <c r="BZ144" s="451"/>
      <c r="CA144" s="451"/>
      <c r="CB144" s="451"/>
      <c r="CC144" s="451"/>
      <c r="CD144" s="1427"/>
      <c r="CE144" s="451"/>
      <c r="CF144" s="451"/>
      <c r="CG144" s="451"/>
      <c r="CH144" s="451"/>
      <c r="CI144" s="451"/>
      <c r="CJ144" s="451"/>
      <c r="CK144" s="451"/>
      <c r="CL144" s="451"/>
      <c r="CM144" s="451"/>
      <c r="CN144" s="451"/>
      <c r="CO144" s="1185"/>
      <c r="CP144" s="1402"/>
      <c r="CQ144" s="1312"/>
      <c r="CR144" s="1312"/>
      <c r="CS144" s="1312"/>
      <c r="CT144" s="1312"/>
      <c r="CU144" s="1312"/>
      <c r="CV144" s="1312"/>
      <c r="CW144" s="1312"/>
      <c r="CX144" s="1312"/>
      <c r="CY144" s="1312"/>
      <c r="CZ144" s="1312"/>
      <c r="DA144" s="1312"/>
      <c r="DB144" s="1312"/>
      <c r="DC144" s="1309"/>
      <c r="DD144" s="1347"/>
      <c r="DE144" s="53"/>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row>
    <row r="145" spans="1:16343" s="66" customFormat="1" ht="137.25" customHeight="1" thickBot="1" x14ac:dyDescent="0.3">
      <c r="A145" s="740" t="s">
        <v>523</v>
      </c>
      <c r="B145" s="741" t="s">
        <v>207</v>
      </c>
      <c r="C145" s="741" t="s">
        <v>205</v>
      </c>
      <c r="D145" s="741" t="s">
        <v>415</v>
      </c>
      <c r="E145" s="741" t="s">
        <v>271</v>
      </c>
      <c r="F145" s="741" t="s">
        <v>134</v>
      </c>
      <c r="G145" s="742" t="s">
        <v>574</v>
      </c>
      <c r="H145" s="682" t="s">
        <v>113</v>
      </c>
      <c r="I145" s="743" t="s">
        <v>576</v>
      </c>
      <c r="J145" s="744" t="s">
        <v>577</v>
      </c>
      <c r="K145" s="745">
        <v>1100</v>
      </c>
      <c r="L145" s="879" t="s">
        <v>575</v>
      </c>
      <c r="M145" s="744">
        <v>2020005810186</v>
      </c>
      <c r="N145" s="746">
        <v>480800000</v>
      </c>
      <c r="O145" s="747" t="s">
        <v>1038</v>
      </c>
      <c r="P145" s="748" t="s">
        <v>1039</v>
      </c>
      <c r="Q145" s="880">
        <v>480800000</v>
      </c>
      <c r="R145" s="933" t="s">
        <v>1114</v>
      </c>
      <c r="S145" s="748" t="s">
        <v>577</v>
      </c>
      <c r="T145" s="749" t="s">
        <v>911</v>
      </c>
      <c r="U145" s="749" t="s">
        <v>999</v>
      </c>
      <c r="V145" s="745"/>
      <c r="W145" s="981" t="s">
        <v>578</v>
      </c>
      <c r="X145" s="750">
        <f>CU145</f>
        <v>480800000</v>
      </c>
      <c r="Y145" s="751" t="s">
        <v>582</v>
      </c>
      <c r="Z145" s="982" t="s">
        <v>583</v>
      </c>
      <c r="AA145" s="1023">
        <v>480800</v>
      </c>
      <c r="AB145" s="1094" t="s">
        <v>524</v>
      </c>
      <c r="AC145" s="1095" t="s">
        <v>1023</v>
      </c>
      <c r="AD145" s="1061" t="s">
        <v>563</v>
      </c>
      <c r="AE145" s="744" t="s">
        <v>564</v>
      </c>
      <c r="AF145" s="752"/>
      <c r="AG145" s="752">
        <v>480800000</v>
      </c>
      <c r="AH145" s="1131">
        <f t="shared" si="14"/>
        <v>480800000</v>
      </c>
      <c r="AI145" s="1197">
        <v>480.8</v>
      </c>
      <c r="AJ145" s="753"/>
      <c r="AK145" s="754"/>
      <c r="AL145" s="754"/>
      <c r="AM145" s="754"/>
      <c r="AN145" s="754"/>
      <c r="AO145" s="754"/>
      <c r="AP145" s="754"/>
      <c r="AQ145" s="754"/>
      <c r="AR145" s="754"/>
      <c r="AS145" s="754"/>
      <c r="AT145" s="754"/>
      <c r="AU145" s="754"/>
      <c r="AV145" s="754"/>
      <c r="AW145" s="754"/>
      <c r="AX145" s="754"/>
      <c r="AY145" s="754"/>
      <c r="AZ145" s="754"/>
      <c r="BA145" s="754"/>
      <c r="BB145" s="754"/>
      <c r="BC145" s="754"/>
      <c r="BD145" s="754"/>
      <c r="BE145" s="754"/>
      <c r="BF145" s="754"/>
      <c r="BG145" s="754">
        <v>316.8</v>
      </c>
      <c r="BH145" s="754">
        <v>2.5</v>
      </c>
      <c r="BI145" s="754"/>
      <c r="BJ145" s="754"/>
      <c r="BK145" s="754"/>
      <c r="BL145" s="754">
        <v>160</v>
      </c>
      <c r="BM145" s="754">
        <v>1.5</v>
      </c>
      <c r="BN145" s="754"/>
      <c r="BO145" s="754"/>
      <c r="BP145" s="754"/>
      <c r="BQ145" s="754"/>
      <c r="BR145" s="754"/>
      <c r="BS145" s="754"/>
      <c r="BT145" s="754"/>
      <c r="BU145" s="754"/>
      <c r="BV145" s="754"/>
      <c r="BW145" s="754"/>
      <c r="BX145" s="754"/>
      <c r="BY145" s="754"/>
      <c r="BZ145" s="754"/>
      <c r="CA145" s="754"/>
      <c r="CB145" s="754"/>
      <c r="CC145" s="754"/>
      <c r="CD145" s="754"/>
      <c r="CE145" s="754"/>
      <c r="CF145" s="754"/>
      <c r="CG145" s="754"/>
      <c r="CH145" s="754"/>
      <c r="CI145" s="754"/>
      <c r="CJ145" s="754"/>
      <c r="CK145" s="754"/>
      <c r="CL145" s="754"/>
      <c r="CM145" s="755"/>
      <c r="CN145" s="755"/>
      <c r="CO145" s="1198"/>
      <c r="CP145" s="1225" t="s">
        <v>579</v>
      </c>
      <c r="CQ145" s="756" t="s">
        <v>580</v>
      </c>
      <c r="CR145" s="757">
        <v>40032</v>
      </c>
      <c r="CS145" s="758" t="s">
        <v>581</v>
      </c>
      <c r="CT145" s="759" t="s">
        <v>578</v>
      </c>
      <c r="CU145" s="760">
        <f>AH145</f>
        <v>480800000</v>
      </c>
      <c r="CV145" s="751" t="s">
        <v>582</v>
      </c>
      <c r="CW145" s="751" t="s">
        <v>583</v>
      </c>
      <c r="CX145" s="761" t="s">
        <v>584</v>
      </c>
      <c r="CY145" s="761" t="s">
        <v>585</v>
      </c>
      <c r="CZ145" s="762" t="s">
        <v>586</v>
      </c>
      <c r="DA145" s="762" t="s">
        <v>587</v>
      </c>
      <c r="DB145" s="763" t="s">
        <v>588</v>
      </c>
      <c r="DC145" s="764" t="s">
        <v>589</v>
      </c>
      <c r="DD145" s="53"/>
      <c r="DE145" s="53"/>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row>
    <row r="146" spans="1:16343" ht="19.5" x14ac:dyDescent="0.25">
      <c r="A146" s="667" t="s">
        <v>523</v>
      </c>
      <c r="B146" s="336" t="s">
        <v>207</v>
      </c>
      <c r="C146" s="336" t="s">
        <v>205</v>
      </c>
      <c r="D146" s="336" t="s">
        <v>590</v>
      </c>
      <c r="E146" s="336"/>
      <c r="F146" s="336"/>
      <c r="G146" s="668"/>
      <c r="H146" s="680"/>
      <c r="I146" s="721"/>
      <c r="J146" s="338"/>
      <c r="K146" s="722"/>
      <c r="L146" s="855" t="s">
        <v>591</v>
      </c>
      <c r="M146" s="338"/>
      <c r="N146" s="339"/>
      <c r="O146" s="340"/>
      <c r="P146" s="336"/>
      <c r="Q146" s="856"/>
      <c r="R146" s="667"/>
      <c r="S146" s="336"/>
      <c r="T146" s="340"/>
      <c r="U146" s="340"/>
      <c r="V146" s="722"/>
      <c r="W146" s="968"/>
      <c r="X146" s="337"/>
      <c r="Y146" s="337"/>
      <c r="Z146" s="668"/>
      <c r="AA146" s="1019"/>
      <c r="AB146" s="1088"/>
      <c r="AC146" s="1089"/>
      <c r="AD146" s="1049"/>
      <c r="AE146" s="338"/>
      <c r="AF146" s="341"/>
      <c r="AG146" s="341"/>
      <c r="AH146" s="1123"/>
      <c r="AI146" s="1188"/>
      <c r="AJ146" s="342"/>
      <c r="AK146" s="342"/>
      <c r="AL146" s="342"/>
      <c r="AM146" s="342"/>
      <c r="AN146" s="342"/>
      <c r="AO146" s="342"/>
      <c r="AP146" s="342"/>
      <c r="AQ146" s="342"/>
      <c r="AR146" s="342"/>
      <c r="AS146" s="342"/>
      <c r="AT146" s="342"/>
      <c r="AU146" s="342"/>
      <c r="AV146" s="342"/>
      <c r="AW146" s="342"/>
      <c r="AX146" s="342"/>
      <c r="AY146" s="342"/>
      <c r="AZ146" s="342"/>
      <c r="BA146" s="342"/>
      <c r="BB146" s="342"/>
      <c r="BC146" s="342"/>
      <c r="BD146" s="342"/>
      <c r="BE146" s="342"/>
      <c r="BF146" s="342"/>
      <c r="BG146" s="342"/>
      <c r="BH146" s="342"/>
      <c r="BI146" s="342"/>
      <c r="BJ146" s="342"/>
      <c r="BK146" s="342"/>
      <c r="BL146" s="342"/>
      <c r="BM146" s="342"/>
      <c r="BN146" s="342"/>
      <c r="BO146" s="342"/>
      <c r="BP146" s="342"/>
      <c r="BQ146" s="342"/>
      <c r="BR146" s="342"/>
      <c r="BS146" s="342"/>
      <c r="BT146" s="342"/>
      <c r="BU146" s="342"/>
      <c r="BV146" s="342"/>
      <c r="BW146" s="342"/>
      <c r="BX146" s="342"/>
      <c r="BY146" s="342"/>
      <c r="BZ146" s="342"/>
      <c r="CA146" s="342"/>
      <c r="CB146" s="342"/>
      <c r="CC146" s="342"/>
      <c r="CD146" s="342"/>
      <c r="CE146" s="342"/>
      <c r="CF146" s="342"/>
      <c r="CG146" s="342"/>
      <c r="CH146" s="342"/>
      <c r="CI146" s="342"/>
      <c r="CJ146" s="342"/>
      <c r="CK146" s="342"/>
      <c r="CL146" s="342"/>
      <c r="CM146" s="342"/>
      <c r="CN146" s="342"/>
      <c r="CO146" s="1189"/>
      <c r="CP146" s="917"/>
      <c r="CQ146" s="337"/>
      <c r="CR146" s="337"/>
      <c r="CS146" s="337"/>
      <c r="CT146" s="337"/>
      <c r="CU146" s="337"/>
      <c r="CV146" s="337"/>
      <c r="CW146" s="337"/>
      <c r="CX146" s="337"/>
      <c r="CY146" s="337"/>
      <c r="CZ146" s="337"/>
      <c r="DA146" s="337"/>
      <c r="DB146" s="337"/>
      <c r="DC146" s="337"/>
      <c r="DD146" s="53">
        <f t="shared" ref="DD146:DD151" si="22">AF146+AG146</f>
        <v>0</v>
      </c>
      <c r="DE146" s="53">
        <f t="shared" ref="DE146:DE151" si="23">AH146-DD146</f>
        <v>0</v>
      </c>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46"/>
      <c r="FT146" s="46"/>
      <c r="FU146" s="46"/>
      <c r="FV146" s="46"/>
      <c r="FW146" s="46"/>
      <c r="FX146" s="46"/>
      <c r="FY146" s="46"/>
      <c r="FZ146" s="46"/>
      <c r="GA146" s="46"/>
      <c r="GB146" s="46"/>
      <c r="GC146" s="46"/>
      <c r="GD146" s="46"/>
      <c r="GE146" s="46"/>
      <c r="GF146" s="46"/>
      <c r="GG146" s="46"/>
      <c r="GH146" s="46"/>
      <c r="GI146" s="46"/>
      <c r="GJ146" s="46"/>
      <c r="GK146" s="46"/>
      <c r="GL146" s="46"/>
      <c r="GM146" s="46"/>
      <c r="GN146" s="46"/>
      <c r="GO146" s="46"/>
      <c r="GP146" s="46"/>
      <c r="GQ146" s="46"/>
      <c r="GR146" s="46"/>
      <c r="GS146" s="46"/>
      <c r="GT146" s="46"/>
      <c r="GU146" s="46"/>
      <c r="GV146" s="46"/>
      <c r="GW146" s="46"/>
      <c r="GX146" s="46"/>
      <c r="GY146" s="46"/>
      <c r="GZ146" s="46"/>
      <c r="HA146" s="46"/>
      <c r="HB146" s="46"/>
      <c r="HC146" s="46"/>
      <c r="HD146" s="46"/>
      <c r="HE146" s="46"/>
      <c r="HF146" s="46"/>
      <c r="HG146" s="46"/>
      <c r="HH146" s="46"/>
      <c r="HI146" s="46"/>
      <c r="HJ146" s="46"/>
      <c r="HK146" s="46"/>
      <c r="HL146" s="46"/>
      <c r="HM146" s="46"/>
      <c r="HN146" s="46"/>
      <c r="HO146" s="46"/>
      <c r="HP146" s="46"/>
      <c r="HQ146" s="46"/>
      <c r="HR146" s="46"/>
      <c r="HS146" s="33"/>
      <c r="HT146" s="33"/>
      <c r="HU146" s="33"/>
      <c r="HV146" s="33"/>
      <c r="HW146" s="33"/>
      <c r="HX146" s="33"/>
      <c r="HY146" s="33"/>
    </row>
    <row r="147" spans="1:16343" ht="19.5" x14ac:dyDescent="0.25">
      <c r="A147" s="653" t="s">
        <v>523</v>
      </c>
      <c r="B147" s="47" t="s">
        <v>207</v>
      </c>
      <c r="C147" s="47" t="s">
        <v>205</v>
      </c>
      <c r="D147" s="47" t="s">
        <v>590</v>
      </c>
      <c r="E147" s="47" t="s">
        <v>511</v>
      </c>
      <c r="F147" s="47"/>
      <c r="G147" s="654"/>
      <c r="H147" s="678"/>
      <c r="I147" s="698"/>
      <c r="J147" s="50"/>
      <c r="K147" s="699"/>
      <c r="L147" s="824" t="s">
        <v>592</v>
      </c>
      <c r="M147" s="50"/>
      <c r="N147" s="49"/>
      <c r="O147" s="198"/>
      <c r="P147" s="47"/>
      <c r="Q147" s="825"/>
      <c r="R147" s="653"/>
      <c r="S147" s="47"/>
      <c r="T147" s="198"/>
      <c r="U147" s="198"/>
      <c r="V147" s="699"/>
      <c r="W147" s="959"/>
      <c r="X147" s="48"/>
      <c r="Y147" s="48"/>
      <c r="Z147" s="654"/>
      <c r="AA147" s="1005"/>
      <c r="AB147" s="993"/>
      <c r="AC147" s="942"/>
      <c r="AD147" s="1035"/>
      <c r="AE147" s="50"/>
      <c r="AF147" s="51"/>
      <c r="AG147" s="51"/>
      <c r="AH147" s="1109"/>
      <c r="AI147" s="1168"/>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1169"/>
      <c r="CP147" s="909"/>
      <c r="CQ147" s="48"/>
      <c r="CR147" s="48"/>
      <c r="CS147" s="48"/>
      <c r="CT147" s="48"/>
      <c r="CU147" s="48"/>
      <c r="CV147" s="48"/>
      <c r="CW147" s="48"/>
      <c r="CX147" s="48"/>
      <c r="CY147" s="48"/>
      <c r="CZ147" s="48"/>
      <c r="DA147" s="48"/>
      <c r="DB147" s="48"/>
      <c r="DC147" s="48"/>
      <c r="DD147" s="53">
        <f t="shared" si="22"/>
        <v>0</v>
      </c>
      <c r="DE147" s="53">
        <f t="shared" si="23"/>
        <v>0</v>
      </c>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c r="FG147" s="46"/>
      <c r="FH147" s="46"/>
      <c r="FI147" s="46"/>
      <c r="FJ147" s="46"/>
      <c r="FK147" s="46"/>
      <c r="FL147" s="46"/>
      <c r="FM147" s="46"/>
      <c r="FN147" s="46"/>
      <c r="FO147" s="46"/>
      <c r="FP147" s="46"/>
      <c r="FQ147" s="46"/>
      <c r="FR147" s="46"/>
      <c r="FS147" s="46"/>
      <c r="FT147" s="46"/>
      <c r="FU147" s="46"/>
      <c r="FV147" s="46"/>
      <c r="FW147" s="46"/>
      <c r="FX147" s="46"/>
      <c r="FY147" s="46"/>
      <c r="FZ147" s="46"/>
      <c r="GA147" s="46"/>
      <c r="GB147" s="46"/>
      <c r="GC147" s="46"/>
      <c r="GD147" s="46"/>
      <c r="GE147" s="46"/>
      <c r="GF147" s="46"/>
      <c r="GG147" s="46"/>
      <c r="GH147" s="46"/>
      <c r="GI147" s="46"/>
      <c r="GJ147" s="46"/>
      <c r="GK147" s="46"/>
      <c r="GL147" s="46"/>
      <c r="GM147" s="46"/>
      <c r="GN147" s="46"/>
      <c r="GO147" s="46"/>
      <c r="GP147" s="46"/>
      <c r="GQ147" s="46"/>
      <c r="GR147" s="46"/>
      <c r="GS147" s="46"/>
      <c r="GT147" s="46"/>
      <c r="GU147" s="46"/>
      <c r="GV147" s="46"/>
      <c r="GW147" s="46"/>
      <c r="GX147" s="46"/>
      <c r="GY147" s="46"/>
      <c r="GZ147" s="46"/>
      <c r="HA147" s="46"/>
      <c r="HB147" s="46"/>
      <c r="HC147" s="46"/>
      <c r="HD147" s="46"/>
      <c r="HE147" s="46"/>
      <c r="HF147" s="46"/>
      <c r="HG147" s="46"/>
      <c r="HH147" s="46"/>
      <c r="HI147" s="46"/>
      <c r="HJ147" s="46"/>
      <c r="HK147" s="46"/>
      <c r="HL147" s="46"/>
      <c r="HM147" s="46"/>
      <c r="HN147" s="46"/>
      <c r="HO147" s="46"/>
      <c r="HP147" s="46"/>
      <c r="HQ147" s="46"/>
      <c r="HR147" s="46"/>
      <c r="HS147" s="33"/>
      <c r="HT147" s="33"/>
      <c r="HU147" s="33"/>
      <c r="HV147" s="33"/>
      <c r="HW147" s="33"/>
      <c r="HX147" s="33"/>
      <c r="HY147" s="33"/>
    </row>
    <row r="148" spans="1:16343" ht="34.5" customHeight="1" thickBot="1" x14ac:dyDescent="0.3">
      <c r="A148" s="661" t="s">
        <v>523</v>
      </c>
      <c r="B148" s="297" t="s">
        <v>207</v>
      </c>
      <c r="C148" s="297" t="s">
        <v>205</v>
      </c>
      <c r="D148" s="297" t="s">
        <v>590</v>
      </c>
      <c r="E148" s="297" t="s">
        <v>511</v>
      </c>
      <c r="F148" s="297" t="s">
        <v>593</v>
      </c>
      <c r="G148" s="662"/>
      <c r="H148" s="681"/>
      <c r="I148" s="730"/>
      <c r="J148" s="305"/>
      <c r="K148" s="731"/>
      <c r="L148" s="838" t="s">
        <v>594</v>
      </c>
      <c r="M148" s="305"/>
      <c r="N148" s="300"/>
      <c r="O148" s="301"/>
      <c r="P148" s="297"/>
      <c r="Q148" s="839"/>
      <c r="R148" s="661"/>
      <c r="S148" s="297"/>
      <c r="T148" s="301"/>
      <c r="U148" s="301"/>
      <c r="V148" s="731"/>
      <c r="W148" s="964"/>
      <c r="X148" s="298"/>
      <c r="Y148" s="298"/>
      <c r="Z148" s="662"/>
      <c r="AA148" s="1012"/>
      <c r="AB148" s="1077"/>
      <c r="AC148" s="1078"/>
      <c r="AD148" s="1057"/>
      <c r="AE148" s="305"/>
      <c r="AF148" s="302"/>
      <c r="AG148" s="302"/>
      <c r="AH148" s="1114"/>
      <c r="AI148" s="1178"/>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c r="BG148" s="303"/>
      <c r="BH148" s="303"/>
      <c r="BI148" s="303"/>
      <c r="BJ148" s="303"/>
      <c r="BK148" s="303"/>
      <c r="BL148" s="303"/>
      <c r="BM148" s="303"/>
      <c r="BN148" s="303"/>
      <c r="BO148" s="303"/>
      <c r="BP148" s="303"/>
      <c r="BQ148" s="303"/>
      <c r="BR148" s="303"/>
      <c r="BS148" s="303"/>
      <c r="BT148" s="303"/>
      <c r="BU148" s="303"/>
      <c r="BV148" s="303"/>
      <c r="BW148" s="303"/>
      <c r="BX148" s="303"/>
      <c r="BY148" s="303"/>
      <c r="BZ148" s="303"/>
      <c r="CA148" s="303"/>
      <c r="CB148" s="303"/>
      <c r="CC148" s="303"/>
      <c r="CD148" s="303"/>
      <c r="CE148" s="303"/>
      <c r="CF148" s="303"/>
      <c r="CG148" s="303"/>
      <c r="CH148" s="303"/>
      <c r="CI148" s="303"/>
      <c r="CJ148" s="303"/>
      <c r="CK148" s="303"/>
      <c r="CL148" s="303"/>
      <c r="CM148" s="303"/>
      <c r="CN148" s="303"/>
      <c r="CO148" s="1179"/>
      <c r="CP148" s="914"/>
      <c r="CQ148" s="298"/>
      <c r="CR148" s="298"/>
      <c r="CS148" s="298"/>
      <c r="CT148" s="298"/>
      <c r="CU148" s="298"/>
      <c r="CV148" s="298"/>
      <c r="CW148" s="298"/>
      <c r="CX148" s="298"/>
      <c r="CY148" s="298"/>
      <c r="CZ148" s="298"/>
      <c r="DA148" s="298"/>
      <c r="DB148" s="298"/>
      <c r="DC148" s="298"/>
      <c r="DD148" s="53">
        <f t="shared" si="22"/>
        <v>0</v>
      </c>
      <c r="DE148" s="53">
        <f t="shared" si="23"/>
        <v>0</v>
      </c>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46"/>
      <c r="FI148" s="46"/>
      <c r="FJ148" s="46"/>
      <c r="FK148" s="46"/>
      <c r="FL148" s="46"/>
      <c r="FM148" s="46"/>
      <c r="FN148" s="46"/>
      <c r="FO148" s="46"/>
      <c r="FP148" s="46"/>
      <c r="FQ148" s="46"/>
      <c r="FR148" s="46"/>
      <c r="FS148" s="46"/>
      <c r="FT148" s="46"/>
      <c r="FU148" s="46"/>
      <c r="FV148" s="46"/>
      <c r="FW148" s="46"/>
      <c r="FX148" s="46"/>
      <c r="FY148" s="46"/>
      <c r="FZ148" s="46"/>
      <c r="GA148" s="46"/>
      <c r="GB148" s="46"/>
      <c r="GC148" s="46"/>
      <c r="GD148" s="46"/>
      <c r="GE148" s="46"/>
      <c r="GF148" s="46"/>
      <c r="GG148" s="46"/>
      <c r="GH148" s="46"/>
      <c r="GI148" s="46"/>
      <c r="GJ148" s="46"/>
      <c r="GK148" s="46"/>
      <c r="GL148" s="46"/>
      <c r="GM148" s="46"/>
      <c r="GN148" s="46"/>
      <c r="GO148" s="46"/>
      <c r="GP148" s="46"/>
      <c r="GQ148" s="46"/>
      <c r="GR148" s="46"/>
      <c r="GS148" s="46"/>
      <c r="GT148" s="46"/>
      <c r="GU148" s="46"/>
      <c r="GV148" s="46"/>
      <c r="GW148" s="46"/>
      <c r="GX148" s="46"/>
      <c r="GY148" s="46"/>
      <c r="GZ148" s="46"/>
      <c r="HA148" s="46"/>
      <c r="HB148" s="46"/>
      <c r="HC148" s="46"/>
      <c r="HD148" s="46"/>
      <c r="HE148" s="46"/>
      <c r="HF148" s="46"/>
      <c r="HG148" s="46"/>
      <c r="HH148" s="46"/>
      <c r="HI148" s="46"/>
      <c r="HJ148" s="46"/>
      <c r="HK148" s="46"/>
      <c r="HL148" s="46"/>
      <c r="HM148" s="46"/>
      <c r="HN148" s="46"/>
      <c r="HO148" s="46"/>
      <c r="HP148" s="46"/>
      <c r="HQ148" s="46"/>
      <c r="HR148" s="46"/>
      <c r="HS148" s="25"/>
      <c r="HT148" s="25"/>
      <c r="HU148" s="25"/>
      <c r="HV148" s="25"/>
      <c r="HW148" s="25"/>
      <c r="HX148" s="25"/>
      <c r="HY148" s="25"/>
    </row>
    <row r="149" spans="1:16343" s="66" customFormat="1" ht="135" x14ac:dyDescent="0.25">
      <c r="A149" s="415" t="s">
        <v>523</v>
      </c>
      <c r="B149" s="416" t="s">
        <v>207</v>
      </c>
      <c r="C149" s="416" t="s">
        <v>205</v>
      </c>
      <c r="D149" s="416" t="s">
        <v>590</v>
      </c>
      <c r="E149" s="416" t="s">
        <v>511</v>
      </c>
      <c r="F149" s="416" t="s">
        <v>593</v>
      </c>
      <c r="G149" s="417" t="s">
        <v>595</v>
      </c>
      <c r="H149" s="281" t="s">
        <v>113</v>
      </c>
      <c r="I149" s="495" t="s">
        <v>597</v>
      </c>
      <c r="J149" s="464" t="s">
        <v>598</v>
      </c>
      <c r="K149" s="723">
        <v>600</v>
      </c>
      <c r="L149" s="860" t="s">
        <v>596</v>
      </c>
      <c r="M149" s="464">
        <v>2021005810244</v>
      </c>
      <c r="N149" s="425">
        <v>344200000</v>
      </c>
      <c r="O149" s="426" t="s">
        <v>1040</v>
      </c>
      <c r="P149" s="427">
        <v>15</v>
      </c>
      <c r="Q149" s="847">
        <v>344200000</v>
      </c>
      <c r="R149" s="926" t="s">
        <v>1115</v>
      </c>
      <c r="S149" s="427" t="s">
        <v>1042</v>
      </c>
      <c r="T149" s="428" t="s">
        <v>920</v>
      </c>
      <c r="U149" s="428" t="s">
        <v>999</v>
      </c>
      <c r="V149" s="723"/>
      <c r="W149" s="415" t="s">
        <v>601</v>
      </c>
      <c r="X149" s="549">
        <f>CU149</f>
        <v>344200000</v>
      </c>
      <c r="Y149" s="550">
        <v>17100</v>
      </c>
      <c r="Z149" s="554" t="s">
        <v>603</v>
      </c>
      <c r="AA149" s="1015">
        <v>344200</v>
      </c>
      <c r="AB149" s="1082" t="s">
        <v>524</v>
      </c>
      <c r="AC149" s="1083" t="s">
        <v>1023</v>
      </c>
      <c r="AD149" s="1050" t="s">
        <v>599</v>
      </c>
      <c r="AE149" s="464" t="s">
        <v>600</v>
      </c>
      <c r="AF149" s="466"/>
      <c r="AG149" s="466">
        <v>344200000</v>
      </c>
      <c r="AH149" s="1124">
        <f t="shared" si="14"/>
        <v>344200000</v>
      </c>
      <c r="AI149" s="1182">
        <v>344.2</v>
      </c>
      <c r="AJ149" s="433"/>
      <c r="AK149" s="434"/>
      <c r="AL149" s="434"/>
      <c r="AM149" s="434"/>
      <c r="AN149" s="434"/>
      <c r="AO149" s="434"/>
      <c r="AP149" s="434"/>
      <c r="AQ149" s="434"/>
      <c r="AR149" s="434"/>
      <c r="AS149" s="434"/>
      <c r="AT149" s="434"/>
      <c r="AU149" s="434"/>
      <c r="AV149" s="434"/>
      <c r="AW149" s="434"/>
      <c r="AX149" s="434"/>
      <c r="AY149" s="434"/>
      <c r="AZ149" s="434"/>
      <c r="BA149" s="434"/>
      <c r="BB149" s="434"/>
      <c r="BC149" s="434"/>
      <c r="BD149" s="434"/>
      <c r="BE149" s="434"/>
      <c r="BF149" s="434"/>
      <c r="BG149" s="434"/>
      <c r="BH149" s="434"/>
      <c r="BI149" s="434">
        <v>7.2</v>
      </c>
      <c r="BJ149" s="434">
        <v>336</v>
      </c>
      <c r="BK149" s="434">
        <v>1</v>
      </c>
      <c r="BL149" s="434"/>
      <c r="BM149" s="434"/>
      <c r="BN149" s="434"/>
      <c r="BO149" s="434"/>
      <c r="BP149" s="434"/>
      <c r="BQ149" s="434"/>
      <c r="BR149" s="434"/>
      <c r="BS149" s="434"/>
      <c r="BT149" s="434"/>
      <c r="BU149" s="434"/>
      <c r="BV149" s="434"/>
      <c r="BW149" s="434"/>
      <c r="BX149" s="434"/>
      <c r="BY149" s="434"/>
      <c r="BZ149" s="434"/>
      <c r="CA149" s="434"/>
      <c r="CB149" s="434"/>
      <c r="CC149" s="434"/>
      <c r="CD149" s="434"/>
      <c r="CE149" s="434"/>
      <c r="CF149" s="434"/>
      <c r="CG149" s="434"/>
      <c r="CH149" s="434"/>
      <c r="CI149" s="434"/>
      <c r="CJ149" s="434"/>
      <c r="CK149" s="434"/>
      <c r="CL149" s="434"/>
      <c r="CM149" s="435"/>
      <c r="CN149" s="435"/>
      <c r="CO149" s="1183"/>
      <c r="CP149" s="1222">
        <v>2102020</v>
      </c>
      <c r="CQ149" s="510" t="s">
        <v>597</v>
      </c>
      <c r="CR149" s="551">
        <v>21021</v>
      </c>
      <c r="CS149" s="552" t="s">
        <v>602</v>
      </c>
      <c r="CT149" s="550" t="s">
        <v>601</v>
      </c>
      <c r="CU149" s="549">
        <f>AH149</f>
        <v>344200000</v>
      </c>
      <c r="CV149" s="550">
        <v>17100</v>
      </c>
      <c r="CW149" s="550" t="s">
        <v>603</v>
      </c>
      <c r="CX149" s="553" t="s">
        <v>604</v>
      </c>
      <c r="CY149" s="550" t="s">
        <v>605</v>
      </c>
      <c r="CZ149" s="550">
        <v>70435</v>
      </c>
      <c r="DA149" s="550" t="s">
        <v>606</v>
      </c>
      <c r="DB149" s="550" t="s">
        <v>607</v>
      </c>
      <c r="DC149" s="554" t="s">
        <v>608</v>
      </c>
      <c r="DD149" s="53">
        <f t="shared" si="22"/>
        <v>344200000</v>
      </c>
      <c r="DE149" s="53">
        <f t="shared" si="23"/>
        <v>0</v>
      </c>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65"/>
      <c r="HW149" s="65"/>
      <c r="HX149" s="65"/>
      <c r="HY149" s="65"/>
    </row>
    <row r="150" spans="1:16343" s="66" customFormat="1" ht="135.75" thickBot="1" x14ac:dyDescent="0.3">
      <c r="A150" s="777" t="s">
        <v>523</v>
      </c>
      <c r="B150" s="778" t="s">
        <v>207</v>
      </c>
      <c r="C150" s="778" t="s">
        <v>205</v>
      </c>
      <c r="D150" s="778" t="s">
        <v>590</v>
      </c>
      <c r="E150" s="778" t="s">
        <v>511</v>
      </c>
      <c r="F150" s="778" t="s">
        <v>593</v>
      </c>
      <c r="G150" s="779" t="s">
        <v>609</v>
      </c>
      <c r="H150" s="284" t="s">
        <v>113</v>
      </c>
      <c r="I150" s="736" t="s">
        <v>611</v>
      </c>
      <c r="J150" s="278" t="s">
        <v>612</v>
      </c>
      <c r="K150" s="737">
        <v>150</v>
      </c>
      <c r="L150" s="881" t="s">
        <v>610</v>
      </c>
      <c r="M150" s="278">
        <v>2021005810248</v>
      </c>
      <c r="N150" s="780">
        <v>337000000</v>
      </c>
      <c r="O150" s="781" t="s">
        <v>1041</v>
      </c>
      <c r="P150" s="304">
        <v>10</v>
      </c>
      <c r="Q150" s="882">
        <v>337000000</v>
      </c>
      <c r="R150" s="934" t="s">
        <v>1116</v>
      </c>
      <c r="S150" s="304" t="s">
        <v>1166</v>
      </c>
      <c r="T150" s="782" t="s">
        <v>920</v>
      </c>
      <c r="U150" s="782" t="s">
        <v>999</v>
      </c>
      <c r="V150" s="737"/>
      <c r="W150" s="983" t="s">
        <v>613</v>
      </c>
      <c r="X150" s="279">
        <f>CU150</f>
        <v>337000000</v>
      </c>
      <c r="Y150" s="783">
        <v>17100</v>
      </c>
      <c r="Z150" s="788" t="s">
        <v>603</v>
      </c>
      <c r="AA150" s="1024">
        <v>337000</v>
      </c>
      <c r="AB150" s="1096" t="s">
        <v>524</v>
      </c>
      <c r="AC150" s="1097" t="s">
        <v>1023</v>
      </c>
      <c r="AD150" s="1062" t="s">
        <v>599</v>
      </c>
      <c r="AE150" s="278" t="s">
        <v>600</v>
      </c>
      <c r="AF150" s="306"/>
      <c r="AG150" s="306">
        <v>337000000</v>
      </c>
      <c r="AH150" s="1132">
        <f t="shared" si="14"/>
        <v>337000000</v>
      </c>
      <c r="AI150" s="1199">
        <v>337</v>
      </c>
      <c r="AJ150" s="296"/>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v>336</v>
      </c>
      <c r="BK150" s="95">
        <v>1</v>
      </c>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271"/>
      <c r="CN150" s="271"/>
      <c r="CO150" s="1200"/>
      <c r="CP150" s="1226">
        <v>2102058</v>
      </c>
      <c r="CQ150" s="784" t="s">
        <v>614</v>
      </c>
      <c r="CR150" s="785">
        <v>21022</v>
      </c>
      <c r="CS150" s="786" t="s">
        <v>615</v>
      </c>
      <c r="CT150" s="783" t="s">
        <v>613</v>
      </c>
      <c r="CU150" s="279">
        <f>AH150</f>
        <v>337000000</v>
      </c>
      <c r="CV150" s="783">
        <v>17100</v>
      </c>
      <c r="CW150" s="783" t="s">
        <v>603</v>
      </c>
      <c r="CX150" s="787" t="s">
        <v>616</v>
      </c>
      <c r="CY150" s="783" t="s">
        <v>617</v>
      </c>
      <c r="CZ150" s="783">
        <v>70435</v>
      </c>
      <c r="DA150" s="783" t="s">
        <v>606</v>
      </c>
      <c r="DB150" s="783" t="s">
        <v>607</v>
      </c>
      <c r="DC150" s="788" t="s">
        <v>608</v>
      </c>
      <c r="DD150" s="53">
        <f t="shared" si="22"/>
        <v>337000000</v>
      </c>
      <c r="DE150" s="53">
        <f t="shared" si="23"/>
        <v>0</v>
      </c>
      <c r="DF150" s="65"/>
      <c r="DG150" s="65"/>
      <c r="DH150" s="65"/>
      <c r="DI150" s="65"/>
      <c r="DJ150" s="65"/>
      <c r="DK150" s="65"/>
      <c r="DL150" s="65"/>
      <c r="DM150" s="65"/>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c r="GH150" s="65"/>
      <c r="GI150" s="65"/>
      <c r="GJ150" s="65"/>
      <c r="GK150" s="65"/>
      <c r="GL150" s="65"/>
      <c r="GM150" s="65"/>
      <c r="GN150" s="65"/>
      <c r="GO150" s="65"/>
      <c r="GP150" s="65"/>
      <c r="GQ150" s="65"/>
      <c r="GR150" s="65"/>
      <c r="GS150" s="65"/>
      <c r="GT150" s="65"/>
      <c r="GU150" s="65"/>
      <c r="GV150" s="65"/>
      <c r="GW150" s="65"/>
      <c r="GX150" s="65"/>
      <c r="GY150" s="65"/>
      <c r="GZ150" s="65"/>
      <c r="HA150" s="65"/>
      <c r="HB150" s="65"/>
      <c r="HC150" s="65"/>
      <c r="HD150" s="65"/>
      <c r="HE150" s="65"/>
      <c r="HF150" s="65"/>
      <c r="HG150" s="65"/>
      <c r="HH150" s="65"/>
      <c r="HI150" s="65"/>
      <c r="HJ150" s="65"/>
      <c r="HK150" s="65"/>
      <c r="HL150" s="65"/>
      <c r="HM150" s="65"/>
      <c r="HN150" s="65"/>
      <c r="HO150" s="65"/>
      <c r="HP150" s="65"/>
      <c r="HQ150" s="65"/>
      <c r="HR150" s="65"/>
      <c r="HS150" s="65"/>
      <c r="HT150" s="65"/>
      <c r="HU150" s="65"/>
      <c r="HV150" s="65"/>
      <c r="HW150" s="65"/>
      <c r="HX150" s="65"/>
      <c r="HY150" s="65"/>
    </row>
    <row r="151" spans="1:16343" ht="32.25" thickBot="1" x14ac:dyDescent="0.3">
      <c r="A151" s="789" t="s">
        <v>523</v>
      </c>
      <c r="B151" s="790" t="s">
        <v>207</v>
      </c>
      <c r="C151" s="790" t="s">
        <v>205</v>
      </c>
      <c r="D151" s="790" t="s">
        <v>590</v>
      </c>
      <c r="E151" s="790" t="s">
        <v>511</v>
      </c>
      <c r="F151" s="790" t="s">
        <v>618</v>
      </c>
      <c r="G151" s="797"/>
      <c r="H151" s="808"/>
      <c r="I151" s="809"/>
      <c r="J151" s="792"/>
      <c r="K151" s="810"/>
      <c r="L151" s="883" t="s">
        <v>619</v>
      </c>
      <c r="M151" s="792"/>
      <c r="N151" s="793"/>
      <c r="O151" s="794"/>
      <c r="P151" s="790"/>
      <c r="Q151" s="884"/>
      <c r="R151" s="789"/>
      <c r="S151" s="790"/>
      <c r="T151" s="794"/>
      <c r="U151" s="794"/>
      <c r="V151" s="810"/>
      <c r="W151" s="984"/>
      <c r="X151" s="791"/>
      <c r="Y151" s="791"/>
      <c r="Z151" s="797"/>
      <c r="AA151" s="1025"/>
      <c r="AB151" s="1098"/>
      <c r="AC151" s="1099"/>
      <c r="AD151" s="1063"/>
      <c r="AE151" s="792"/>
      <c r="AF151" s="795"/>
      <c r="AG151" s="795"/>
      <c r="AH151" s="1133"/>
      <c r="AI151" s="1201"/>
      <c r="AJ151" s="796"/>
      <c r="AK151" s="796"/>
      <c r="AL151" s="796"/>
      <c r="AM151" s="796"/>
      <c r="AN151" s="796"/>
      <c r="AO151" s="796"/>
      <c r="AP151" s="796"/>
      <c r="AQ151" s="796"/>
      <c r="AR151" s="796"/>
      <c r="AS151" s="796"/>
      <c r="AT151" s="796"/>
      <c r="AU151" s="796"/>
      <c r="AV151" s="796"/>
      <c r="AW151" s="796"/>
      <c r="AX151" s="796"/>
      <c r="AY151" s="796"/>
      <c r="AZ151" s="796"/>
      <c r="BA151" s="796"/>
      <c r="BB151" s="796"/>
      <c r="BC151" s="796"/>
      <c r="BD151" s="796"/>
      <c r="BE151" s="796"/>
      <c r="BF151" s="796"/>
      <c r="BG151" s="796"/>
      <c r="BH151" s="796"/>
      <c r="BI151" s="796"/>
      <c r="BJ151" s="796"/>
      <c r="BK151" s="796"/>
      <c r="BL151" s="796"/>
      <c r="BM151" s="796"/>
      <c r="BN151" s="796"/>
      <c r="BO151" s="796"/>
      <c r="BP151" s="796"/>
      <c r="BQ151" s="796"/>
      <c r="BR151" s="796"/>
      <c r="BS151" s="796"/>
      <c r="BT151" s="796"/>
      <c r="BU151" s="796"/>
      <c r="BV151" s="796"/>
      <c r="BW151" s="796"/>
      <c r="BX151" s="796"/>
      <c r="BY151" s="796"/>
      <c r="BZ151" s="796"/>
      <c r="CA151" s="796"/>
      <c r="CB151" s="796"/>
      <c r="CC151" s="796"/>
      <c r="CD151" s="796"/>
      <c r="CE151" s="796"/>
      <c r="CF151" s="796"/>
      <c r="CG151" s="796"/>
      <c r="CH151" s="796"/>
      <c r="CI151" s="796"/>
      <c r="CJ151" s="796"/>
      <c r="CK151" s="796"/>
      <c r="CL151" s="796"/>
      <c r="CM151" s="796"/>
      <c r="CN151" s="796"/>
      <c r="CO151" s="1202"/>
      <c r="CP151" s="805"/>
      <c r="CQ151" s="791"/>
      <c r="CR151" s="791"/>
      <c r="CS151" s="791"/>
      <c r="CT151" s="791"/>
      <c r="CU151" s="791"/>
      <c r="CV151" s="791"/>
      <c r="CW151" s="791"/>
      <c r="CX151" s="791"/>
      <c r="CY151" s="791"/>
      <c r="CZ151" s="791"/>
      <c r="DA151" s="791"/>
      <c r="DB151" s="791"/>
      <c r="DC151" s="797"/>
      <c r="DD151" s="53">
        <f t="shared" si="22"/>
        <v>0</v>
      </c>
      <c r="DE151" s="53">
        <f t="shared" si="23"/>
        <v>0</v>
      </c>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c r="FH151" s="46"/>
      <c r="FI151" s="46"/>
      <c r="FJ151" s="46"/>
      <c r="FK151" s="46"/>
      <c r="FL151" s="46"/>
      <c r="FM151" s="46"/>
      <c r="FN151" s="46"/>
      <c r="FO151" s="46"/>
      <c r="FP151" s="46"/>
      <c r="FQ151" s="46"/>
      <c r="FR151" s="46"/>
      <c r="FS151" s="46"/>
      <c r="FT151" s="46"/>
      <c r="FU151" s="46"/>
      <c r="FV151" s="46"/>
      <c r="FW151" s="46"/>
      <c r="FX151" s="46"/>
      <c r="FY151" s="46"/>
      <c r="FZ151" s="46"/>
      <c r="GA151" s="46"/>
      <c r="GB151" s="46"/>
      <c r="GC151" s="46"/>
      <c r="GD151" s="46"/>
      <c r="GE151" s="46"/>
      <c r="GF151" s="46"/>
      <c r="GG151" s="46"/>
      <c r="GH151" s="46"/>
      <c r="GI151" s="46"/>
      <c r="GJ151" s="46"/>
      <c r="GK151" s="46"/>
      <c r="GL151" s="46"/>
      <c r="GM151" s="46"/>
      <c r="GN151" s="46"/>
      <c r="GO151" s="46"/>
      <c r="GP151" s="46"/>
      <c r="GQ151" s="46"/>
      <c r="GR151" s="46"/>
      <c r="GS151" s="46"/>
      <c r="GT151" s="46"/>
      <c r="GU151" s="46"/>
      <c r="GV151" s="46"/>
      <c r="GW151" s="46"/>
      <c r="GX151" s="46"/>
      <c r="GY151" s="46"/>
      <c r="GZ151" s="46"/>
      <c r="HA151" s="46"/>
      <c r="HB151" s="46"/>
      <c r="HC151" s="46"/>
      <c r="HD151" s="46"/>
      <c r="HE151" s="46"/>
      <c r="HF151" s="46"/>
      <c r="HG151" s="46"/>
      <c r="HH151" s="46"/>
      <c r="HI151" s="46"/>
      <c r="HJ151" s="46"/>
      <c r="HK151" s="46"/>
      <c r="HL151" s="46"/>
      <c r="HM151" s="46"/>
      <c r="HN151" s="46"/>
      <c r="HO151" s="46"/>
      <c r="HP151" s="46"/>
      <c r="HQ151" s="46"/>
      <c r="HR151" s="46"/>
      <c r="HS151" s="25"/>
      <c r="HT151" s="25"/>
      <c r="HU151" s="25"/>
      <c r="HV151" s="25"/>
      <c r="HW151" s="25"/>
      <c r="HX151" s="25"/>
      <c r="HY151" s="25"/>
    </row>
    <row r="152" spans="1:16343" ht="72.75" customHeight="1" x14ac:dyDescent="0.25">
      <c r="A152" s="1313" t="s">
        <v>523</v>
      </c>
      <c r="B152" s="1398" t="s">
        <v>207</v>
      </c>
      <c r="C152" s="1398" t="s">
        <v>205</v>
      </c>
      <c r="D152" s="1398" t="s">
        <v>590</v>
      </c>
      <c r="E152" s="1398" t="s">
        <v>511</v>
      </c>
      <c r="F152" s="1398" t="s">
        <v>618</v>
      </c>
      <c r="G152" s="1351" t="s">
        <v>620</v>
      </c>
      <c r="H152" s="1349" t="s">
        <v>113</v>
      </c>
      <c r="I152" s="495" t="s">
        <v>1043</v>
      </c>
      <c r="J152" s="464" t="s">
        <v>1044</v>
      </c>
      <c r="K152" s="723">
        <v>1500</v>
      </c>
      <c r="L152" s="1301" t="s">
        <v>621</v>
      </c>
      <c r="M152" s="1388">
        <v>2021005810146</v>
      </c>
      <c r="N152" s="1348">
        <v>492850400</v>
      </c>
      <c r="O152" s="1315" t="s">
        <v>1045</v>
      </c>
      <c r="P152" s="464">
        <v>11447</v>
      </c>
      <c r="Q152" s="1390" t="s">
        <v>1167</v>
      </c>
      <c r="R152" s="1320" t="s">
        <v>1117</v>
      </c>
      <c r="S152" s="765">
        <f>+N152</f>
        <v>492850400</v>
      </c>
      <c r="T152" s="1322" t="s">
        <v>1202</v>
      </c>
      <c r="U152" s="1322" t="s">
        <v>999</v>
      </c>
      <c r="V152" s="723"/>
      <c r="W152" s="1375" t="s">
        <v>623</v>
      </c>
      <c r="X152" s="1355">
        <v>492850400</v>
      </c>
      <c r="Y152" s="1369" t="s">
        <v>247</v>
      </c>
      <c r="Z152" s="1377" t="s">
        <v>248</v>
      </c>
      <c r="AA152" s="1409">
        <v>492850.4</v>
      </c>
      <c r="AB152" s="1353" t="s">
        <v>524</v>
      </c>
      <c r="AC152" s="1317" t="s">
        <v>1023</v>
      </c>
      <c r="AD152" s="1412" t="s">
        <v>599</v>
      </c>
      <c r="AE152" s="1388" t="s">
        <v>600</v>
      </c>
      <c r="AF152" s="1416">
        <v>492850400</v>
      </c>
      <c r="AG152" s="1428"/>
      <c r="AH152" s="1419">
        <f t="shared" si="14"/>
        <v>492850400</v>
      </c>
      <c r="AI152" s="1430">
        <v>492.85040000000004</v>
      </c>
      <c r="AJ152" s="1432"/>
      <c r="AK152" s="1432"/>
      <c r="AL152" s="1432"/>
      <c r="AM152" s="1432"/>
      <c r="AN152" s="1432"/>
      <c r="AO152" s="1432"/>
      <c r="AP152" s="1432"/>
      <c r="AQ152" s="1432"/>
      <c r="AR152" s="1432"/>
      <c r="AS152" s="1432"/>
      <c r="AT152" s="1432"/>
      <c r="AU152" s="1432"/>
      <c r="AV152" s="1432"/>
      <c r="AW152" s="1432"/>
      <c r="AX152" s="1432"/>
      <c r="AY152" s="1432"/>
      <c r="AZ152" s="1432"/>
      <c r="BA152" s="1432"/>
      <c r="BB152" s="1432"/>
      <c r="BC152" s="1434">
        <v>492.85040000000004</v>
      </c>
      <c r="BD152" s="1432"/>
      <c r="BE152" s="1432"/>
      <c r="BF152" s="1432"/>
      <c r="BG152" s="1432"/>
      <c r="BH152" s="1432"/>
      <c r="BI152" s="1432"/>
      <c r="BJ152" s="1432"/>
      <c r="BK152" s="1432"/>
      <c r="BL152" s="1432"/>
      <c r="BM152" s="1432"/>
      <c r="BN152" s="1432"/>
      <c r="BO152" s="1432"/>
      <c r="BP152" s="1432"/>
      <c r="BQ152" s="1432"/>
      <c r="BR152" s="1432"/>
      <c r="BS152" s="1432"/>
      <c r="BT152" s="1432"/>
      <c r="BU152" s="1432"/>
      <c r="BV152" s="1432"/>
      <c r="BW152" s="1432"/>
      <c r="BX152" s="1432"/>
      <c r="BY152" s="1432"/>
      <c r="BZ152" s="1432"/>
      <c r="CA152" s="1432"/>
      <c r="CB152" s="1432"/>
      <c r="CC152" s="1432"/>
      <c r="CD152" s="1432"/>
      <c r="CE152" s="1432"/>
      <c r="CF152" s="1432"/>
      <c r="CG152" s="1432"/>
      <c r="CH152" s="1432"/>
      <c r="CI152" s="1432"/>
      <c r="CJ152" s="1432"/>
      <c r="CK152" s="1432"/>
      <c r="CL152" s="1432"/>
      <c r="CM152" s="1432"/>
      <c r="CN152" s="1432"/>
      <c r="CO152" s="1436"/>
      <c r="CP152" s="1357" t="s">
        <v>624</v>
      </c>
      <c r="CQ152" s="1359" t="s">
        <v>625</v>
      </c>
      <c r="CR152" s="1359" t="s">
        <v>626</v>
      </c>
      <c r="CS152" s="1361" t="s">
        <v>627</v>
      </c>
      <c r="CT152" s="1362" t="s">
        <v>623</v>
      </c>
      <c r="CU152" s="1355">
        <f>AH153</f>
        <v>0</v>
      </c>
      <c r="CV152" s="1369" t="s">
        <v>247</v>
      </c>
      <c r="CW152" s="1369" t="s">
        <v>248</v>
      </c>
      <c r="CX152" s="1371" t="s">
        <v>628</v>
      </c>
      <c r="CY152" s="1371" t="s">
        <v>629</v>
      </c>
      <c r="CZ152" s="1373" t="s">
        <v>630</v>
      </c>
      <c r="DA152" s="1373" t="s">
        <v>631</v>
      </c>
      <c r="DB152" s="1364" t="s">
        <v>632</v>
      </c>
      <c r="DC152" s="1366" t="s">
        <v>633</v>
      </c>
      <c r="DD152" s="1368">
        <f>AF153+AG153</f>
        <v>0</v>
      </c>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6"/>
      <c r="FL152" s="66"/>
      <c r="FM152" s="66"/>
      <c r="FN152" s="66"/>
      <c r="FO152" s="66"/>
      <c r="FP152" s="66"/>
      <c r="FQ152" s="66"/>
      <c r="FR152" s="66"/>
      <c r="FS152" s="66"/>
      <c r="FT152" s="66"/>
      <c r="FU152" s="66"/>
      <c r="FV152" s="66"/>
      <c r="FW152" s="66"/>
      <c r="FX152" s="66"/>
      <c r="FY152" s="66"/>
      <c r="FZ152" s="66"/>
      <c r="GA152" s="66"/>
      <c r="GB152" s="66"/>
      <c r="GC152" s="66"/>
      <c r="GD152" s="66"/>
      <c r="GE152" s="66"/>
      <c r="GF152" s="66"/>
      <c r="GG152" s="66"/>
      <c r="GH152" s="66"/>
      <c r="GI152" s="66"/>
      <c r="GJ152" s="66"/>
      <c r="GK152" s="66"/>
      <c r="GL152" s="66"/>
      <c r="GM152" s="66"/>
      <c r="GN152" s="66"/>
      <c r="GO152" s="66"/>
      <c r="GP152" s="66"/>
      <c r="GQ152" s="66"/>
      <c r="GR152" s="66"/>
      <c r="GS152" s="66"/>
      <c r="GT152" s="66"/>
      <c r="GU152" s="66"/>
      <c r="GV152" s="66"/>
      <c r="GW152" s="66"/>
      <c r="GX152" s="66"/>
      <c r="GY152" s="66"/>
      <c r="GZ152" s="66"/>
      <c r="HA152" s="66"/>
      <c r="HB152" s="66"/>
      <c r="HC152" s="66"/>
      <c r="HD152" s="66"/>
      <c r="HE152" s="66"/>
      <c r="HF152" s="66"/>
      <c r="HG152" s="66"/>
      <c r="HH152" s="66"/>
      <c r="HI152" s="66"/>
      <c r="HJ152" s="66"/>
      <c r="HK152" s="66"/>
      <c r="HL152" s="66"/>
      <c r="HM152" s="66"/>
      <c r="HN152" s="66"/>
      <c r="HO152" s="66"/>
      <c r="HP152" s="66"/>
      <c r="HQ152" s="66"/>
      <c r="HR152" s="66"/>
      <c r="HS152" s="66"/>
      <c r="HT152" s="66"/>
      <c r="HU152" s="66"/>
      <c r="HV152" s="66"/>
      <c r="HW152" s="66"/>
      <c r="HX152" s="66"/>
      <c r="HY152" s="66"/>
      <c r="HZ152" s="66"/>
      <c r="IA152" s="66"/>
      <c r="IB152" s="66"/>
      <c r="IC152" s="66"/>
      <c r="ID152" s="66"/>
      <c r="IE152" s="66"/>
      <c r="IF152" s="66"/>
      <c r="IG152" s="66"/>
      <c r="IH152" s="66"/>
      <c r="II152" s="66"/>
      <c r="IJ152" s="66"/>
      <c r="IK152" s="66"/>
      <c r="IL152" s="66"/>
      <c r="IM152" s="66"/>
      <c r="IN152" s="66"/>
      <c r="IO152" s="66"/>
      <c r="IP152" s="66"/>
      <c r="IQ152" s="66"/>
      <c r="IR152" s="66"/>
      <c r="IS152" s="66"/>
      <c r="IT152" s="66"/>
      <c r="IU152" s="66"/>
      <c r="IV152" s="66"/>
      <c r="IW152" s="66"/>
      <c r="IX152" s="66"/>
      <c r="IY152" s="66"/>
      <c r="IZ152" s="66"/>
      <c r="JA152" s="66"/>
      <c r="JB152" s="66"/>
      <c r="JC152" s="66"/>
      <c r="JD152" s="66"/>
      <c r="JE152" s="66"/>
      <c r="JF152" s="66"/>
      <c r="JG152" s="66"/>
      <c r="JH152" s="66"/>
      <c r="JI152" s="66"/>
      <c r="JJ152" s="66"/>
      <c r="JK152" s="66"/>
      <c r="JL152" s="66"/>
      <c r="JM152" s="66"/>
      <c r="JN152" s="66"/>
      <c r="JO152" s="66"/>
      <c r="JP152" s="66"/>
      <c r="JQ152" s="66"/>
      <c r="JR152" s="66"/>
      <c r="JS152" s="66"/>
      <c r="JT152" s="66"/>
      <c r="JU152" s="66"/>
      <c r="JV152" s="66"/>
      <c r="JW152" s="66"/>
      <c r="JX152" s="66"/>
      <c r="JY152" s="66"/>
      <c r="JZ152" s="66"/>
      <c r="KA152" s="66"/>
      <c r="KB152" s="66"/>
      <c r="KC152" s="66"/>
      <c r="KD152" s="66"/>
      <c r="KE152" s="66"/>
      <c r="KF152" s="66"/>
      <c r="KG152" s="66"/>
      <c r="KH152" s="66"/>
      <c r="KI152" s="66"/>
      <c r="KJ152" s="66"/>
      <c r="KK152" s="66"/>
      <c r="KL152" s="66"/>
      <c r="KM152" s="66"/>
      <c r="KN152" s="66"/>
      <c r="KO152" s="66"/>
      <c r="KP152" s="66"/>
      <c r="KQ152" s="66"/>
      <c r="KR152" s="66"/>
      <c r="KS152" s="66"/>
      <c r="KT152" s="66"/>
      <c r="KU152" s="66"/>
      <c r="KV152" s="66"/>
      <c r="KW152" s="66"/>
      <c r="KX152" s="66"/>
      <c r="KY152" s="66"/>
      <c r="KZ152" s="66"/>
      <c r="LA152" s="66"/>
      <c r="LB152" s="66"/>
      <c r="LC152" s="66"/>
      <c r="LD152" s="66"/>
      <c r="LE152" s="66"/>
      <c r="LF152" s="66"/>
      <c r="LG152" s="66"/>
      <c r="LH152" s="66"/>
      <c r="LI152" s="66"/>
      <c r="LJ152" s="66"/>
      <c r="LK152" s="66"/>
      <c r="LL152" s="66"/>
      <c r="LM152" s="66"/>
      <c r="LN152" s="66"/>
      <c r="LO152" s="66"/>
      <c r="LP152" s="66"/>
      <c r="LQ152" s="66"/>
      <c r="LR152" s="66"/>
      <c r="LS152" s="66"/>
      <c r="LT152" s="66"/>
      <c r="LU152" s="66"/>
      <c r="LV152" s="66"/>
      <c r="LW152" s="66"/>
      <c r="LX152" s="66"/>
      <c r="LY152" s="66"/>
      <c r="LZ152" s="66"/>
      <c r="MA152" s="66"/>
      <c r="MB152" s="66"/>
      <c r="MC152" s="66"/>
      <c r="MD152" s="66"/>
      <c r="ME152" s="66"/>
      <c r="MF152" s="66"/>
      <c r="MG152" s="66"/>
      <c r="MH152" s="66"/>
      <c r="MI152" s="66"/>
      <c r="MJ152" s="66"/>
      <c r="MK152" s="66"/>
      <c r="ML152" s="66"/>
      <c r="MM152" s="66"/>
      <c r="MN152" s="66"/>
      <c r="MO152" s="66"/>
      <c r="MP152" s="66"/>
      <c r="MQ152" s="66"/>
      <c r="MR152" s="66"/>
      <c r="MS152" s="66"/>
      <c r="MT152" s="66"/>
      <c r="MU152" s="66"/>
      <c r="MV152" s="66"/>
      <c r="MW152" s="66"/>
      <c r="MX152" s="66"/>
      <c r="MY152" s="66"/>
      <c r="MZ152" s="66"/>
      <c r="NA152" s="66"/>
      <c r="NB152" s="66"/>
      <c r="NC152" s="66"/>
      <c r="ND152" s="66"/>
      <c r="NE152" s="66"/>
      <c r="NF152" s="66"/>
      <c r="NG152" s="66"/>
      <c r="NH152" s="66"/>
      <c r="NI152" s="66"/>
      <c r="NJ152" s="66"/>
      <c r="NK152" s="66"/>
      <c r="NL152" s="66"/>
      <c r="NM152" s="66"/>
      <c r="NN152" s="66"/>
      <c r="NO152" s="66"/>
      <c r="NP152" s="66"/>
      <c r="NQ152" s="66"/>
      <c r="NR152" s="66"/>
      <c r="NS152" s="66"/>
      <c r="NT152" s="66"/>
      <c r="NU152" s="66"/>
      <c r="NV152" s="66"/>
      <c r="NW152" s="66"/>
      <c r="NX152" s="66"/>
      <c r="NY152" s="66"/>
      <c r="NZ152" s="66"/>
      <c r="OA152" s="66"/>
      <c r="OB152" s="66"/>
      <c r="OC152" s="66"/>
      <c r="OD152" s="66"/>
      <c r="OE152" s="66"/>
      <c r="OF152" s="66"/>
      <c r="OG152" s="66"/>
      <c r="OH152" s="66"/>
      <c r="OI152" s="66"/>
      <c r="OJ152" s="66"/>
      <c r="OK152" s="66"/>
      <c r="OL152" s="66"/>
      <c r="OM152" s="66"/>
      <c r="ON152" s="66"/>
      <c r="OO152" s="66"/>
      <c r="OP152" s="66"/>
      <c r="OQ152" s="66"/>
      <c r="OR152" s="66"/>
      <c r="OS152" s="66"/>
      <c r="OT152" s="66"/>
      <c r="OU152" s="66"/>
      <c r="OV152" s="66"/>
      <c r="OW152" s="66"/>
      <c r="OX152" s="66"/>
      <c r="OY152" s="66"/>
      <c r="OZ152" s="66"/>
      <c r="PA152" s="66"/>
      <c r="PB152" s="66"/>
      <c r="PC152" s="66"/>
      <c r="PD152" s="66"/>
      <c r="PE152" s="66"/>
      <c r="PF152" s="66"/>
      <c r="PG152" s="66"/>
      <c r="PH152" s="66"/>
      <c r="PI152" s="66"/>
      <c r="PJ152" s="66"/>
      <c r="PK152" s="66"/>
      <c r="PL152" s="66"/>
      <c r="PM152" s="66"/>
      <c r="PN152" s="66"/>
      <c r="PO152" s="66"/>
      <c r="PP152" s="66"/>
      <c r="PQ152" s="66"/>
      <c r="PR152" s="66"/>
      <c r="PS152" s="66"/>
      <c r="PT152" s="66"/>
      <c r="PU152" s="66"/>
      <c r="PV152" s="66"/>
      <c r="PW152" s="66"/>
      <c r="PX152" s="66"/>
      <c r="PY152" s="66"/>
      <c r="PZ152" s="66"/>
      <c r="QA152" s="66"/>
      <c r="QB152" s="66"/>
      <c r="QC152" s="66"/>
      <c r="QD152" s="66"/>
      <c r="QE152" s="66"/>
      <c r="QF152" s="66"/>
      <c r="QG152" s="66"/>
      <c r="QH152" s="66"/>
      <c r="QI152" s="66"/>
      <c r="QJ152" s="66"/>
      <c r="QK152" s="66"/>
      <c r="QL152" s="66"/>
      <c r="QM152" s="66"/>
      <c r="QN152" s="66"/>
      <c r="QO152" s="66"/>
      <c r="QP152" s="66"/>
      <c r="QQ152" s="66"/>
      <c r="QR152" s="66"/>
      <c r="QS152" s="66"/>
      <c r="QT152" s="66"/>
      <c r="QU152" s="66"/>
      <c r="QV152" s="66"/>
      <c r="QW152" s="66"/>
      <c r="QX152" s="66"/>
      <c r="QY152" s="66"/>
      <c r="QZ152" s="66"/>
      <c r="RA152" s="66"/>
      <c r="RB152" s="66"/>
      <c r="RC152" s="66"/>
      <c r="RD152" s="66"/>
      <c r="RE152" s="66"/>
      <c r="RF152" s="66"/>
      <c r="RG152" s="66"/>
      <c r="RH152" s="66"/>
      <c r="RI152" s="66"/>
      <c r="RJ152" s="66"/>
      <c r="RK152" s="66"/>
      <c r="RL152" s="66"/>
      <c r="RM152" s="66"/>
      <c r="RN152" s="66"/>
      <c r="RO152" s="66"/>
      <c r="RP152" s="66"/>
      <c r="RQ152" s="66"/>
      <c r="RR152" s="66"/>
      <c r="RS152" s="66"/>
      <c r="RT152" s="66"/>
      <c r="RU152" s="66"/>
      <c r="RV152" s="66"/>
      <c r="RW152" s="66"/>
      <c r="RX152" s="66"/>
      <c r="RY152" s="66"/>
      <c r="RZ152" s="66"/>
      <c r="SA152" s="66"/>
      <c r="SB152" s="66"/>
      <c r="SC152" s="66"/>
      <c r="SD152" s="66"/>
      <c r="SE152" s="66"/>
      <c r="SF152" s="66"/>
      <c r="SG152" s="66"/>
      <c r="SH152" s="66"/>
      <c r="SI152" s="66"/>
      <c r="SJ152" s="66"/>
      <c r="SK152" s="66"/>
      <c r="SL152" s="66"/>
      <c r="SM152" s="66"/>
      <c r="SN152" s="66"/>
      <c r="SO152" s="66"/>
      <c r="SP152" s="66"/>
      <c r="SQ152" s="66"/>
      <c r="SR152" s="66"/>
      <c r="SS152" s="66"/>
      <c r="ST152" s="66"/>
      <c r="SU152" s="66"/>
      <c r="SV152" s="66"/>
      <c r="SW152" s="66"/>
      <c r="SX152" s="66"/>
      <c r="SY152" s="66"/>
      <c r="SZ152" s="66"/>
      <c r="TA152" s="66"/>
      <c r="TB152" s="66"/>
      <c r="TC152" s="66"/>
      <c r="TD152" s="66"/>
      <c r="TE152" s="66"/>
      <c r="TF152" s="66"/>
      <c r="TG152" s="66"/>
      <c r="TH152" s="66"/>
      <c r="TI152" s="66"/>
      <c r="TJ152" s="66"/>
      <c r="TK152" s="66"/>
      <c r="TL152" s="66"/>
      <c r="TM152" s="66"/>
      <c r="TN152" s="66"/>
      <c r="TO152" s="66"/>
      <c r="TP152" s="66"/>
      <c r="TQ152" s="66"/>
      <c r="TR152" s="66"/>
      <c r="TS152" s="66"/>
      <c r="TT152" s="66"/>
      <c r="TU152" s="66"/>
      <c r="TV152" s="66"/>
      <c r="TW152" s="66"/>
      <c r="TX152" s="66"/>
      <c r="TY152" s="66"/>
      <c r="TZ152" s="66"/>
      <c r="UA152" s="66"/>
      <c r="UB152" s="66"/>
      <c r="UC152" s="66"/>
      <c r="UD152" s="66"/>
      <c r="UE152" s="66"/>
      <c r="UF152" s="66"/>
      <c r="UG152" s="66"/>
      <c r="UH152" s="66"/>
      <c r="UI152" s="66"/>
      <c r="UJ152" s="66"/>
      <c r="UK152" s="66"/>
      <c r="UL152" s="66"/>
      <c r="UM152" s="66"/>
      <c r="UN152" s="66"/>
      <c r="UO152" s="66"/>
      <c r="UP152" s="66"/>
      <c r="UQ152" s="66"/>
      <c r="UR152" s="66"/>
      <c r="US152" s="66"/>
      <c r="UT152" s="66"/>
      <c r="UU152" s="66"/>
      <c r="UV152" s="66"/>
      <c r="UW152" s="66"/>
      <c r="UX152" s="66"/>
      <c r="UY152" s="66"/>
      <c r="UZ152" s="66"/>
      <c r="VA152" s="66"/>
      <c r="VB152" s="66"/>
      <c r="VC152" s="66"/>
      <c r="VD152" s="66"/>
      <c r="VE152" s="66"/>
      <c r="VF152" s="66"/>
      <c r="VG152" s="66"/>
      <c r="VH152" s="66"/>
      <c r="VI152" s="66"/>
      <c r="VJ152" s="66"/>
      <c r="VK152" s="66"/>
      <c r="VL152" s="66"/>
      <c r="VM152" s="66"/>
      <c r="VN152" s="66"/>
      <c r="VO152" s="66"/>
      <c r="VP152" s="66"/>
      <c r="VQ152" s="66"/>
      <c r="VR152" s="66"/>
      <c r="VS152" s="66"/>
      <c r="VT152" s="66"/>
      <c r="VU152" s="66"/>
      <c r="VV152" s="66"/>
      <c r="VW152" s="66"/>
      <c r="VX152" s="66"/>
      <c r="VY152" s="66"/>
      <c r="VZ152" s="66"/>
      <c r="WA152" s="66"/>
      <c r="WB152" s="66"/>
      <c r="WC152" s="66"/>
      <c r="WD152" s="66"/>
      <c r="WE152" s="66"/>
      <c r="WF152" s="66"/>
      <c r="WG152" s="66"/>
      <c r="WH152" s="66"/>
      <c r="WI152" s="66"/>
      <c r="WJ152" s="66"/>
      <c r="WK152" s="66"/>
      <c r="WL152" s="66"/>
      <c r="WM152" s="66"/>
      <c r="WN152" s="66"/>
      <c r="WO152" s="66"/>
      <c r="WP152" s="66"/>
      <c r="WQ152" s="66"/>
      <c r="WR152" s="66"/>
      <c r="WS152" s="66"/>
      <c r="WT152" s="66"/>
      <c r="WU152" s="66"/>
      <c r="WV152" s="66"/>
      <c r="WW152" s="66"/>
      <c r="WX152" s="66"/>
      <c r="WY152" s="66"/>
      <c r="WZ152" s="66"/>
      <c r="XA152" s="66"/>
      <c r="XB152" s="66"/>
      <c r="XC152" s="66"/>
      <c r="XD152" s="66"/>
      <c r="XE152" s="66"/>
      <c r="XF152" s="66"/>
      <c r="XG152" s="66"/>
      <c r="XH152" s="66"/>
      <c r="XI152" s="66"/>
      <c r="XJ152" s="66"/>
      <c r="XK152" s="66"/>
      <c r="XL152" s="66"/>
      <c r="XM152" s="66"/>
      <c r="XN152" s="66"/>
      <c r="XO152" s="66"/>
      <c r="XP152" s="66"/>
      <c r="XQ152" s="66"/>
      <c r="XR152" s="66"/>
      <c r="XS152" s="66"/>
      <c r="XT152" s="66"/>
      <c r="XU152" s="66"/>
      <c r="XV152" s="66"/>
      <c r="XW152" s="66"/>
      <c r="XX152" s="66"/>
      <c r="XY152" s="66"/>
      <c r="XZ152" s="66"/>
      <c r="YA152" s="66"/>
      <c r="YB152" s="66"/>
      <c r="YC152" s="66"/>
      <c r="YD152" s="66"/>
      <c r="YE152" s="66"/>
      <c r="YF152" s="66"/>
      <c r="YG152" s="66"/>
      <c r="YH152" s="66"/>
      <c r="YI152" s="66"/>
      <c r="YJ152" s="66"/>
      <c r="YK152" s="66"/>
      <c r="YL152" s="66"/>
      <c r="YM152" s="66"/>
      <c r="YN152" s="66"/>
      <c r="YO152" s="66"/>
      <c r="YP152" s="66"/>
      <c r="YQ152" s="66"/>
      <c r="YR152" s="66"/>
      <c r="YS152" s="66"/>
      <c r="YT152" s="66"/>
      <c r="YU152" s="66"/>
      <c r="YV152" s="66"/>
      <c r="YW152" s="66"/>
      <c r="YX152" s="66"/>
      <c r="YY152" s="66"/>
      <c r="YZ152" s="66"/>
      <c r="ZA152" s="66"/>
      <c r="ZB152" s="66"/>
      <c r="ZC152" s="66"/>
      <c r="ZD152" s="66"/>
      <c r="ZE152" s="66"/>
      <c r="ZF152" s="66"/>
      <c r="ZG152" s="66"/>
      <c r="ZH152" s="66"/>
      <c r="ZI152" s="66"/>
      <c r="ZJ152" s="66"/>
      <c r="ZK152" s="66"/>
      <c r="ZL152" s="66"/>
      <c r="ZM152" s="66"/>
      <c r="ZN152" s="66"/>
      <c r="ZO152" s="66"/>
      <c r="ZP152" s="66"/>
      <c r="ZQ152" s="66"/>
      <c r="ZR152" s="66"/>
      <c r="ZS152" s="66"/>
      <c r="ZT152" s="66"/>
      <c r="ZU152" s="66"/>
      <c r="ZV152" s="66"/>
      <c r="ZW152" s="66"/>
      <c r="ZX152" s="66"/>
      <c r="ZY152" s="66"/>
      <c r="ZZ152" s="66"/>
      <c r="AAA152" s="66"/>
      <c r="AAB152" s="66"/>
      <c r="AAC152" s="66"/>
      <c r="AAD152" s="66"/>
      <c r="AAE152" s="66"/>
      <c r="AAF152" s="66"/>
      <c r="AAG152" s="66"/>
      <c r="AAH152" s="66"/>
      <c r="AAI152" s="66"/>
      <c r="AAJ152" s="66"/>
      <c r="AAK152" s="66"/>
      <c r="AAL152" s="66"/>
      <c r="AAM152" s="66"/>
      <c r="AAN152" s="66"/>
      <c r="AAO152" s="66"/>
      <c r="AAP152" s="66"/>
      <c r="AAQ152" s="66"/>
      <c r="AAR152" s="66"/>
      <c r="AAS152" s="66"/>
      <c r="AAT152" s="66"/>
      <c r="AAU152" s="66"/>
      <c r="AAV152" s="66"/>
      <c r="AAW152" s="66"/>
      <c r="AAX152" s="66"/>
      <c r="AAY152" s="66"/>
      <c r="AAZ152" s="66"/>
      <c r="ABA152" s="66"/>
      <c r="ABB152" s="66"/>
      <c r="ABC152" s="66"/>
      <c r="ABD152" s="66"/>
      <c r="ABE152" s="66"/>
      <c r="ABF152" s="66"/>
      <c r="ABG152" s="66"/>
      <c r="ABH152" s="66"/>
      <c r="ABI152" s="66"/>
      <c r="ABJ152" s="66"/>
      <c r="ABK152" s="66"/>
      <c r="ABL152" s="66"/>
      <c r="ABM152" s="66"/>
      <c r="ABN152" s="66"/>
      <c r="ABO152" s="66"/>
      <c r="ABP152" s="66"/>
      <c r="ABQ152" s="66"/>
      <c r="ABR152" s="66"/>
      <c r="ABS152" s="66"/>
      <c r="ABT152" s="66"/>
      <c r="ABU152" s="66"/>
      <c r="ABV152" s="66"/>
      <c r="ABW152" s="66"/>
      <c r="ABX152" s="66"/>
      <c r="ABY152" s="66"/>
      <c r="ABZ152" s="66"/>
      <c r="ACA152" s="66"/>
      <c r="ACB152" s="66"/>
      <c r="ACC152" s="66"/>
      <c r="ACD152" s="66"/>
      <c r="ACE152" s="66"/>
      <c r="ACF152" s="66"/>
      <c r="ACG152" s="66"/>
      <c r="ACH152" s="66"/>
      <c r="ACI152" s="66"/>
      <c r="ACJ152" s="66"/>
      <c r="ACK152" s="66"/>
      <c r="ACL152" s="66"/>
      <c r="ACM152" s="66"/>
      <c r="ACN152" s="66"/>
      <c r="ACO152" s="66"/>
      <c r="ACP152" s="66"/>
      <c r="ACQ152" s="66"/>
      <c r="ACR152" s="66"/>
      <c r="ACS152" s="66"/>
      <c r="ACT152" s="66"/>
      <c r="ACU152" s="66"/>
      <c r="ACV152" s="66"/>
      <c r="ACW152" s="66"/>
      <c r="ACX152" s="66"/>
      <c r="ACY152" s="66"/>
      <c r="ACZ152" s="66"/>
      <c r="ADA152" s="66"/>
      <c r="ADB152" s="66"/>
      <c r="ADC152" s="66"/>
      <c r="ADD152" s="66"/>
      <c r="ADE152" s="66"/>
      <c r="ADF152" s="66"/>
      <c r="ADG152" s="66"/>
      <c r="ADH152" s="66"/>
      <c r="ADI152" s="66"/>
      <c r="ADJ152" s="66"/>
      <c r="ADK152" s="66"/>
      <c r="ADL152" s="66"/>
      <c r="ADM152" s="66"/>
      <c r="ADN152" s="66"/>
      <c r="ADO152" s="66"/>
      <c r="ADP152" s="66"/>
      <c r="ADQ152" s="66"/>
      <c r="ADR152" s="66"/>
      <c r="ADS152" s="66"/>
      <c r="ADT152" s="66"/>
      <c r="ADU152" s="66"/>
      <c r="ADV152" s="66"/>
      <c r="ADW152" s="66"/>
      <c r="ADX152" s="66"/>
      <c r="ADY152" s="66"/>
      <c r="ADZ152" s="66"/>
      <c r="AEA152" s="66"/>
      <c r="AEB152" s="66"/>
      <c r="AEC152" s="66"/>
      <c r="AED152" s="66"/>
      <c r="AEE152" s="66"/>
      <c r="AEF152" s="66"/>
      <c r="AEG152" s="66"/>
      <c r="AEH152" s="66"/>
      <c r="AEI152" s="66"/>
      <c r="AEJ152" s="66"/>
      <c r="AEK152" s="66"/>
      <c r="AEL152" s="66"/>
      <c r="AEM152" s="66"/>
      <c r="AEN152" s="66"/>
      <c r="AEO152" s="66"/>
      <c r="AEP152" s="66"/>
      <c r="AEQ152" s="66"/>
      <c r="AER152" s="66"/>
      <c r="AES152" s="66"/>
      <c r="AET152" s="66"/>
      <c r="AEU152" s="66"/>
      <c r="AEV152" s="66"/>
      <c r="AEW152" s="66"/>
      <c r="AEX152" s="66"/>
      <c r="AEY152" s="66"/>
      <c r="AEZ152" s="66"/>
      <c r="AFA152" s="66"/>
      <c r="AFB152" s="66"/>
      <c r="AFC152" s="66"/>
      <c r="AFD152" s="66"/>
      <c r="AFE152" s="66"/>
      <c r="AFF152" s="66"/>
      <c r="AFG152" s="66"/>
      <c r="AFH152" s="66"/>
      <c r="AFI152" s="66"/>
      <c r="AFJ152" s="66"/>
      <c r="AFK152" s="66"/>
      <c r="AFL152" s="66"/>
      <c r="AFM152" s="66"/>
      <c r="AFN152" s="66"/>
      <c r="AFO152" s="66"/>
      <c r="AFP152" s="66"/>
      <c r="AFQ152" s="66"/>
      <c r="AFR152" s="66"/>
      <c r="AFS152" s="66"/>
      <c r="AFT152" s="66"/>
      <c r="AFU152" s="66"/>
      <c r="AFV152" s="66"/>
      <c r="AFW152" s="66"/>
      <c r="AFX152" s="66"/>
      <c r="AFY152" s="66"/>
      <c r="AFZ152" s="66"/>
      <c r="AGA152" s="66"/>
      <c r="AGB152" s="66"/>
      <c r="AGC152" s="66"/>
      <c r="AGD152" s="66"/>
      <c r="AGE152" s="66"/>
      <c r="AGF152" s="66"/>
      <c r="AGG152" s="66"/>
      <c r="AGH152" s="66"/>
      <c r="AGI152" s="66"/>
      <c r="AGJ152" s="66"/>
      <c r="AGK152" s="66"/>
      <c r="AGL152" s="66"/>
      <c r="AGM152" s="66"/>
      <c r="AGN152" s="66"/>
      <c r="AGO152" s="66"/>
      <c r="AGP152" s="66"/>
      <c r="AGQ152" s="66"/>
      <c r="AGR152" s="66"/>
      <c r="AGS152" s="66"/>
      <c r="AGT152" s="66"/>
      <c r="AGU152" s="66"/>
      <c r="AGV152" s="66"/>
      <c r="AGW152" s="66"/>
      <c r="AGX152" s="66"/>
      <c r="AGY152" s="66"/>
      <c r="AGZ152" s="66"/>
      <c r="AHA152" s="66"/>
      <c r="AHB152" s="66"/>
      <c r="AHC152" s="66"/>
      <c r="AHD152" s="66"/>
      <c r="AHE152" s="66"/>
      <c r="AHF152" s="66"/>
      <c r="AHG152" s="66"/>
      <c r="AHH152" s="66"/>
      <c r="AHI152" s="66"/>
      <c r="AHJ152" s="66"/>
      <c r="AHK152" s="66"/>
      <c r="AHL152" s="66"/>
      <c r="AHM152" s="66"/>
      <c r="AHN152" s="66"/>
      <c r="AHO152" s="66"/>
      <c r="AHP152" s="66"/>
      <c r="AHQ152" s="66"/>
      <c r="AHR152" s="66"/>
      <c r="AHS152" s="66"/>
      <c r="AHT152" s="66"/>
      <c r="AHU152" s="66"/>
      <c r="AHV152" s="66"/>
      <c r="AHW152" s="66"/>
      <c r="AHX152" s="66"/>
      <c r="AHY152" s="66"/>
      <c r="AHZ152" s="66"/>
      <c r="AIA152" s="66"/>
      <c r="AIB152" s="66"/>
      <c r="AIC152" s="66"/>
      <c r="AID152" s="66"/>
      <c r="AIE152" s="66"/>
      <c r="AIF152" s="66"/>
      <c r="AIG152" s="66"/>
      <c r="AIH152" s="66"/>
      <c r="AII152" s="66"/>
      <c r="AIJ152" s="66"/>
      <c r="AIK152" s="66"/>
      <c r="AIL152" s="66"/>
      <c r="AIM152" s="66"/>
      <c r="AIN152" s="66"/>
      <c r="AIO152" s="66"/>
      <c r="AIP152" s="66"/>
      <c r="AIQ152" s="66"/>
      <c r="AIR152" s="66"/>
      <c r="AIS152" s="66"/>
      <c r="AIT152" s="66"/>
      <c r="AIU152" s="66"/>
      <c r="AIV152" s="66"/>
      <c r="AIW152" s="66"/>
      <c r="AIX152" s="66"/>
      <c r="AIY152" s="66"/>
      <c r="AIZ152" s="66"/>
      <c r="AJA152" s="66"/>
      <c r="AJB152" s="66"/>
      <c r="AJC152" s="66"/>
      <c r="AJD152" s="66"/>
      <c r="AJE152" s="66"/>
      <c r="AJF152" s="66"/>
      <c r="AJG152" s="66"/>
      <c r="AJH152" s="66"/>
      <c r="AJI152" s="66"/>
      <c r="AJJ152" s="66"/>
      <c r="AJK152" s="66"/>
      <c r="AJL152" s="66"/>
      <c r="AJM152" s="66"/>
      <c r="AJN152" s="66"/>
      <c r="AJO152" s="66"/>
      <c r="AJP152" s="66"/>
      <c r="AJQ152" s="66"/>
      <c r="AJR152" s="66"/>
      <c r="AJS152" s="66"/>
      <c r="AJT152" s="66"/>
      <c r="AJU152" s="66"/>
      <c r="AJV152" s="66"/>
      <c r="AJW152" s="66"/>
      <c r="AJX152" s="66"/>
      <c r="AJY152" s="66"/>
      <c r="AJZ152" s="66"/>
      <c r="AKA152" s="66"/>
      <c r="AKB152" s="66"/>
      <c r="AKC152" s="66"/>
      <c r="AKD152" s="66"/>
      <c r="AKE152" s="66"/>
      <c r="AKF152" s="66"/>
      <c r="AKG152" s="66"/>
      <c r="AKH152" s="66"/>
      <c r="AKI152" s="66"/>
      <c r="AKJ152" s="66"/>
      <c r="AKK152" s="66"/>
      <c r="AKL152" s="66"/>
      <c r="AKM152" s="66"/>
      <c r="AKN152" s="66"/>
      <c r="AKO152" s="66"/>
      <c r="AKP152" s="66"/>
      <c r="AKQ152" s="66"/>
      <c r="AKR152" s="66"/>
      <c r="AKS152" s="66"/>
      <c r="AKT152" s="66"/>
      <c r="AKU152" s="66"/>
      <c r="AKV152" s="66"/>
      <c r="AKW152" s="66"/>
      <c r="AKX152" s="66"/>
      <c r="AKY152" s="66"/>
      <c r="AKZ152" s="66"/>
      <c r="ALA152" s="66"/>
      <c r="ALB152" s="66"/>
      <c r="ALC152" s="66"/>
      <c r="ALD152" s="66"/>
      <c r="ALE152" s="66"/>
      <c r="ALF152" s="66"/>
      <c r="ALG152" s="66"/>
      <c r="ALH152" s="66"/>
      <c r="ALI152" s="66"/>
      <c r="ALJ152" s="66"/>
      <c r="ALK152" s="66"/>
      <c r="ALL152" s="66"/>
      <c r="ALM152" s="66"/>
      <c r="ALN152" s="66"/>
      <c r="ALO152" s="66"/>
      <c r="ALP152" s="66"/>
      <c r="ALQ152" s="66"/>
      <c r="ALR152" s="66"/>
      <c r="ALS152" s="66"/>
      <c r="ALT152" s="66"/>
      <c r="ALU152" s="66"/>
      <c r="ALV152" s="66"/>
      <c r="ALW152" s="66"/>
      <c r="ALX152" s="66"/>
      <c r="ALY152" s="66"/>
      <c r="ALZ152" s="66"/>
      <c r="AMA152" s="66"/>
      <c r="AMB152" s="66"/>
      <c r="AMC152" s="66"/>
      <c r="AMD152" s="66"/>
      <c r="AME152" s="66"/>
      <c r="AMF152" s="66"/>
      <c r="AMG152" s="66"/>
      <c r="AMH152" s="66"/>
      <c r="AMI152" s="66"/>
      <c r="AMJ152" s="66"/>
      <c r="AMK152" s="66"/>
      <c r="AML152" s="66"/>
      <c r="AMM152" s="66"/>
      <c r="AMN152" s="66"/>
      <c r="AMO152" s="66"/>
      <c r="AMP152" s="66"/>
      <c r="AMQ152" s="66"/>
      <c r="AMR152" s="66"/>
      <c r="AMS152" s="66"/>
      <c r="AMT152" s="66"/>
      <c r="AMU152" s="66"/>
      <c r="AMV152" s="66"/>
      <c r="AMW152" s="66"/>
      <c r="AMX152" s="66"/>
      <c r="AMY152" s="66"/>
      <c r="AMZ152" s="66"/>
      <c r="ANA152" s="66"/>
      <c r="ANB152" s="66"/>
      <c r="ANC152" s="66"/>
      <c r="AND152" s="66"/>
      <c r="ANE152" s="66"/>
      <c r="ANF152" s="66"/>
      <c r="ANG152" s="66"/>
      <c r="ANH152" s="66"/>
      <c r="ANI152" s="66"/>
      <c r="ANJ152" s="66"/>
      <c r="ANK152" s="66"/>
      <c r="ANL152" s="66"/>
      <c r="ANM152" s="66"/>
      <c r="ANN152" s="66"/>
      <c r="ANO152" s="66"/>
      <c r="ANP152" s="66"/>
      <c r="ANQ152" s="66"/>
      <c r="ANR152" s="66"/>
      <c r="ANS152" s="66"/>
      <c r="ANT152" s="66"/>
      <c r="ANU152" s="66"/>
      <c r="ANV152" s="66"/>
      <c r="ANW152" s="66"/>
      <c r="ANX152" s="66"/>
      <c r="ANY152" s="66"/>
      <c r="ANZ152" s="66"/>
      <c r="AOA152" s="66"/>
      <c r="AOB152" s="66"/>
      <c r="AOC152" s="66"/>
      <c r="AOD152" s="66"/>
      <c r="AOE152" s="66"/>
      <c r="AOF152" s="66"/>
      <c r="AOG152" s="66"/>
      <c r="AOH152" s="66"/>
      <c r="AOI152" s="66"/>
      <c r="AOJ152" s="66"/>
      <c r="AOK152" s="66"/>
      <c r="AOL152" s="66"/>
      <c r="AOM152" s="66"/>
      <c r="AON152" s="66"/>
      <c r="AOO152" s="66"/>
      <c r="AOP152" s="66"/>
      <c r="AOQ152" s="66"/>
      <c r="AOR152" s="66"/>
      <c r="AOS152" s="66"/>
      <c r="AOT152" s="66"/>
      <c r="AOU152" s="66"/>
      <c r="AOV152" s="66"/>
      <c r="AOW152" s="66"/>
      <c r="AOX152" s="66"/>
      <c r="AOY152" s="66"/>
      <c r="AOZ152" s="66"/>
      <c r="APA152" s="66"/>
      <c r="APB152" s="66"/>
      <c r="APC152" s="66"/>
      <c r="APD152" s="66"/>
      <c r="APE152" s="66"/>
      <c r="APF152" s="66"/>
      <c r="APG152" s="66"/>
      <c r="APH152" s="66"/>
      <c r="API152" s="66"/>
      <c r="APJ152" s="66"/>
      <c r="APK152" s="66"/>
      <c r="APL152" s="66"/>
      <c r="APM152" s="66"/>
      <c r="APN152" s="66"/>
      <c r="APO152" s="66"/>
      <c r="APP152" s="66"/>
      <c r="APQ152" s="66"/>
      <c r="APR152" s="66"/>
      <c r="APS152" s="66"/>
      <c r="APT152" s="66"/>
      <c r="APU152" s="66"/>
      <c r="APV152" s="66"/>
      <c r="APW152" s="66"/>
      <c r="APX152" s="66"/>
      <c r="APY152" s="66"/>
      <c r="APZ152" s="66"/>
      <c r="AQA152" s="66"/>
      <c r="AQB152" s="66"/>
      <c r="AQC152" s="66"/>
      <c r="AQD152" s="66"/>
      <c r="AQE152" s="66"/>
      <c r="AQF152" s="66"/>
      <c r="AQG152" s="66"/>
      <c r="AQH152" s="66"/>
      <c r="AQI152" s="66"/>
      <c r="AQJ152" s="66"/>
      <c r="AQK152" s="66"/>
      <c r="AQL152" s="66"/>
      <c r="AQM152" s="66"/>
      <c r="AQN152" s="66"/>
      <c r="AQO152" s="66"/>
      <c r="AQP152" s="66"/>
      <c r="AQQ152" s="66"/>
      <c r="AQR152" s="66"/>
      <c r="AQS152" s="66"/>
      <c r="AQT152" s="66"/>
      <c r="AQU152" s="66"/>
      <c r="AQV152" s="66"/>
      <c r="AQW152" s="66"/>
      <c r="AQX152" s="66"/>
      <c r="AQY152" s="66"/>
      <c r="AQZ152" s="66"/>
      <c r="ARA152" s="66"/>
      <c r="ARB152" s="66"/>
      <c r="ARC152" s="66"/>
      <c r="ARD152" s="66"/>
      <c r="ARE152" s="66"/>
      <c r="ARF152" s="66"/>
      <c r="ARG152" s="66"/>
      <c r="ARH152" s="66"/>
      <c r="ARI152" s="66"/>
      <c r="ARJ152" s="66"/>
      <c r="ARK152" s="66"/>
      <c r="ARL152" s="66"/>
      <c r="ARM152" s="66"/>
      <c r="ARN152" s="66"/>
      <c r="ARO152" s="66"/>
      <c r="ARP152" s="66"/>
      <c r="ARQ152" s="66"/>
      <c r="ARR152" s="66"/>
      <c r="ARS152" s="66"/>
      <c r="ART152" s="66"/>
      <c r="ARU152" s="66"/>
      <c r="ARV152" s="66"/>
      <c r="ARW152" s="66"/>
      <c r="ARX152" s="66"/>
      <c r="ARY152" s="66"/>
      <c r="ARZ152" s="66"/>
      <c r="ASA152" s="66"/>
      <c r="ASB152" s="66"/>
      <c r="ASC152" s="66"/>
      <c r="ASD152" s="66"/>
      <c r="ASE152" s="66"/>
      <c r="ASF152" s="66"/>
      <c r="ASG152" s="66"/>
      <c r="ASH152" s="66"/>
      <c r="ASI152" s="66"/>
      <c r="ASJ152" s="66"/>
      <c r="ASK152" s="66"/>
      <c r="ASL152" s="66"/>
      <c r="ASM152" s="66"/>
      <c r="ASN152" s="66"/>
      <c r="ASO152" s="66"/>
      <c r="ASP152" s="66"/>
      <c r="ASQ152" s="66"/>
      <c r="ASR152" s="66"/>
      <c r="ASS152" s="66"/>
      <c r="AST152" s="66"/>
      <c r="ASU152" s="66"/>
      <c r="ASV152" s="66"/>
      <c r="ASW152" s="66"/>
      <c r="ASX152" s="66"/>
      <c r="ASY152" s="66"/>
      <c r="ASZ152" s="66"/>
      <c r="ATA152" s="66"/>
      <c r="ATB152" s="66"/>
      <c r="ATC152" s="66"/>
      <c r="ATD152" s="66"/>
      <c r="ATE152" s="66"/>
      <c r="ATF152" s="66"/>
      <c r="ATG152" s="66"/>
      <c r="ATH152" s="66"/>
      <c r="ATI152" s="66"/>
      <c r="ATJ152" s="66"/>
      <c r="ATK152" s="66"/>
      <c r="ATL152" s="66"/>
      <c r="ATM152" s="66"/>
      <c r="ATN152" s="66"/>
      <c r="ATO152" s="66"/>
      <c r="ATP152" s="66"/>
      <c r="ATQ152" s="66"/>
      <c r="ATR152" s="66"/>
      <c r="ATS152" s="66"/>
      <c r="ATT152" s="66"/>
      <c r="ATU152" s="66"/>
      <c r="ATV152" s="66"/>
      <c r="ATW152" s="66"/>
      <c r="ATX152" s="66"/>
      <c r="ATY152" s="66"/>
      <c r="ATZ152" s="66"/>
      <c r="AUA152" s="66"/>
      <c r="AUB152" s="66"/>
      <c r="AUC152" s="66"/>
      <c r="AUD152" s="66"/>
      <c r="AUE152" s="66"/>
      <c r="AUF152" s="66"/>
      <c r="AUG152" s="66"/>
      <c r="AUH152" s="66"/>
      <c r="AUI152" s="66"/>
      <c r="AUJ152" s="66"/>
      <c r="AUK152" s="66"/>
      <c r="AUL152" s="66"/>
      <c r="AUM152" s="66"/>
      <c r="AUN152" s="66"/>
      <c r="AUO152" s="66"/>
      <c r="AUP152" s="66"/>
      <c r="AUQ152" s="66"/>
      <c r="AUR152" s="66"/>
      <c r="AUS152" s="66"/>
      <c r="AUT152" s="66"/>
      <c r="AUU152" s="66"/>
      <c r="AUV152" s="66"/>
      <c r="AUW152" s="66"/>
      <c r="AUX152" s="66"/>
      <c r="AUY152" s="66"/>
      <c r="AUZ152" s="66"/>
      <c r="AVA152" s="66"/>
      <c r="AVB152" s="66"/>
      <c r="AVC152" s="66"/>
      <c r="AVD152" s="66"/>
      <c r="AVE152" s="66"/>
      <c r="AVF152" s="66"/>
      <c r="AVG152" s="66"/>
      <c r="AVH152" s="66"/>
      <c r="AVI152" s="66"/>
      <c r="AVJ152" s="66"/>
      <c r="AVK152" s="66"/>
      <c r="AVL152" s="66"/>
      <c r="AVM152" s="66"/>
      <c r="AVN152" s="66"/>
      <c r="AVO152" s="66"/>
      <c r="AVP152" s="66"/>
      <c r="AVQ152" s="66"/>
      <c r="AVR152" s="66"/>
      <c r="AVS152" s="66"/>
      <c r="AVT152" s="66"/>
      <c r="AVU152" s="66"/>
      <c r="AVV152" s="66"/>
      <c r="AVW152" s="66"/>
      <c r="AVX152" s="66"/>
      <c r="AVY152" s="66"/>
      <c r="AVZ152" s="66"/>
      <c r="AWA152" s="66"/>
      <c r="AWB152" s="66"/>
      <c r="AWC152" s="66"/>
      <c r="AWD152" s="66"/>
      <c r="AWE152" s="66"/>
      <c r="AWF152" s="66"/>
      <c r="AWG152" s="66"/>
      <c r="AWH152" s="66"/>
      <c r="AWI152" s="66"/>
      <c r="AWJ152" s="66"/>
      <c r="AWK152" s="66"/>
      <c r="AWL152" s="66"/>
      <c r="AWM152" s="66"/>
      <c r="AWN152" s="66"/>
      <c r="AWO152" s="66"/>
      <c r="AWP152" s="66"/>
      <c r="AWQ152" s="66"/>
      <c r="AWR152" s="66"/>
      <c r="AWS152" s="66"/>
      <c r="AWT152" s="66"/>
      <c r="AWU152" s="66"/>
      <c r="AWV152" s="66"/>
      <c r="AWW152" s="66"/>
      <c r="AWX152" s="66"/>
      <c r="AWY152" s="66"/>
      <c r="AWZ152" s="66"/>
      <c r="AXA152" s="66"/>
      <c r="AXB152" s="66"/>
      <c r="AXC152" s="66"/>
      <c r="AXD152" s="66"/>
      <c r="AXE152" s="66"/>
      <c r="AXF152" s="66"/>
      <c r="AXG152" s="66"/>
      <c r="AXH152" s="66"/>
      <c r="AXI152" s="66"/>
      <c r="AXJ152" s="66"/>
      <c r="AXK152" s="66"/>
      <c r="AXL152" s="66"/>
      <c r="AXM152" s="66"/>
      <c r="AXN152" s="66"/>
      <c r="AXO152" s="66"/>
      <c r="AXP152" s="66"/>
      <c r="AXQ152" s="66"/>
      <c r="AXR152" s="66"/>
      <c r="AXS152" s="66"/>
      <c r="AXT152" s="66"/>
      <c r="AXU152" s="66"/>
      <c r="AXV152" s="66"/>
      <c r="AXW152" s="66"/>
      <c r="AXX152" s="66"/>
      <c r="AXY152" s="66"/>
      <c r="AXZ152" s="66"/>
      <c r="AYA152" s="66"/>
      <c r="AYB152" s="66"/>
      <c r="AYC152" s="66"/>
      <c r="AYD152" s="66"/>
      <c r="AYE152" s="66"/>
      <c r="AYF152" s="66"/>
      <c r="AYG152" s="66"/>
      <c r="AYH152" s="66"/>
      <c r="AYI152" s="66"/>
      <c r="AYJ152" s="66"/>
      <c r="AYK152" s="66"/>
      <c r="AYL152" s="66"/>
      <c r="AYM152" s="66"/>
      <c r="AYN152" s="66"/>
      <c r="AYO152" s="66"/>
      <c r="AYP152" s="66"/>
      <c r="AYQ152" s="66"/>
      <c r="AYR152" s="66"/>
      <c r="AYS152" s="66"/>
      <c r="AYT152" s="66"/>
      <c r="AYU152" s="66"/>
      <c r="AYV152" s="66"/>
      <c r="AYW152" s="66"/>
      <c r="AYX152" s="66"/>
      <c r="AYY152" s="66"/>
      <c r="AYZ152" s="66"/>
      <c r="AZA152" s="66"/>
      <c r="AZB152" s="66"/>
      <c r="AZC152" s="66"/>
      <c r="AZD152" s="66"/>
      <c r="AZE152" s="66"/>
      <c r="AZF152" s="66"/>
      <c r="AZG152" s="66"/>
      <c r="AZH152" s="66"/>
      <c r="AZI152" s="66"/>
      <c r="AZJ152" s="66"/>
      <c r="AZK152" s="66"/>
      <c r="AZL152" s="66"/>
      <c r="AZM152" s="66"/>
      <c r="AZN152" s="66"/>
      <c r="AZO152" s="66"/>
      <c r="AZP152" s="66"/>
      <c r="AZQ152" s="66"/>
      <c r="AZR152" s="66"/>
      <c r="AZS152" s="66"/>
      <c r="AZT152" s="66"/>
      <c r="AZU152" s="66"/>
      <c r="AZV152" s="66"/>
      <c r="AZW152" s="66"/>
      <c r="AZX152" s="66"/>
      <c r="AZY152" s="66"/>
      <c r="AZZ152" s="66"/>
      <c r="BAA152" s="66"/>
      <c r="BAB152" s="66"/>
      <c r="BAC152" s="66"/>
      <c r="BAD152" s="66"/>
      <c r="BAE152" s="66"/>
      <c r="BAF152" s="66"/>
      <c r="BAG152" s="66"/>
      <c r="BAH152" s="66"/>
      <c r="BAI152" s="66"/>
      <c r="BAJ152" s="66"/>
      <c r="BAK152" s="66"/>
      <c r="BAL152" s="66"/>
      <c r="BAM152" s="66"/>
      <c r="BAN152" s="66"/>
      <c r="BAO152" s="66"/>
      <c r="BAP152" s="66"/>
      <c r="BAQ152" s="66"/>
      <c r="BAR152" s="66"/>
      <c r="BAS152" s="66"/>
      <c r="BAT152" s="66"/>
      <c r="BAU152" s="66"/>
      <c r="BAV152" s="66"/>
      <c r="BAW152" s="66"/>
      <c r="BAX152" s="66"/>
      <c r="BAY152" s="66"/>
      <c r="BAZ152" s="66"/>
      <c r="BBA152" s="66"/>
      <c r="BBB152" s="66"/>
      <c r="BBC152" s="66"/>
      <c r="BBD152" s="66"/>
      <c r="BBE152" s="66"/>
      <c r="BBF152" s="66"/>
      <c r="BBG152" s="66"/>
      <c r="BBH152" s="66"/>
      <c r="BBI152" s="66"/>
      <c r="BBJ152" s="66"/>
      <c r="BBK152" s="66"/>
      <c r="BBL152" s="66"/>
      <c r="BBM152" s="66"/>
      <c r="BBN152" s="66"/>
      <c r="BBO152" s="66"/>
      <c r="BBP152" s="66"/>
      <c r="BBQ152" s="66"/>
      <c r="BBR152" s="66"/>
      <c r="BBS152" s="66"/>
      <c r="BBT152" s="66"/>
      <c r="BBU152" s="66"/>
      <c r="BBV152" s="66"/>
      <c r="BBW152" s="66"/>
      <c r="BBX152" s="66"/>
      <c r="BBY152" s="66"/>
      <c r="BBZ152" s="66"/>
      <c r="BCA152" s="66"/>
      <c r="BCB152" s="66"/>
      <c r="BCC152" s="66"/>
      <c r="BCD152" s="66"/>
      <c r="BCE152" s="66"/>
      <c r="BCF152" s="66"/>
      <c r="BCG152" s="66"/>
      <c r="BCH152" s="66"/>
      <c r="BCI152" s="66"/>
      <c r="BCJ152" s="66"/>
      <c r="BCK152" s="66"/>
      <c r="BCL152" s="66"/>
      <c r="BCM152" s="66"/>
      <c r="BCN152" s="66"/>
      <c r="BCO152" s="66"/>
      <c r="BCP152" s="66"/>
      <c r="BCQ152" s="66"/>
      <c r="BCR152" s="66"/>
      <c r="BCS152" s="66"/>
      <c r="BCT152" s="66"/>
      <c r="BCU152" s="66"/>
      <c r="BCV152" s="66"/>
      <c r="BCW152" s="66"/>
      <c r="BCX152" s="66"/>
      <c r="BCY152" s="66"/>
      <c r="BCZ152" s="66"/>
      <c r="BDA152" s="66"/>
      <c r="BDB152" s="66"/>
      <c r="BDC152" s="66"/>
      <c r="BDD152" s="66"/>
      <c r="BDE152" s="66"/>
      <c r="BDF152" s="66"/>
      <c r="BDG152" s="66"/>
      <c r="BDH152" s="66"/>
      <c r="BDI152" s="66"/>
      <c r="BDJ152" s="66"/>
      <c r="BDK152" s="66"/>
      <c r="BDL152" s="66"/>
      <c r="BDM152" s="66"/>
      <c r="BDN152" s="66"/>
      <c r="BDO152" s="66"/>
      <c r="BDP152" s="66"/>
      <c r="BDQ152" s="66"/>
      <c r="BDR152" s="66"/>
      <c r="BDS152" s="66"/>
      <c r="BDT152" s="66"/>
      <c r="BDU152" s="66"/>
      <c r="BDV152" s="66"/>
      <c r="BDW152" s="66"/>
      <c r="BDX152" s="66"/>
      <c r="BDY152" s="66"/>
      <c r="BDZ152" s="66"/>
      <c r="BEA152" s="66"/>
      <c r="BEB152" s="66"/>
      <c r="BEC152" s="66"/>
      <c r="BED152" s="66"/>
      <c r="BEE152" s="66"/>
      <c r="BEF152" s="66"/>
      <c r="BEG152" s="66"/>
      <c r="BEH152" s="66"/>
      <c r="BEI152" s="66"/>
      <c r="BEJ152" s="66"/>
      <c r="BEK152" s="66"/>
      <c r="BEL152" s="66"/>
      <c r="BEM152" s="66"/>
      <c r="BEN152" s="66"/>
      <c r="BEO152" s="66"/>
      <c r="BEP152" s="66"/>
      <c r="BEQ152" s="66"/>
      <c r="BER152" s="66"/>
      <c r="BES152" s="66"/>
      <c r="BET152" s="66"/>
      <c r="BEU152" s="66"/>
      <c r="BEV152" s="66"/>
      <c r="BEW152" s="66"/>
      <c r="BEX152" s="66"/>
      <c r="BEY152" s="66"/>
      <c r="BEZ152" s="66"/>
      <c r="BFA152" s="66"/>
      <c r="BFB152" s="66"/>
      <c r="BFC152" s="66"/>
      <c r="BFD152" s="66"/>
      <c r="BFE152" s="66"/>
      <c r="BFF152" s="66"/>
      <c r="BFG152" s="66"/>
      <c r="BFH152" s="66"/>
      <c r="BFI152" s="66"/>
      <c r="BFJ152" s="66"/>
      <c r="BFK152" s="66"/>
      <c r="BFL152" s="66"/>
      <c r="BFM152" s="66"/>
      <c r="BFN152" s="66"/>
      <c r="BFO152" s="66"/>
      <c r="BFP152" s="66"/>
      <c r="BFQ152" s="66"/>
      <c r="BFR152" s="66"/>
      <c r="BFS152" s="66"/>
      <c r="BFT152" s="66"/>
      <c r="BFU152" s="66"/>
      <c r="BFV152" s="66"/>
      <c r="BFW152" s="66"/>
      <c r="BFX152" s="66"/>
      <c r="BFY152" s="66"/>
      <c r="BFZ152" s="66"/>
      <c r="BGA152" s="66"/>
      <c r="BGB152" s="66"/>
      <c r="BGC152" s="66"/>
      <c r="BGD152" s="66"/>
      <c r="BGE152" s="66"/>
      <c r="BGF152" s="66"/>
      <c r="BGG152" s="66"/>
      <c r="BGH152" s="66"/>
      <c r="BGI152" s="66"/>
      <c r="BGJ152" s="66"/>
      <c r="BGK152" s="66"/>
      <c r="BGL152" s="66"/>
      <c r="BGM152" s="66"/>
      <c r="BGN152" s="66"/>
      <c r="BGO152" s="66"/>
      <c r="BGP152" s="66"/>
      <c r="BGQ152" s="66"/>
      <c r="BGR152" s="66"/>
      <c r="BGS152" s="66"/>
      <c r="BGT152" s="66"/>
      <c r="BGU152" s="66"/>
      <c r="BGV152" s="66"/>
      <c r="BGW152" s="66"/>
      <c r="BGX152" s="66"/>
      <c r="BGY152" s="66"/>
      <c r="BGZ152" s="66"/>
      <c r="BHA152" s="66"/>
      <c r="BHB152" s="66"/>
      <c r="BHC152" s="66"/>
      <c r="BHD152" s="66"/>
      <c r="BHE152" s="66"/>
      <c r="BHF152" s="66"/>
      <c r="BHG152" s="66"/>
      <c r="BHH152" s="66"/>
      <c r="BHI152" s="66"/>
      <c r="BHJ152" s="66"/>
      <c r="BHK152" s="66"/>
      <c r="BHL152" s="66"/>
      <c r="BHM152" s="66"/>
      <c r="BHN152" s="66"/>
      <c r="BHO152" s="66"/>
      <c r="BHP152" s="66"/>
      <c r="BHQ152" s="66"/>
      <c r="BHR152" s="66"/>
      <c r="BHS152" s="66"/>
      <c r="BHT152" s="66"/>
      <c r="BHU152" s="66"/>
      <c r="BHV152" s="66"/>
      <c r="BHW152" s="66"/>
      <c r="BHX152" s="66"/>
      <c r="BHY152" s="66"/>
      <c r="BHZ152" s="66"/>
      <c r="BIA152" s="66"/>
      <c r="BIB152" s="66"/>
      <c r="BIC152" s="66"/>
      <c r="BID152" s="66"/>
      <c r="BIE152" s="66"/>
      <c r="BIF152" s="66"/>
      <c r="BIG152" s="66"/>
      <c r="BIH152" s="66"/>
      <c r="BII152" s="66"/>
      <c r="BIJ152" s="66"/>
      <c r="BIK152" s="66"/>
      <c r="BIL152" s="66"/>
      <c r="BIM152" s="66"/>
      <c r="BIN152" s="66"/>
      <c r="BIO152" s="66"/>
      <c r="BIP152" s="66"/>
      <c r="BIQ152" s="66"/>
      <c r="BIR152" s="66"/>
      <c r="BIS152" s="66"/>
      <c r="BIT152" s="66"/>
      <c r="BIU152" s="66"/>
      <c r="BIV152" s="66"/>
      <c r="BIW152" s="66"/>
      <c r="BIX152" s="66"/>
      <c r="BIY152" s="66"/>
      <c r="BIZ152" s="66"/>
      <c r="BJA152" s="66"/>
      <c r="BJB152" s="66"/>
      <c r="BJC152" s="66"/>
      <c r="BJD152" s="66"/>
      <c r="BJE152" s="66"/>
      <c r="BJF152" s="66"/>
      <c r="BJG152" s="66"/>
      <c r="BJH152" s="66"/>
      <c r="BJI152" s="66"/>
      <c r="BJJ152" s="66"/>
      <c r="BJK152" s="66"/>
      <c r="BJL152" s="66"/>
      <c r="BJM152" s="66"/>
      <c r="BJN152" s="66"/>
      <c r="BJO152" s="66"/>
      <c r="BJP152" s="66"/>
      <c r="BJQ152" s="66"/>
      <c r="BJR152" s="66"/>
      <c r="BJS152" s="66"/>
      <c r="BJT152" s="66"/>
      <c r="BJU152" s="66"/>
      <c r="BJV152" s="66"/>
      <c r="BJW152" s="66"/>
      <c r="BJX152" s="66"/>
      <c r="BJY152" s="66"/>
      <c r="BJZ152" s="66"/>
      <c r="BKA152" s="66"/>
      <c r="BKB152" s="66"/>
      <c r="BKC152" s="66"/>
      <c r="BKD152" s="66"/>
      <c r="BKE152" s="66"/>
      <c r="BKF152" s="66"/>
      <c r="BKG152" s="66"/>
      <c r="BKH152" s="66"/>
      <c r="BKI152" s="66"/>
      <c r="BKJ152" s="66"/>
      <c r="BKK152" s="66"/>
      <c r="BKL152" s="66"/>
      <c r="BKM152" s="66"/>
      <c r="BKN152" s="66"/>
      <c r="BKO152" s="66"/>
      <c r="BKP152" s="66"/>
      <c r="BKQ152" s="66"/>
      <c r="BKR152" s="66"/>
      <c r="BKS152" s="66"/>
      <c r="BKT152" s="66"/>
      <c r="BKU152" s="66"/>
      <c r="BKV152" s="66"/>
      <c r="BKW152" s="66"/>
      <c r="BKX152" s="66"/>
      <c r="BKY152" s="66"/>
      <c r="BKZ152" s="66"/>
      <c r="BLA152" s="66"/>
      <c r="BLB152" s="66"/>
      <c r="BLC152" s="66"/>
      <c r="BLD152" s="66"/>
      <c r="BLE152" s="66"/>
      <c r="BLF152" s="66"/>
      <c r="BLG152" s="66"/>
      <c r="BLH152" s="66"/>
      <c r="BLI152" s="66"/>
      <c r="BLJ152" s="66"/>
      <c r="BLK152" s="66"/>
      <c r="BLL152" s="66"/>
      <c r="BLM152" s="66"/>
      <c r="BLN152" s="66"/>
      <c r="BLO152" s="66"/>
      <c r="BLP152" s="66"/>
      <c r="BLQ152" s="66"/>
      <c r="BLR152" s="66"/>
      <c r="BLS152" s="66"/>
      <c r="BLT152" s="66"/>
      <c r="BLU152" s="66"/>
      <c r="BLV152" s="66"/>
      <c r="BLW152" s="66"/>
      <c r="BLX152" s="66"/>
      <c r="BLY152" s="66"/>
      <c r="BLZ152" s="66"/>
      <c r="BMA152" s="66"/>
      <c r="BMB152" s="66"/>
      <c r="BMC152" s="66"/>
      <c r="BMD152" s="66"/>
      <c r="BME152" s="66"/>
      <c r="BMF152" s="66"/>
      <c r="BMG152" s="66"/>
      <c r="BMH152" s="66"/>
      <c r="BMI152" s="66"/>
      <c r="BMJ152" s="66"/>
      <c r="BMK152" s="66"/>
      <c r="BML152" s="66"/>
      <c r="BMM152" s="66"/>
      <c r="BMN152" s="66"/>
      <c r="BMO152" s="66"/>
      <c r="BMP152" s="66"/>
      <c r="BMQ152" s="66"/>
      <c r="BMR152" s="66"/>
      <c r="BMS152" s="66"/>
      <c r="BMT152" s="66"/>
      <c r="BMU152" s="66"/>
      <c r="BMV152" s="66"/>
      <c r="BMW152" s="66"/>
      <c r="BMX152" s="66"/>
      <c r="BMY152" s="66"/>
      <c r="BMZ152" s="66"/>
      <c r="BNA152" s="66"/>
      <c r="BNB152" s="66"/>
      <c r="BNC152" s="66"/>
      <c r="BND152" s="66"/>
      <c r="BNE152" s="66"/>
      <c r="BNF152" s="66"/>
      <c r="BNG152" s="66"/>
      <c r="BNH152" s="66"/>
      <c r="BNI152" s="66"/>
      <c r="BNJ152" s="66"/>
      <c r="BNK152" s="66"/>
      <c r="BNL152" s="66"/>
      <c r="BNM152" s="66"/>
      <c r="BNN152" s="66"/>
      <c r="BNO152" s="66"/>
      <c r="BNP152" s="66"/>
      <c r="BNQ152" s="66"/>
      <c r="BNR152" s="66"/>
      <c r="BNS152" s="66"/>
      <c r="BNT152" s="66"/>
      <c r="BNU152" s="66"/>
      <c r="BNV152" s="66"/>
      <c r="BNW152" s="66"/>
      <c r="BNX152" s="66"/>
      <c r="BNY152" s="66"/>
      <c r="BNZ152" s="66"/>
      <c r="BOA152" s="66"/>
      <c r="BOB152" s="66"/>
      <c r="BOC152" s="66"/>
      <c r="BOD152" s="66"/>
      <c r="BOE152" s="66"/>
      <c r="BOF152" s="66"/>
      <c r="BOG152" s="66"/>
      <c r="BOH152" s="66"/>
      <c r="BOI152" s="66"/>
      <c r="BOJ152" s="66"/>
      <c r="BOK152" s="66"/>
      <c r="BOL152" s="66"/>
      <c r="BOM152" s="66"/>
      <c r="BON152" s="66"/>
      <c r="BOO152" s="66"/>
      <c r="BOP152" s="66"/>
      <c r="BOQ152" s="66"/>
      <c r="BOR152" s="66"/>
      <c r="BOS152" s="66"/>
      <c r="BOT152" s="66"/>
      <c r="BOU152" s="66"/>
      <c r="BOV152" s="66"/>
      <c r="BOW152" s="66"/>
      <c r="BOX152" s="66"/>
      <c r="BOY152" s="66"/>
      <c r="BOZ152" s="66"/>
      <c r="BPA152" s="66"/>
      <c r="BPB152" s="66"/>
      <c r="BPC152" s="66"/>
      <c r="BPD152" s="66"/>
      <c r="BPE152" s="66"/>
      <c r="BPF152" s="66"/>
      <c r="BPG152" s="66"/>
      <c r="BPH152" s="66"/>
      <c r="BPI152" s="66"/>
      <c r="BPJ152" s="66"/>
      <c r="BPK152" s="66"/>
      <c r="BPL152" s="66"/>
      <c r="BPM152" s="66"/>
      <c r="BPN152" s="66"/>
      <c r="BPO152" s="66"/>
      <c r="BPP152" s="66"/>
      <c r="BPQ152" s="66"/>
      <c r="BPR152" s="66"/>
      <c r="BPS152" s="66"/>
      <c r="BPT152" s="66"/>
      <c r="BPU152" s="66"/>
      <c r="BPV152" s="66"/>
      <c r="BPW152" s="66"/>
      <c r="BPX152" s="66"/>
      <c r="BPY152" s="66"/>
      <c r="BPZ152" s="66"/>
      <c r="BQA152" s="66"/>
      <c r="BQB152" s="66"/>
      <c r="BQC152" s="66"/>
      <c r="BQD152" s="66"/>
      <c r="BQE152" s="66"/>
      <c r="BQF152" s="66"/>
      <c r="BQG152" s="66"/>
      <c r="BQH152" s="66"/>
      <c r="BQI152" s="66"/>
      <c r="BQJ152" s="66"/>
      <c r="BQK152" s="66"/>
      <c r="BQL152" s="66"/>
      <c r="BQM152" s="66"/>
      <c r="BQN152" s="66"/>
      <c r="BQO152" s="66"/>
      <c r="BQP152" s="66"/>
      <c r="BQQ152" s="66"/>
      <c r="BQR152" s="66"/>
      <c r="BQS152" s="66"/>
      <c r="BQT152" s="66"/>
      <c r="BQU152" s="66"/>
      <c r="BQV152" s="66"/>
      <c r="BQW152" s="66"/>
      <c r="BQX152" s="66"/>
      <c r="BQY152" s="66"/>
      <c r="BQZ152" s="66"/>
      <c r="BRA152" s="66"/>
      <c r="BRB152" s="66"/>
      <c r="BRC152" s="66"/>
      <c r="BRD152" s="66"/>
      <c r="BRE152" s="66"/>
      <c r="BRF152" s="66"/>
      <c r="BRG152" s="66"/>
      <c r="BRH152" s="66"/>
      <c r="BRI152" s="66"/>
      <c r="BRJ152" s="66"/>
      <c r="BRK152" s="66"/>
      <c r="BRL152" s="66"/>
      <c r="BRM152" s="66"/>
      <c r="BRN152" s="66"/>
      <c r="BRO152" s="66"/>
      <c r="BRP152" s="66"/>
      <c r="BRQ152" s="66"/>
      <c r="BRR152" s="66"/>
      <c r="BRS152" s="66"/>
      <c r="BRT152" s="66"/>
      <c r="BRU152" s="66"/>
      <c r="BRV152" s="66"/>
      <c r="BRW152" s="66"/>
      <c r="BRX152" s="66"/>
      <c r="BRY152" s="66"/>
      <c r="BRZ152" s="66"/>
      <c r="BSA152" s="66"/>
      <c r="BSB152" s="66"/>
      <c r="BSC152" s="66"/>
      <c r="BSD152" s="66"/>
      <c r="BSE152" s="66"/>
      <c r="BSF152" s="66"/>
      <c r="BSG152" s="66"/>
      <c r="BSH152" s="66"/>
      <c r="BSI152" s="66"/>
      <c r="BSJ152" s="66"/>
      <c r="BSK152" s="66"/>
      <c r="BSL152" s="66"/>
      <c r="BSM152" s="66"/>
      <c r="BSN152" s="66"/>
      <c r="BSO152" s="66"/>
      <c r="BSP152" s="66"/>
      <c r="BSQ152" s="66"/>
      <c r="BSR152" s="66"/>
      <c r="BSS152" s="66"/>
      <c r="BST152" s="66"/>
      <c r="BSU152" s="66"/>
      <c r="BSV152" s="66"/>
      <c r="BSW152" s="66"/>
      <c r="BSX152" s="66"/>
      <c r="BSY152" s="66"/>
      <c r="BSZ152" s="66"/>
      <c r="BTA152" s="66"/>
      <c r="BTB152" s="66"/>
      <c r="BTC152" s="66"/>
      <c r="BTD152" s="66"/>
      <c r="BTE152" s="66"/>
      <c r="BTF152" s="66"/>
      <c r="BTG152" s="66"/>
      <c r="BTH152" s="66"/>
      <c r="BTI152" s="66"/>
      <c r="BTJ152" s="66"/>
      <c r="BTK152" s="66"/>
      <c r="BTL152" s="66"/>
      <c r="BTM152" s="66"/>
      <c r="BTN152" s="66"/>
      <c r="BTO152" s="66"/>
      <c r="BTP152" s="66"/>
      <c r="BTQ152" s="66"/>
      <c r="BTR152" s="66"/>
      <c r="BTS152" s="66"/>
      <c r="BTT152" s="66"/>
      <c r="BTU152" s="66"/>
      <c r="BTV152" s="66"/>
      <c r="BTW152" s="66"/>
      <c r="BTX152" s="66"/>
      <c r="BTY152" s="66"/>
      <c r="BTZ152" s="66"/>
      <c r="BUA152" s="66"/>
      <c r="BUB152" s="66"/>
      <c r="BUC152" s="66"/>
      <c r="BUD152" s="66"/>
      <c r="BUE152" s="66"/>
      <c r="BUF152" s="66"/>
      <c r="BUG152" s="66"/>
      <c r="BUH152" s="66"/>
      <c r="BUI152" s="66"/>
      <c r="BUJ152" s="66"/>
      <c r="BUK152" s="66"/>
      <c r="BUL152" s="66"/>
      <c r="BUM152" s="66"/>
      <c r="BUN152" s="66"/>
      <c r="BUO152" s="66"/>
      <c r="BUP152" s="66"/>
      <c r="BUQ152" s="66"/>
      <c r="BUR152" s="66"/>
      <c r="BUS152" s="66"/>
      <c r="BUT152" s="66"/>
      <c r="BUU152" s="66"/>
      <c r="BUV152" s="66"/>
      <c r="BUW152" s="66"/>
      <c r="BUX152" s="66"/>
      <c r="BUY152" s="66"/>
      <c r="BUZ152" s="66"/>
      <c r="BVA152" s="66"/>
      <c r="BVB152" s="66"/>
      <c r="BVC152" s="66"/>
      <c r="BVD152" s="66"/>
      <c r="BVE152" s="66"/>
      <c r="BVF152" s="66"/>
      <c r="BVG152" s="66"/>
      <c r="BVH152" s="66"/>
      <c r="BVI152" s="66"/>
      <c r="BVJ152" s="66"/>
      <c r="BVK152" s="66"/>
      <c r="BVL152" s="66"/>
      <c r="BVM152" s="66"/>
      <c r="BVN152" s="66"/>
      <c r="BVO152" s="66"/>
      <c r="BVP152" s="66"/>
      <c r="BVQ152" s="66"/>
      <c r="BVR152" s="66"/>
      <c r="BVS152" s="66"/>
      <c r="BVT152" s="66"/>
      <c r="BVU152" s="66"/>
      <c r="BVV152" s="66"/>
      <c r="BVW152" s="66"/>
      <c r="BVX152" s="66"/>
      <c r="BVY152" s="66"/>
      <c r="BVZ152" s="66"/>
      <c r="BWA152" s="66"/>
      <c r="BWB152" s="66"/>
      <c r="BWC152" s="66"/>
      <c r="BWD152" s="66"/>
      <c r="BWE152" s="66"/>
      <c r="BWF152" s="66"/>
      <c r="BWG152" s="66"/>
      <c r="BWH152" s="66"/>
      <c r="BWI152" s="66"/>
      <c r="BWJ152" s="66"/>
      <c r="BWK152" s="66"/>
      <c r="BWL152" s="66"/>
      <c r="BWM152" s="66"/>
      <c r="BWN152" s="66"/>
      <c r="BWO152" s="66"/>
      <c r="BWP152" s="66"/>
      <c r="BWQ152" s="66"/>
      <c r="BWR152" s="66"/>
      <c r="BWS152" s="66"/>
      <c r="BWT152" s="66"/>
      <c r="BWU152" s="66"/>
      <c r="BWV152" s="66"/>
      <c r="BWW152" s="66"/>
      <c r="BWX152" s="66"/>
      <c r="BWY152" s="66"/>
      <c r="BWZ152" s="66"/>
      <c r="BXA152" s="66"/>
      <c r="BXB152" s="66"/>
      <c r="BXC152" s="66"/>
      <c r="BXD152" s="66"/>
      <c r="BXE152" s="66"/>
      <c r="BXF152" s="66"/>
      <c r="BXG152" s="66"/>
      <c r="BXH152" s="66"/>
      <c r="BXI152" s="66"/>
      <c r="BXJ152" s="66"/>
      <c r="BXK152" s="66"/>
      <c r="BXL152" s="66"/>
      <c r="BXM152" s="66"/>
      <c r="BXN152" s="66"/>
      <c r="BXO152" s="66"/>
      <c r="BXP152" s="66"/>
      <c r="BXQ152" s="66"/>
      <c r="BXR152" s="66"/>
      <c r="BXS152" s="66"/>
      <c r="BXT152" s="66"/>
      <c r="BXU152" s="66"/>
      <c r="BXV152" s="66"/>
      <c r="BXW152" s="66"/>
      <c r="BXX152" s="66"/>
      <c r="BXY152" s="66"/>
      <c r="BXZ152" s="66"/>
      <c r="BYA152" s="66"/>
      <c r="BYB152" s="66"/>
      <c r="BYC152" s="66"/>
      <c r="BYD152" s="66"/>
      <c r="BYE152" s="66"/>
      <c r="BYF152" s="66"/>
      <c r="BYG152" s="66"/>
      <c r="BYH152" s="66"/>
      <c r="BYI152" s="66"/>
      <c r="BYJ152" s="66"/>
      <c r="BYK152" s="66"/>
      <c r="BYL152" s="66"/>
      <c r="BYM152" s="66"/>
      <c r="BYN152" s="66"/>
      <c r="BYO152" s="66"/>
      <c r="BYP152" s="66"/>
      <c r="BYQ152" s="66"/>
      <c r="BYR152" s="66"/>
      <c r="BYS152" s="66"/>
      <c r="BYT152" s="66"/>
      <c r="BYU152" s="66"/>
      <c r="BYV152" s="66"/>
      <c r="BYW152" s="66"/>
      <c r="BYX152" s="66"/>
      <c r="BYY152" s="66"/>
      <c r="BYZ152" s="66"/>
      <c r="BZA152" s="66"/>
      <c r="BZB152" s="66"/>
      <c r="BZC152" s="66"/>
      <c r="BZD152" s="66"/>
      <c r="BZE152" s="66"/>
      <c r="BZF152" s="66"/>
      <c r="BZG152" s="66"/>
      <c r="BZH152" s="66"/>
      <c r="BZI152" s="66"/>
      <c r="BZJ152" s="66"/>
      <c r="BZK152" s="66"/>
      <c r="BZL152" s="66"/>
      <c r="BZM152" s="66"/>
      <c r="BZN152" s="66"/>
      <c r="BZO152" s="66"/>
      <c r="BZP152" s="66"/>
      <c r="BZQ152" s="66"/>
      <c r="BZR152" s="66"/>
      <c r="BZS152" s="66"/>
      <c r="BZT152" s="66"/>
      <c r="BZU152" s="66"/>
      <c r="BZV152" s="66"/>
      <c r="BZW152" s="66"/>
      <c r="BZX152" s="66"/>
      <c r="BZY152" s="66"/>
      <c r="BZZ152" s="66"/>
      <c r="CAA152" s="66"/>
      <c r="CAB152" s="66"/>
      <c r="CAC152" s="66"/>
      <c r="CAD152" s="66"/>
      <c r="CAE152" s="66"/>
      <c r="CAF152" s="66"/>
      <c r="CAG152" s="66"/>
      <c r="CAH152" s="66"/>
      <c r="CAI152" s="66"/>
      <c r="CAJ152" s="66"/>
      <c r="CAK152" s="66"/>
      <c r="CAL152" s="66"/>
      <c r="CAM152" s="66"/>
      <c r="CAN152" s="66"/>
      <c r="CAO152" s="66"/>
      <c r="CAP152" s="66"/>
      <c r="CAQ152" s="66"/>
      <c r="CAR152" s="66"/>
      <c r="CAS152" s="66"/>
      <c r="CAT152" s="66"/>
      <c r="CAU152" s="66"/>
      <c r="CAV152" s="66"/>
      <c r="CAW152" s="66"/>
      <c r="CAX152" s="66"/>
      <c r="CAY152" s="66"/>
      <c r="CAZ152" s="66"/>
      <c r="CBA152" s="66"/>
      <c r="CBB152" s="66"/>
      <c r="CBC152" s="66"/>
      <c r="CBD152" s="66"/>
      <c r="CBE152" s="66"/>
      <c r="CBF152" s="66"/>
      <c r="CBG152" s="66"/>
      <c r="CBH152" s="66"/>
      <c r="CBI152" s="66"/>
      <c r="CBJ152" s="66"/>
      <c r="CBK152" s="66"/>
      <c r="CBL152" s="66"/>
      <c r="CBM152" s="66"/>
      <c r="CBN152" s="66"/>
      <c r="CBO152" s="66"/>
      <c r="CBP152" s="66"/>
      <c r="CBQ152" s="66"/>
      <c r="CBR152" s="66"/>
      <c r="CBS152" s="66"/>
      <c r="CBT152" s="66"/>
      <c r="CBU152" s="66"/>
      <c r="CBV152" s="66"/>
      <c r="CBW152" s="66"/>
      <c r="CBX152" s="66"/>
      <c r="CBY152" s="66"/>
      <c r="CBZ152" s="66"/>
      <c r="CCA152" s="66"/>
      <c r="CCB152" s="66"/>
      <c r="CCC152" s="66"/>
      <c r="CCD152" s="66"/>
      <c r="CCE152" s="66"/>
      <c r="CCF152" s="66"/>
      <c r="CCG152" s="66"/>
      <c r="CCH152" s="66"/>
      <c r="CCI152" s="66"/>
      <c r="CCJ152" s="66"/>
      <c r="CCK152" s="66"/>
      <c r="CCL152" s="66"/>
      <c r="CCM152" s="66"/>
      <c r="CCN152" s="66"/>
      <c r="CCO152" s="66"/>
      <c r="CCP152" s="66"/>
      <c r="CCQ152" s="66"/>
      <c r="CCR152" s="66"/>
      <c r="CCS152" s="66"/>
      <c r="CCT152" s="66"/>
      <c r="CCU152" s="66"/>
      <c r="CCV152" s="66"/>
      <c r="CCW152" s="66"/>
      <c r="CCX152" s="66"/>
      <c r="CCY152" s="66"/>
      <c r="CCZ152" s="66"/>
      <c r="CDA152" s="66"/>
      <c r="CDB152" s="66"/>
      <c r="CDC152" s="66"/>
      <c r="CDD152" s="66"/>
      <c r="CDE152" s="66"/>
      <c r="CDF152" s="66"/>
      <c r="CDG152" s="66"/>
      <c r="CDH152" s="66"/>
      <c r="CDI152" s="66"/>
      <c r="CDJ152" s="66"/>
      <c r="CDK152" s="66"/>
      <c r="CDL152" s="66"/>
      <c r="CDM152" s="66"/>
      <c r="CDN152" s="66"/>
      <c r="CDO152" s="66"/>
      <c r="CDP152" s="66"/>
      <c r="CDQ152" s="66"/>
      <c r="CDR152" s="66"/>
      <c r="CDS152" s="66"/>
      <c r="CDT152" s="66"/>
      <c r="CDU152" s="66"/>
      <c r="CDV152" s="66"/>
      <c r="CDW152" s="66"/>
      <c r="CDX152" s="66"/>
      <c r="CDY152" s="66"/>
      <c r="CDZ152" s="66"/>
      <c r="CEA152" s="66"/>
      <c r="CEB152" s="66"/>
      <c r="CEC152" s="66"/>
      <c r="CED152" s="66"/>
      <c r="CEE152" s="66"/>
      <c r="CEF152" s="66"/>
      <c r="CEG152" s="66"/>
      <c r="CEH152" s="66"/>
      <c r="CEI152" s="66"/>
      <c r="CEJ152" s="66"/>
      <c r="CEK152" s="66"/>
      <c r="CEL152" s="66"/>
      <c r="CEM152" s="66"/>
      <c r="CEN152" s="66"/>
      <c r="CEO152" s="66"/>
      <c r="CEP152" s="66"/>
      <c r="CEQ152" s="66"/>
      <c r="CER152" s="66"/>
      <c r="CES152" s="66"/>
      <c r="CET152" s="66"/>
      <c r="CEU152" s="66"/>
      <c r="CEV152" s="66"/>
      <c r="CEW152" s="66"/>
      <c r="CEX152" s="66"/>
      <c r="CEY152" s="66"/>
      <c r="CEZ152" s="66"/>
      <c r="CFA152" s="66"/>
      <c r="CFB152" s="66"/>
      <c r="CFC152" s="66"/>
      <c r="CFD152" s="66"/>
      <c r="CFE152" s="66"/>
      <c r="CFF152" s="66"/>
      <c r="CFG152" s="66"/>
      <c r="CFH152" s="66"/>
      <c r="CFI152" s="66"/>
      <c r="CFJ152" s="66"/>
      <c r="CFK152" s="66"/>
      <c r="CFL152" s="66"/>
      <c r="CFM152" s="66"/>
      <c r="CFN152" s="66"/>
      <c r="CFO152" s="66"/>
      <c r="CFP152" s="66"/>
      <c r="CFQ152" s="66"/>
      <c r="CFR152" s="66"/>
      <c r="CFS152" s="66"/>
      <c r="CFT152" s="66"/>
      <c r="CFU152" s="66"/>
      <c r="CFV152" s="66"/>
      <c r="CFW152" s="66"/>
      <c r="CFX152" s="66"/>
      <c r="CFY152" s="66"/>
      <c r="CFZ152" s="66"/>
      <c r="CGA152" s="66"/>
      <c r="CGB152" s="66"/>
      <c r="CGC152" s="66"/>
      <c r="CGD152" s="66"/>
      <c r="CGE152" s="66"/>
      <c r="CGF152" s="66"/>
      <c r="CGG152" s="66"/>
      <c r="CGH152" s="66"/>
      <c r="CGI152" s="66"/>
      <c r="CGJ152" s="66"/>
      <c r="CGK152" s="66"/>
      <c r="CGL152" s="66"/>
      <c r="CGM152" s="66"/>
      <c r="CGN152" s="66"/>
      <c r="CGO152" s="66"/>
      <c r="CGP152" s="66"/>
      <c r="CGQ152" s="66"/>
      <c r="CGR152" s="66"/>
      <c r="CGS152" s="66"/>
      <c r="CGT152" s="66"/>
      <c r="CGU152" s="66"/>
      <c r="CGV152" s="66"/>
      <c r="CGW152" s="66"/>
      <c r="CGX152" s="66"/>
      <c r="CGY152" s="66"/>
      <c r="CGZ152" s="66"/>
      <c r="CHA152" s="66"/>
      <c r="CHB152" s="66"/>
      <c r="CHC152" s="66"/>
      <c r="CHD152" s="66"/>
      <c r="CHE152" s="66"/>
      <c r="CHF152" s="66"/>
      <c r="CHG152" s="66"/>
      <c r="CHH152" s="66"/>
      <c r="CHI152" s="66"/>
      <c r="CHJ152" s="66"/>
      <c r="CHK152" s="66"/>
      <c r="CHL152" s="66"/>
      <c r="CHM152" s="66"/>
      <c r="CHN152" s="66"/>
      <c r="CHO152" s="66"/>
      <c r="CHP152" s="66"/>
      <c r="CHQ152" s="66"/>
      <c r="CHR152" s="66"/>
      <c r="CHS152" s="66"/>
      <c r="CHT152" s="66"/>
      <c r="CHU152" s="66"/>
      <c r="CHV152" s="66"/>
      <c r="CHW152" s="66"/>
      <c r="CHX152" s="66"/>
      <c r="CHY152" s="66"/>
      <c r="CHZ152" s="66"/>
      <c r="CIA152" s="66"/>
      <c r="CIB152" s="66"/>
      <c r="CIC152" s="66"/>
      <c r="CID152" s="66"/>
      <c r="CIE152" s="66"/>
      <c r="CIF152" s="66"/>
      <c r="CIG152" s="66"/>
      <c r="CIH152" s="66"/>
      <c r="CII152" s="66"/>
      <c r="CIJ152" s="66"/>
      <c r="CIK152" s="66"/>
      <c r="CIL152" s="66"/>
      <c r="CIM152" s="66"/>
      <c r="CIN152" s="66"/>
      <c r="CIO152" s="66"/>
      <c r="CIP152" s="66"/>
      <c r="CIQ152" s="66"/>
      <c r="CIR152" s="66"/>
      <c r="CIS152" s="66"/>
      <c r="CIT152" s="66"/>
      <c r="CIU152" s="66"/>
      <c r="CIV152" s="66"/>
      <c r="CIW152" s="66"/>
      <c r="CIX152" s="66"/>
      <c r="CIY152" s="66"/>
      <c r="CIZ152" s="66"/>
      <c r="CJA152" s="66"/>
      <c r="CJB152" s="66"/>
      <c r="CJC152" s="66"/>
      <c r="CJD152" s="66"/>
      <c r="CJE152" s="66"/>
      <c r="CJF152" s="66"/>
      <c r="CJG152" s="66"/>
      <c r="CJH152" s="66"/>
      <c r="CJI152" s="66"/>
      <c r="CJJ152" s="66"/>
      <c r="CJK152" s="66"/>
      <c r="CJL152" s="66"/>
      <c r="CJM152" s="66"/>
      <c r="CJN152" s="66"/>
      <c r="CJO152" s="66"/>
      <c r="CJP152" s="66"/>
      <c r="CJQ152" s="66"/>
      <c r="CJR152" s="66"/>
      <c r="CJS152" s="66"/>
      <c r="CJT152" s="66"/>
      <c r="CJU152" s="66"/>
      <c r="CJV152" s="66"/>
      <c r="CJW152" s="66"/>
      <c r="CJX152" s="66"/>
      <c r="CJY152" s="66"/>
      <c r="CJZ152" s="66"/>
      <c r="CKA152" s="66"/>
      <c r="CKB152" s="66"/>
      <c r="CKC152" s="66"/>
      <c r="CKD152" s="66"/>
      <c r="CKE152" s="66"/>
      <c r="CKF152" s="66"/>
      <c r="CKG152" s="66"/>
      <c r="CKH152" s="66"/>
      <c r="CKI152" s="66"/>
      <c r="CKJ152" s="66"/>
      <c r="CKK152" s="66"/>
      <c r="CKL152" s="66"/>
      <c r="CKM152" s="66"/>
      <c r="CKN152" s="66"/>
      <c r="CKO152" s="66"/>
      <c r="CKP152" s="66"/>
      <c r="CKQ152" s="66"/>
      <c r="CKR152" s="66"/>
      <c r="CKS152" s="66"/>
      <c r="CKT152" s="66"/>
      <c r="CKU152" s="66"/>
      <c r="CKV152" s="66"/>
      <c r="CKW152" s="66"/>
      <c r="CKX152" s="66"/>
      <c r="CKY152" s="66"/>
      <c r="CKZ152" s="66"/>
      <c r="CLA152" s="66"/>
      <c r="CLB152" s="66"/>
      <c r="CLC152" s="66"/>
      <c r="CLD152" s="66"/>
      <c r="CLE152" s="66"/>
      <c r="CLF152" s="66"/>
      <c r="CLG152" s="66"/>
      <c r="CLH152" s="66"/>
      <c r="CLI152" s="66"/>
      <c r="CLJ152" s="66"/>
      <c r="CLK152" s="66"/>
      <c r="CLL152" s="66"/>
      <c r="CLM152" s="66"/>
      <c r="CLN152" s="66"/>
      <c r="CLO152" s="66"/>
      <c r="CLP152" s="66"/>
      <c r="CLQ152" s="66"/>
      <c r="CLR152" s="66"/>
      <c r="CLS152" s="66"/>
      <c r="CLT152" s="66"/>
      <c r="CLU152" s="66"/>
      <c r="CLV152" s="66"/>
      <c r="CLW152" s="66"/>
      <c r="CLX152" s="66"/>
      <c r="CLY152" s="66"/>
      <c r="CLZ152" s="66"/>
      <c r="CMA152" s="66"/>
      <c r="CMB152" s="66"/>
      <c r="CMC152" s="66"/>
      <c r="CMD152" s="66"/>
      <c r="CME152" s="66"/>
      <c r="CMF152" s="66"/>
      <c r="CMG152" s="66"/>
      <c r="CMH152" s="66"/>
      <c r="CMI152" s="66"/>
      <c r="CMJ152" s="66"/>
      <c r="CMK152" s="66"/>
      <c r="CML152" s="66"/>
      <c r="CMM152" s="66"/>
      <c r="CMN152" s="66"/>
      <c r="CMO152" s="66"/>
      <c r="CMP152" s="66"/>
      <c r="CMQ152" s="66"/>
      <c r="CMR152" s="66"/>
      <c r="CMS152" s="66"/>
      <c r="CMT152" s="66"/>
      <c r="CMU152" s="66"/>
      <c r="CMV152" s="66"/>
      <c r="CMW152" s="66"/>
      <c r="CMX152" s="66"/>
      <c r="CMY152" s="66"/>
      <c r="CMZ152" s="66"/>
      <c r="CNA152" s="66"/>
      <c r="CNB152" s="66"/>
      <c r="CNC152" s="66"/>
      <c r="CND152" s="66"/>
      <c r="CNE152" s="66"/>
      <c r="CNF152" s="66"/>
      <c r="CNG152" s="66"/>
      <c r="CNH152" s="66"/>
      <c r="CNI152" s="66"/>
      <c r="CNJ152" s="66"/>
      <c r="CNK152" s="66"/>
      <c r="CNL152" s="66"/>
      <c r="CNM152" s="66"/>
      <c r="CNN152" s="66"/>
      <c r="CNO152" s="66"/>
      <c r="CNP152" s="66"/>
      <c r="CNQ152" s="66"/>
      <c r="CNR152" s="66"/>
      <c r="CNS152" s="66"/>
      <c r="CNT152" s="66"/>
      <c r="CNU152" s="66"/>
      <c r="CNV152" s="66"/>
      <c r="CNW152" s="66"/>
      <c r="CNX152" s="66"/>
      <c r="CNY152" s="66"/>
      <c r="CNZ152" s="66"/>
      <c r="COA152" s="66"/>
      <c r="COB152" s="66"/>
      <c r="COC152" s="66"/>
      <c r="COD152" s="66"/>
      <c r="COE152" s="66"/>
      <c r="COF152" s="66"/>
      <c r="COG152" s="66"/>
      <c r="COH152" s="66"/>
      <c r="COI152" s="66"/>
      <c r="COJ152" s="66"/>
      <c r="COK152" s="66"/>
      <c r="COL152" s="66"/>
      <c r="COM152" s="66"/>
      <c r="CON152" s="66"/>
      <c r="COO152" s="66"/>
      <c r="COP152" s="66"/>
      <c r="COQ152" s="66"/>
      <c r="COR152" s="66"/>
      <c r="COS152" s="66"/>
      <c r="COT152" s="66"/>
      <c r="COU152" s="66"/>
      <c r="COV152" s="66"/>
      <c r="COW152" s="66"/>
      <c r="COX152" s="66"/>
      <c r="COY152" s="66"/>
      <c r="COZ152" s="66"/>
      <c r="CPA152" s="66"/>
      <c r="CPB152" s="66"/>
      <c r="CPC152" s="66"/>
      <c r="CPD152" s="66"/>
      <c r="CPE152" s="66"/>
      <c r="CPF152" s="66"/>
      <c r="CPG152" s="66"/>
      <c r="CPH152" s="66"/>
      <c r="CPI152" s="66"/>
      <c r="CPJ152" s="66"/>
      <c r="CPK152" s="66"/>
      <c r="CPL152" s="66"/>
      <c r="CPM152" s="66"/>
      <c r="CPN152" s="66"/>
      <c r="CPO152" s="66"/>
      <c r="CPP152" s="66"/>
      <c r="CPQ152" s="66"/>
      <c r="CPR152" s="66"/>
      <c r="CPS152" s="66"/>
      <c r="CPT152" s="66"/>
      <c r="CPU152" s="66"/>
      <c r="CPV152" s="66"/>
      <c r="CPW152" s="66"/>
      <c r="CPX152" s="66"/>
      <c r="CPY152" s="66"/>
      <c r="CPZ152" s="66"/>
      <c r="CQA152" s="66"/>
      <c r="CQB152" s="66"/>
      <c r="CQC152" s="66"/>
      <c r="CQD152" s="66"/>
      <c r="CQE152" s="66"/>
      <c r="CQF152" s="66"/>
      <c r="CQG152" s="66"/>
      <c r="CQH152" s="66"/>
      <c r="CQI152" s="66"/>
      <c r="CQJ152" s="66"/>
      <c r="CQK152" s="66"/>
      <c r="CQL152" s="66"/>
      <c r="CQM152" s="66"/>
      <c r="CQN152" s="66"/>
      <c r="CQO152" s="66"/>
      <c r="CQP152" s="66"/>
      <c r="CQQ152" s="66"/>
      <c r="CQR152" s="66"/>
      <c r="CQS152" s="66"/>
      <c r="CQT152" s="66"/>
      <c r="CQU152" s="66"/>
      <c r="CQV152" s="66"/>
      <c r="CQW152" s="66"/>
      <c r="CQX152" s="66"/>
      <c r="CQY152" s="66"/>
      <c r="CQZ152" s="66"/>
      <c r="CRA152" s="66"/>
      <c r="CRB152" s="66"/>
      <c r="CRC152" s="66"/>
      <c r="CRD152" s="66"/>
      <c r="CRE152" s="66"/>
      <c r="CRF152" s="66"/>
      <c r="CRG152" s="66"/>
      <c r="CRH152" s="66"/>
      <c r="CRI152" s="66"/>
      <c r="CRJ152" s="66"/>
      <c r="CRK152" s="66"/>
      <c r="CRL152" s="66"/>
      <c r="CRM152" s="66"/>
      <c r="CRN152" s="66"/>
      <c r="CRO152" s="66"/>
      <c r="CRP152" s="66"/>
      <c r="CRQ152" s="66"/>
      <c r="CRR152" s="66"/>
      <c r="CRS152" s="66"/>
      <c r="CRT152" s="66"/>
      <c r="CRU152" s="66"/>
      <c r="CRV152" s="66"/>
      <c r="CRW152" s="66"/>
      <c r="CRX152" s="66"/>
      <c r="CRY152" s="66"/>
      <c r="CRZ152" s="66"/>
      <c r="CSA152" s="66"/>
      <c r="CSB152" s="66"/>
      <c r="CSC152" s="66"/>
      <c r="CSD152" s="66"/>
      <c r="CSE152" s="66"/>
      <c r="CSF152" s="66"/>
      <c r="CSG152" s="66"/>
      <c r="CSH152" s="66"/>
      <c r="CSI152" s="66"/>
      <c r="CSJ152" s="66"/>
      <c r="CSK152" s="66"/>
      <c r="CSL152" s="66"/>
      <c r="CSM152" s="66"/>
      <c r="CSN152" s="66"/>
      <c r="CSO152" s="66"/>
      <c r="CSP152" s="66"/>
      <c r="CSQ152" s="66"/>
      <c r="CSR152" s="66"/>
      <c r="CSS152" s="66"/>
      <c r="CST152" s="66"/>
      <c r="CSU152" s="66"/>
      <c r="CSV152" s="66"/>
      <c r="CSW152" s="66"/>
      <c r="CSX152" s="66"/>
      <c r="CSY152" s="66"/>
      <c r="CSZ152" s="66"/>
      <c r="CTA152" s="66"/>
      <c r="CTB152" s="66"/>
      <c r="CTC152" s="66"/>
      <c r="CTD152" s="66"/>
      <c r="CTE152" s="66"/>
      <c r="CTF152" s="66"/>
      <c r="CTG152" s="66"/>
      <c r="CTH152" s="66"/>
      <c r="CTI152" s="66"/>
      <c r="CTJ152" s="66"/>
      <c r="CTK152" s="66"/>
      <c r="CTL152" s="66"/>
      <c r="CTM152" s="66"/>
      <c r="CTN152" s="66"/>
      <c r="CTO152" s="66"/>
      <c r="CTP152" s="66"/>
      <c r="CTQ152" s="66"/>
      <c r="CTR152" s="66"/>
      <c r="CTS152" s="66"/>
      <c r="CTT152" s="66"/>
      <c r="CTU152" s="66"/>
      <c r="CTV152" s="66"/>
      <c r="CTW152" s="66"/>
      <c r="CTX152" s="66"/>
      <c r="CTY152" s="66"/>
      <c r="CTZ152" s="66"/>
      <c r="CUA152" s="66"/>
      <c r="CUB152" s="66"/>
      <c r="CUC152" s="66"/>
      <c r="CUD152" s="66"/>
      <c r="CUE152" s="66"/>
      <c r="CUF152" s="66"/>
      <c r="CUG152" s="66"/>
      <c r="CUH152" s="66"/>
      <c r="CUI152" s="66"/>
      <c r="CUJ152" s="66"/>
      <c r="CUK152" s="66"/>
      <c r="CUL152" s="66"/>
      <c r="CUM152" s="66"/>
      <c r="CUN152" s="66"/>
      <c r="CUO152" s="66"/>
      <c r="CUP152" s="66"/>
      <c r="CUQ152" s="66"/>
      <c r="CUR152" s="66"/>
      <c r="CUS152" s="66"/>
      <c r="CUT152" s="66"/>
      <c r="CUU152" s="66"/>
      <c r="CUV152" s="66"/>
      <c r="CUW152" s="66"/>
      <c r="CUX152" s="66"/>
      <c r="CUY152" s="66"/>
      <c r="CUZ152" s="66"/>
      <c r="CVA152" s="66"/>
      <c r="CVB152" s="66"/>
      <c r="CVC152" s="66"/>
      <c r="CVD152" s="66"/>
      <c r="CVE152" s="66"/>
      <c r="CVF152" s="66"/>
      <c r="CVG152" s="66"/>
      <c r="CVH152" s="66"/>
      <c r="CVI152" s="66"/>
      <c r="CVJ152" s="66"/>
      <c r="CVK152" s="66"/>
      <c r="CVL152" s="66"/>
      <c r="CVM152" s="66"/>
      <c r="CVN152" s="66"/>
      <c r="CVO152" s="66"/>
      <c r="CVP152" s="66"/>
      <c r="CVQ152" s="66"/>
      <c r="CVR152" s="66"/>
      <c r="CVS152" s="66"/>
      <c r="CVT152" s="66"/>
      <c r="CVU152" s="66"/>
      <c r="CVV152" s="66"/>
      <c r="CVW152" s="66"/>
      <c r="CVX152" s="66"/>
      <c r="CVY152" s="66"/>
      <c r="CVZ152" s="66"/>
      <c r="CWA152" s="66"/>
      <c r="CWB152" s="66"/>
      <c r="CWC152" s="66"/>
      <c r="CWD152" s="66"/>
      <c r="CWE152" s="66"/>
      <c r="CWF152" s="66"/>
      <c r="CWG152" s="66"/>
      <c r="CWH152" s="66"/>
      <c r="CWI152" s="66"/>
      <c r="CWJ152" s="66"/>
      <c r="CWK152" s="66"/>
      <c r="CWL152" s="66"/>
      <c r="CWM152" s="66"/>
      <c r="CWN152" s="66"/>
      <c r="CWO152" s="66"/>
      <c r="CWP152" s="66"/>
      <c r="CWQ152" s="66"/>
      <c r="CWR152" s="66"/>
      <c r="CWS152" s="66"/>
      <c r="CWT152" s="66"/>
      <c r="CWU152" s="66"/>
      <c r="CWV152" s="66"/>
      <c r="CWW152" s="66"/>
      <c r="CWX152" s="66"/>
      <c r="CWY152" s="66"/>
      <c r="CWZ152" s="66"/>
      <c r="CXA152" s="66"/>
      <c r="CXB152" s="66"/>
      <c r="CXC152" s="66"/>
      <c r="CXD152" s="66"/>
      <c r="CXE152" s="66"/>
      <c r="CXF152" s="66"/>
      <c r="CXG152" s="66"/>
      <c r="CXH152" s="66"/>
      <c r="CXI152" s="66"/>
      <c r="CXJ152" s="66"/>
      <c r="CXK152" s="66"/>
      <c r="CXL152" s="66"/>
      <c r="CXM152" s="66"/>
      <c r="CXN152" s="66"/>
      <c r="CXO152" s="66"/>
      <c r="CXP152" s="66"/>
      <c r="CXQ152" s="66"/>
      <c r="CXR152" s="66"/>
      <c r="CXS152" s="66"/>
      <c r="CXT152" s="66"/>
      <c r="CXU152" s="66"/>
      <c r="CXV152" s="66"/>
      <c r="CXW152" s="66"/>
      <c r="CXX152" s="66"/>
      <c r="CXY152" s="66"/>
      <c r="CXZ152" s="66"/>
      <c r="CYA152" s="66"/>
      <c r="CYB152" s="66"/>
      <c r="CYC152" s="66"/>
      <c r="CYD152" s="66"/>
      <c r="CYE152" s="66"/>
      <c r="CYF152" s="66"/>
      <c r="CYG152" s="66"/>
      <c r="CYH152" s="66"/>
      <c r="CYI152" s="66"/>
      <c r="CYJ152" s="66"/>
      <c r="CYK152" s="66"/>
      <c r="CYL152" s="66"/>
      <c r="CYM152" s="66"/>
      <c r="CYN152" s="66"/>
      <c r="CYO152" s="66"/>
      <c r="CYP152" s="66"/>
      <c r="CYQ152" s="66"/>
      <c r="CYR152" s="66"/>
      <c r="CYS152" s="66"/>
      <c r="CYT152" s="66"/>
      <c r="CYU152" s="66"/>
      <c r="CYV152" s="66"/>
      <c r="CYW152" s="66"/>
      <c r="CYX152" s="66"/>
      <c r="CYY152" s="66"/>
      <c r="CYZ152" s="66"/>
      <c r="CZA152" s="66"/>
      <c r="CZB152" s="66"/>
      <c r="CZC152" s="66"/>
      <c r="CZD152" s="66"/>
      <c r="CZE152" s="66"/>
      <c r="CZF152" s="66"/>
      <c r="CZG152" s="66"/>
      <c r="CZH152" s="66"/>
      <c r="CZI152" s="66"/>
      <c r="CZJ152" s="66"/>
      <c r="CZK152" s="66"/>
      <c r="CZL152" s="66"/>
      <c r="CZM152" s="66"/>
      <c r="CZN152" s="66"/>
      <c r="CZO152" s="66"/>
      <c r="CZP152" s="66"/>
      <c r="CZQ152" s="66"/>
      <c r="CZR152" s="66"/>
      <c r="CZS152" s="66"/>
      <c r="CZT152" s="66"/>
      <c r="CZU152" s="66"/>
      <c r="CZV152" s="66"/>
      <c r="CZW152" s="66"/>
      <c r="CZX152" s="66"/>
      <c r="CZY152" s="66"/>
      <c r="CZZ152" s="66"/>
      <c r="DAA152" s="66"/>
      <c r="DAB152" s="66"/>
      <c r="DAC152" s="66"/>
      <c r="DAD152" s="66"/>
      <c r="DAE152" s="66"/>
      <c r="DAF152" s="66"/>
      <c r="DAG152" s="66"/>
      <c r="DAH152" s="66"/>
      <c r="DAI152" s="66"/>
      <c r="DAJ152" s="66"/>
      <c r="DAK152" s="66"/>
      <c r="DAL152" s="66"/>
      <c r="DAM152" s="66"/>
      <c r="DAN152" s="66"/>
      <c r="DAO152" s="66"/>
      <c r="DAP152" s="66"/>
      <c r="DAQ152" s="66"/>
      <c r="DAR152" s="66"/>
      <c r="DAS152" s="66"/>
      <c r="DAT152" s="66"/>
      <c r="DAU152" s="66"/>
      <c r="DAV152" s="66"/>
      <c r="DAW152" s="66"/>
      <c r="DAX152" s="66"/>
      <c r="DAY152" s="66"/>
      <c r="DAZ152" s="66"/>
      <c r="DBA152" s="66"/>
      <c r="DBB152" s="66"/>
      <c r="DBC152" s="66"/>
      <c r="DBD152" s="66"/>
      <c r="DBE152" s="66"/>
      <c r="DBF152" s="66"/>
      <c r="DBG152" s="66"/>
      <c r="DBH152" s="66"/>
      <c r="DBI152" s="66"/>
      <c r="DBJ152" s="66"/>
      <c r="DBK152" s="66"/>
      <c r="DBL152" s="66"/>
      <c r="DBM152" s="66"/>
      <c r="DBN152" s="66"/>
      <c r="DBO152" s="66"/>
      <c r="DBP152" s="66"/>
      <c r="DBQ152" s="66"/>
      <c r="DBR152" s="66"/>
      <c r="DBS152" s="66"/>
      <c r="DBT152" s="66"/>
      <c r="DBU152" s="66"/>
      <c r="DBV152" s="66"/>
      <c r="DBW152" s="66"/>
      <c r="DBX152" s="66"/>
      <c r="DBY152" s="66"/>
      <c r="DBZ152" s="66"/>
      <c r="DCA152" s="66"/>
      <c r="DCB152" s="66"/>
      <c r="DCC152" s="66"/>
      <c r="DCD152" s="66"/>
      <c r="DCE152" s="66"/>
      <c r="DCF152" s="66"/>
      <c r="DCG152" s="66"/>
      <c r="DCH152" s="66"/>
      <c r="DCI152" s="66"/>
      <c r="DCJ152" s="66"/>
      <c r="DCK152" s="66"/>
      <c r="DCL152" s="66"/>
      <c r="DCM152" s="66"/>
      <c r="DCN152" s="66"/>
      <c r="DCO152" s="66"/>
      <c r="DCP152" s="66"/>
      <c r="DCQ152" s="66"/>
      <c r="DCR152" s="66"/>
      <c r="DCS152" s="66"/>
      <c r="DCT152" s="66"/>
      <c r="DCU152" s="66"/>
      <c r="DCV152" s="66"/>
      <c r="DCW152" s="66"/>
      <c r="DCX152" s="66"/>
      <c r="DCY152" s="66"/>
      <c r="DCZ152" s="66"/>
      <c r="DDA152" s="66"/>
      <c r="DDB152" s="66"/>
      <c r="DDC152" s="66"/>
      <c r="DDD152" s="66"/>
      <c r="DDE152" s="66"/>
      <c r="DDF152" s="66"/>
      <c r="DDG152" s="66"/>
      <c r="DDH152" s="66"/>
      <c r="DDI152" s="66"/>
      <c r="DDJ152" s="66"/>
      <c r="DDK152" s="66"/>
      <c r="DDL152" s="66"/>
      <c r="DDM152" s="66"/>
      <c r="DDN152" s="66"/>
      <c r="DDO152" s="66"/>
      <c r="DDP152" s="66"/>
      <c r="DDQ152" s="66"/>
      <c r="DDR152" s="66"/>
      <c r="DDS152" s="66"/>
      <c r="DDT152" s="66"/>
      <c r="DDU152" s="66"/>
      <c r="DDV152" s="66"/>
      <c r="DDW152" s="66"/>
      <c r="DDX152" s="66"/>
      <c r="DDY152" s="66"/>
      <c r="DDZ152" s="66"/>
      <c r="DEA152" s="66"/>
      <c r="DEB152" s="66"/>
      <c r="DEC152" s="66"/>
      <c r="DED152" s="66"/>
      <c r="DEE152" s="66"/>
      <c r="DEF152" s="66"/>
      <c r="DEG152" s="66"/>
      <c r="DEH152" s="66"/>
      <c r="DEI152" s="66"/>
      <c r="DEJ152" s="66"/>
      <c r="DEK152" s="66"/>
      <c r="DEL152" s="66"/>
      <c r="DEM152" s="66"/>
      <c r="DEN152" s="66"/>
      <c r="DEO152" s="66"/>
      <c r="DEP152" s="66"/>
      <c r="DEQ152" s="66"/>
      <c r="DER152" s="66"/>
      <c r="DES152" s="66"/>
      <c r="DET152" s="66"/>
      <c r="DEU152" s="66"/>
      <c r="DEV152" s="66"/>
      <c r="DEW152" s="66"/>
      <c r="DEX152" s="66"/>
      <c r="DEY152" s="66"/>
      <c r="DEZ152" s="66"/>
      <c r="DFA152" s="66"/>
      <c r="DFB152" s="66"/>
      <c r="DFC152" s="66"/>
      <c r="DFD152" s="66"/>
      <c r="DFE152" s="66"/>
      <c r="DFF152" s="66"/>
      <c r="DFG152" s="66"/>
      <c r="DFH152" s="66"/>
      <c r="DFI152" s="66"/>
      <c r="DFJ152" s="66"/>
      <c r="DFK152" s="66"/>
      <c r="DFL152" s="66"/>
      <c r="DFM152" s="66"/>
      <c r="DFN152" s="66"/>
      <c r="DFO152" s="66"/>
      <c r="DFP152" s="66"/>
      <c r="DFQ152" s="66"/>
      <c r="DFR152" s="66"/>
      <c r="DFS152" s="66"/>
      <c r="DFT152" s="66"/>
      <c r="DFU152" s="66"/>
      <c r="DFV152" s="66"/>
      <c r="DFW152" s="66"/>
      <c r="DFX152" s="66"/>
      <c r="DFY152" s="66"/>
      <c r="DFZ152" s="66"/>
      <c r="DGA152" s="66"/>
      <c r="DGB152" s="66"/>
      <c r="DGC152" s="66"/>
      <c r="DGD152" s="66"/>
      <c r="DGE152" s="66"/>
      <c r="DGF152" s="66"/>
      <c r="DGG152" s="66"/>
      <c r="DGH152" s="66"/>
      <c r="DGI152" s="66"/>
      <c r="DGJ152" s="66"/>
      <c r="DGK152" s="66"/>
      <c r="DGL152" s="66"/>
      <c r="DGM152" s="66"/>
      <c r="DGN152" s="66"/>
      <c r="DGO152" s="66"/>
      <c r="DGP152" s="66"/>
      <c r="DGQ152" s="66"/>
      <c r="DGR152" s="66"/>
      <c r="DGS152" s="66"/>
      <c r="DGT152" s="66"/>
      <c r="DGU152" s="66"/>
      <c r="DGV152" s="66"/>
      <c r="DGW152" s="66"/>
      <c r="DGX152" s="66"/>
      <c r="DGY152" s="66"/>
      <c r="DGZ152" s="66"/>
      <c r="DHA152" s="66"/>
      <c r="DHB152" s="66"/>
      <c r="DHC152" s="66"/>
      <c r="DHD152" s="66"/>
      <c r="DHE152" s="66"/>
      <c r="DHF152" s="66"/>
      <c r="DHG152" s="66"/>
      <c r="DHH152" s="66"/>
      <c r="DHI152" s="66"/>
      <c r="DHJ152" s="66"/>
      <c r="DHK152" s="66"/>
      <c r="DHL152" s="66"/>
      <c r="DHM152" s="66"/>
      <c r="DHN152" s="66"/>
      <c r="DHO152" s="66"/>
      <c r="DHP152" s="66"/>
      <c r="DHQ152" s="66"/>
      <c r="DHR152" s="66"/>
      <c r="DHS152" s="66"/>
      <c r="DHT152" s="66"/>
      <c r="DHU152" s="66"/>
      <c r="DHV152" s="66"/>
      <c r="DHW152" s="66"/>
      <c r="DHX152" s="66"/>
      <c r="DHY152" s="66"/>
      <c r="DHZ152" s="66"/>
      <c r="DIA152" s="66"/>
      <c r="DIB152" s="66"/>
      <c r="DIC152" s="66"/>
      <c r="DID152" s="66"/>
      <c r="DIE152" s="66"/>
      <c r="DIF152" s="66"/>
      <c r="DIG152" s="66"/>
      <c r="DIH152" s="66"/>
      <c r="DII152" s="66"/>
      <c r="DIJ152" s="66"/>
      <c r="DIK152" s="66"/>
      <c r="DIL152" s="66"/>
      <c r="DIM152" s="66"/>
      <c r="DIN152" s="66"/>
      <c r="DIO152" s="66"/>
      <c r="DIP152" s="66"/>
      <c r="DIQ152" s="66"/>
      <c r="DIR152" s="66"/>
      <c r="DIS152" s="66"/>
      <c r="DIT152" s="66"/>
      <c r="DIU152" s="66"/>
      <c r="DIV152" s="66"/>
      <c r="DIW152" s="66"/>
      <c r="DIX152" s="66"/>
      <c r="DIY152" s="66"/>
      <c r="DIZ152" s="66"/>
      <c r="DJA152" s="66"/>
      <c r="DJB152" s="66"/>
      <c r="DJC152" s="66"/>
      <c r="DJD152" s="66"/>
      <c r="DJE152" s="66"/>
      <c r="DJF152" s="66"/>
      <c r="DJG152" s="66"/>
      <c r="DJH152" s="66"/>
      <c r="DJI152" s="66"/>
      <c r="DJJ152" s="66"/>
      <c r="DJK152" s="66"/>
      <c r="DJL152" s="66"/>
      <c r="DJM152" s="66"/>
      <c r="DJN152" s="66"/>
      <c r="DJO152" s="66"/>
      <c r="DJP152" s="66"/>
      <c r="DJQ152" s="66"/>
      <c r="DJR152" s="66"/>
      <c r="DJS152" s="66"/>
      <c r="DJT152" s="66"/>
      <c r="DJU152" s="66"/>
      <c r="DJV152" s="66"/>
      <c r="DJW152" s="66"/>
      <c r="DJX152" s="66"/>
      <c r="DJY152" s="66"/>
      <c r="DJZ152" s="66"/>
      <c r="DKA152" s="66"/>
      <c r="DKB152" s="66"/>
      <c r="DKC152" s="66"/>
      <c r="DKD152" s="66"/>
      <c r="DKE152" s="66"/>
      <c r="DKF152" s="66"/>
      <c r="DKG152" s="66"/>
      <c r="DKH152" s="66"/>
      <c r="DKI152" s="66"/>
      <c r="DKJ152" s="66"/>
      <c r="DKK152" s="66"/>
      <c r="DKL152" s="66"/>
      <c r="DKM152" s="66"/>
      <c r="DKN152" s="66"/>
      <c r="DKO152" s="66"/>
      <c r="DKP152" s="66"/>
      <c r="DKQ152" s="66"/>
      <c r="DKR152" s="66"/>
      <c r="DKS152" s="66"/>
      <c r="DKT152" s="66"/>
      <c r="DKU152" s="66"/>
      <c r="DKV152" s="66"/>
      <c r="DKW152" s="66"/>
      <c r="DKX152" s="66"/>
      <c r="DKY152" s="66"/>
      <c r="DKZ152" s="66"/>
      <c r="DLA152" s="66"/>
      <c r="DLB152" s="66"/>
      <c r="DLC152" s="66"/>
      <c r="DLD152" s="66"/>
      <c r="DLE152" s="66"/>
      <c r="DLF152" s="66"/>
      <c r="DLG152" s="66"/>
      <c r="DLH152" s="66"/>
      <c r="DLI152" s="66"/>
      <c r="DLJ152" s="66"/>
      <c r="DLK152" s="66"/>
      <c r="DLL152" s="66"/>
      <c r="DLM152" s="66"/>
      <c r="DLN152" s="66"/>
      <c r="DLO152" s="66"/>
      <c r="DLP152" s="66"/>
      <c r="DLQ152" s="66"/>
      <c r="DLR152" s="66"/>
      <c r="DLS152" s="66"/>
      <c r="DLT152" s="66"/>
      <c r="DLU152" s="66"/>
      <c r="DLV152" s="66"/>
      <c r="DLW152" s="66"/>
      <c r="DLX152" s="66"/>
      <c r="DLY152" s="66"/>
      <c r="DLZ152" s="66"/>
      <c r="DMA152" s="66"/>
      <c r="DMB152" s="66"/>
      <c r="DMC152" s="66"/>
      <c r="DMD152" s="66"/>
      <c r="DME152" s="66"/>
      <c r="DMF152" s="66"/>
      <c r="DMG152" s="66"/>
      <c r="DMH152" s="66"/>
      <c r="DMI152" s="66"/>
      <c r="DMJ152" s="66"/>
      <c r="DMK152" s="66"/>
      <c r="DML152" s="66"/>
      <c r="DMM152" s="66"/>
      <c r="DMN152" s="66"/>
      <c r="DMO152" s="66"/>
      <c r="DMP152" s="66"/>
      <c r="DMQ152" s="66"/>
      <c r="DMR152" s="66"/>
      <c r="DMS152" s="66"/>
      <c r="DMT152" s="66"/>
      <c r="DMU152" s="66"/>
      <c r="DMV152" s="66"/>
      <c r="DMW152" s="66"/>
      <c r="DMX152" s="66"/>
      <c r="DMY152" s="66"/>
      <c r="DMZ152" s="66"/>
      <c r="DNA152" s="66"/>
      <c r="DNB152" s="66"/>
      <c r="DNC152" s="66"/>
      <c r="DND152" s="66"/>
      <c r="DNE152" s="66"/>
      <c r="DNF152" s="66"/>
      <c r="DNG152" s="66"/>
      <c r="DNH152" s="66"/>
      <c r="DNI152" s="66"/>
      <c r="DNJ152" s="66"/>
      <c r="DNK152" s="66"/>
      <c r="DNL152" s="66"/>
      <c r="DNM152" s="66"/>
      <c r="DNN152" s="66"/>
      <c r="DNO152" s="66"/>
      <c r="DNP152" s="66"/>
      <c r="DNQ152" s="66"/>
      <c r="DNR152" s="66"/>
      <c r="DNS152" s="66"/>
      <c r="DNT152" s="66"/>
      <c r="DNU152" s="66"/>
      <c r="DNV152" s="66"/>
      <c r="DNW152" s="66"/>
      <c r="DNX152" s="66"/>
      <c r="DNY152" s="66"/>
      <c r="DNZ152" s="66"/>
      <c r="DOA152" s="66"/>
      <c r="DOB152" s="66"/>
      <c r="DOC152" s="66"/>
      <c r="DOD152" s="66"/>
      <c r="DOE152" s="66"/>
      <c r="DOF152" s="66"/>
      <c r="DOG152" s="66"/>
      <c r="DOH152" s="66"/>
      <c r="DOI152" s="66"/>
      <c r="DOJ152" s="66"/>
      <c r="DOK152" s="66"/>
      <c r="DOL152" s="66"/>
      <c r="DOM152" s="66"/>
      <c r="DON152" s="66"/>
      <c r="DOO152" s="66"/>
      <c r="DOP152" s="66"/>
      <c r="DOQ152" s="66"/>
      <c r="DOR152" s="66"/>
      <c r="DOS152" s="66"/>
      <c r="DOT152" s="66"/>
      <c r="DOU152" s="66"/>
      <c r="DOV152" s="66"/>
      <c r="DOW152" s="66"/>
      <c r="DOX152" s="66"/>
      <c r="DOY152" s="66"/>
      <c r="DOZ152" s="66"/>
      <c r="DPA152" s="66"/>
      <c r="DPB152" s="66"/>
      <c r="DPC152" s="66"/>
      <c r="DPD152" s="66"/>
      <c r="DPE152" s="66"/>
      <c r="DPF152" s="66"/>
      <c r="DPG152" s="66"/>
      <c r="DPH152" s="66"/>
      <c r="DPI152" s="66"/>
      <c r="DPJ152" s="66"/>
      <c r="DPK152" s="66"/>
      <c r="DPL152" s="66"/>
      <c r="DPM152" s="66"/>
      <c r="DPN152" s="66"/>
      <c r="DPO152" s="66"/>
      <c r="DPP152" s="66"/>
      <c r="DPQ152" s="66"/>
      <c r="DPR152" s="66"/>
      <c r="DPS152" s="66"/>
      <c r="DPT152" s="66"/>
      <c r="DPU152" s="66"/>
      <c r="DPV152" s="66"/>
      <c r="DPW152" s="66"/>
      <c r="DPX152" s="66"/>
      <c r="DPY152" s="66"/>
      <c r="DPZ152" s="66"/>
      <c r="DQA152" s="66"/>
      <c r="DQB152" s="66"/>
      <c r="DQC152" s="66"/>
      <c r="DQD152" s="66"/>
      <c r="DQE152" s="66"/>
      <c r="DQF152" s="66"/>
      <c r="DQG152" s="66"/>
      <c r="DQH152" s="66"/>
      <c r="DQI152" s="66"/>
      <c r="DQJ152" s="66"/>
      <c r="DQK152" s="66"/>
      <c r="DQL152" s="66"/>
      <c r="DQM152" s="66"/>
      <c r="DQN152" s="66"/>
      <c r="DQO152" s="66"/>
      <c r="DQP152" s="66"/>
      <c r="DQQ152" s="66"/>
      <c r="DQR152" s="66"/>
      <c r="DQS152" s="66"/>
      <c r="DQT152" s="66"/>
      <c r="DQU152" s="66"/>
      <c r="DQV152" s="66"/>
      <c r="DQW152" s="66"/>
      <c r="DQX152" s="66"/>
      <c r="DQY152" s="66"/>
      <c r="DQZ152" s="66"/>
      <c r="DRA152" s="66"/>
      <c r="DRB152" s="66"/>
      <c r="DRC152" s="66"/>
      <c r="DRD152" s="66"/>
      <c r="DRE152" s="66"/>
      <c r="DRF152" s="66"/>
      <c r="DRG152" s="66"/>
      <c r="DRH152" s="66"/>
      <c r="DRI152" s="66"/>
      <c r="DRJ152" s="66"/>
      <c r="DRK152" s="66"/>
      <c r="DRL152" s="66"/>
      <c r="DRM152" s="66"/>
      <c r="DRN152" s="66"/>
      <c r="DRO152" s="66"/>
      <c r="DRP152" s="66"/>
      <c r="DRQ152" s="66"/>
      <c r="DRR152" s="66"/>
      <c r="DRS152" s="66"/>
      <c r="DRT152" s="66"/>
      <c r="DRU152" s="66"/>
      <c r="DRV152" s="66"/>
      <c r="DRW152" s="66"/>
      <c r="DRX152" s="66"/>
      <c r="DRY152" s="66"/>
      <c r="DRZ152" s="66"/>
      <c r="DSA152" s="66"/>
      <c r="DSB152" s="66"/>
      <c r="DSC152" s="66"/>
      <c r="DSD152" s="66"/>
      <c r="DSE152" s="66"/>
      <c r="DSF152" s="66"/>
      <c r="DSG152" s="66"/>
      <c r="DSH152" s="66"/>
      <c r="DSI152" s="66"/>
      <c r="DSJ152" s="66"/>
      <c r="DSK152" s="66"/>
      <c r="DSL152" s="66"/>
      <c r="DSM152" s="66"/>
      <c r="DSN152" s="66"/>
      <c r="DSO152" s="66"/>
      <c r="DSP152" s="66"/>
      <c r="DSQ152" s="66"/>
      <c r="DSR152" s="66"/>
      <c r="DSS152" s="66"/>
      <c r="DST152" s="66"/>
      <c r="DSU152" s="66"/>
      <c r="DSV152" s="66"/>
      <c r="DSW152" s="66"/>
      <c r="DSX152" s="66"/>
      <c r="DSY152" s="66"/>
      <c r="DSZ152" s="66"/>
      <c r="DTA152" s="66"/>
      <c r="DTB152" s="66"/>
      <c r="DTC152" s="66"/>
      <c r="DTD152" s="66"/>
      <c r="DTE152" s="66"/>
      <c r="DTF152" s="66"/>
      <c r="DTG152" s="66"/>
      <c r="DTH152" s="66"/>
      <c r="DTI152" s="66"/>
      <c r="DTJ152" s="66"/>
      <c r="DTK152" s="66"/>
      <c r="DTL152" s="66"/>
      <c r="DTM152" s="66"/>
      <c r="DTN152" s="66"/>
      <c r="DTO152" s="66"/>
      <c r="DTP152" s="66"/>
      <c r="DTQ152" s="66"/>
      <c r="DTR152" s="66"/>
      <c r="DTS152" s="66"/>
      <c r="DTT152" s="66"/>
      <c r="DTU152" s="66"/>
      <c r="DTV152" s="66"/>
      <c r="DTW152" s="66"/>
      <c r="DTX152" s="66"/>
      <c r="DTY152" s="66"/>
      <c r="DTZ152" s="66"/>
      <c r="DUA152" s="66"/>
      <c r="DUB152" s="66"/>
      <c r="DUC152" s="66"/>
      <c r="DUD152" s="66"/>
      <c r="DUE152" s="66"/>
      <c r="DUF152" s="66"/>
      <c r="DUG152" s="66"/>
      <c r="DUH152" s="66"/>
      <c r="DUI152" s="66"/>
      <c r="DUJ152" s="66"/>
      <c r="DUK152" s="66"/>
      <c r="DUL152" s="66"/>
      <c r="DUM152" s="66"/>
      <c r="DUN152" s="66"/>
      <c r="DUO152" s="66"/>
      <c r="DUP152" s="66"/>
      <c r="DUQ152" s="66"/>
      <c r="DUR152" s="66"/>
      <c r="DUS152" s="66"/>
      <c r="DUT152" s="66"/>
      <c r="DUU152" s="66"/>
      <c r="DUV152" s="66"/>
      <c r="DUW152" s="66"/>
      <c r="DUX152" s="66"/>
      <c r="DUY152" s="66"/>
      <c r="DUZ152" s="66"/>
      <c r="DVA152" s="66"/>
      <c r="DVB152" s="66"/>
      <c r="DVC152" s="66"/>
      <c r="DVD152" s="66"/>
      <c r="DVE152" s="66"/>
      <c r="DVF152" s="66"/>
      <c r="DVG152" s="66"/>
      <c r="DVH152" s="66"/>
      <c r="DVI152" s="66"/>
      <c r="DVJ152" s="66"/>
      <c r="DVK152" s="66"/>
      <c r="DVL152" s="66"/>
      <c r="DVM152" s="66"/>
      <c r="DVN152" s="66"/>
      <c r="DVO152" s="66"/>
      <c r="DVP152" s="66"/>
      <c r="DVQ152" s="66"/>
      <c r="DVR152" s="66"/>
      <c r="DVS152" s="66"/>
      <c r="DVT152" s="66"/>
      <c r="DVU152" s="66"/>
      <c r="DVV152" s="66"/>
      <c r="DVW152" s="66"/>
      <c r="DVX152" s="66"/>
      <c r="DVY152" s="66"/>
      <c r="DVZ152" s="66"/>
      <c r="DWA152" s="66"/>
      <c r="DWB152" s="66"/>
      <c r="DWC152" s="66"/>
      <c r="DWD152" s="66"/>
      <c r="DWE152" s="66"/>
      <c r="DWF152" s="66"/>
      <c r="DWG152" s="66"/>
      <c r="DWH152" s="66"/>
      <c r="DWI152" s="66"/>
      <c r="DWJ152" s="66"/>
      <c r="DWK152" s="66"/>
      <c r="DWL152" s="66"/>
      <c r="DWM152" s="66"/>
      <c r="DWN152" s="66"/>
      <c r="DWO152" s="66"/>
      <c r="DWP152" s="66"/>
      <c r="DWQ152" s="66"/>
      <c r="DWR152" s="66"/>
      <c r="DWS152" s="66"/>
      <c r="DWT152" s="66"/>
      <c r="DWU152" s="66"/>
      <c r="DWV152" s="66"/>
      <c r="DWW152" s="66"/>
      <c r="DWX152" s="66"/>
      <c r="DWY152" s="66"/>
      <c r="DWZ152" s="66"/>
      <c r="DXA152" s="66"/>
      <c r="DXB152" s="66"/>
      <c r="DXC152" s="66"/>
      <c r="DXD152" s="66"/>
      <c r="DXE152" s="66"/>
      <c r="DXF152" s="66"/>
      <c r="DXG152" s="66"/>
      <c r="DXH152" s="66"/>
      <c r="DXI152" s="66"/>
      <c r="DXJ152" s="66"/>
      <c r="DXK152" s="66"/>
      <c r="DXL152" s="66"/>
      <c r="DXM152" s="66"/>
      <c r="DXN152" s="66"/>
      <c r="DXO152" s="66"/>
      <c r="DXP152" s="66"/>
      <c r="DXQ152" s="66"/>
      <c r="DXR152" s="66"/>
      <c r="DXS152" s="66"/>
      <c r="DXT152" s="66"/>
      <c r="DXU152" s="66"/>
      <c r="DXV152" s="66"/>
      <c r="DXW152" s="66"/>
      <c r="DXX152" s="66"/>
      <c r="DXY152" s="66"/>
      <c r="DXZ152" s="66"/>
      <c r="DYA152" s="66"/>
      <c r="DYB152" s="66"/>
      <c r="DYC152" s="66"/>
      <c r="DYD152" s="66"/>
      <c r="DYE152" s="66"/>
      <c r="DYF152" s="66"/>
      <c r="DYG152" s="66"/>
      <c r="DYH152" s="66"/>
      <c r="DYI152" s="66"/>
      <c r="DYJ152" s="66"/>
      <c r="DYK152" s="66"/>
      <c r="DYL152" s="66"/>
      <c r="DYM152" s="66"/>
      <c r="DYN152" s="66"/>
      <c r="DYO152" s="66"/>
      <c r="DYP152" s="66"/>
      <c r="DYQ152" s="66"/>
      <c r="DYR152" s="66"/>
      <c r="DYS152" s="66"/>
      <c r="DYT152" s="66"/>
      <c r="DYU152" s="66"/>
      <c r="DYV152" s="66"/>
      <c r="DYW152" s="66"/>
      <c r="DYX152" s="66"/>
      <c r="DYY152" s="66"/>
      <c r="DYZ152" s="66"/>
      <c r="DZA152" s="66"/>
      <c r="DZB152" s="66"/>
      <c r="DZC152" s="66"/>
      <c r="DZD152" s="66"/>
      <c r="DZE152" s="66"/>
      <c r="DZF152" s="66"/>
      <c r="DZG152" s="66"/>
      <c r="DZH152" s="66"/>
      <c r="DZI152" s="66"/>
      <c r="DZJ152" s="66"/>
      <c r="DZK152" s="66"/>
      <c r="DZL152" s="66"/>
      <c r="DZM152" s="66"/>
      <c r="DZN152" s="66"/>
      <c r="DZO152" s="66"/>
      <c r="DZP152" s="66"/>
      <c r="DZQ152" s="66"/>
      <c r="DZR152" s="66"/>
      <c r="DZS152" s="66"/>
      <c r="DZT152" s="66"/>
      <c r="DZU152" s="66"/>
      <c r="DZV152" s="66"/>
      <c r="DZW152" s="66"/>
      <c r="DZX152" s="66"/>
      <c r="DZY152" s="66"/>
      <c r="DZZ152" s="66"/>
      <c r="EAA152" s="66"/>
      <c r="EAB152" s="66"/>
      <c r="EAC152" s="66"/>
      <c r="EAD152" s="66"/>
      <c r="EAE152" s="66"/>
      <c r="EAF152" s="66"/>
      <c r="EAG152" s="66"/>
      <c r="EAH152" s="66"/>
      <c r="EAI152" s="66"/>
      <c r="EAJ152" s="66"/>
      <c r="EAK152" s="66"/>
      <c r="EAL152" s="66"/>
      <c r="EAM152" s="66"/>
      <c r="EAN152" s="66"/>
      <c r="EAO152" s="66"/>
      <c r="EAP152" s="66"/>
      <c r="EAQ152" s="66"/>
      <c r="EAR152" s="66"/>
      <c r="EAS152" s="66"/>
      <c r="EAT152" s="66"/>
      <c r="EAU152" s="66"/>
      <c r="EAV152" s="66"/>
      <c r="EAW152" s="66"/>
      <c r="EAX152" s="66"/>
      <c r="EAY152" s="66"/>
      <c r="EAZ152" s="66"/>
      <c r="EBA152" s="66"/>
      <c r="EBB152" s="66"/>
      <c r="EBC152" s="66"/>
      <c r="EBD152" s="66"/>
      <c r="EBE152" s="66"/>
      <c r="EBF152" s="66"/>
      <c r="EBG152" s="66"/>
      <c r="EBH152" s="66"/>
      <c r="EBI152" s="66"/>
      <c r="EBJ152" s="66"/>
      <c r="EBK152" s="66"/>
      <c r="EBL152" s="66"/>
      <c r="EBM152" s="66"/>
      <c r="EBN152" s="66"/>
      <c r="EBO152" s="66"/>
      <c r="EBP152" s="66"/>
      <c r="EBQ152" s="66"/>
      <c r="EBR152" s="66"/>
      <c r="EBS152" s="66"/>
      <c r="EBT152" s="66"/>
      <c r="EBU152" s="66"/>
      <c r="EBV152" s="66"/>
      <c r="EBW152" s="66"/>
      <c r="EBX152" s="66"/>
      <c r="EBY152" s="66"/>
      <c r="EBZ152" s="66"/>
      <c r="ECA152" s="66"/>
      <c r="ECB152" s="66"/>
      <c r="ECC152" s="66"/>
      <c r="ECD152" s="66"/>
      <c r="ECE152" s="66"/>
      <c r="ECF152" s="66"/>
      <c r="ECG152" s="66"/>
      <c r="ECH152" s="66"/>
      <c r="ECI152" s="66"/>
      <c r="ECJ152" s="66"/>
      <c r="ECK152" s="66"/>
      <c r="ECL152" s="66"/>
      <c r="ECM152" s="66"/>
      <c r="ECN152" s="66"/>
      <c r="ECO152" s="66"/>
      <c r="ECP152" s="66"/>
      <c r="ECQ152" s="66"/>
      <c r="ECR152" s="66"/>
      <c r="ECS152" s="66"/>
      <c r="ECT152" s="66"/>
      <c r="ECU152" s="66"/>
      <c r="ECV152" s="66"/>
      <c r="ECW152" s="66"/>
      <c r="ECX152" s="66"/>
      <c r="ECY152" s="66"/>
      <c r="ECZ152" s="66"/>
      <c r="EDA152" s="66"/>
      <c r="EDB152" s="66"/>
      <c r="EDC152" s="66"/>
      <c r="EDD152" s="66"/>
      <c r="EDE152" s="66"/>
      <c r="EDF152" s="66"/>
      <c r="EDG152" s="66"/>
      <c r="EDH152" s="66"/>
      <c r="EDI152" s="66"/>
      <c r="EDJ152" s="66"/>
      <c r="EDK152" s="66"/>
      <c r="EDL152" s="66"/>
      <c r="EDM152" s="66"/>
      <c r="EDN152" s="66"/>
      <c r="EDO152" s="66"/>
      <c r="EDP152" s="66"/>
      <c r="EDQ152" s="66"/>
      <c r="EDR152" s="66"/>
      <c r="EDS152" s="66"/>
      <c r="EDT152" s="66"/>
      <c r="EDU152" s="66"/>
      <c r="EDV152" s="66"/>
      <c r="EDW152" s="66"/>
      <c r="EDX152" s="66"/>
      <c r="EDY152" s="66"/>
      <c r="EDZ152" s="66"/>
      <c r="EEA152" s="66"/>
      <c r="EEB152" s="66"/>
      <c r="EEC152" s="66"/>
      <c r="EED152" s="66"/>
      <c r="EEE152" s="66"/>
      <c r="EEF152" s="66"/>
      <c r="EEG152" s="66"/>
      <c r="EEH152" s="66"/>
      <c r="EEI152" s="66"/>
      <c r="EEJ152" s="66"/>
      <c r="EEK152" s="66"/>
      <c r="EEL152" s="66"/>
      <c r="EEM152" s="66"/>
      <c r="EEN152" s="66"/>
      <c r="EEO152" s="66"/>
      <c r="EEP152" s="66"/>
      <c r="EEQ152" s="66"/>
      <c r="EER152" s="66"/>
      <c r="EES152" s="66"/>
      <c r="EET152" s="66"/>
      <c r="EEU152" s="66"/>
      <c r="EEV152" s="66"/>
      <c r="EEW152" s="66"/>
      <c r="EEX152" s="66"/>
      <c r="EEY152" s="66"/>
      <c r="EEZ152" s="66"/>
      <c r="EFA152" s="66"/>
      <c r="EFB152" s="66"/>
      <c r="EFC152" s="66"/>
      <c r="EFD152" s="66"/>
      <c r="EFE152" s="66"/>
      <c r="EFF152" s="66"/>
      <c r="EFG152" s="66"/>
      <c r="EFH152" s="66"/>
      <c r="EFI152" s="66"/>
      <c r="EFJ152" s="66"/>
      <c r="EFK152" s="66"/>
      <c r="EFL152" s="66"/>
      <c r="EFM152" s="66"/>
      <c r="EFN152" s="66"/>
      <c r="EFO152" s="66"/>
      <c r="EFP152" s="66"/>
      <c r="EFQ152" s="66"/>
      <c r="EFR152" s="66"/>
      <c r="EFS152" s="66"/>
      <c r="EFT152" s="66"/>
      <c r="EFU152" s="66"/>
      <c r="EFV152" s="66"/>
      <c r="EFW152" s="66"/>
      <c r="EFX152" s="66"/>
      <c r="EFY152" s="66"/>
      <c r="EFZ152" s="66"/>
      <c r="EGA152" s="66"/>
      <c r="EGB152" s="66"/>
      <c r="EGC152" s="66"/>
      <c r="EGD152" s="66"/>
      <c r="EGE152" s="66"/>
      <c r="EGF152" s="66"/>
      <c r="EGG152" s="66"/>
      <c r="EGH152" s="66"/>
      <c r="EGI152" s="66"/>
      <c r="EGJ152" s="66"/>
      <c r="EGK152" s="66"/>
      <c r="EGL152" s="66"/>
      <c r="EGM152" s="66"/>
      <c r="EGN152" s="66"/>
      <c r="EGO152" s="66"/>
      <c r="EGP152" s="66"/>
      <c r="EGQ152" s="66"/>
      <c r="EGR152" s="66"/>
      <c r="EGS152" s="66"/>
      <c r="EGT152" s="66"/>
      <c r="EGU152" s="66"/>
      <c r="EGV152" s="66"/>
      <c r="EGW152" s="66"/>
      <c r="EGX152" s="66"/>
      <c r="EGY152" s="66"/>
      <c r="EGZ152" s="66"/>
      <c r="EHA152" s="66"/>
      <c r="EHB152" s="66"/>
      <c r="EHC152" s="66"/>
      <c r="EHD152" s="66"/>
      <c r="EHE152" s="66"/>
      <c r="EHF152" s="66"/>
      <c r="EHG152" s="66"/>
      <c r="EHH152" s="66"/>
      <c r="EHI152" s="66"/>
      <c r="EHJ152" s="66"/>
      <c r="EHK152" s="66"/>
      <c r="EHL152" s="66"/>
      <c r="EHM152" s="66"/>
      <c r="EHN152" s="66"/>
      <c r="EHO152" s="66"/>
      <c r="EHP152" s="66"/>
      <c r="EHQ152" s="66"/>
      <c r="EHR152" s="66"/>
      <c r="EHS152" s="66"/>
      <c r="EHT152" s="66"/>
      <c r="EHU152" s="66"/>
      <c r="EHV152" s="66"/>
      <c r="EHW152" s="66"/>
      <c r="EHX152" s="66"/>
      <c r="EHY152" s="66"/>
      <c r="EHZ152" s="66"/>
      <c r="EIA152" s="66"/>
      <c r="EIB152" s="66"/>
      <c r="EIC152" s="66"/>
      <c r="EID152" s="66"/>
      <c r="EIE152" s="66"/>
      <c r="EIF152" s="66"/>
      <c r="EIG152" s="66"/>
      <c r="EIH152" s="66"/>
      <c r="EII152" s="66"/>
      <c r="EIJ152" s="66"/>
      <c r="EIK152" s="66"/>
      <c r="EIL152" s="66"/>
      <c r="EIM152" s="66"/>
      <c r="EIN152" s="66"/>
      <c r="EIO152" s="66"/>
      <c r="EIP152" s="66"/>
      <c r="EIQ152" s="66"/>
      <c r="EIR152" s="66"/>
      <c r="EIS152" s="66"/>
      <c r="EIT152" s="66"/>
      <c r="EIU152" s="66"/>
      <c r="EIV152" s="66"/>
      <c r="EIW152" s="66"/>
      <c r="EIX152" s="66"/>
      <c r="EIY152" s="66"/>
      <c r="EIZ152" s="66"/>
      <c r="EJA152" s="66"/>
      <c r="EJB152" s="66"/>
      <c r="EJC152" s="66"/>
      <c r="EJD152" s="66"/>
      <c r="EJE152" s="66"/>
      <c r="EJF152" s="66"/>
      <c r="EJG152" s="66"/>
      <c r="EJH152" s="66"/>
      <c r="EJI152" s="66"/>
      <c r="EJJ152" s="66"/>
      <c r="EJK152" s="66"/>
      <c r="EJL152" s="66"/>
      <c r="EJM152" s="66"/>
      <c r="EJN152" s="66"/>
      <c r="EJO152" s="66"/>
      <c r="EJP152" s="66"/>
      <c r="EJQ152" s="66"/>
      <c r="EJR152" s="66"/>
      <c r="EJS152" s="66"/>
      <c r="EJT152" s="66"/>
      <c r="EJU152" s="66"/>
      <c r="EJV152" s="66"/>
      <c r="EJW152" s="66"/>
      <c r="EJX152" s="66"/>
      <c r="EJY152" s="66"/>
      <c r="EJZ152" s="66"/>
      <c r="EKA152" s="66"/>
      <c r="EKB152" s="66"/>
      <c r="EKC152" s="66"/>
      <c r="EKD152" s="66"/>
      <c r="EKE152" s="66"/>
      <c r="EKF152" s="66"/>
      <c r="EKG152" s="66"/>
      <c r="EKH152" s="66"/>
      <c r="EKI152" s="66"/>
      <c r="EKJ152" s="66"/>
      <c r="EKK152" s="66"/>
      <c r="EKL152" s="66"/>
      <c r="EKM152" s="66"/>
      <c r="EKN152" s="66"/>
      <c r="EKO152" s="66"/>
      <c r="EKP152" s="66"/>
      <c r="EKQ152" s="66"/>
      <c r="EKR152" s="66"/>
      <c r="EKS152" s="66"/>
      <c r="EKT152" s="66"/>
      <c r="EKU152" s="66"/>
      <c r="EKV152" s="66"/>
      <c r="EKW152" s="66"/>
      <c r="EKX152" s="66"/>
      <c r="EKY152" s="66"/>
      <c r="EKZ152" s="66"/>
      <c r="ELA152" s="66"/>
      <c r="ELB152" s="66"/>
      <c r="ELC152" s="66"/>
      <c r="ELD152" s="66"/>
      <c r="ELE152" s="66"/>
      <c r="ELF152" s="66"/>
      <c r="ELG152" s="66"/>
      <c r="ELH152" s="66"/>
      <c r="ELI152" s="66"/>
      <c r="ELJ152" s="66"/>
      <c r="ELK152" s="66"/>
      <c r="ELL152" s="66"/>
      <c r="ELM152" s="66"/>
      <c r="ELN152" s="66"/>
      <c r="ELO152" s="66"/>
      <c r="ELP152" s="66"/>
      <c r="ELQ152" s="66"/>
      <c r="ELR152" s="66"/>
      <c r="ELS152" s="66"/>
      <c r="ELT152" s="66"/>
      <c r="ELU152" s="66"/>
      <c r="ELV152" s="66"/>
      <c r="ELW152" s="66"/>
      <c r="ELX152" s="66"/>
      <c r="ELY152" s="66"/>
      <c r="ELZ152" s="66"/>
      <c r="EMA152" s="66"/>
      <c r="EMB152" s="66"/>
      <c r="EMC152" s="66"/>
      <c r="EMD152" s="66"/>
      <c r="EME152" s="66"/>
      <c r="EMF152" s="66"/>
      <c r="EMG152" s="66"/>
      <c r="EMH152" s="66"/>
      <c r="EMI152" s="66"/>
      <c r="EMJ152" s="66"/>
      <c r="EMK152" s="66"/>
      <c r="EML152" s="66"/>
      <c r="EMM152" s="66"/>
      <c r="EMN152" s="66"/>
      <c r="EMO152" s="66"/>
      <c r="EMP152" s="66"/>
      <c r="EMQ152" s="66"/>
      <c r="EMR152" s="66"/>
      <c r="EMS152" s="66"/>
      <c r="EMT152" s="66"/>
      <c r="EMU152" s="66"/>
      <c r="EMV152" s="66"/>
      <c r="EMW152" s="66"/>
      <c r="EMX152" s="66"/>
      <c r="EMY152" s="66"/>
      <c r="EMZ152" s="66"/>
      <c r="ENA152" s="66"/>
      <c r="ENB152" s="66"/>
      <c r="ENC152" s="66"/>
      <c r="END152" s="66"/>
      <c r="ENE152" s="66"/>
      <c r="ENF152" s="66"/>
      <c r="ENG152" s="66"/>
      <c r="ENH152" s="66"/>
      <c r="ENI152" s="66"/>
      <c r="ENJ152" s="66"/>
      <c r="ENK152" s="66"/>
      <c r="ENL152" s="66"/>
      <c r="ENM152" s="66"/>
      <c r="ENN152" s="66"/>
      <c r="ENO152" s="66"/>
      <c r="ENP152" s="66"/>
      <c r="ENQ152" s="66"/>
      <c r="ENR152" s="66"/>
      <c r="ENS152" s="66"/>
      <c r="ENT152" s="66"/>
      <c r="ENU152" s="66"/>
      <c r="ENV152" s="66"/>
      <c r="ENW152" s="66"/>
      <c r="ENX152" s="66"/>
      <c r="ENY152" s="66"/>
      <c r="ENZ152" s="66"/>
      <c r="EOA152" s="66"/>
      <c r="EOB152" s="66"/>
      <c r="EOC152" s="66"/>
      <c r="EOD152" s="66"/>
      <c r="EOE152" s="66"/>
      <c r="EOF152" s="66"/>
      <c r="EOG152" s="66"/>
      <c r="EOH152" s="66"/>
      <c r="EOI152" s="66"/>
      <c r="EOJ152" s="66"/>
      <c r="EOK152" s="66"/>
      <c r="EOL152" s="66"/>
      <c r="EOM152" s="66"/>
      <c r="EON152" s="66"/>
      <c r="EOO152" s="66"/>
      <c r="EOP152" s="66"/>
      <c r="EOQ152" s="66"/>
      <c r="EOR152" s="66"/>
      <c r="EOS152" s="66"/>
      <c r="EOT152" s="66"/>
      <c r="EOU152" s="66"/>
      <c r="EOV152" s="66"/>
      <c r="EOW152" s="66"/>
      <c r="EOX152" s="66"/>
      <c r="EOY152" s="66"/>
      <c r="EOZ152" s="66"/>
      <c r="EPA152" s="66"/>
      <c r="EPB152" s="66"/>
      <c r="EPC152" s="66"/>
      <c r="EPD152" s="66"/>
      <c r="EPE152" s="66"/>
      <c r="EPF152" s="66"/>
      <c r="EPG152" s="66"/>
      <c r="EPH152" s="66"/>
      <c r="EPI152" s="66"/>
      <c r="EPJ152" s="66"/>
      <c r="EPK152" s="66"/>
      <c r="EPL152" s="66"/>
      <c r="EPM152" s="66"/>
      <c r="EPN152" s="66"/>
      <c r="EPO152" s="66"/>
      <c r="EPP152" s="66"/>
      <c r="EPQ152" s="66"/>
      <c r="EPR152" s="66"/>
      <c r="EPS152" s="66"/>
      <c r="EPT152" s="66"/>
      <c r="EPU152" s="66"/>
      <c r="EPV152" s="66"/>
      <c r="EPW152" s="66"/>
      <c r="EPX152" s="66"/>
      <c r="EPY152" s="66"/>
      <c r="EPZ152" s="66"/>
      <c r="EQA152" s="66"/>
      <c r="EQB152" s="66"/>
      <c r="EQC152" s="66"/>
      <c r="EQD152" s="66"/>
      <c r="EQE152" s="66"/>
      <c r="EQF152" s="66"/>
      <c r="EQG152" s="66"/>
      <c r="EQH152" s="66"/>
      <c r="EQI152" s="66"/>
      <c r="EQJ152" s="66"/>
      <c r="EQK152" s="66"/>
      <c r="EQL152" s="66"/>
      <c r="EQM152" s="66"/>
      <c r="EQN152" s="66"/>
      <c r="EQO152" s="66"/>
      <c r="EQP152" s="66"/>
      <c r="EQQ152" s="66"/>
      <c r="EQR152" s="66"/>
      <c r="EQS152" s="66"/>
      <c r="EQT152" s="66"/>
      <c r="EQU152" s="66"/>
      <c r="EQV152" s="66"/>
      <c r="EQW152" s="66"/>
      <c r="EQX152" s="66"/>
      <c r="EQY152" s="66"/>
      <c r="EQZ152" s="66"/>
      <c r="ERA152" s="66"/>
      <c r="ERB152" s="66"/>
      <c r="ERC152" s="66"/>
      <c r="ERD152" s="66"/>
      <c r="ERE152" s="66"/>
      <c r="ERF152" s="66"/>
      <c r="ERG152" s="66"/>
      <c r="ERH152" s="66"/>
      <c r="ERI152" s="66"/>
      <c r="ERJ152" s="66"/>
      <c r="ERK152" s="66"/>
      <c r="ERL152" s="66"/>
      <c r="ERM152" s="66"/>
      <c r="ERN152" s="66"/>
      <c r="ERO152" s="66"/>
      <c r="ERP152" s="66"/>
      <c r="ERQ152" s="66"/>
      <c r="ERR152" s="66"/>
      <c r="ERS152" s="66"/>
      <c r="ERT152" s="66"/>
      <c r="ERU152" s="66"/>
      <c r="ERV152" s="66"/>
      <c r="ERW152" s="66"/>
      <c r="ERX152" s="66"/>
      <c r="ERY152" s="66"/>
      <c r="ERZ152" s="66"/>
      <c r="ESA152" s="66"/>
      <c r="ESB152" s="66"/>
      <c r="ESC152" s="66"/>
      <c r="ESD152" s="66"/>
      <c r="ESE152" s="66"/>
      <c r="ESF152" s="66"/>
      <c r="ESG152" s="66"/>
      <c r="ESH152" s="66"/>
      <c r="ESI152" s="66"/>
      <c r="ESJ152" s="66"/>
      <c r="ESK152" s="66"/>
      <c r="ESL152" s="66"/>
      <c r="ESM152" s="66"/>
      <c r="ESN152" s="66"/>
      <c r="ESO152" s="66"/>
      <c r="ESP152" s="66"/>
      <c r="ESQ152" s="66"/>
      <c r="ESR152" s="66"/>
      <c r="ESS152" s="66"/>
      <c r="EST152" s="66"/>
      <c r="ESU152" s="66"/>
      <c r="ESV152" s="66"/>
      <c r="ESW152" s="66"/>
      <c r="ESX152" s="66"/>
      <c r="ESY152" s="66"/>
      <c r="ESZ152" s="66"/>
      <c r="ETA152" s="66"/>
      <c r="ETB152" s="66"/>
      <c r="ETC152" s="66"/>
      <c r="ETD152" s="66"/>
      <c r="ETE152" s="66"/>
      <c r="ETF152" s="66"/>
      <c r="ETG152" s="66"/>
      <c r="ETH152" s="66"/>
      <c r="ETI152" s="66"/>
      <c r="ETJ152" s="66"/>
      <c r="ETK152" s="66"/>
      <c r="ETL152" s="66"/>
      <c r="ETM152" s="66"/>
      <c r="ETN152" s="66"/>
      <c r="ETO152" s="66"/>
      <c r="ETP152" s="66"/>
      <c r="ETQ152" s="66"/>
      <c r="ETR152" s="66"/>
      <c r="ETS152" s="66"/>
      <c r="ETT152" s="66"/>
      <c r="ETU152" s="66"/>
      <c r="ETV152" s="66"/>
      <c r="ETW152" s="66"/>
      <c r="ETX152" s="66"/>
      <c r="ETY152" s="66"/>
      <c r="ETZ152" s="66"/>
      <c r="EUA152" s="66"/>
      <c r="EUB152" s="66"/>
      <c r="EUC152" s="66"/>
      <c r="EUD152" s="66"/>
      <c r="EUE152" s="66"/>
      <c r="EUF152" s="66"/>
      <c r="EUG152" s="66"/>
      <c r="EUH152" s="66"/>
      <c r="EUI152" s="66"/>
      <c r="EUJ152" s="66"/>
      <c r="EUK152" s="66"/>
      <c r="EUL152" s="66"/>
      <c r="EUM152" s="66"/>
      <c r="EUN152" s="66"/>
      <c r="EUO152" s="66"/>
      <c r="EUP152" s="66"/>
      <c r="EUQ152" s="66"/>
      <c r="EUR152" s="66"/>
      <c r="EUS152" s="66"/>
      <c r="EUT152" s="66"/>
      <c r="EUU152" s="66"/>
      <c r="EUV152" s="66"/>
      <c r="EUW152" s="66"/>
      <c r="EUX152" s="66"/>
      <c r="EUY152" s="66"/>
      <c r="EUZ152" s="66"/>
      <c r="EVA152" s="66"/>
      <c r="EVB152" s="66"/>
      <c r="EVC152" s="66"/>
      <c r="EVD152" s="66"/>
      <c r="EVE152" s="66"/>
      <c r="EVF152" s="66"/>
      <c r="EVG152" s="66"/>
      <c r="EVH152" s="66"/>
      <c r="EVI152" s="66"/>
      <c r="EVJ152" s="66"/>
      <c r="EVK152" s="66"/>
      <c r="EVL152" s="66"/>
      <c r="EVM152" s="66"/>
      <c r="EVN152" s="66"/>
      <c r="EVO152" s="66"/>
      <c r="EVP152" s="66"/>
      <c r="EVQ152" s="66"/>
      <c r="EVR152" s="66"/>
      <c r="EVS152" s="66"/>
      <c r="EVT152" s="66"/>
      <c r="EVU152" s="66"/>
      <c r="EVV152" s="66"/>
      <c r="EVW152" s="66"/>
      <c r="EVX152" s="66"/>
      <c r="EVY152" s="66"/>
      <c r="EVZ152" s="66"/>
      <c r="EWA152" s="66"/>
      <c r="EWB152" s="66"/>
      <c r="EWC152" s="66"/>
      <c r="EWD152" s="66"/>
      <c r="EWE152" s="66"/>
      <c r="EWF152" s="66"/>
      <c r="EWG152" s="66"/>
      <c r="EWH152" s="66"/>
      <c r="EWI152" s="66"/>
      <c r="EWJ152" s="66"/>
      <c r="EWK152" s="66"/>
      <c r="EWL152" s="66"/>
      <c r="EWM152" s="66"/>
      <c r="EWN152" s="66"/>
      <c r="EWO152" s="66"/>
      <c r="EWP152" s="66"/>
      <c r="EWQ152" s="66"/>
      <c r="EWR152" s="66"/>
      <c r="EWS152" s="66"/>
      <c r="EWT152" s="66"/>
      <c r="EWU152" s="66"/>
      <c r="EWV152" s="66"/>
      <c r="EWW152" s="66"/>
      <c r="EWX152" s="66"/>
      <c r="EWY152" s="66"/>
      <c r="EWZ152" s="66"/>
      <c r="EXA152" s="66"/>
      <c r="EXB152" s="66"/>
      <c r="EXC152" s="66"/>
      <c r="EXD152" s="66"/>
      <c r="EXE152" s="66"/>
      <c r="EXF152" s="66"/>
      <c r="EXG152" s="66"/>
      <c r="EXH152" s="66"/>
      <c r="EXI152" s="66"/>
      <c r="EXJ152" s="66"/>
      <c r="EXK152" s="66"/>
      <c r="EXL152" s="66"/>
      <c r="EXM152" s="66"/>
      <c r="EXN152" s="66"/>
      <c r="EXO152" s="66"/>
      <c r="EXP152" s="66"/>
      <c r="EXQ152" s="66"/>
      <c r="EXR152" s="66"/>
      <c r="EXS152" s="66"/>
      <c r="EXT152" s="66"/>
      <c r="EXU152" s="66"/>
      <c r="EXV152" s="66"/>
      <c r="EXW152" s="66"/>
      <c r="EXX152" s="66"/>
      <c r="EXY152" s="66"/>
      <c r="EXZ152" s="66"/>
      <c r="EYA152" s="66"/>
      <c r="EYB152" s="66"/>
      <c r="EYC152" s="66"/>
      <c r="EYD152" s="66"/>
      <c r="EYE152" s="66"/>
      <c r="EYF152" s="66"/>
      <c r="EYG152" s="66"/>
      <c r="EYH152" s="66"/>
      <c r="EYI152" s="66"/>
      <c r="EYJ152" s="66"/>
      <c r="EYK152" s="66"/>
      <c r="EYL152" s="66"/>
      <c r="EYM152" s="66"/>
      <c r="EYN152" s="66"/>
      <c r="EYO152" s="66"/>
      <c r="EYP152" s="66"/>
      <c r="EYQ152" s="66"/>
      <c r="EYR152" s="66"/>
      <c r="EYS152" s="66"/>
      <c r="EYT152" s="66"/>
      <c r="EYU152" s="66"/>
      <c r="EYV152" s="66"/>
      <c r="EYW152" s="66"/>
      <c r="EYX152" s="66"/>
      <c r="EYY152" s="66"/>
      <c r="EYZ152" s="66"/>
      <c r="EZA152" s="66"/>
      <c r="EZB152" s="66"/>
      <c r="EZC152" s="66"/>
      <c r="EZD152" s="66"/>
      <c r="EZE152" s="66"/>
      <c r="EZF152" s="66"/>
      <c r="EZG152" s="66"/>
      <c r="EZH152" s="66"/>
      <c r="EZI152" s="66"/>
      <c r="EZJ152" s="66"/>
      <c r="EZK152" s="66"/>
      <c r="EZL152" s="66"/>
      <c r="EZM152" s="66"/>
      <c r="EZN152" s="66"/>
      <c r="EZO152" s="66"/>
      <c r="EZP152" s="66"/>
      <c r="EZQ152" s="66"/>
      <c r="EZR152" s="66"/>
      <c r="EZS152" s="66"/>
      <c r="EZT152" s="66"/>
      <c r="EZU152" s="66"/>
      <c r="EZV152" s="66"/>
      <c r="EZW152" s="66"/>
      <c r="EZX152" s="66"/>
      <c r="EZY152" s="66"/>
      <c r="EZZ152" s="66"/>
      <c r="FAA152" s="66"/>
      <c r="FAB152" s="66"/>
      <c r="FAC152" s="66"/>
      <c r="FAD152" s="66"/>
      <c r="FAE152" s="66"/>
      <c r="FAF152" s="66"/>
      <c r="FAG152" s="66"/>
      <c r="FAH152" s="66"/>
      <c r="FAI152" s="66"/>
      <c r="FAJ152" s="66"/>
      <c r="FAK152" s="66"/>
      <c r="FAL152" s="66"/>
      <c r="FAM152" s="66"/>
      <c r="FAN152" s="66"/>
      <c r="FAO152" s="66"/>
      <c r="FAP152" s="66"/>
      <c r="FAQ152" s="66"/>
      <c r="FAR152" s="66"/>
      <c r="FAS152" s="66"/>
      <c r="FAT152" s="66"/>
      <c r="FAU152" s="66"/>
      <c r="FAV152" s="66"/>
      <c r="FAW152" s="66"/>
      <c r="FAX152" s="66"/>
      <c r="FAY152" s="66"/>
      <c r="FAZ152" s="66"/>
      <c r="FBA152" s="66"/>
      <c r="FBB152" s="66"/>
      <c r="FBC152" s="66"/>
      <c r="FBD152" s="66"/>
      <c r="FBE152" s="66"/>
      <c r="FBF152" s="66"/>
      <c r="FBG152" s="66"/>
      <c r="FBH152" s="66"/>
      <c r="FBI152" s="66"/>
      <c r="FBJ152" s="66"/>
      <c r="FBK152" s="66"/>
      <c r="FBL152" s="66"/>
      <c r="FBM152" s="66"/>
      <c r="FBN152" s="66"/>
      <c r="FBO152" s="66"/>
      <c r="FBP152" s="66"/>
      <c r="FBQ152" s="66"/>
      <c r="FBR152" s="66"/>
      <c r="FBS152" s="66"/>
      <c r="FBT152" s="66"/>
      <c r="FBU152" s="66"/>
      <c r="FBV152" s="66"/>
      <c r="FBW152" s="66"/>
      <c r="FBX152" s="66"/>
      <c r="FBY152" s="66"/>
      <c r="FBZ152" s="66"/>
      <c r="FCA152" s="66"/>
      <c r="FCB152" s="66"/>
      <c r="FCC152" s="66"/>
      <c r="FCD152" s="66"/>
      <c r="FCE152" s="66"/>
      <c r="FCF152" s="66"/>
      <c r="FCG152" s="66"/>
      <c r="FCH152" s="66"/>
      <c r="FCI152" s="66"/>
      <c r="FCJ152" s="66"/>
      <c r="FCK152" s="66"/>
      <c r="FCL152" s="66"/>
      <c r="FCM152" s="66"/>
      <c r="FCN152" s="66"/>
      <c r="FCO152" s="66"/>
      <c r="FCP152" s="66"/>
      <c r="FCQ152" s="66"/>
      <c r="FCR152" s="66"/>
      <c r="FCS152" s="66"/>
      <c r="FCT152" s="66"/>
      <c r="FCU152" s="66"/>
      <c r="FCV152" s="66"/>
      <c r="FCW152" s="66"/>
      <c r="FCX152" s="66"/>
      <c r="FCY152" s="66"/>
      <c r="FCZ152" s="66"/>
      <c r="FDA152" s="66"/>
      <c r="FDB152" s="66"/>
      <c r="FDC152" s="66"/>
      <c r="FDD152" s="66"/>
      <c r="FDE152" s="66"/>
      <c r="FDF152" s="66"/>
      <c r="FDG152" s="66"/>
      <c r="FDH152" s="66"/>
      <c r="FDI152" s="66"/>
      <c r="FDJ152" s="66"/>
      <c r="FDK152" s="66"/>
      <c r="FDL152" s="66"/>
      <c r="FDM152" s="66"/>
      <c r="FDN152" s="66"/>
      <c r="FDO152" s="66"/>
      <c r="FDP152" s="66"/>
      <c r="FDQ152" s="66"/>
      <c r="FDR152" s="66"/>
      <c r="FDS152" s="66"/>
      <c r="FDT152" s="66"/>
      <c r="FDU152" s="66"/>
      <c r="FDV152" s="66"/>
      <c r="FDW152" s="66"/>
      <c r="FDX152" s="66"/>
      <c r="FDY152" s="66"/>
      <c r="FDZ152" s="66"/>
      <c r="FEA152" s="66"/>
      <c r="FEB152" s="66"/>
      <c r="FEC152" s="66"/>
      <c r="FED152" s="66"/>
      <c r="FEE152" s="66"/>
      <c r="FEF152" s="66"/>
      <c r="FEG152" s="66"/>
      <c r="FEH152" s="66"/>
      <c r="FEI152" s="66"/>
      <c r="FEJ152" s="66"/>
      <c r="FEK152" s="66"/>
      <c r="FEL152" s="66"/>
      <c r="FEM152" s="66"/>
      <c r="FEN152" s="66"/>
      <c r="FEO152" s="66"/>
      <c r="FEP152" s="66"/>
      <c r="FEQ152" s="66"/>
      <c r="FER152" s="66"/>
      <c r="FES152" s="66"/>
      <c r="FET152" s="66"/>
      <c r="FEU152" s="66"/>
      <c r="FEV152" s="66"/>
      <c r="FEW152" s="66"/>
      <c r="FEX152" s="66"/>
      <c r="FEY152" s="66"/>
      <c r="FEZ152" s="66"/>
      <c r="FFA152" s="66"/>
      <c r="FFB152" s="66"/>
      <c r="FFC152" s="66"/>
      <c r="FFD152" s="66"/>
      <c r="FFE152" s="66"/>
      <c r="FFF152" s="66"/>
      <c r="FFG152" s="66"/>
      <c r="FFH152" s="66"/>
      <c r="FFI152" s="66"/>
      <c r="FFJ152" s="66"/>
      <c r="FFK152" s="66"/>
      <c r="FFL152" s="66"/>
      <c r="FFM152" s="66"/>
      <c r="FFN152" s="66"/>
      <c r="FFO152" s="66"/>
      <c r="FFP152" s="66"/>
      <c r="FFQ152" s="66"/>
      <c r="FFR152" s="66"/>
      <c r="FFS152" s="66"/>
      <c r="FFT152" s="66"/>
      <c r="FFU152" s="66"/>
      <c r="FFV152" s="66"/>
      <c r="FFW152" s="66"/>
      <c r="FFX152" s="66"/>
      <c r="FFY152" s="66"/>
      <c r="FFZ152" s="66"/>
      <c r="FGA152" s="66"/>
      <c r="FGB152" s="66"/>
      <c r="FGC152" s="66"/>
      <c r="FGD152" s="66"/>
      <c r="FGE152" s="66"/>
      <c r="FGF152" s="66"/>
      <c r="FGG152" s="66"/>
      <c r="FGH152" s="66"/>
      <c r="FGI152" s="66"/>
      <c r="FGJ152" s="66"/>
      <c r="FGK152" s="66"/>
      <c r="FGL152" s="66"/>
      <c r="FGM152" s="66"/>
      <c r="FGN152" s="66"/>
      <c r="FGO152" s="66"/>
      <c r="FGP152" s="66"/>
      <c r="FGQ152" s="66"/>
      <c r="FGR152" s="66"/>
      <c r="FGS152" s="66"/>
      <c r="FGT152" s="66"/>
      <c r="FGU152" s="66"/>
      <c r="FGV152" s="66"/>
      <c r="FGW152" s="66"/>
      <c r="FGX152" s="66"/>
      <c r="FGY152" s="66"/>
      <c r="FGZ152" s="66"/>
      <c r="FHA152" s="66"/>
      <c r="FHB152" s="66"/>
      <c r="FHC152" s="66"/>
      <c r="FHD152" s="66"/>
      <c r="FHE152" s="66"/>
      <c r="FHF152" s="66"/>
      <c r="FHG152" s="66"/>
      <c r="FHH152" s="66"/>
      <c r="FHI152" s="66"/>
      <c r="FHJ152" s="66"/>
      <c r="FHK152" s="66"/>
      <c r="FHL152" s="66"/>
      <c r="FHM152" s="66"/>
      <c r="FHN152" s="66"/>
      <c r="FHO152" s="66"/>
      <c r="FHP152" s="66"/>
      <c r="FHQ152" s="66"/>
      <c r="FHR152" s="66"/>
      <c r="FHS152" s="66"/>
      <c r="FHT152" s="66"/>
      <c r="FHU152" s="66"/>
      <c r="FHV152" s="66"/>
      <c r="FHW152" s="66"/>
      <c r="FHX152" s="66"/>
      <c r="FHY152" s="66"/>
      <c r="FHZ152" s="66"/>
      <c r="FIA152" s="66"/>
      <c r="FIB152" s="66"/>
      <c r="FIC152" s="66"/>
      <c r="FID152" s="66"/>
      <c r="FIE152" s="66"/>
      <c r="FIF152" s="66"/>
      <c r="FIG152" s="66"/>
      <c r="FIH152" s="66"/>
      <c r="FII152" s="66"/>
      <c r="FIJ152" s="66"/>
      <c r="FIK152" s="66"/>
      <c r="FIL152" s="66"/>
      <c r="FIM152" s="66"/>
      <c r="FIN152" s="66"/>
      <c r="FIO152" s="66"/>
      <c r="FIP152" s="66"/>
      <c r="FIQ152" s="66"/>
      <c r="FIR152" s="66"/>
      <c r="FIS152" s="66"/>
      <c r="FIT152" s="66"/>
      <c r="FIU152" s="66"/>
      <c r="FIV152" s="66"/>
      <c r="FIW152" s="66"/>
      <c r="FIX152" s="66"/>
      <c r="FIY152" s="66"/>
      <c r="FIZ152" s="66"/>
      <c r="FJA152" s="66"/>
      <c r="FJB152" s="66"/>
      <c r="FJC152" s="66"/>
      <c r="FJD152" s="66"/>
      <c r="FJE152" s="66"/>
      <c r="FJF152" s="66"/>
      <c r="FJG152" s="66"/>
      <c r="FJH152" s="66"/>
      <c r="FJI152" s="66"/>
      <c r="FJJ152" s="66"/>
      <c r="FJK152" s="66"/>
      <c r="FJL152" s="66"/>
      <c r="FJM152" s="66"/>
      <c r="FJN152" s="66"/>
      <c r="FJO152" s="66"/>
      <c r="FJP152" s="66"/>
      <c r="FJQ152" s="66"/>
      <c r="FJR152" s="66"/>
      <c r="FJS152" s="66"/>
      <c r="FJT152" s="66"/>
      <c r="FJU152" s="66"/>
      <c r="FJV152" s="66"/>
      <c r="FJW152" s="66"/>
      <c r="FJX152" s="66"/>
      <c r="FJY152" s="66"/>
      <c r="FJZ152" s="66"/>
      <c r="FKA152" s="66"/>
      <c r="FKB152" s="66"/>
      <c r="FKC152" s="66"/>
      <c r="FKD152" s="66"/>
      <c r="FKE152" s="66"/>
      <c r="FKF152" s="66"/>
      <c r="FKG152" s="66"/>
      <c r="FKH152" s="66"/>
      <c r="FKI152" s="66"/>
      <c r="FKJ152" s="66"/>
      <c r="FKK152" s="66"/>
      <c r="FKL152" s="66"/>
      <c r="FKM152" s="66"/>
      <c r="FKN152" s="66"/>
      <c r="FKO152" s="66"/>
      <c r="FKP152" s="66"/>
      <c r="FKQ152" s="66"/>
      <c r="FKR152" s="66"/>
      <c r="FKS152" s="66"/>
      <c r="FKT152" s="66"/>
      <c r="FKU152" s="66"/>
      <c r="FKV152" s="66"/>
      <c r="FKW152" s="66"/>
      <c r="FKX152" s="66"/>
      <c r="FKY152" s="66"/>
      <c r="FKZ152" s="66"/>
      <c r="FLA152" s="66"/>
      <c r="FLB152" s="66"/>
      <c r="FLC152" s="66"/>
      <c r="FLD152" s="66"/>
      <c r="FLE152" s="66"/>
      <c r="FLF152" s="66"/>
      <c r="FLG152" s="66"/>
      <c r="FLH152" s="66"/>
      <c r="FLI152" s="66"/>
      <c r="FLJ152" s="66"/>
      <c r="FLK152" s="66"/>
      <c r="FLL152" s="66"/>
      <c r="FLM152" s="66"/>
      <c r="FLN152" s="66"/>
      <c r="FLO152" s="66"/>
      <c r="FLP152" s="66"/>
      <c r="FLQ152" s="66"/>
      <c r="FLR152" s="66"/>
      <c r="FLS152" s="66"/>
      <c r="FLT152" s="66"/>
      <c r="FLU152" s="66"/>
      <c r="FLV152" s="66"/>
      <c r="FLW152" s="66"/>
      <c r="FLX152" s="66"/>
      <c r="FLY152" s="66"/>
      <c r="FLZ152" s="66"/>
      <c r="FMA152" s="66"/>
      <c r="FMB152" s="66"/>
      <c r="FMC152" s="66"/>
      <c r="FMD152" s="66"/>
      <c r="FME152" s="66"/>
      <c r="FMF152" s="66"/>
      <c r="FMG152" s="66"/>
      <c r="FMH152" s="66"/>
      <c r="FMI152" s="66"/>
      <c r="FMJ152" s="66"/>
      <c r="FMK152" s="66"/>
      <c r="FML152" s="66"/>
      <c r="FMM152" s="66"/>
      <c r="FMN152" s="66"/>
      <c r="FMO152" s="66"/>
      <c r="FMP152" s="66"/>
      <c r="FMQ152" s="66"/>
      <c r="FMR152" s="66"/>
      <c r="FMS152" s="66"/>
      <c r="FMT152" s="66"/>
      <c r="FMU152" s="66"/>
      <c r="FMV152" s="66"/>
      <c r="FMW152" s="66"/>
      <c r="FMX152" s="66"/>
      <c r="FMY152" s="66"/>
      <c r="FMZ152" s="66"/>
      <c r="FNA152" s="66"/>
      <c r="FNB152" s="66"/>
      <c r="FNC152" s="66"/>
      <c r="FND152" s="66"/>
      <c r="FNE152" s="66"/>
      <c r="FNF152" s="66"/>
      <c r="FNG152" s="66"/>
      <c r="FNH152" s="66"/>
      <c r="FNI152" s="66"/>
      <c r="FNJ152" s="66"/>
      <c r="FNK152" s="66"/>
      <c r="FNL152" s="66"/>
      <c r="FNM152" s="66"/>
      <c r="FNN152" s="66"/>
      <c r="FNO152" s="66"/>
      <c r="FNP152" s="66"/>
      <c r="FNQ152" s="66"/>
      <c r="FNR152" s="66"/>
      <c r="FNS152" s="66"/>
      <c r="FNT152" s="66"/>
      <c r="FNU152" s="66"/>
      <c r="FNV152" s="66"/>
      <c r="FNW152" s="66"/>
      <c r="FNX152" s="66"/>
      <c r="FNY152" s="66"/>
      <c r="FNZ152" s="66"/>
      <c r="FOA152" s="66"/>
      <c r="FOB152" s="66"/>
      <c r="FOC152" s="66"/>
      <c r="FOD152" s="66"/>
      <c r="FOE152" s="66"/>
      <c r="FOF152" s="66"/>
      <c r="FOG152" s="66"/>
      <c r="FOH152" s="66"/>
      <c r="FOI152" s="66"/>
      <c r="FOJ152" s="66"/>
      <c r="FOK152" s="66"/>
      <c r="FOL152" s="66"/>
      <c r="FOM152" s="66"/>
      <c r="FON152" s="66"/>
      <c r="FOO152" s="66"/>
      <c r="FOP152" s="66"/>
      <c r="FOQ152" s="66"/>
      <c r="FOR152" s="66"/>
      <c r="FOS152" s="66"/>
      <c r="FOT152" s="66"/>
      <c r="FOU152" s="66"/>
      <c r="FOV152" s="66"/>
      <c r="FOW152" s="66"/>
      <c r="FOX152" s="66"/>
      <c r="FOY152" s="66"/>
      <c r="FOZ152" s="66"/>
      <c r="FPA152" s="66"/>
      <c r="FPB152" s="66"/>
      <c r="FPC152" s="66"/>
      <c r="FPD152" s="66"/>
      <c r="FPE152" s="66"/>
      <c r="FPF152" s="66"/>
      <c r="FPG152" s="66"/>
      <c r="FPH152" s="66"/>
      <c r="FPI152" s="66"/>
      <c r="FPJ152" s="66"/>
      <c r="FPK152" s="66"/>
      <c r="FPL152" s="66"/>
      <c r="FPM152" s="66"/>
      <c r="FPN152" s="66"/>
      <c r="FPO152" s="66"/>
      <c r="FPP152" s="66"/>
      <c r="FPQ152" s="66"/>
      <c r="FPR152" s="66"/>
      <c r="FPS152" s="66"/>
      <c r="FPT152" s="66"/>
      <c r="FPU152" s="66"/>
      <c r="FPV152" s="66"/>
      <c r="FPW152" s="66"/>
      <c r="FPX152" s="66"/>
      <c r="FPY152" s="66"/>
      <c r="FPZ152" s="66"/>
      <c r="FQA152" s="66"/>
      <c r="FQB152" s="66"/>
      <c r="FQC152" s="66"/>
      <c r="FQD152" s="66"/>
      <c r="FQE152" s="66"/>
      <c r="FQF152" s="66"/>
      <c r="FQG152" s="66"/>
      <c r="FQH152" s="66"/>
      <c r="FQI152" s="66"/>
      <c r="FQJ152" s="66"/>
      <c r="FQK152" s="66"/>
      <c r="FQL152" s="66"/>
      <c r="FQM152" s="66"/>
      <c r="FQN152" s="66"/>
      <c r="FQO152" s="66"/>
      <c r="FQP152" s="66"/>
      <c r="FQQ152" s="66"/>
      <c r="FQR152" s="66"/>
      <c r="FQS152" s="66"/>
      <c r="FQT152" s="66"/>
      <c r="FQU152" s="66"/>
      <c r="FQV152" s="66"/>
      <c r="FQW152" s="66"/>
      <c r="FQX152" s="66"/>
      <c r="FQY152" s="66"/>
      <c r="FQZ152" s="66"/>
      <c r="FRA152" s="66"/>
      <c r="FRB152" s="66"/>
      <c r="FRC152" s="66"/>
      <c r="FRD152" s="66"/>
      <c r="FRE152" s="66"/>
      <c r="FRF152" s="66"/>
      <c r="FRG152" s="66"/>
      <c r="FRH152" s="66"/>
      <c r="FRI152" s="66"/>
      <c r="FRJ152" s="66"/>
      <c r="FRK152" s="66"/>
      <c r="FRL152" s="66"/>
      <c r="FRM152" s="66"/>
      <c r="FRN152" s="66"/>
      <c r="FRO152" s="66"/>
      <c r="FRP152" s="66"/>
      <c r="FRQ152" s="66"/>
      <c r="FRR152" s="66"/>
      <c r="FRS152" s="66"/>
      <c r="FRT152" s="66"/>
      <c r="FRU152" s="66"/>
      <c r="FRV152" s="66"/>
      <c r="FRW152" s="66"/>
      <c r="FRX152" s="66"/>
      <c r="FRY152" s="66"/>
      <c r="FRZ152" s="66"/>
      <c r="FSA152" s="66"/>
      <c r="FSB152" s="66"/>
      <c r="FSC152" s="66"/>
      <c r="FSD152" s="66"/>
      <c r="FSE152" s="66"/>
      <c r="FSF152" s="66"/>
      <c r="FSG152" s="66"/>
      <c r="FSH152" s="66"/>
      <c r="FSI152" s="66"/>
      <c r="FSJ152" s="66"/>
      <c r="FSK152" s="66"/>
      <c r="FSL152" s="66"/>
      <c r="FSM152" s="66"/>
      <c r="FSN152" s="66"/>
      <c r="FSO152" s="66"/>
      <c r="FSP152" s="66"/>
      <c r="FSQ152" s="66"/>
      <c r="FSR152" s="66"/>
      <c r="FSS152" s="66"/>
      <c r="FST152" s="66"/>
      <c r="FSU152" s="66"/>
      <c r="FSV152" s="66"/>
      <c r="FSW152" s="66"/>
      <c r="FSX152" s="66"/>
      <c r="FSY152" s="66"/>
      <c r="FSZ152" s="66"/>
      <c r="FTA152" s="66"/>
      <c r="FTB152" s="66"/>
      <c r="FTC152" s="66"/>
      <c r="FTD152" s="66"/>
      <c r="FTE152" s="66"/>
      <c r="FTF152" s="66"/>
      <c r="FTG152" s="66"/>
      <c r="FTH152" s="66"/>
      <c r="FTI152" s="66"/>
      <c r="FTJ152" s="66"/>
      <c r="FTK152" s="66"/>
      <c r="FTL152" s="66"/>
      <c r="FTM152" s="66"/>
      <c r="FTN152" s="66"/>
      <c r="FTO152" s="66"/>
      <c r="FTP152" s="66"/>
      <c r="FTQ152" s="66"/>
      <c r="FTR152" s="66"/>
      <c r="FTS152" s="66"/>
      <c r="FTT152" s="66"/>
      <c r="FTU152" s="66"/>
      <c r="FTV152" s="66"/>
      <c r="FTW152" s="66"/>
      <c r="FTX152" s="66"/>
      <c r="FTY152" s="66"/>
      <c r="FTZ152" s="66"/>
      <c r="FUA152" s="66"/>
      <c r="FUB152" s="66"/>
      <c r="FUC152" s="66"/>
      <c r="FUD152" s="66"/>
      <c r="FUE152" s="66"/>
      <c r="FUF152" s="66"/>
      <c r="FUG152" s="66"/>
      <c r="FUH152" s="66"/>
      <c r="FUI152" s="66"/>
      <c r="FUJ152" s="66"/>
      <c r="FUK152" s="66"/>
      <c r="FUL152" s="66"/>
      <c r="FUM152" s="66"/>
      <c r="FUN152" s="66"/>
      <c r="FUO152" s="66"/>
      <c r="FUP152" s="66"/>
      <c r="FUQ152" s="66"/>
      <c r="FUR152" s="66"/>
      <c r="FUS152" s="66"/>
      <c r="FUT152" s="66"/>
      <c r="FUU152" s="66"/>
      <c r="FUV152" s="66"/>
      <c r="FUW152" s="66"/>
      <c r="FUX152" s="66"/>
      <c r="FUY152" s="66"/>
      <c r="FUZ152" s="66"/>
      <c r="FVA152" s="66"/>
      <c r="FVB152" s="66"/>
      <c r="FVC152" s="66"/>
      <c r="FVD152" s="66"/>
      <c r="FVE152" s="66"/>
      <c r="FVF152" s="66"/>
      <c r="FVG152" s="66"/>
      <c r="FVH152" s="66"/>
      <c r="FVI152" s="66"/>
      <c r="FVJ152" s="66"/>
      <c r="FVK152" s="66"/>
      <c r="FVL152" s="66"/>
      <c r="FVM152" s="66"/>
      <c r="FVN152" s="66"/>
      <c r="FVO152" s="66"/>
      <c r="FVP152" s="66"/>
      <c r="FVQ152" s="66"/>
      <c r="FVR152" s="66"/>
      <c r="FVS152" s="66"/>
      <c r="FVT152" s="66"/>
      <c r="FVU152" s="66"/>
      <c r="FVV152" s="66"/>
      <c r="FVW152" s="66"/>
      <c r="FVX152" s="66"/>
      <c r="FVY152" s="66"/>
      <c r="FVZ152" s="66"/>
      <c r="FWA152" s="66"/>
      <c r="FWB152" s="66"/>
      <c r="FWC152" s="66"/>
      <c r="FWD152" s="66"/>
      <c r="FWE152" s="66"/>
      <c r="FWF152" s="66"/>
      <c r="FWG152" s="66"/>
      <c r="FWH152" s="66"/>
      <c r="FWI152" s="66"/>
      <c r="FWJ152" s="66"/>
      <c r="FWK152" s="66"/>
      <c r="FWL152" s="66"/>
      <c r="FWM152" s="66"/>
      <c r="FWN152" s="66"/>
      <c r="FWO152" s="66"/>
      <c r="FWP152" s="66"/>
      <c r="FWQ152" s="66"/>
      <c r="FWR152" s="66"/>
      <c r="FWS152" s="66"/>
      <c r="FWT152" s="66"/>
      <c r="FWU152" s="66"/>
      <c r="FWV152" s="66"/>
      <c r="FWW152" s="66"/>
      <c r="FWX152" s="66"/>
      <c r="FWY152" s="66"/>
      <c r="FWZ152" s="66"/>
      <c r="FXA152" s="66"/>
      <c r="FXB152" s="66"/>
      <c r="FXC152" s="66"/>
      <c r="FXD152" s="66"/>
      <c r="FXE152" s="66"/>
      <c r="FXF152" s="66"/>
      <c r="FXG152" s="66"/>
      <c r="FXH152" s="66"/>
      <c r="FXI152" s="66"/>
      <c r="FXJ152" s="66"/>
      <c r="FXK152" s="66"/>
      <c r="FXL152" s="66"/>
      <c r="FXM152" s="66"/>
      <c r="FXN152" s="66"/>
      <c r="FXO152" s="66"/>
      <c r="FXP152" s="66"/>
      <c r="FXQ152" s="66"/>
      <c r="FXR152" s="66"/>
      <c r="FXS152" s="66"/>
      <c r="FXT152" s="66"/>
      <c r="FXU152" s="66"/>
      <c r="FXV152" s="66"/>
      <c r="FXW152" s="66"/>
      <c r="FXX152" s="66"/>
      <c r="FXY152" s="66"/>
      <c r="FXZ152" s="66"/>
      <c r="FYA152" s="66"/>
      <c r="FYB152" s="66"/>
      <c r="FYC152" s="66"/>
      <c r="FYD152" s="66"/>
      <c r="FYE152" s="66"/>
      <c r="FYF152" s="66"/>
      <c r="FYG152" s="66"/>
      <c r="FYH152" s="66"/>
      <c r="FYI152" s="66"/>
      <c r="FYJ152" s="66"/>
      <c r="FYK152" s="66"/>
      <c r="FYL152" s="66"/>
      <c r="FYM152" s="66"/>
      <c r="FYN152" s="66"/>
      <c r="FYO152" s="66"/>
      <c r="FYP152" s="66"/>
      <c r="FYQ152" s="66"/>
      <c r="FYR152" s="66"/>
      <c r="FYS152" s="66"/>
      <c r="FYT152" s="66"/>
      <c r="FYU152" s="66"/>
      <c r="FYV152" s="66"/>
      <c r="FYW152" s="66"/>
      <c r="FYX152" s="66"/>
      <c r="FYY152" s="66"/>
      <c r="FYZ152" s="66"/>
      <c r="FZA152" s="66"/>
      <c r="FZB152" s="66"/>
      <c r="FZC152" s="66"/>
      <c r="FZD152" s="66"/>
      <c r="FZE152" s="66"/>
      <c r="FZF152" s="66"/>
      <c r="FZG152" s="66"/>
      <c r="FZH152" s="66"/>
      <c r="FZI152" s="66"/>
      <c r="FZJ152" s="66"/>
      <c r="FZK152" s="66"/>
      <c r="FZL152" s="66"/>
      <c r="FZM152" s="66"/>
      <c r="FZN152" s="66"/>
      <c r="FZO152" s="66"/>
      <c r="FZP152" s="66"/>
      <c r="FZQ152" s="66"/>
      <c r="FZR152" s="66"/>
      <c r="FZS152" s="66"/>
      <c r="FZT152" s="66"/>
      <c r="FZU152" s="66"/>
      <c r="FZV152" s="66"/>
      <c r="FZW152" s="66"/>
      <c r="FZX152" s="66"/>
      <c r="FZY152" s="66"/>
      <c r="FZZ152" s="66"/>
      <c r="GAA152" s="66"/>
      <c r="GAB152" s="66"/>
      <c r="GAC152" s="66"/>
      <c r="GAD152" s="66"/>
      <c r="GAE152" s="66"/>
      <c r="GAF152" s="66"/>
      <c r="GAG152" s="66"/>
      <c r="GAH152" s="66"/>
      <c r="GAI152" s="66"/>
      <c r="GAJ152" s="66"/>
      <c r="GAK152" s="66"/>
      <c r="GAL152" s="66"/>
      <c r="GAM152" s="66"/>
      <c r="GAN152" s="66"/>
      <c r="GAO152" s="66"/>
      <c r="GAP152" s="66"/>
      <c r="GAQ152" s="66"/>
      <c r="GAR152" s="66"/>
      <c r="GAS152" s="66"/>
      <c r="GAT152" s="66"/>
      <c r="GAU152" s="66"/>
      <c r="GAV152" s="66"/>
      <c r="GAW152" s="66"/>
      <c r="GAX152" s="66"/>
      <c r="GAY152" s="66"/>
      <c r="GAZ152" s="66"/>
      <c r="GBA152" s="66"/>
      <c r="GBB152" s="66"/>
      <c r="GBC152" s="66"/>
      <c r="GBD152" s="66"/>
      <c r="GBE152" s="66"/>
      <c r="GBF152" s="66"/>
      <c r="GBG152" s="66"/>
      <c r="GBH152" s="66"/>
      <c r="GBI152" s="66"/>
      <c r="GBJ152" s="66"/>
      <c r="GBK152" s="66"/>
      <c r="GBL152" s="66"/>
      <c r="GBM152" s="66"/>
      <c r="GBN152" s="66"/>
      <c r="GBO152" s="66"/>
      <c r="GBP152" s="66"/>
      <c r="GBQ152" s="66"/>
      <c r="GBR152" s="66"/>
      <c r="GBS152" s="66"/>
      <c r="GBT152" s="66"/>
      <c r="GBU152" s="66"/>
      <c r="GBV152" s="66"/>
      <c r="GBW152" s="66"/>
      <c r="GBX152" s="66"/>
      <c r="GBY152" s="66"/>
      <c r="GBZ152" s="66"/>
      <c r="GCA152" s="66"/>
      <c r="GCB152" s="66"/>
      <c r="GCC152" s="66"/>
      <c r="GCD152" s="66"/>
      <c r="GCE152" s="66"/>
      <c r="GCF152" s="66"/>
      <c r="GCG152" s="66"/>
      <c r="GCH152" s="66"/>
      <c r="GCI152" s="66"/>
      <c r="GCJ152" s="66"/>
      <c r="GCK152" s="66"/>
      <c r="GCL152" s="66"/>
      <c r="GCM152" s="66"/>
      <c r="GCN152" s="66"/>
      <c r="GCO152" s="66"/>
      <c r="GCP152" s="66"/>
      <c r="GCQ152" s="66"/>
      <c r="GCR152" s="66"/>
      <c r="GCS152" s="66"/>
      <c r="GCT152" s="66"/>
      <c r="GCU152" s="66"/>
      <c r="GCV152" s="66"/>
      <c r="GCW152" s="66"/>
      <c r="GCX152" s="66"/>
      <c r="GCY152" s="66"/>
      <c r="GCZ152" s="66"/>
      <c r="GDA152" s="66"/>
      <c r="GDB152" s="66"/>
      <c r="GDC152" s="66"/>
      <c r="GDD152" s="66"/>
      <c r="GDE152" s="66"/>
      <c r="GDF152" s="66"/>
      <c r="GDG152" s="66"/>
      <c r="GDH152" s="66"/>
      <c r="GDI152" s="66"/>
      <c r="GDJ152" s="66"/>
      <c r="GDK152" s="66"/>
      <c r="GDL152" s="66"/>
      <c r="GDM152" s="66"/>
      <c r="GDN152" s="66"/>
      <c r="GDO152" s="66"/>
      <c r="GDP152" s="66"/>
      <c r="GDQ152" s="66"/>
      <c r="GDR152" s="66"/>
      <c r="GDS152" s="66"/>
      <c r="GDT152" s="66"/>
      <c r="GDU152" s="66"/>
      <c r="GDV152" s="66"/>
      <c r="GDW152" s="66"/>
      <c r="GDX152" s="66"/>
      <c r="GDY152" s="66"/>
      <c r="GDZ152" s="66"/>
      <c r="GEA152" s="66"/>
      <c r="GEB152" s="66"/>
      <c r="GEC152" s="66"/>
      <c r="GED152" s="66"/>
      <c r="GEE152" s="66"/>
      <c r="GEF152" s="66"/>
      <c r="GEG152" s="66"/>
      <c r="GEH152" s="66"/>
      <c r="GEI152" s="66"/>
      <c r="GEJ152" s="66"/>
      <c r="GEK152" s="66"/>
      <c r="GEL152" s="66"/>
      <c r="GEM152" s="66"/>
      <c r="GEN152" s="66"/>
      <c r="GEO152" s="66"/>
      <c r="GEP152" s="66"/>
      <c r="GEQ152" s="66"/>
      <c r="GER152" s="66"/>
      <c r="GES152" s="66"/>
      <c r="GET152" s="66"/>
      <c r="GEU152" s="66"/>
      <c r="GEV152" s="66"/>
      <c r="GEW152" s="66"/>
      <c r="GEX152" s="66"/>
      <c r="GEY152" s="66"/>
      <c r="GEZ152" s="66"/>
      <c r="GFA152" s="66"/>
      <c r="GFB152" s="66"/>
      <c r="GFC152" s="66"/>
      <c r="GFD152" s="66"/>
      <c r="GFE152" s="66"/>
      <c r="GFF152" s="66"/>
      <c r="GFG152" s="66"/>
      <c r="GFH152" s="66"/>
      <c r="GFI152" s="66"/>
      <c r="GFJ152" s="66"/>
      <c r="GFK152" s="66"/>
      <c r="GFL152" s="66"/>
      <c r="GFM152" s="66"/>
      <c r="GFN152" s="66"/>
      <c r="GFO152" s="66"/>
      <c r="GFP152" s="66"/>
      <c r="GFQ152" s="66"/>
      <c r="GFR152" s="66"/>
      <c r="GFS152" s="66"/>
      <c r="GFT152" s="66"/>
      <c r="GFU152" s="66"/>
      <c r="GFV152" s="66"/>
      <c r="GFW152" s="66"/>
      <c r="GFX152" s="66"/>
      <c r="GFY152" s="66"/>
      <c r="GFZ152" s="66"/>
      <c r="GGA152" s="66"/>
      <c r="GGB152" s="66"/>
      <c r="GGC152" s="66"/>
      <c r="GGD152" s="66"/>
      <c r="GGE152" s="66"/>
      <c r="GGF152" s="66"/>
      <c r="GGG152" s="66"/>
      <c r="GGH152" s="66"/>
      <c r="GGI152" s="66"/>
      <c r="GGJ152" s="66"/>
      <c r="GGK152" s="66"/>
      <c r="GGL152" s="66"/>
      <c r="GGM152" s="66"/>
      <c r="GGN152" s="66"/>
      <c r="GGO152" s="66"/>
      <c r="GGP152" s="66"/>
      <c r="GGQ152" s="66"/>
      <c r="GGR152" s="66"/>
      <c r="GGS152" s="66"/>
      <c r="GGT152" s="66"/>
      <c r="GGU152" s="66"/>
      <c r="GGV152" s="66"/>
      <c r="GGW152" s="66"/>
      <c r="GGX152" s="66"/>
      <c r="GGY152" s="66"/>
      <c r="GGZ152" s="66"/>
      <c r="GHA152" s="66"/>
      <c r="GHB152" s="66"/>
      <c r="GHC152" s="66"/>
      <c r="GHD152" s="66"/>
      <c r="GHE152" s="66"/>
      <c r="GHF152" s="66"/>
      <c r="GHG152" s="66"/>
      <c r="GHH152" s="66"/>
      <c r="GHI152" s="66"/>
      <c r="GHJ152" s="66"/>
      <c r="GHK152" s="66"/>
      <c r="GHL152" s="66"/>
      <c r="GHM152" s="66"/>
      <c r="GHN152" s="66"/>
      <c r="GHO152" s="66"/>
      <c r="GHP152" s="66"/>
      <c r="GHQ152" s="66"/>
      <c r="GHR152" s="66"/>
      <c r="GHS152" s="66"/>
      <c r="GHT152" s="66"/>
      <c r="GHU152" s="66"/>
      <c r="GHV152" s="66"/>
      <c r="GHW152" s="66"/>
      <c r="GHX152" s="66"/>
      <c r="GHY152" s="66"/>
      <c r="GHZ152" s="66"/>
      <c r="GIA152" s="66"/>
      <c r="GIB152" s="66"/>
      <c r="GIC152" s="66"/>
      <c r="GID152" s="66"/>
      <c r="GIE152" s="66"/>
      <c r="GIF152" s="66"/>
      <c r="GIG152" s="66"/>
      <c r="GIH152" s="66"/>
      <c r="GII152" s="66"/>
      <c r="GIJ152" s="66"/>
      <c r="GIK152" s="66"/>
      <c r="GIL152" s="66"/>
      <c r="GIM152" s="66"/>
      <c r="GIN152" s="66"/>
      <c r="GIO152" s="66"/>
      <c r="GIP152" s="66"/>
      <c r="GIQ152" s="66"/>
      <c r="GIR152" s="66"/>
      <c r="GIS152" s="66"/>
      <c r="GIT152" s="66"/>
      <c r="GIU152" s="66"/>
      <c r="GIV152" s="66"/>
      <c r="GIW152" s="66"/>
      <c r="GIX152" s="66"/>
      <c r="GIY152" s="66"/>
      <c r="GIZ152" s="66"/>
      <c r="GJA152" s="66"/>
      <c r="GJB152" s="66"/>
      <c r="GJC152" s="66"/>
      <c r="GJD152" s="66"/>
      <c r="GJE152" s="66"/>
      <c r="GJF152" s="66"/>
      <c r="GJG152" s="66"/>
      <c r="GJH152" s="66"/>
      <c r="GJI152" s="66"/>
      <c r="GJJ152" s="66"/>
      <c r="GJK152" s="66"/>
      <c r="GJL152" s="66"/>
      <c r="GJM152" s="66"/>
      <c r="GJN152" s="66"/>
      <c r="GJO152" s="66"/>
      <c r="GJP152" s="66"/>
      <c r="GJQ152" s="66"/>
      <c r="GJR152" s="66"/>
      <c r="GJS152" s="66"/>
      <c r="GJT152" s="66"/>
      <c r="GJU152" s="66"/>
      <c r="GJV152" s="66"/>
      <c r="GJW152" s="66"/>
      <c r="GJX152" s="66"/>
      <c r="GJY152" s="66"/>
      <c r="GJZ152" s="66"/>
      <c r="GKA152" s="66"/>
      <c r="GKB152" s="66"/>
      <c r="GKC152" s="66"/>
      <c r="GKD152" s="66"/>
      <c r="GKE152" s="66"/>
      <c r="GKF152" s="66"/>
      <c r="GKG152" s="66"/>
      <c r="GKH152" s="66"/>
      <c r="GKI152" s="66"/>
      <c r="GKJ152" s="66"/>
      <c r="GKK152" s="66"/>
      <c r="GKL152" s="66"/>
      <c r="GKM152" s="66"/>
      <c r="GKN152" s="66"/>
      <c r="GKO152" s="66"/>
      <c r="GKP152" s="66"/>
      <c r="GKQ152" s="66"/>
      <c r="GKR152" s="66"/>
      <c r="GKS152" s="66"/>
      <c r="GKT152" s="66"/>
      <c r="GKU152" s="66"/>
      <c r="GKV152" s="66"/>
      <c r="GKW152" s="66"/>
      <c r="GKX152" s="66"/>
      <c r="GKY152" s="66"/>
      <c r="GKZ152" s="66"/>
      <c r="GLA152" s="66"/>
      <c r="GLB152" s="66"/>
      <c r="GLC152" s="66"/>
      <c r="GLD152" s="66"/>
      <c r="GLE152" s="66"/>
      <c r="GLF152" s="66"/>
      <c r="GLG152" s="66"/>
      <c r="GLH152" s="66"/>
      <c r="GLI152" s="66"/>
      <c r="GLJ152" s="66"/>
      <c r="GLK152" s="66"/>
      <c r="GLL152" s="66"/>
      <c r="GLM152" s="66"/>
      <c r="GLN152" s="66"/>
      <c r="GLO152" s="66"/>
      <c r="GLP152" s="66"/>
      <c r="GLQ152" s="66"/>
      <c r="GLR152" s="66"/>
      <c r="GLS152" s="66"/>
      <c r="GLT152" s="66"/>
      <c r="GLU152" s="66"/>
      <c r="GLV152" s="66"/>
      <c r="GLW152" s="66"/>
      <c r="GLX152" s="66"/>
      <c r="GLY152" s="66"/>
      <c r="GLZ152" s="66"/>
      <c r="GMA152" s="66"/>
      <c r="GMB152" s="66"/>
      <c r="GMC152" s="66"/>
      <c r="GMD152" s="66"/>
      <c r="GME152" s="66"/>
      <c r="GMF152" s="66"/>
      <c r="GMG152" s="66"/>
      <c r="GMH152" s="66"/>
      <c r="GMI152" s="66"/>
      <c r="GMJ152" s="66"/>
      <c r="GMK152" s="66"/>
      <c r="GML152" s="66"/>
      <c r="GMM152" s="66"/>
      <c r="GMN152" s="66"/>
      <c r="GMO152" s="66"/>
      <c r="GMP152" s="66"/>
      <c r="GMQ152" s="66"/>
      <c r="GMR152" s="66"/>
      <c r="GMS152" s="66"/>
      <c r="GMT152" s="66"/>
      <c r="GMU152" s="66"/>
      <c r="GMV152" s="66"/>
      <c r="GMW152" s="66"/>
      <c r="GMX152" s="66"/>
      <c r="GMY152" s="66"/>
      <c r="GMZ152" s="66"/>
      <c r="GNA152" s="66"/>
      <c r="GNB152" s="66"/>
      <c r="GNC152" s="66"/>
      <c r="GND152" s="66"/>
      <c r="GNE152" s="66"/>
      <c r="GNF152" s="66"/>
      <c r="GNG152" s="66"/>
      <c r="GNH152" s="66"/>
      <c r="GNI152" s="66"/>
      <c r="GNJ152" s="66"/>
      <c r="GNK152" s="66"/>
      <c r="GNL152" s="66"/>
      <c r="GNM152" s="66"/>
      <c r="GNN152" s="66"/>
      <c r="GNO152" s="66"/>
      <c r="GNP152" s="66"/>
      <c r="GNQ152" s="66"/>
      <c r="GNR152" s="66"/>
      <c r="GNS152" s="66"/>
      <c r="GNT152" s="66"/>
      <c r="GNU152" s="66"/>
      <c r="GNV152" s="66"/>
      <c r="GNW152" s="66"/>
      <c r="GNX152" s="66"/>
      <c r="GNY152" s="66"/>
      <c r="GNZ152" s="66"/>
      <c r="GOA152" s="66"/>
      <c r="GOB152" s="66"/>
      <c r="GOC152" s="66"/>
      <c r="GOD152" s="66"/>
      <c r="GOE152" s="66"/>
      <c r="GOF152" s="66"/>
      <c r="GOG152" s="66"/>
      <c r="GOH152" s="66"/>
      <c r="GOI152" s="66"/>
      <c r="GOJ152" s="66"/>
      <c r="GOK152" s="66"/>
      <c r="GOL152" s="66"/>
      <c r="GOM152" s="66"/>
      <c r="GON152" s="66"/>
      <c r="GOO152" s="66"/>
      <c r="GOP152" s="66"/>
      <c r="GOQ152" s="66"/>
      <c r="GOR152" s="66"/>
      <c r="GOS152" s="66"/>
      <c r="GOT152" s="66"/>
      <c r="GOU152" s="66"/>
      <c r="GOV152" s="66"/>
      <c r="GOW152" s="66"/>
      <c r="GOX152" s="66"/>
      <c r="GOY152" s="66"/>
      <c r="GOZ152" s="66"/>
      <c r="GPA152" s="66"/>
      <c r="GPB152" s="66"/>
      <c r="GPC152" s="66"/>
      <c r="GPD152" s="66"/>
      <c r="GPE152" s="66"/>
      <c r="GPF152" s="66"/>
      <c r="GPG152" s="66"/>
      <c r="GPH152" s="66"/>
      <c r="GPI152" s="66"/>
      <c r="GPJ152" s="66"/>
      <c r="GPK152" s="66"/>
      <c r="GPL152" s="66"/>
      <c r="GPM152" s="66"/>
      <c r="GPN152" s="66"/>
      <c r="GPO152" s="66"/>
      <c r="GPP152" s="66"/>
      <c r="GPQ152" s="66"/>
      <c r="GPR152" s="66"/>
      <c r="GPS152" s="66"/>
      <c r="GPT152" s="66"/>
      <c r="GPU152" s="66"/>
      <c r="GPV152" s="66"/>
      <c r="GPW152" s="66"/>
      <c r="GPX152" s="66"/>
      <c r="GPY152" s="66"/>
      <c r="GPZ152" s="66"/>
      <c r="GQA152" s="66"/>
      <c r="GQB152" s="66"/>
      <c r="GQC152" s="66"/>
      <c r="GQD152" s="66"/>
      <c r="GQE152" s="66"/>
      <c r="GQF152" s="66"/>
      <c r="GQG152" s="66"/>
      <c r="GQH152" s="66"/>
      <c r="GQI152" s="66"/>
      <c r="GQJ152" s="66"/>
      <c r="GQK152" s="66"/>
      <c r="GQL152" s="66"/>
      <c r="GQM152" s="66"/>
      <c r="GQN152" s="66"/>
      <c r="GQO152" s="66"/>
      <c r="GQP152" s="66"/>
      <c r="GQQ152" s="66"/>
      <c r="GQR152" s="66"/>
      <c r="GQS152" s="66"/>
      <c r="GQT152" s="66"/>
      <c r="GQU152" s="66"/>
      <c r="GQV152" s="66"/>
      <c r="GQW152" s="66"/>
      <c r="GQX152" s="66"/>
      <c r="GQY152" s="66"/>
      <c r="GQZ152" s="66"/>
      <c r="GRA152" s="66"/>
      <c r="GRB152" s="66"/>
      <c r="GRC152" s="66"/>
      <c r="GRD152" s="66"/>
      <c r="GRE152" s="66"/>
      <c r="GRF152" s="66"/>
      <c r="GRG152" s="66"/>
      <c r="GRH152" s="66"/>
      <c r="GRI152" s="66"/>
      <c r="GRJ152" s="66"/>
      <c r="GRK152" s="66"/>
      <c r="GRL152" s="66"/>
      <c r="GRM152" s="66"/>
      <c r="GRN152" s="66"/>
      <c r="GRO152" s="66"/>
      <c r="GRP152" s="66"/>
      <c r="GRQ152" s="66"/>
      <c r="GRR152" s="66"/>
      <c r="GRS152" s="66"/>
      <c r="GRT152" s="66"/>
      <c r="GRU152" s="66"/>
      <c r="GRV152" s="66"/>
      <c r="GRW152" s="66"/>
      <c r="GRX152" s="66"/>
      <c r="GRY152" s="66"/>
      <c r="GRZ152" s="66"/>
      <c r="GSA152" s="66"/>
      <c r="GSB152" s="66"/>
      <c r="GSC152" s="66"/>
      <c r="GSD152" s="66"/>
      <c r="GSE152" s="66"/>
      <c r="GSF152" s="66"/>
      <c r="GSG152" s="66"/>
      <c r="GSH152" s="66"/>
      <c r="GSI152" s="66"/>
      <c r="GSJ152" s="66"/>
      <c r="GSK152" s="66"/>
      <c r="GSL152" s="66"/>
      <c r="GSM152" s="66"/>
      <c r="GSN152" s="66"/>
      <c r="GSO152" s="66"/>
      <c r="GSP152" s="66"/>
      <c r="GSQ152" s="66"/>
      <c r="GSR152" s="66"/>
      <c r="GSS152" s="66"/>
      <c r="GST152" s="66"/>
      <c r="GSU152" s="66"/>
      <c r="GSV152" s="66"/>
      <c r="GSW152" s="66"/>
      <c r="GSX152" s="66"/>
      <c r="GSY152" s="66"/>
      <c r="GSZ152" s="66"/>
      <c r="GTA152" s="66"/>
      <c r="GTB152" s="66"/>
      <c r="GTC152" s="66"/>
      <c r="GTD152" s="66"/>
      <c r="GTE152" s="66"/>
      <c r="GTF152" s="66"/>
      <c r="GTG152" s="66"/>
      <c r="GTH152" s="66"/>
      <c r="GTI152" s="66"/>
      <c r="GTJ152" s="66"/>
      <c r="GTK152" s="66"/>
      <c r="GTL152" s="66"/>
      <c r="GTM152" s="66"/>
      <c r="GTN152" s="66"/>
      <c r="GTO152" s="66"/>
      <c r="GTP152" s="66"/>
      <c r="GTQ152" s="66"/>
      <c r="GTR152" s="66"/>
      <c r="GTS152" s="66"/>
      <c r="GTT152" s="66"/>
      <c r="GTU152" s="66"/>
      <c r="GTV152" s="66"/>
      <c r="GTW152" s="66"/>
      <c r="GTX152" s="66"/>
      <c r="GTY152" s="66"/>
      <c r="GTZ152" s="66"/>
      <c r="GUA152" s="66"/>
      <c r="GUB152" s="66"/>
      <c r="GUC152" s="66"/>
      <c r="GUD152" s="66"/>
      <c r="GUE152" s="66"/>
      <c r="GUF152" s="66"/>
      <c r="GUG152" s="66"/>
      <c r="GUH152" s="66"/>
      <c r="GUI152" s="66"/>
      <c r="GUJ152" s="66"/>
      <c r="GUK152" s="66"/>
      <c r="GUL152" s="66"/>
      <c r="GUM152" s="66"/>
      <c r="GUN152" s="66"/>
      <c r="GUO152" s="66"/>
      <c r="GUP152" s="66"/>
      <c r="GUQ152" s="66"/>
      <c r="GUR152" s="66"/>
      <c r="GUS152" s="66"/>
      <c r="GUT152" s="66"/>
      <c r="GUU152" s="66"/>
      <c r="GUV152" s="66"/>
      <c r="GUW152" s="66"/>
      <c r="GUX152" s="66"/>
      <c r="GUY152" s="66"/>
      <c r="GUZ152" s="66"/>
      <c r="GVA152" s="66"/>
      <c r="GVB152" s="66"/>
      <c r="GVC152" s="66"/>
      <c r="GVD152" s="66"/>
      <c r="GVE152" s="66"/>
      <c r="GVF152" s="66"/>
      <c r="GVG152" s="66"/>
      <c r="GVH152" s="66"/>
      <c r="GVI152" s="66"/>
      <c r="GVJ152" s="66"/>
      <c r="GVK152" s="66"/>
      <c r="GVL152" s="66"/>
      <c r="GVM152" s="66"/>
      <c r="GVN152" s="66"/>
      <c r="GVO152" s="66"/>
      <c r="GVP152" s="66"/>
      <c r="GVQ152" s="66"/>
      <c r="GVR152" s="66"/>
      <c r="GVS152" s="66"/>
      <c r="GVT152" s="66"/>
      <c r="GVU152" s="66"/>
      <c r="GVV152" s="66"/>
      <c r="GVW152" s="66"/>
      <c r="GVX152" s="66"/>
      <c r="GVY152" s="66"/>
      <c r="GVZ152" s="66"/>
      <c r="GWA152" s="66"/>
      <c r="GWB152" s="66"/>
      <c r="GWC152" s="66"/>
      <c r="GWD152" s="66"/>
      <c r="GWE152" s="66"/>
      <c r="GWF152" s="66"/>
      <c r="GWG152" s="66"/>
      <c r="GWH152" s="66"/>
      <c r="GWI152" s="66"/>
      <c r="GWJ152" s="66"/>
      <c r="GWK152" s="66"/>
      <c r="GWL152" s="66"/>
      <c r="GWM152" s="66"/>
      <c r="GWN152" s="66"/>
      <c r="GWO152" s="66"/>
      <c r="GWP152" s="66"/>
      <c r="GWQ152" s="66"/>
      <c r="GWR152" s="66"/>
      <c r="GWS152" s="66"/>
      <c r="GWT152" s="66"/>
      <c r="GWU152" s="66"/>
      <c r="GWV152" s="66"/>
      <c r="GWW152" s="66"/>
      <c r="GWX152" s="66"/>
      <c r="GWY152" s="66"/>
      <c r="GWZ152" s="66"/>
      <c r="GXA152" s="66"/>
      <c r="GXB152" s="66"/>
      <c r="GXC152" s="66"/>
      <c r="GXD152" s="66"/>
      <c r="GXE152" s="66"/>
      <c r="GXF152" s="66"/>
      <c r="GXG152" s="66"/>
      <c r="GXH152" s="66"/>
      <c r="GXI152" s="66"/>
      <c r="GXJ152" s="66"/>
      <c r="GXK152" s="66"/>
      <c r="GXL152" s="66"/>
      <c r="GXM152" s="66"/>
      <c r="GXN152" s="66"/>
      <c r="GXO152" s="66"/>
      <c r="GXP152" s="66"/>
      <c r="GXQ152" s="66"/>
      <c r="GXR152" s="66"/>
      <c r="GXS152" s="66"/>
      <c r="GXT152" s="66"/>
      <c r="GXU152" s="66"/>
      <c r="GXV152" s="66"/>
      <c r="GXW152" s="66"/>
      <c r="GXX152" s="66"/>
      <c r="GXY152" s="66"/>
      <c r="GXZ152" s="66"/>
      <c r="GYA152" s="66"/>
      <c r="GYB152" s="66"/>
      <c r="GYC152" s="66"/>
      <c r="GYD152" s="66"/>
      <c r="GYE152" s="66"/>
      <c r="GYF152" s="66"/>
      <c r="GYG152" s="66"/>
      <c r="GYH152" s="66"/>
      <c r="GYI152" s="66"/>
      <c r="GYJ152" s="66"/>
      <c r="GYK152" s="66"/>
      <c r="GYL152" s="66"/>
      <c r="GYM152" s="66"/>
      <c r="GYN152" s="66"/>
      <c r="GYO152" s="66"/>
      <c r="GYP152" s="66"/>
      <c r="GYQ152" s="66"/>
      <c r="GYR152" s="66"/>
      <c r="GYS152" s="66"/>
      <c r="GYT152" s="66"/>
      <c r="GYU152" s="66"/>
      <c r="GYV152" s="66"/>
      <c r="GYW152" s="66"/>
      <c r="GYX152" s="66"/>
      <c r="GYY152" s="66"/>
      <c r="GYZ152" s="66"/>
      <c r="GZA152" s="66"/>
      <c r="GZB152" s="66"/>
      <c r="GZC152" s="66"/>
      <c r="GZD152" s="66"/>
      <c r="GZE152" s="66"/>
      <c r="GZF152" s="66"/>
      <c r="GZG152" s="66"/>
      <c r="GZH152" s="66"/>
      <c r="GZI152" s="66"/>
      <c r="GZJ152" s="66"/>
      <c r="GZK152" s="66"/>
      <c r="GZL152" s="66"/>
      <c r="GZM152" s="66"/>
      <c r="GZN152" s="66"/>
      <c r="GZO152" s="66"/>
      <c r="GZP152" s="66"/>
      <c r="GZQ152" s="66"/>
      <c r="GZR152" s="66"/>
      <c r="GZS152" s="66"/>
      <c r="GZT152" s="66"/>
      <c r="GZU152" s="66"/>
      <c r="GZV152" s="66"/>
      <c r="GZW152" s="66"/>
      <c r="GZX152" s="66"/>
      <c r="GZY152" s="66"/>
      <c r="GZZ152" s="66"/>
      <c r="HAA152" s="66"/>
      <c r="HAB152" s="66"/>
      <c r="HAC152" s="66"/>
      <c r="HAD152" s="66"/>
      <c r="HAE152" s="66"/>
      <c r="HAF152" s="66"/>
      <c r="HAG152" s="66"/>
      <c r="HAH152" s="66"/>
      <c r="HAI152" s="66"/>
      <c r="HAJ152" s="66"/>
      <c r="HAK152" s="66"/>
      <c r="HAL152" s="66"/>
      <c r="HAM152" s="66"/>
      <c r="HAN152" s="66"/>
      <c r="HAO152" s="66"/>
      <c r="HAP152" s="66"/>
      <c r="HAQ152" s="66"/>
      <c r="HAR152" s="66"/>
      <c r="HAS152" s="66"/>
      <c r="HAT152" s="66"/>
      <c r="HAU152" s="66"/>
      <c r="HAV152" s="66"/>
      <c r="HAW152" s="66"/>
      <c r="HAX152" s="66"/>
      <c r="HAY152" s="66"/>
      <c r="HAZ152" s="66"/>
      <c r="HBA152" s="66"/>
      <c r="HBB152" s="66"/>
      <c r="HBC152" s="66"/>
      <c r="HBD152" s="66"/>
      <c r="HBE152" s="66"/>
      <c r="HBF152" s="66"/>
      <c r="HBG152" s="66"/>
      <c r="HBH152" s="66"/>
      <c r="HBI152" s="66"/>
      <c r="HBJ152" s="66"/>
      <c r="HBK152" s="66"/>
      <c r="HBL152" s="66"/>
      <c r="HBM152" s="66"/>
      <c r="HBN152" s="66"/>
      <c r="HBO152" s="66"/>
      <c r="HBP152" s="66"/>
      <c r="HBQ152" s="66"/>
      <c r="HBR152" s="66"/>
      <c r="HBS152" s="66"/>
      <c r="HBT152" s="66"/>
      <c r="HBU152" s="66"/>
      <c r="HBV152" s="66"/>
      <c r="HBW152" s="66"/>
      <c r="HBX152" s="66"/>
      <c r="HBY152" s="66"/>
      <c r="HBZ152" s="66"/>
      <c r="HCA152" s="66"/>
      <c r="HCB152" s="66"/>
      <c r="HCC152" s="66"/>
      <c r="HCD152" s="66"/>
      <c r="HCE152" s="66"/>
      <c r="HCF152" s="66"/>
      <c r="HCG152" s="66"/>
      <c r="HCH152" s="66"/>
      <c r="HCI152" s="66"/>
      <c r="HCJ152" s="66"/>
      <c r="HCK152" s="66"/>
      <c r="HCL152" s="66"/>
      <c r="HCM152" s="66"/>
      <c r="HCN152" s="66"/>
      <c r="HCO152" s="66"/>
      <c r="HCP152" s="66"/>
      <c r="HCQ152" s="66"/>
      <c r="HCR152" s="66"/>
      <c r="HCS152" s="66"/>
      <c r="HCT152" s="66"/>
      <c r="HCU152" s="66"/>
      <c r="HCV152" s="66"/>
      <c r="HCW152" s="66"/>
      <c r="HCX152" s="66"/>
      <c r="HCY152" s="66"/>
      <c r="HCZ152" s="66"/>
      <c r="HDA152" s="66"/>
      <c r="HDB152" s="66"/>
      <c r="HDC152" s="66"/>
      <c r="HDD152" s="66"/>
      <c r="HDE152" s="66"/>
      <c r="HDF152" s="66"/>
      <c r="HDG152" s="66"/>
      <c r="HDH152" s="66"/>
      <c r="HDI152" s="66"/>
      <c r="HDJ152" s="66"/>
      <c r="HDK152" s="66"/>
      <c r="HDL152" s="66"/>
      <c r="HDM152" s="66"/>
      <c r="HDN152" s="66"/>
      <c r="HDO152" s="66"/>
      <c r="HDP152" s="66"/>
      <c r="HDQ152" s="66"/>
      <c r="HDR152" s="66"/>
      <c r="HDS152" s="66"/>
      <c r="HDT152" s="66"/>
      <c r="HDU152" s="66"/>
      <c r="HDV152" s="66"/>
      <c r="HDW152" s="66"/>
      <c r="HDX152" s="66"/>
      <c r="HDY152" s="66"/>
      <c r="HDZ152" s="66"/>
      <c r="HEA152" s="66"/>
      <c r="HEB152" s="66"/>
      <c r="HEC152" s="66"/>
      <c r="HED152" s="66"/>
      <c r="HEE152" s="66"/>
      <c r="HEF152" s="66"/>
      <c r="HEG152" s="66"/>
      <c r="HEH152" s="66"/>
      <c r="HEI152" s="66"/>
      <c r="HEJ152" s="66"/>
      <c r="HEK152" s="66"/>
      <c r="HEL152" s="66"/>
      <c r="HEM152" s="66"/>
      <c r="HEN152" s="66"/>
      <c r="HEO152" s="66"/>
      <c r="HEP152" s="66"/>
      <c r="HEQ152" s="66"/>
      <c r="HER152" s="66"/>
      <c r="HES152" s="66"/>
      <c r="HET152" s="66"/>
      <c r="HEU152" s="66"/>
      <c r="HEV152" s="66"/>
      <c r="HEW152" s="66"/>
      <c r="HEX152" s="66"/>
      <c r="HEY152" s="66"/>
      <c r="HEZ152" s="66"/>
      <c r="HFA152" s="66"/>
      <c r="HFB152" s="66"/>
      <c r="HFC152" s="66"/>
      <c r="HFD152" s="66"/>
      <c r="HFE152" s="66"/>
      <c r="HFF152" s="66"/>
      <c r="HFG152" s="66"/>
      <c r="HFH152" s="66"/>
      <c r="HFI152" s="66"/>
      <c r="HFJ152" s="66"/>
      <c r="HFK152" s="66"/>
      <c r="HFL152" s="66"/>
      <c r="HFM152" s="66"/>
      <c r="HFN152" s="66"/>
      <c r="HFO152" s="66"/>
      <c r="HFP152" s="66"/>
      <c r="HFQ152" s="66"/>
      <c r="HFR152" s="66"/>
      <c r="HFS152" s="66"/>
      <c r="HFT152" s="66"/>
      <c r="HFU152" s="66"/>
      <c r="HFV152" s="66"/>
      <c r="HFW152" s="66"/>
      <c r="HFX152" s="66"/>
      <c r="HFY152" s="66"/>
      <c r="HFZ152" s="66"/>
      <c r="HGA152" s="66"/>
      <c r="HGB152" s="66"/>
      <c r="HGC152" s="66"/>
      <c r="HGD152" s="66"/>
      <c r="HGE152" s="66"/>
      <c r="HGF152" s="66"/>
      <c r="HGG152" s="66"/>
      <c r="HGH152" s="66"/>
      <c r="HGI152" s="66"/>
      <c r="HGJ152" s="66"/>
      <c r="HGK152" s="66"/>
      <c r="HGL152" s="66"/>
      <c r="HGM152" s="66"/>
      <c r="HGN152" s="66"/>
      <c r="HGO152" s="66"/>
      <c r="HGP152" s="66"/>
      <c r="HGQ152" s="66"/>
      <c r="HGR152" s="66"/>
      <c r="HGS152" s="66"/>
      <c r="HGT152" s="66"/>
      <c r="HGU152" s="66"/>
      <c r="HGV152" s="66"/>
      <c r="HGW152" s="66"/>
      <c r="HGX152" s="66"/>
      <c r="HGY152" s="66"/>
      <c r="HGZ152" s="66"/>
      <c r="HHA152" s="66"/>
      <c r="HHB152" s="66"/>
      <c r="HHC152" s="66"/>
      <c r="HHD152" s="66"/>
      <c r="HHE152" s="66"/>
      <c r="HHF152" s="66"/>
      <c r="HHG152" s="66"/>
      <c r="HHH152" s="66"/>
      <c r="HHI152" s="66"/>
      <c r="HHJ152" s="66"/>
      <c r="HHK152" s="66"/>
      <c r="HHL152" s="66"/>
      <c r="HHM152" s="66"/>
      <c r="HHN152" s="66"/>
      <c r="HHO152" s="66"/>
      <c r="HHP152" s="66"/>
      <c r="HHQ152" s="66"/>
      <c r="HHR152" s="66"/>
      <c r="HHS152" s="66"/>
      <c r="HHT152" s="66"/>
      <c r="HHU152" s="66"/>
      <c r="HHV152" s="66"/>
      <c r="HHW152" s="66"/>
      <c r="HHX152" s="66"/>
      <c r="HHY152" s="66"/>
      <c r="HHZ152" s="66"/>
      <c r="HIA152" s="66"/>
      <c r="HIB152" s="66"/>
      <c r="HIC152" s="66"/>
      <c r="HID152" s="66"/>
      <c r="HIE152" s="66"/>
      <c r="HIF152" s="66"/>
      <c r="HIG152" s="66"/>
      <c r="HIH152" s="66"/>
      <c r="HII152" s="66"/>
      <c r="HIJ152" s="66"/>
      <c r="HIK152" s="66"/>
      <c r="HIL152" s="66"/>
      <c r="HIM152" s="66"/>
      <c r="HIN152" s="66"/>
      <c r="HIO152" s="66"/>
      <c r="HIP152" s="66"/>
      <c r="HIQ152" s="66"/>
      <c r="HIR152" s="66"/>
      <c r="HIS152" s="66"/>
      <c r="HIT152" s="66"/>
      <c r="HIU152" s="66"/>
      <c r="HIV152" s="66"/>
      <c r="HIW152" s="66"/>
      <c r="HIX152" s="66"/>
      <c r="HIY152" s="66"/>
      <c r="HIZ152" s="66"/>
      <c r="HJA152" s="66"/>
      <c r="HJB152" s="66"/>
      <c r="HJC152" s="66"/>
      <c r="HJD152" s="66"/>
      <c r="HJE152" s="66"/>
      <c r="HJF152" s="66"/>
      <c r="HJG152" s="66"/>
      <c r="HJH152" s="66"/>
      <c r="HJI152" s="66"/>
      <c r="HJJ152" s="66"/>
      <c r="HJK152" s="66"/>
      <c r="HJL152" s="66"/>
      <c r="HJM152" s="66"/>
      <c r="HJN152" s="66"/>
      <c r="HJO152" s="66"/>
      <c r="HJP152" s="66"/>
      <c r="HJQ152" s="66"/>
      <c r="HJR152" s="66"/>
      <c r="HJS152" s="66"/>
      <c r="HJT152" s="66"/>
      <c r="HJU152" s="66"/>
      <c r="HJV152" s="66"/>
      <c r="HJW152" s="66"/>
      <c r="HJX152" s="66"/>
      <c r="HJY152" s="66"/>
      <c r="HJZ152" s="66"/>
      <c r="HKA152" s="66"/>
      <c r="HKB152" s="66"/>
      <c r="HKC152" s="66"/>
      <c r="HKD152" s="66"/>
      <c r="HKE152" s="66"/>
      <c r="HKF152" s="66"/>
      <c r="HKG152" s="66"/>
      <c r="HKH152" s="66"/>
      <c r="HKI152" s="66"/>
      <c r="HKJ152" s="66"/>
      <c r="HKK152" s="66"/>
      <c r="HKL152" s="66"/>
      <c r="HKM152" s="66"/>
      <c r="HKN152" s="66"/>
      <c r="HKO152" s="66"/>
      <c r="HKP152" s="66"/>
      <c r="HKQ152" s="66"/>
      <c r="HKR152" s="66"/>
      <c r="HKS152" s="66"/>
      <c r="HKT152" s="66"/>
      <c r="HKU152" s="66"/>
      <c r="HKV152" s="66"/>
      <c r="HKW152" s="66"/>
      <c r="HKX152" s="66"/>
      <c r="HKY152" s="66"/>
      <c r="HKZ152" s="66"/>
      <c r="HLA152" s="66"/>
      <c r="HLB152" s="66"/>
      <c r="HLC152" s="66"/>
      <c r="HLD152" s="66"/>
      <c r="HLE152" s="66"/>
      <c r="HLF152" s="66"/>
      <c r="HLG152" s="66"/>
      <c r="HLH152" s="66"/>
      <c r="HLI152" s="66"/>
      <c r="HLJ152" s="66"/>
      <c r="HLK152" s="66"/>
      <c r="HLL152" s="66"/>
      <c r="HLM152" s="66"/>
      <c r="HLN152" s="66"/>
      <c r="HLO152" s="66"/>
      <c r="HLP152" s="66"/>
      <c r="HLQ152" s="66"/>
      <c r="HLR152" s="66"/>
      <c r="HLS152" s="66"/>
      <c r="HLT152" s="66"/>
      <c r="HLU152" s="66"/>
      <c r="HLV152" s="66"/>
      <c r="HLW152" s="66"/>
      <c r="HLX152" s="66"/>
      <c r="HLY152" s="66"/>
      <c r="HLZ152" s="66"/>
      <c r="HMA152" s="66"/>
      <c r="HMB152" s="66"/>
      <c r="HMC152" s="66"/>
      <c r="HMD152" s="66"/>
      <c r="HME152" s="66"/>
      <c r="HMF152" s="66"/>
      <c r="HMG152" s="66"/>
      <c r="HMH152" s="66"/>
      <c r="HMI152" s="66"/>
      <c r="HMJ152" s="66"/>
      <c r="HMK152" s="66"/>
      <c r="HML152" s="66"/>
      <c r="HMM152" s="66"/>
      <c r="HMN152" s="66"/>
      <c r="HMO152" s="66"/>
      <c r="HMP152" s="66"/>
      <c r="HMQ152" s="66"/>
      <c r="HMR152" s="66"/>
      <c r="HMS152" s="66"/>
      <c r="HMT152" s="66"/>
      <c r="HMU152" s="66"/>
      <c r="HMV152" s="66"/>
      <c r="HMW152" s="66"/>
      <c r="HMX152" s="66"/>
      <c r="HMY152" s="66"/>
      <c r="HMZ152" s="66"/>
      <c r="HNA152" s="66"/>
      <c r="HNB152" s="66"/>
      <c r="HNC152" s="66"/>
      <c r="HND152" s="66"/>
      <c r="HNE152" s="66"/>
      <c r="HNF152" s="66"/>
      <c r="HNG152" s="66"/>
      <c r="HNH152" s="66"/>
      <c r="HNI152" s="66"/>
      <c r="HNJ152" s="66"/>
      <c r="HNK152" s="66"/>
      <c r="HNL152" s="66"/>
      <c r="HNM152" s="66"/>
      <c r="HNN152" s="66"/>
      <c r="HNO152" s="66"/>
      <c r="HNP152" s="66"/>
      <c r="HNQ152" s="66"/>
      <c r="HNR152" s="66"/>
      <c r="HNS152" s="66"/>
      <c r="HNT152" s="66"/>
      <c r="HNU152" s="66"/>
      <c r="HNV152" s="66"/>
      <c r="HNW152" s="66"/>
      <c r="HNX152" s="66"/>
      <c r="HNY152" s="66"/>
      <c r="HNZ152" s="66"/>
      <c r="HOA152" s="66"/>
      <c r="HOB152" s="66"/>
      <c r="HOC152" s="66"/>
      <c r="HOD152" s="66"/>
      <c r="HOE152" s="66"/>
      <c r="HOF152" s="66"/>
      <c r="HOG152" s="66"/>
      <c r="HOH152" s="66"/>
      <c r="HOI152" s="66"/>
      <c r="HOJ152" s="66"/>
      <c r="HOK152" s="66"/>
      <c r="HOL152" s="66"/>
      <c r="HOM152" s="66"/>
      <c r="HON152" s="66"/>
      <c r="HOO152" s="66"/>
      <c r="HOP152" s="66"/>
      <c r="HOQ152" s="66"/>
      <c r="HOR152" s="66"/>
      <c r="HOS152" s="66"/>
      <c r="HOT152" s="66"/>
      <c r="HOU152" s="66"/>
      <c r="HOV152" s="66"/>
      <c r="HOW152" s="66"/>
      <c r="HOX152" s="66"/>
      <c r="HOY152" s="66"/>
      <c r="HOZ152" s="66"/>
      <c r="HPA152" s="66"/>
      <c r="HPB152" s="66"/>
      <c r="HPC152" s="66"/>
      <c r="HPD152" s="66"/>
      <c r="HPE152" s="66"/>
      <c r="HPF152" s="66"/>
      <c r="HPG152" s="66"/>
      <c r="HPH152" s="66"/>
      <c r="HPI152" s="66"/>
      <c r="HPJ152" s="66"/>
      <c r="HPK152" s="66"/>
      <c r="HPL152" s="66"/>
      <c r="HPM152" s="66"/>
      <c r="HPN152" s="66"/>
      <c r="HPO152" s="66"/>
      <c r="HPP152" s="66"/>
      <c r="HPQ152" s="66"/>
      <c r="HPR152" s="66"/>
      <c r="HPS152" s="66"/>
      <c r="HPT152" s="66"/>
      <c r="HPU152" s="66"/>
      <c r="HPV152" s="66"/>
      <c r="HPW152" s="66"/>
      <c r="HPX152" s="66"/>
      <c r="HPY152" s="66"/>
      <c r="HPZ152" s="66"/>
      <c r="HQA152" s="66"/>
      <c r="HQB152" s="66"/>
      <c r="HQC152" s="66"/>
      <c r="HQD152" s="66"/>
      <c r="HQE152" s="66"/>
      <c r="HQF152" s="66"/>
      <c r="HQG152" s="66"/>
      <c r="HQH152" s="66"/>
      <c r="HQI152" s="66"/>
      <c r="HQJ152" s="66"/>
      <c r="HQK152" s="66"/>
      <c r="HQL152" s="66"/>
      <c r="HQM152" s="66"/>
      <c r="HQN152" s="66"/>
      <c r="HQO152" s="66"/>
      <c r="HQP152" s="66"/>
      <c r="HQQ152" s="66"/>
      <c r="HQR152" s="66"/>
      <c r="HQS152" s="66"/>
      <c r="HQT152" s="66"/>
      <c r="HQU152" s="66"/>
      <c r="HQV152" s="66"/>
      <c r="HQW152" s="66"/>
      <c r="HQX152" s="66"/>
      <c r="HQY152" s="66"/>
      <c r="HQZ152" s="66"/>
      <c r="HRA152" s="66"/>
      <c r="HRB152" s="66"/>
      <c r="HRC152" s="66"/>
      <c r="HRD152" s="66"/>
      <c r="HRE152" s="66"/>
      <c r="HRF152" s="66"/>
      <c r="HRG152" s="66"/>
      <c r="HRH152" s="66"/>
      <c r="HRI152" s="66"/>
      <c r="HRJ152" s="66"/>
      <c r="HRK152" s="66"/>
      <c r="HRL152" s="66"/>
      <c r="HRM152" s="66"/>
      <c r="HRN152" s="66"/>
      <c r="HRO152" s="66"/>
      <c r="HRP152" s="66"/>
      <c r="HRQ152" s="66"/>
      <c r="HRR152" s="66"/>
      <c r="HRS152" s="66"/>
      <c r="HRT152" s="66"/>
      <c r="HRU152" s="66"/>
      <c r="HRV152" s="66"/>
      <c r="HRW152" s="66"/>
      <c r="HRX152" s="66"/>
      <c r="HRY152" s="66"/>
      <c r="HRZ152" s="66"/>
      <c r="HSA152" s="66"/>
      <c r="HSB152" s="66"/>
      <c r="HSC152" s="66"/>
      <c r="HSD152" s="66"/>
      <c r="HSE152" s="66"/>
      <c r="HSF152" s="66"/>
      <c r="HSG152" s="66"/>
      <c r="HSH152" s="66"/>
      <c r="HSI152" s="66"/>
      <c r="HSJ152" s="66"/>
      <c r="HSK152" s="66"/>
      <c r="HSL152" s="66"/>
      <c r="HSM152" s="66"/>
      <c r="HSN152" s="66"/>
      <c r="HSO152" s="66"/>
      <c r="HSP152" s="66"/>
      <c r="HSQ152" s="66"/>
      <c r="HSR152" s="66"/>
      <c r="HSS152" s="66"/>
      <c r="HST152" s="66"/>
      <c r="HSU152" s="66"/>
      <c r="HSV152" s="66"/>
      <c r="HSW152" s="66"/>
      <c r="HSX152" s="66"/>
      <c r="HSY152" s="66"/>
      <c r="HSZ152" s="66"/>
      <c r="HTA152" s="66"/>
      <c r="HTB152" s="66"/>
      <c r="HTC152" s="66"/>
      <c r="HTD152" s="66"/>
      <c r="HTE152" s="66"/>
      <c r="HTF152" s="66"/>
      <c r="HTG152" s="66"/>
      <c r="HTH152" s="66"/>
      <c r="HTI152" s="66"/>
      <c r="HTJ152" s="66"/>
      <c r="HTK152" s="66"/>
      <c r="HTL152" s="66"/>
      <c r="HTM152" s="66"/>
      <c r="HTN152" s="66"/>
      <c r="HTO152" s="66"/>
      <c r="HTP152" s="66"/>
      <c r="HTQ152" s="66"/>
      <c r="HTR152" s="66"/>
      <c r="HTS152" s="66"/>
      <c r="HTT152" s="66"/>
      <c r="HTU152" s="66"/>
      <c r="HTV152" s="66"/>
      <c r="HTW152" s="66"/>
      <c r="HTX152" s="66"/>
      <c r="HTY152" s="66"/>
      <c r="HTZ152" s="66"/>
      <c r="HUA152" s="66"/>
      <c r="HUB152" s="66"/>
      <c r="HUC152" s="66"/>
      <c r="HUD152" s="66"/>
      <c r="HUE152" s="66"/>
      <c r="HUF152" s="66"/>
      <c r="HUG152" s="66"/>
      <c r="HUH152" s="66"/>
      <c r="HUI152" s="66"/>
      <c r="HUJ152" s="66"/>
      <c r="HUK152" s="66"/>
      <c r="HUL152" s="66"/>
      <c r="HUM152" s="66"/>
      <c r="HUN152" s="66"/>
      <c r="HUO152" s="66"/>
      <c r="HUP152" s="66"/>
      <c r="HUQ152" s="66"/>
      <c r="HUR152" s="66"/>
      <c r="HUS152" s="66"/>
      <c r="HUT152" s="66"/>
      <c r="HUU152" s="66"/>
      <c r="HUV152" s="66"/>
      <c r="HUW152" s="66"/>
      <c r="HUX152" s="66"/>
      <c r="HUY152" s="66"/>
      <c r="HUZ152" s="66"/>
      <c r="HVA152" s="66"/>
      <c r="HVB152" s="66"/>
      <c r="HVC152" s="66"/>
      <c r="HVD152" s="66"/>
      <c r="HVE152" s="66"/>
      <c r="HVF152" s="66"/>
      <c r="HVG152" s="66"/>
      <c r="HVH152" s="66"/>
      <c r="HVI152" s="66"/>
      <c r="HVJ152" s="66"/>
      <c r="HVK152" s="66"/>
      <c r="HVL152" s="66"/>
      <c r="HVM152" s="66"/>
      <c r="HVN152" s="66"/>
      <c r="HVO152" s="66"/>
      <c r="HVP152" s="66"/>
      <c r="HVQ152" s="66"/>
      <c r="HVR152" s="66"/>
      <c r="HVS152" s="66"/>
      <c r="HVT152" s="66"/>
      <c r="HVU152" s="66"/>
      <c r="HVV152" s="66"/>
      <c r="HVW152" s="66"/>
      <c r="HVX152" s="66"/>
      <c r="HVY152" s="66"/>
      <c r="HVZ152" s="66"/>
      <c r="HWA152" s="66"/>
      <c r="HWB152" s="66"/>
      <c r="HWC152" s="66"/>
      <c r="HWD152" s="66"/>
      <c r="HWE152" s="66"/>
      <c r="HWF152" s="66"/>
      <c r="HWG152" s="66"/>
      <c r="HWH152" s="66"/>
      <c r="HWI152" s="66"/>
      <c r="HWJ152" s="66"/>
      <c r="HWK152" s="66"/>
      <c r="HWL152" s="66"/>
      <c r="HWM152" s="66"/>
      <c r="HWN152" s="66"/>
      <c r="HWO152" s="66"/>
      <c r="HWP152" s="66"/>
      <c r="HWQ152" s="66"/>
      <c r="HWR152" s="66"/>
      <c r="HWS152" s="66"/>
      <c r="HWT152" s="66"/>
      <c r="HWU152" s="66"/>
      <c r="HWV152" s="66"/>
      <c r="HWW152" s="66"/>
      <c r="HWX152" s="66"/>
      <c r="HWY152" s="66"/>
      <c r="HWZ152" s="66"/>
      <c r="HXA152" s="66"/>
      <c r="HXB152" s="66"/>
      <c r="HXC152" s="66"/>
      <c r="HXD152" s="66"/>
      <c r="HXE152" s="66"/>
      <c r="HXF152" s="66"/>
      <c r="HXG152" s="66"/>
      <c r="HXH152" s="66"/>
      <c r="HXI152" s="66"/>
      <c r="HXJ152" s="66"/>
      <c r="HXK152" s="66"/>
      <c r="HXL152" s="66"/>
      <c r="HXM152" s="66"/>
      <c r="HXN152" s="66"/>
      <c r="HXO152" s="66"/>
      <c r="HXP152" s="66"/>
      <c r="HXQ152" s="66"/>
      <c r="HXR152" s="66"/>
      <c r="HXS152" s="66"/>
      <c r="HXT152" s="66"/>
      <c r="HXU152" s="66"/>
      <c r="HXV152" s="66"/>
      <c r="HXW152" s="66"/>
      <c r="HXX152" s="66"/>
      <c r="HXY152" s="66"/>
      <c r="HXZ152" s="66"/>
      <c r="HYA152" s="66"/>
      <c r="HYB152" s="66"/>
      <c r="HYC152" s="66"/>
      <c r="HYD152" s="66"/>
      <c r="HYE152" s="66"/>
      <c r="HYF152" s="66"/>
      <c r="HYG152" s="66"/>
      <c r="HYH152" s="66"/>
      <c r="HYI152" s="66"/>
      <c r="HYJ152" s="66"/>
      <c r="HYK152" s="66"/>
      <c r="HYL152" s="66"/>
      <c r="HYM152" s="66"/>
      <c r="HYN152" s="66"/>
      <c r="HYO152" s="66"/>
      <c r="HYP152" s="66"/>
      <c r="HYQ152" s="66"/>
      <c r="HYR152" s="66"/>
      <c r="HYS152" s="66"/>
      <c r="HYT152" s="66"/>
      <c r="HYU152" s="66"/>
      <c r="HYV152" s="66"/>
      <c r="HYW152" s="66"/>
      <c r="HYX152" s="66"/>
      <c r="HYY152" s="66"/>
      <c r="HYZ152" s="66"/>
      <c r="HZA152" s="66"/>
      <c r="HZB152" s="66"/>
      <c r="HZC152" s="66"/>
      <c r="HZD152" s="66"/>
      <c r="HZE152" s="66"/>
      <c r="HZF152" s="66"/>
      <c r="HZG152" s="66"/>
      <c r="HZH152" s="66"/>
      <c r="HZI152" s="66"/>
      <c r="HZJ152" s="66"/>
      <c r="HZK152" s="66"/>
      <c r="HZL152" s="66"/>
      <c r="HZM152" s="66"/>
      <c r="HZN152" s="66"/>
      <c r="HZO152" s="66"/>
      <c r="HZP152" s="66"/>
      <c r="HZQ152" s="66"/>
      <c r="HZR152" s="66"/>
      <c r="HZS152" s="66"/>
      <c r="HZT152" s="66"/>
      <c r="HZU152" s="66"/>
      <c r="HZV152" s="66"/>
      <c r="HZW152" s="66"/>
      <c r="HZX152" s="66"/>
      <c r="HZY152" s="66"/>
      <c r="HZZ152" s="66"/>
      <c r="IAA152" s="66"/>
      <c r="IAB152" s="66"/>
      <c r="IAC152" s="66"/>
      <c r="IAD152" s="66"/>
      <c r="IAE152" s="66"/>
      <c r="IAF152" s="66"/>
      <c r="IAG152" s="66"/>
      <c r="IAH152" s="66"/>
      <c r="IAI152" s="66"/>
      <c r="IAJ152" s="66"/>
      <c r="IAK152" s="66"/>
      <c r="IAL152" s="66"/>
      <c r="IAM152" s="66"/>
      <c r="IAN152" s="66"/>
      <c r="IAO152" s="66"/>
      <c r="IAP152" s="66"/>
      <c r="IAQ152" s="66"/>
      <c r="IAR152" s="66"/>
      <c r="IAS152" s="66"/>
      <c r="IAT152" s="66"/>
      <c r="IAU152" s="66"/>
      <c r="IAV152" s="66"/>
      <c r="IAW152" s="66"/>
      <c r="IAX152" s="66"/>
      <c r="IAY152" s="66"/>
      <c r="IAZ152" s="66"/>
      <c r="IBA152" s="66"/>
      <c r="IBB152" s="66"/>
      <c r="IBC152" s="66"/>
      <c r="IBD152" s="66"/>
      <c r="IBE152" s="66"/>
      <c r="IBF152" s="66"/>
      <c r="IBG152" s="66"/>
      <c r="IBH152" s="66"/>
      <c r="IBI152" s="66"/>
      <c r="IBJ152" s="66"/>
      <c r="IBK152" s="66"/>
      <c r="IBL152" s="66"/>
      <c r="IBM152" s="66"/>
      <c r="IBN152" s="66"/>
      <c r="IBO152" s="66"/>
      <c r="IBP152" s="66"/>
      <c r="IBQ152" s="66"/>
      <c r="IBR152" s="66"/>
      <c r="IBS152" s="66"/>
      <c r="IBT152" s="66"/>
      <c r="IBU152" s="66"/>
      <c r="IBV152" s="66"/>
      <c r="IBW152" s="66"/>
      <c r="IBX152" s="66"/>
      <c r="IBY152" s="66"/>
      <c r="IBZ152" s="66"/>
      <c r="ICA152" s="66"/>
      <c r="ICB152" s="66"/>
      <c r="ICC152" s="66"/>
      <c r="ICD152" s="66"/>
      <c r="ICE152" s="66"/>
      <c r="ICF152" s="66"/>
      <c r="ICG152" s="66"/>
      <c r="ICH152" s="66"/>
      <c r="ICI152" s="66"/>
      <c r="ICJ152" s="66"/>
      <c r="ICK152" s="66"/>
      <c r="ICL152" s="66"/>
      <c r="ICM152" s="66"/>
      <c r="ICN152" s="66"/>
      <c r="ICO152" s="66"/>
      <c r="ICP152" s="66"/>
      <c r="ICQ152" s="66"/>
      <c r="ICR152" s="66"/>
      <c r="ICS152" s="66"/>
      <c r="ICT152" s="66"/>
      <c r="ICU152" s="66"/>
      <c r="ICV152" s="66"/>
      <c r="ICW152" s="66"/>
      <c r="ICX152" s="66"/>
      <c r="ICY152" s="66"/>
      <c r="ICZ152" s="66"/>
      <c r="IDA152" s="66"/>
      <c r="IDB152" s="66"/>
      <c r="IDC152" s="66"/>
      <c r="IDD152" s="66"/>
      <c r="IDE152" s="66"/>
      <c r="IDF152" s="66"/>
      <c r="IDG152" s="66"/>
      <c r="IDH152" s="66"/>
      <c r="IDI152" s="66"/>
      <c r="IDJ152" s="66"/>
      <c r="IDK152" s="66"/>
      <c r="IDL152" s="66"/>
      <c r="IDM152" s="66"/>
      <c r="IDN152" s="66"/>
      <c r="IDO152" s="66"/>
      <c r="IDP152" s="66"/>
      <c r="IDQ152" s="66"/>
      <c r="IDR152" s="66"/>
      <c r="IDS152" s="66"/>
      <c r="IDT152" s="66"/>
      <c r="IDU152" s="66"/>
      <c r="IDV152" s="66"/>
      <c r="IDW152" s="66"/>
      <c r="IDX152" s="66"/>
      <c r="IDY152" s="66"/>
      <c r="IDZ152" s="66"/>
      <c r="IEA152" s="66"/>
      <c r="IEB152" s="66"/>
      <c r="IEC152" s="66"/>
      <c r="IED152" s="66"/>
      <c r="IEE152" s="66"/>
      <c r="IEF152" s="66"/>
      <c r="IEG152" s="66"/>
      <c r="IEH152" s="66"/>
      <c r="IEI152" s="66"/>
      <c r="IEJ152" s="66"/>
      <c r="IEK152" s="66"/>
      <c r="IEL152" s="66"/>
      <c r="IEM152" s="66"/>
      <c r="IEN152" s="66"/>
      <c r="IEO152" s="66"/>
      <c r="IEP152" s="66"/>
      <c r="IEQ152" s="66"/>
      <c r="IER152" s="66"/>
      <c r="IES152" s="66"/>
      <c r="IET152" s="66"/>
      <c r="IEU152" s="66"/>
      <c r="IEV152" s="66"/>
      <c r="IEW152" s="66"/>
      <c r="IEX152" s="66"/>
      <c r="IEY152" s="66"/>
      <c r="IEZ152" s="66"/>
      <c r="IFA152" s="66"/>
      <c r="IFB152" s="66"/>
      <c r="IFC152" s="66"/>
      <c r="IFD152" s="66"/>
      <c r="IFE152" s="66"/>
      <c r="IFF152" s="66"/>
      <c r="IFG152" s="66"/>
      <c r="IFH152" s="66"/>
      <c r="IFI152" s="66"/>
      <c r="IFJ152" s="66"/>
      <c r="IFK152" s="66"/>
      <c r="IFL152" s="66"/>
      <c r="IFM152" s="66"/>
      <c r="IFN152" s="66"/>
      <c r="IFO152" s="66"/>
      <c r="IFP152" s="66"/>
      <c r="IFQ152" s="66"/>
      <c r="IFR152" s="66"/>
      <c r="IFS152" s="66"/>
      <c r="IFT152" s="66"/>
      <c r="IFU152" s="66"/>
      <c r="IFV152" s="66"/>
      <c r="IFW152" s="66"/>
      <c r="IFX152" s="66"/>
      <c r="IFY152" s="66"/>
      <c r="IFZ152" s="66"/>
      <c r="IGA152" s="66"/>
      <c r="IGB152" s="66"/>
      <c r="IGC152" s="66"/>
      <c r="IGD152" s="66"/>
      <c r="IGE152" s="66"/>
      <c r="IGF152" s="66"/>
      <c r="IGG152" s="66"/>
      <c r="IGH152" s="66"/>
      <c r="IGI152" s="66"/>
      <c r="IGJ152" s="66"/>
      <c r="IGK152" s="66"/>
      <c r="IGL152" s="66"/>
      <c r="IGM152" s="66"/>
      <c r="IGN152" s="66"/>
      <c r="IGO152" s="66"/>
      <c r="IGP152" s="66"/>
      <c r="IGQ152" s="66"/>
      <c r="IGR152" s="66"/>
      <c r="IGS152" s="66"/>
      <c r="IGT152" s="66"/>
      <c r="IGU152" s="66"/>
      <c r="IGV152" s="66"/>
      <c r="IGW152" s="66"/>
      <c r="IGX152" s="66"/>
      <c r="IGY152" s="66"/>
      <c r="IGZ152" s="66"/>
      <c r="IHA152" s="66"/>
      <c r="IHB152" s="66"/>
      <c r="IHC152" s="66"/>
      <c r="IHD152" s="66"/>
      <c r="IHE152" s="66"/>
      <c r="IHF152" s="66"/>
      <c r="IHG152" s="66"/>
      <c r="IHH152" s="66"/>
      <c r="IHI152" s="66"/>
      <c r="IHJ152" s="66"/>
      <c r="IHK152" s="66"/>
      <c r="IHL152" s="66"/>
      <c r="IHM152" s="66"/>
      <c r="IHN152" s="66"/>
      <c r="IHO152" s="66"/>
      <c r="IHP152" s="66"/>
      <c r="IHQ152" s="66"/>
      <c r="IHR152" s="66"/>
      <c r="IHS152" s="66"/>
      <c r="IHT152" s="66"/>
      <c r="IHU152" s="66"/>
      <c r="IHV152" s="66"/>
      <c r="IHW152" s="66"/>
      <c r="IHX152" s="66"/>
      <c r="IHY152" s="66"/>
      <c r="IHZ152" s="66"/>
      <c r="IIA152" s="66"/>
      <c r="IIB152" s="66"/>
      <c r="IIC152" s="66"/>
      <c r="IID152" s="66"/>
      <c r="IIE152" s="66"/>
      <c r="IIF152" s="66"/>
      <c r="IIG152" s="66"/>
      <c r="IIH152" s="66"/>
      <c r="III152" s="66"/>
      <c r="IIJ152" s="66"/>
      <c r="IIK152" s="66"/>
      <c r="IIL152" s="66"/>
      <c r="IIM152" s="66"/>
      <c r="IIN152" s="66"/>
      <c r="IIO152" s="66"/>
      <c r="IIP152" s="66"/>
      <c r="IIQ152" s="66"/>
      <c r="IIR152" s="66"/>
      <c r="IIS152" s="66"/>
      <c r="IIT152" s="66"/>
      <c r="IIU152" s="66"/>
      <c r="IIV152" s="66"/>
      <c r="IIW152" s="66"/>
      <c r="IIX152" s="66"/>
      <c r="IIY152" s="66"/>
      <c r="IIZ152" s="66"/>
      <c r="IJA152" s="66"/>
      <c r="IJB152" s="66"/>
      <c r="IJC152" s="66"/>
      <c r="IJD152" s="66"/>
      <c r="IJE152" s="66"/>
      <c r="IJF152" s="66"/>
      <c r="IJG152" s="66"/>
      <c r="IJH152" s="66"/>
      <c r="IJI152" s="66"/>
      <c r="IJJ152" s="66"/>
      <c r="IJK152" s="66"/>
      <c r="IJL152" s="66"/>
      <c r="IJM152" s="66"/>
      <c r="IJN152" s="66"/>
      <c r="IJO152" s="66"/>
      <c r="IJP152" s="66"/>
      <c r="IJQ152" s="66"/>
      <c r="IJR152" s="66"/>
      <c r="IJS152" s="66"/>
      <c r="IJT152" s="66"/>
      <c r="IJU152" s="66"/>
      <c r="IJV152" s="66"/>
      <c r="IJW152" s="66"/>
      <c r="IJX152" s="66"/>
      <c r="IJY152" s="66"/>
      <c r="IJZ152" s="66"/>
      <c r="IKA152" s="66"/>
      <c r="IKB152" s="66"/>
      <c r="IKC152" s="66"/>
      <c r="IKD152" s="66"/>
      <c r="IKE152" s="66"/>
      <c r="IKF152" s="66"/>
      <c r="IKG152" s="66"/>
      <c r="IKH152" s="66"/>
      <c r="IKI152" s="66"/>
      <c r="IKJ152" s="66"/>
      <c r="IKK152" s="66"/>
      <c r="IKL152" s="66"/>
      <c r="IKM152" s="66"/>
      <c r="IKN152" s="66"/>
      <c r="IKO152" s="66"/>
      <c r="IKP152" s="66"/>
      <c r="IKQ152" s="66"/>
      <c r="IKR152" s="66"/>
      <c r="IKS152" s="66"/>
      <c r="IKT152" s="66"/>
      <c r="IKU152" s="66"/>
      <c r="IKV152" s="66"/>
      <c r="IKW152" s="66"/>
      <c r="IKX152" s="66"/>
      <c r="IKY152" s="66"/>
      <c r="IKZ152" s="66"/>
      <c r="ILA152" s="66"/>
      <c r="ILB152" s="66"/>
      <c r="ILC152" s="66"/>
      <c r="ILD152" s="66"/>
      <c r="ILE152" s="66"/>
      <c r="ILF152" s="66"/>
      <c r="ILG152" s="66"/>
      <c r="ILH152" s="66"/>
      <c r="ILI152" s="66"/>
      <c r="ILJ152" s="66"/>
      <c r="ILK152" s="66"/>
      <c r="ILL152" s="66"/>
      <c r="ILM152" s="66"/>
      <c r="ILN152" s="66"/>
      <c r="ILO152" s="66"/>
      <c r="ILP152" s="66"/>
      <c r="ILQ152" s="66"/>
      <c r="ILR152" s="66"/>
      <c r="ILS152" s="66"/>
      <c r="ILT152" s="66"/>
      <c r="ILU152" s="66"/>
      <c r="ILV152" s="66"/>
      <c r="ILW152" s="66"/>
      <c r="ILX152" s="66"/>
      <c r="ILY152" s="66"/>
      <c r="ILZ152" s="66"/>
      <c r="IMA152" s="66"/>
      <c r="IMB152" s="66"/>
      <c r="IMC152" s="66"/>
      <c r="IMD152" s="66"/>
      <c r="IME152" s="66"/>
      <c r="IMF152" s="66"/>
      <c r="IMG152" s="66"/>
      <c r="IMH152" s="66"/>
      <c r="IMI152" s="66"/>
      <c r="IMJ152" s="66"/>
      <c r="IMK152" s="66"/>
      <c r="IML152" s="66"/>
      <c r="IMM152" s="66"/>
      <c r="IMN152" s="66"/>
      <c r="IMO152" s="66"/>
      <c r="IMP152" s="66"/>
      <c r="IMQ152" s="66"/>
      <c r="IMR152" s="66"/>
      <c r="IMS152" s="66"/>
      <c r="IMT152" s="66"/>
      <c r="IMU152" s="66"/>
      <c r="IMV152" s="66"/>
      <c r="IMW152" s="66"/>
      <c r="IMX152" s="66"/>
      <c r="IMY152" s="66"/>
      <c r="IMZ152" s="66"/>
      <c r="INA152" s="66"/>
      <c r="INB152" s="66"/>
      <c r="INC152" s="66"/>
      <c r="IND152" s="66"/>
      <c r="INE152" s="66"/>
      <c r="INF152" s="66"/>
      <c r="ING152" s="66"/>
      <c r="INH152" s="66"/>
      <c r="INI152" s="66"/>
      <c r="INJ152" s="66"/>
      <c r="INK152" s="66"/>
      <c r="INL152" s="66"/>
      <c r="INM152" s="66"/>
      <c r="INN152" s="66"/>
      <c r="INO152" s="66"/>
      <c r="INP152" s="66"/>
      <c r="INQ152" s="66"/>
      <c r="INR152" s="66"/>
      <c r="INS152" s="66"/>
      <c r="INT152" s="66"/>
      <c r="INU152" s="66"/>
      <c r="INV152" s="66"/>
      <c r="INW152" s="66"/>
      <c r="INX152" s="66"/>
      <c r="INY152" s="66"/>
      <c r="INZ152" s="66"/>
      <c r="IOA152" s="66"/>
      <c r="IOB152" s="66"/>
      <c r="IOC152" s="66"/>
      <c r="IOD152" s="66"/>
      <c r="IOE152" s="66"/>
      <c r="IOF152" s="66"/>
      <c r="IOG152" s="66"/>
      <c r="IOH152" s="66"/>
      <c r="IOI152" s="66"/>
      <c r="IOJ152" s="66"/>
      <c r="IOK152" s="66"/>
      <c r="IOL152" s="66"/>
      <c r="IOM152" s="66"/>
      <c r="ION152" s="66"/>
      <c r="IOO152" s="66"/>
      <c r="IOP152" s="66"/>
      <c r="IOQ152" s="66"/>
      <c r="IOR152" s="66"/>
      <c r="IOS152" s="66"/>
      <c r="IOT152" s="66"/>
      <c r="IOU152" s="66"/>
      <c r="IOV152" s="66"/>
      <c r="IOW152" s="66"/>
      <c r="IOX152" s="66"/>
      <c r="IOY152" s="66"/>
      <c r="IOZ152" s="66"/>
      <c r="IPA152" s="66"/>
      <c r="IPB152" s="66"/>
      <c r="IPC152" s="66"/>
      <c r="IPD152" s="66"/>
      <c r="IPE152" s="66"/>
      <c r="IPF152" s="66"/>
      <c r="IPG152" s="66"/>
      <c r="IPH152" s="66"/>
      <c r="IPI152" s="66"/>
      <c r="IPJ152" s="66"/>
      <c r="IPK152" s="66"/>
      <c r="IPL152" s="66"/>
      <c r="IPM152" s="66"/>
      <c r="IPN152" s="66"/>
      <c r="IPO152" s="66"/>
      <c r="IPP152" s="66"/>
      <c r="IPQ152" s="66"/>
      <c r="IPR152" s="66"/>
      <c r="IPS152" s="66"/>
      <c r="IPT152" s="66"/>
      <c r="IPU152" s="66"/>
      <c r="IPV152" s="66"/>
      <c r="IPW152" s="66"/>
      <c r="IPX152" s="66"/>
      <c r="IPY152" s="66"/>
      <c r="IPZ152" s="66"/>
      <c r="IQA152" s="66"/>
      <c r="IQB152" s="66"/>
      <c r="IQC152" s="66"/>
      <c r="IQD152" s="66"/>
      <c r="IQE152" s="66"/>
      <c r="IQF152" s="66"/>
      <c r="IQG152" s="66"/>
      <c r="IQH152" s="66"/>
      <c r="IQI152" s="66"/>
      <c r="IQJ152" s="66"/>
      <c r="IQK152" s="66"/>
      <c r="IQL152" s="66"/>
      <c r="IQM152" s="66"/>
      <c r="IQN152" s="66"/>
      <c r="IQO152" s="66"/>
      <c r="IQP152" s="66"/>
      <c r="IQQ152" s="66"/>
      <c r="IQR152" s="66"/>
      <c r="IQS152" s="66"/>
      <c r="IQT152" s="66"/>
      <c r="IQU152" s="66"/>
      <c r="IQV152" s="66"/>
      <c r="IQW152" s="66"/>
      <c r="IQX152" s="66"/>
      <c r="IQY152" s="66"/>
      <c r="IQZ152" s="66"/>
      <c r="IRA152" s="66"/>
      <c r="IRB152" s="66"/>
      <c r="IRC152" s="66"/>
      <c r="IRD152" s="66"/>
      <c r="IRE152" s="66"/>
      <c r="IRF152" s="66"/>
      <c r="IRG152" s="66"/>
      <c r="IRH152" s="66"/>
      <c r="IRI152" s="66"/>
      <c r="IRJ152" s="66"/>
      <c r="IRK152" s="66"/>
      <c r="IRL152" s="66"/>
      <c r="IRM152" s="66"/>
      <c r="IRN152" s="66"/>
      <c r="IRO152" s="66"/>
      <c r="IRP152" s="66"/>
      <c r="IRQ152" s="66"/>
      <c r="IRR152" s="66"/>
      <c r="IRS152" s="66"/>
      <c r="IRT152" s="66"/>
      <c r="IRU152" s="66"/>
      <c r="IRV152" s="66"/>
      <c r="IRW152" s="66"/>
      <c r="IRX152" s="66"/>
      <c r="IRY152" s="66"/>
      <c r="IRZ152" s="66"/>
      <c r="ISA152" s="66"/>
      <c r="ISB152" s="66"/>
      <c r="ISC152" s="66"/>
      <c r="ISD152" s="66"/>
      <c r="ISE152" s="66"/>
      <c r="ISF152" s="66"/>
      <c r="ISG152" s="66"/>
      <c r="ISH152" s="66"/>
      <c r="ISI152" s="66"/>
      <c r="ISJ152" s="66"/>
      <c r="ISK152" s="66"/>
      <c r="ISL152" s="66"/>
      <c r="ISM152" s="66"/>
      <c r="ISN152" s="66"/>
      <c r="ISO152" s="66"/>
      <c r="ISP152" s="66"/>
      <c r="ISQ152" s="66"/>
      <c r="ISR152" s="66"/>
      <c r="ISS152" s="66"/>
      <c r="IST152" s="66"/>
      <c r="ISU152" s="66"/>
      <c r="ISV152" s="66"/>
      <c r="ISW152" s="66"/>
      <c r="ISX152" s="66"/>
      <c r="ISY152" s="66"/>
      <c r="ISZ152" s="66"/>
      <c r="ITA152" s="66"/>
      <c r="ITB152" s="66"/>
      <c r="ITC152" s="66"/>
      <c r="ITD152" s="66"/>
      <c r="ITE152" s="66"/>
      <c r="ITF152" s="66"/>
      <c r="ITG152" s="66"/>
      <c r="ITH152" s="66"/>
      <c r="ITI152" s="66"/>
      <c r="ITJ152" s="66"/>
      <c r="ITK152" s="66"/>
      <c r="ITL152" s="66"/>
      <c r="ITM152" s="66"/>
      <c r="ITN152" s="66"/>
      <c r="ITO152" s="66"/>
      <c r="ITP152" s="66"/>
      <c r="ITQ152" s="66"/>
      <c r="ITR152" s="66"/>
      <c r="ITS152" s="66"/>
      <c r="ITT152" s="66"/>
      <c r="ITU152" s="66"/>
      <c r="ITV152" s="66"/>
      <c r="ITW152" s="66"/>
      <c r="ITX152" s="66"/>
      <c r="ITY152" s="66"/>
      <c r="ITZ152" s="66"/>
      <c r="IUA152" s="66"/>
      <c r="IUB152" s="66"/>
      <c r="IUC152" s="66"/>
      <c r="IUD152" s="66"/>
      <c r="IUE152" s="66"/>
      <c r="IUF152" s="66"/>
      <c r="IUG152" s="66"/>
      <c r="IUH152" s="66"/>
      <c r="IUI152" s="66"/>
      <c r="IUJ152" s="66"/>
      <c r="IUK152" s="66"/>
      <c r="IUL152" s="66"/>
      <c r="IUM152" s="66"/>
      <c r="IUN152" s="66"/>
      <c r="IUO152" s="66"/>
      <c r="IUP152" s="66"/>
      <c r="IUQ152" s="66"/>
      <c r="IUR152" s="66"/>
      <c r="IUS152" s="66"/>
      <c r="IUT152" s="66"/>
      <c r="IUU152" s="66"/>
      <c r="IUV152" s="66"/>
      <c r="IUW152" s="66"/>
      <c r="IUX152" s="66"/>
      <c r="IUY152" s="66"/>
      <c r="IUZ152" s="66"/>
      <c r="IVA152" s="66"/>
      <c r="IVB152" s="66"/>
      <c r="IVC152" s="66"/>
      <c r="IVD152" s="66"/>
      <c r="IVE152" s="66"/>
      <c r="IVF152" s="66"/>
      <c r="IVG152" s="66"/>
      <c r="IVH152" s="66"/>
      <c r="IVI152" s="66"/>
      <c r="IVJ152" s="66"/>
      <c r="IVK152" s="66"/>
      <c r="IVL152" s="66"/>
      <c r="IVM152" s="66"/>
      <c r="IVN152" s="66"/>
      <c r="IVO152" s="66"/>
      <c r="IVP152" s="66"/>
      <c r="IVQ152" s="66"/>
      <c r="IVR152" s="66"/>
      <c r="IVS152" s="66"/>
      <c r="IVT152" s="66"/>
      <c r="IVU152" s="66"/>
      <c r="IVV152" s="66"/>
      <c r="IVW152" s="66"/>
      <c r="IVX152" s="66"/>
      <c r="IVY152" s="66"/>
      <c r="IVZ152" s="66"/>
      <c r="IWA152" s="66"/>
      <c r="IWB152" s="66"/>
      <c r="IWC152" s="66"/>
      <c r="IWD152" s="66"/>
      <c r="IWE152" s="66"/>
      <c r="IWF152" s="66"/>
      <c r="IWG152" s="66"/>
      <c r="IWH152" s="66"/>
      <c r="IWI152" s="66"/>
      <c r="IWJ152" s="66"/>
      <c r="IWK152" s="66"/>
      <c r="IWL152" s="66"/>
      <c r="IWM152" s="66"/>
      <c r="IWN152" s="66"/>
      <c r="IWO152" s="66"/>
      <c r="IWP152" s="66"/>
      <c r="IWQ152" s="66"/>
      <c r="IWR152" s="66"/>
      <c r="IWS152" s="66"/>
      <c r="IWT152" s="66"/>
      <c r="IWU152" s="66"/>
      <c r="IWV152" s="66"/>
      <c r="IWW152" s="66"/>
      <c r="IWX152" s="66"/>
      <c r="IWY152" s="66"/>
      <c r="IWZ152" s="66"/>
      <c r="IXA152" s="66"/>
      <c r="IXB152" s="66"/>
      <c r="IXC152" s="66"/>
      <c r="IXD152" s="66"/>
      <c r="IXE152" s="66"/>
      <c r="IXF152" s="66"/>
      <c r="IXG152" s="66"/>
      <c r="IXH152" s="66"/>
      <c r="IXI152" s="66"/>
      <c r="IXJ152" s="66"/>
      <c r="IXK152" s="66"/>
      <c r="IXL152" s="66"/>
      <c r="IXM152" s="66"/>
      <c r="IXN152" s="66"/>
      <c r="IXO152" s="66"/>
      <c r="IXP152" s="66"/>
      <c r="IXQ152" s="66"/>
      <c r="IXR152" s="66"/>
      <c r="IXS152" s="66"/>
      <c r="IXT152" s="66"/>
      <c r="IXU152" s="66"/>
      <c r="IXV152" s="66"/>
      <c r="IXW152" s="66"/>
      <c r="IXX152" s="66"/>
      <c r="IXY152" s="66"/>
      <c r="IXZ152" s="66"/>
      <c r="IYA152" s="66"/>
      <c r="IYB152" s="66"/>
      <c r="IYC152" s="66"/>
      <c r="IYD152" s="66"/>
      <c r="IYE152" s="66"/>
      <c r="IYF152" s="66"/>
      <c r="IYG152" s="66"/>
      <c r="IYH152" s="66"/>
      <c r="IYI152" s="66"/>
      <c r="IYJ152" s="66"/>
      <c r="IYK152" s="66"/>
      <c r="IYL152" s="66"/>
      <c r="IYM152" s="66"/>
      <c r="IYN152" s="66"/>
      <c r="IYO152" s="66"/>
      <c r="IYP152" s="66"/>
      <c r="IYQ152" s="66"/>
      <c r="IYR152" s="66"/>
      <c r="IYS152" s="66"/>
      <c r="IYT152" s="66"/>
      <c r="IYU152" s="66"/>
      <c r="IYV152" s="66"/>
      <c r="IYW152" s="66"/>
      <c r="IYX152" s="66"/>
      <c r="IYY152" s="66"/>
      <c r="IYZ152" s="66"/>
      <c r="IZA152" s="66"/>
      <c r="IZB152" s="66"/>
      <c r="IZC152" s="66"/>
      <c r="IZD152" s="66"/>
      <c r="IZE152" s="66"/>
      <c r="IZF152" s="66"/>
      <c r="IZG152" s="66"/>
      <c r="IZH152" s="66"/>
      <c r="IZI152" s="66"/>
      <c r="IZJ152" s="66"/>
      <c r="IZK152" s="66"/>
      <c r="IZL152" s="66"/>
      <c r="IZM152" s="66"/>
      <c r="IZN152" s="66"/>
      <c r="IZO152" s="66"/>
      <c r="IZP152" s="66"/>
      <c r="IZQ152" s="66"/>
      <c r="IZR152" s="66"/>
      <c r="IZS152" s="66"/>
      <c r="IZT152" s="66"/>
      <c r="IZU152" s="66"/>
      <c r="IZV152" s="66"/>
      <c r="IZW152" s="66"/>
      <c r="IZX152" s="66"/>
      <c r="IZY152" s="66"/>
      <c r="IZZ152" s="66"/>
      <c r="JAA152" s="66"/>
      <c r="JAB152" s="66"/>
      <c r="JAC152" s="66"/>
      <c r="JAD152" s="66"/>
      <c r="JAE152" s="66"/>
      <c r="JAF152" s="66"/>
      <c r="JAG152" s="66"/>
      <c r="JAH152" s="66"/>
      <c r="JAI152" s="66"/>
      <c r="JAJ152" s="66"/>
      <c r="JAK152" s="66"/>
      <c r="JAL152" s="66"/>
      <c r="JAM152" s="66"/>
      <c r="JAN152" s="66"/>
      <c r="JAO152" s="66"/>
      <c r="JAP152" s="66"/>
      <c r="JAQ152" s="66"/>
      <c r="JAR152" s="66"/>
      <c r="JAS152" s="66"/>
      <c r="JAT152" s="66"/>
      <c r="JAU152" s="66"/>
      <c r="JAV152" s="66"/>
      <c r="JAW152" s="66"/>
      <c r="JAX152" s="66"/>
      <c r="JAY152" s="66"/>
      <c r="JAZ152" s="66"/>
      <c r="JBA152" s="66"/>
      <c r="JBB152" s="66"/>
      <c r="JBC152" s="66"/>
      <c r="JBD152" s="66"/>
      <c r="JBE152" s="66"/>
      <c r="JBF152" s="66"/>
      <c r="JBG152" s="66"/>
      <c r="JBH152" s="66"/>
      <c r="JBI152" s="66"/>
      <c r="JBJ152" s="66"/>
      <c r="JBK152" s="66"/>
      <c r="JBL152" s="66"/>
      <c r="JBM152" s="66"/>
      <c r="JBN152" s="66"/>
      <c r="JBO152" s="66"/>
      <c r="JBP152" s="66"/>
      <c r="JBQ152" s="66"/>
      <c r="JBR152" s="66"/>
      <c r="JBS152" s="66"/>
      <c r="JBT152" s="66"/>
      <c r="JBU152" s="66"/>
      <c r="JBV152" s="66"/>
      <c r="JBW152" s="66"/>
      <c r="JBX152" s="66"/>
      <c r="JBY152" s="66"/>
      <c r="JBZ152" s="66"/>
      <c r="JCA152" s="66"/>
      <c r="JCB152" s="66"/>
      <c r="JCC152" s="66"/>
      <c r="JCD152" s="66"/>
      <c r="JCE152" s="66"/>
      <c r="JCF152" s="66"/>
      <c r="JCG152" s="66"/>
      <c r="JCH152" s="66"/>
      <c r="JCI152" s="66"/>
      <c r="JCJ152" s="66"/>
      <c r="JCK152" s="66"/>
      <c r="JCL152" s="66"/>
      <c r="JCM152" s="66"/>
      <c r="JCN152" s="66"/>
      <c r="JCO152" s="66"/>
      <c r="JCP152" s="66"/>
      <c r="JCQ152" s="66"/>
      <c r="JCR152" s="66"/>
      <c r="JCS152" s="66"/>
      <c r="JCT152" s="66"/>
      <c r="JCU152" s="66"/>
      <c r="JCV152" s="66"/>
      <c r="JCW152" s="66"/>
      <c r="JCX152" s="66"/>
      <c r="JCY152" s="66"/>
      <c r="JCZ152" s="66"/>
      <c r="JDA152" s="66"/>
      <c r="JDB152" s="66"/>
      <c r="JDC152" s="66"/>
      <c r="JDD152" s="66"/>
      <c r="JDE152" s="66"/>
      <c r="JDF152" s="66"/>
      <c r="JDG152" s="66"/>
      <c r="JDH152" s="66"/>
      <c r="JDI152" s="66"/>
      <c r="JDJ152" s="66"/>
      <c r="JDK152" s="66"/>
      <c r="JDL152" s="66"/>
      <c r="JDM152" s="66"/>
      <c r="JDN152" s="66"/>
      <c r="JDO152" s="66"/>
      <c r="JDP152" s="66"/>
      <c r="JDQ152" s="66"/>
      <c r="JDR152" s="66"/>
      <c r="JDS152" s="66"/>
      <c r="JDT152" s="66"/>
      <c r="JDU152" s="66"/>
      <c r="JDV152" s="66"/>
      <c r="JDW152" s="66"/>
      <c r="JDX152" s="66"/>
      <c r="JDY152" s="66"/>
      <c r="JDZ152" s="66"/>
      <c r="JEA152" s="66"/>
      <c r="JEB152" s="66"/>
      <c r="JEC152" s="66"/>
      <c r="JED152" s="66"/>
      <c r="JEE152" s="66"/>
      <c r="JEF152" s="66"/>
      <c r="JEG152" s="66"/>
      <c r="JEH152" s="66"/>
      <c r="JEI152" s="66"/>
      <c r="JEJ152" s="66"/>
      <c r="JEK152" s="66"/>
      <c r="JEL152" s="66"/>
      <c r="JEM152" s="66"/>
      <c r="JEN152" s="66"/>
      <c r="JEO152" s="66"/>
      <c r="JEP152" s="66"/>
      <c r="JEQ152" s="66"/>
      <c r="JER152" s="66"/>
      <c r="JES152" s="66"/>
      <c r="JET152" s="66"/>
      <c r="JEU152" s="66"/>
      <c r="JEV152" s="66"/>
      <c r="JEW152" s="66"/>
      <c r="JEX152" s="66"/>
      <c r="JEY152" s="66"/>
      <c r="JEZ152" s="66"/>
      <c r="JFA152" s="66"/>
      <c r="JFB152" s="66"/>
      <c r="JFC152" s="66"/>
      <c r="JFD152" s="66"/>
      <c r="JFE152" s="66"/>
      <c r="JFF152" s="66"/>
      <c r="JFG152" s="66"/>
      <c r="JFH152" s="66"/>
      <c r="JFI152" s="66"/>
      <c r="JFJ152" s="66"/>
      <c r="JFK152" s="66"/>
      <c r="JFL152" s="66"/>
      <c r="JFM152" s="66"/>
      <c r="JFN152" s="66"/>
      <c r="JFO152" s="66"/>
      <c r="JFP152" s="66"/>
      <c r="JFQ152" s="66"/>
      <c r="JFR152" s="66"/>
      <c r="JFS152" s="66"/>
      <c r="JFT152" s="66"/>
      <c r="JFU152" s="66"/>
      <c r="JFV152" s="66"/>
      <c r="JFW152" s="66"/>
      <c r="JFX152" s="66"/>
      <c r="JFY152" s="66"/>
      <c r="JFZ152" s="66"/>
      <c r="JGA152" s="66"/>
      <c r="JGB152" s="66"/>
      <c r="JGC152" s="66"/>
      <c r="JGD152" s="66"/>
      <c r="JGE152" s="66"/>
      <c r="JGF152" s="66"/>
      <c r="JGG152" s="66"/>
      <c r="JGH152" s="66"/>
      <c r="JGI152" s="66"/>
      <c r="JGJ152" s="66"/>
      <c r="JGK152" s="66"/>
      <c r="JGL152" s="66"/>
      <c r="JGM152" s="66"/>
      <c r="JGN152" s="66"/>
      <c r="JGO152" s="66"/>
      <c r="JGP152" s="66"/>
      <c r="JGQ152" s="66"/>
      <c r="JGR152" s="66"/>
      <c r="JGS152" s="66"/>
      <c r="JGT152" s="66"/>
      <c r="JGU152" s="66"/>
      <c r="JGV152" s="66"/>
      <c r="JGW152" s="66"/>
      <c r="JGX152" s="66"/>
      <c r="JGY152" s="66"/>
      <c r="JGZ152" s="66"/>
      <c r="JHA152" s="66"/>
      <c r="JHB152" s="66"/>
      <c r="JHC152" s="66"/>
      <c r="JHD152" s="66"/>
      <c r="JHE152" s="66"/>
      <c r="JHF152" s="66"/>
      <c r="JHG152" s="66"/>
      <c r="JHH152" s="66"/>
      <c r="JHI152" s="66"/>
      <c r="JHJ152" s="66"/>
      <c r="JHK152" s="66"/>
      <c r="JHL152" s="66"/>
      <c r="JHM152" s="66"/>
      <c r="JHN152" s="66"/>
      <c r="JHO152" s="66"/>
      <c r="JHP152" s="66"/>
      <c r="JHQ152" s="66"/>
      <c r="JHR152" s="66"/>
      <c r="JHS152" s="66"/>
      <c r="JHT152" s="66"/>
      <c r="JHU152" s="66"/>
      <c r="JHV152" s="66"/>
      <c r="JHW152" s="66"/>
      <c r="JHX152" s="66"/>
      <c r="JHY152" s="66"/>
      <c r="JHZ152" s="66"/>
      <c r="JIA152" s="66"/>
      <c r="JIB152" s="66"/>
      <c r="JIC152" s="66"/>
      <c r="JID152" s="66"/>
      <c r="JIE152" s="66"/>
      <c r="JIF152" s="66"/>
      <c r="JIG152" s="66"/>
      <c r="JIH152" s="66"/>
      <c r="JII152" s="66"/>
      <c r="JIJ152" s="66"/>
      <c r="JIK152" s="66"/>
      <c r="JIL152" s="66"/>
      <c r="JIM152" s="66"/>
      <c r="JIN152" s="66"/>
      <c r="JIO152" s="66"/>
      <c r="JIP152" s="66"/>
      <c r="JIQ152" s="66"/>
      <c r="JIR152" s="66"/>
      <c r="JIS152" s="66"/>
      <c r="JIT152" s="66"/>
      <c r="JIU152" s="66"/>
      <c r="JIV152" s="66"/>
      <c r="JIW152" s="66"/>
      <c r="JIX152" s="66"/>
      <c r="JIY152" s="66"/>
      <c r="JIZ152" s="66"/>
      <c r="JJA152" s="66"/>
      <c r="JJB152" s="66"/>
      <c r="JJC152" s="66"/>
      <c r="JJD152" s="66"/>
      <c r="JJE152" s="66"/>
      <c r="JJF152" s="66"/>
      <c r="JJG152" s="66"/>
      <c r="JJH152" s="66"/>
      <c r="JJI152" s="66"/>
      <c r="JJJ152" s="66"/>
      <c r="JJK152" s="66"/>
      <c r="JJL152" s="66"/>
      <c r="JJM152" s="66"/>
      <c r="JJN152" s="66"/>
      <c r="JJO152" s="66"/>
      <c r="JJP152" s="66"/>
      <c r="JJQ152" s="66"/>
      <c r="JJR152" s="66"/>
      <c r="JJS152" s="66"/>
      <c r="JJT152" s="66"/>
      <c r="JJU152" s="66"/>
      <c r="JJV152" s="66"/>
      <c r="JJW152" s="66"/>
      <c r="JJX152" s="66"/>
      <c r="JJY152" s="66"/>
      <c r="JJZ152" s="66"/>
      <c r="JKA152" s="66"/>
      <c r="JKB152" s="66"/>
      <c r="JKC152" s="66"/>
      <c r="JKD152" s="66"/>
      <c r="JKE152" s="66"/>
      <c r="JKF152" s="66"/>
      <c r="JKG152" s="66"/>
      <c r="JKH152" s="66"/>
      <c r="JKI152" s="66"/>
      <c r="JKJ152" s="66"/>
      <c r="JKK152" s="66"/>
      <c r="JKL152" s="66"/>
      <c r="JKM152" s="66"/>
      <c r="JKN152" s="66"/>
      <c r="JKO152" s="66"/>
      <c r="JKP152" s="66"/>
      <c r="JKQ152" s="66"/>
      <c r="JKR152" s="66"/>
      <c r="JKS152" s="66"/>
      <c r="JKT152" s="66"/>
      <c r="JKU152" s="66"/>
      <c r="JKV152" s="66"/>
      <c r="JKW152" s="66"/>
      <c r="JKX152" s="66"/>
      <c r="JKY152" s="66"/>
      <c r="JKZ152" s="66"/>
      <c r="JLA152" s="66"/>
      <c r="JLB152" s="66"/>
      <c r="JLC152" s="66"/>
      <c r="JLD152" s="66"/>
      <c r="JLE152" s="66"/>
      <c r="JLF152" s="66"/>
      <c r="JLG152" s="66"/>
      <c r="JLH152" s="66"/>
      <c r="JLI152" s="66"/>
      <c r="JLJ152" s="66"/>
      <c r="JLK152" s="66"/>
      <c r="JLL152" s="66"/>
      <c r="JLM152" s="66"/>
      <c r="JLN152" s="66"/>
      <c r="JLO152" s="66"/>
      <c r="JLP152" s="66"/>
      <c r="JLQ152" s="66"/>
      <c r="JLR152" s="66"/>
      <c r="JLS152" s="66"/>
      <c r="JLT152" s="66"/>
      <c r="JLU152" s="66"/>
      <c r="JLV152" s="66"/>
      <c r="JLW152" s="66"/>
      <c r="JLX152" s="66"/>
      <c r="JLY152" s="66"/>
      <c r="JLZ152" s="66"/>
      <c r="JMA152" s="66"/>
      <c r="JMB152" s="66"/>
      <c r="JMC152" s="66"/>
      <c r="JMD152" s="66"/>
      <c r="JME152" s="66"/>
      <c r="JMF152" s="66"/>
      <c r="JMG152" s="66"/>
      <c r="JMH152" s="66"/>
      <c r="JMI152" s="66"/>
      <c r="JMJ152" s="66"/>
      <c r="JMK152" s="66"/>
      <c r="JML152" s="66"/>
      <c r="JMM152" s="66"/>
      <c r="JMN152" s="66"/>
      <c r="JMO152" s="66"/>
      <c r="JMP152" s="66"/>
      <c r="JMQ152" s="66"/>
      <c r="JMR152" s="66"/>
      <c r="JMS152" s="66"/>
      <c r="JMT152" s="66"/>
      <c r="JMU152" s="66"/>
      <c r="JMV152" s="66"/>
      <c r="JMW152" s="66"/>
      <c r="JMX152" s="66"/>
      <c r="JMY152" s="66"/>
      <c r="JMZ152" s="66"/>
      <c r="JNA152" s="66"/>
      <c r="JNB152" s="66"/>
      <c r="JNC152" s="66"/>
      <c r="JND152" s="66"/>
      <c r="JNE152" s="66"/>
      <c r="JNF152" s="66"/>
      <c r="JNG152" s="66"/>
      <c r="JNH152" s="66"/>
      <c r="JNI152" s="66"/>
      <c r="JNJ152" s="66"/>
      <c r="JNK152" s="66"/>
      <c r="JNL152" s="66"/>
      <c r="JNM152" s="66"/>
      <c r="JNN152" s="66"/>
      <c r="JNO152" s="66"/>
      <c r="JNP152" s="66"/>
      <c r="JNQ152" s="66"/>
      <c r="JNR152" s="66"/>
      <c r="JNS152" s="66"/>
      <c r="JNT152" s="66"/>
      <c r="JNU152" s="66"/>
      <c r="JNV152" s="66"/>
      <c r="JNW152" s="66"/>
      <c r="JNX152" s="66"/>
      <c r="JNY152" s="66"/>
      <c r="JNZ152" s="66"/>
      <c r="JOA152" s="66"/>
      <c r="JOB152" s="66"/>
      <c r="JOC152" s="66"/>
      <c r="JOD152" s="66"/>
      <c r="JOE152" s="66"/>
      <c r="JOF152" s="66"/>
      <c r="JOG152" s="66"/>
      <c r="JOH152" s="66"/>
      <c r="JOI152" s="66"/>
      <c r="JOJ152" s="66"/>
      <c r="JOK152" s="66"/>
      <c r="JOL152" s="66"/>
      <c r="JOM152" s="66"/>
      <c r="JON152" s="66"/>
      <c r="JOO152" s="66"/>
      <c r="JOP152" s="66"/>
      <c r="JOQ152" s="66"/>
      <c r="JOR152" s="66"/>
      <c r="JOS152" s="66"/>
      <c r="JOT152" s="66"/>
      <c r="JOU152" s="66"/>
      <c r="JOV152" s="66"/>
      <c r="JOW152" s="66"/>
      <c r="JOX152" s="66"/>
      <c r="JOY152" s="66"/>
      <c r="JOZ152" s="66"/>
      <c r="JPA152" s="66"/>
      <c r="JPB152" s="66"/>
      <c r="JPC152" s="66"/>
      <c r="JPD152" s="66"/>
      <c r="JPE152" s="66"/>
      <c r="JPF152" s="66"/>
      <c r="JPG152" s="66"/>
      <c r="JPH152" s="66"/>
      <c r="JPI152" s="66"/>
      <c r="JPJ152" s="66"/>
      <c r="JPK152" s="66"/>
      <c r="JPL152" s="66"/>
      <c r="JPM152" s="66"/>
      <c r="JPN152" s="66"/>
      <c r="JPO152" s="66"/>
      <c r="JPP152" s="66"/>
      <c r="JPQ152" s="66"/>
      <c r="JPR152" s="66"/>
      <c r="JPS152" s="66"/>
      <c r="JPT152" s="66"/>
      <c r="JPU152" s="66"/>
      <c r="JPV152" s="66"/>
      <c r="JPW152" s="66"/>
      <c r="JPX152" s="66"/>
      <c r="JPY152" s="66"/>
      <c r="JPZ152" s="66"/>
      <c r="JQA152" s="66"/>
      <c r="JQB152" s="66"/>
      <c r="JQC152" s="66"/>
      <c r="JQD152" s="66"/>
      <c r="JQE152" s="66"/>
      <c r="JQF152" s="66"/>
      <c r="JQG152" s="66"/>
      <c r="JQH152" s="66"/>
      <c r="JQI152" s="66"/>
      <c r="JQJ152" s="66"/>
      <c r="JQK152" s="66"/>
      <c r="JQL152" s="66"/>
      <c r="JQM152" s="66"/>
      <c r="JQN152" s="66"/>
      <c r="JQO152" s="66"/>
      <c r="JQP152" s="66"/>
      <c r="JQQ152" s="66"/>
      <c r="JQR152" s="66"/>
      <c r="JQS152" s="66"/>
      <c r="JQT152" s="66"/>
      <c r="JQU152" s="66"/>
      <c r="JQV152" s="66"/>
      <c r="JQW152" s="66"/>
      <c r="JQX152" s="66"/>
      <c r="JQY152" s="66"/>
      <c r="JQZ152" s="66"/>
      <c r="JRA152" s="66"/>
      <c r="JRB152" s="66"/>
      <c r="JRC152" s="66"/>
      <c r="JRD152" s="66"/>
      <c r="JRE152" s="66"/>
      <c r="JRF152" s="66"/>
      <c r="JRG152" s="66"/>
      <c r="JRH152" s="66"/>
      <c r="JRI152" s="66"/>
      <c r="JRJ152" s="66"/>
      <c r="JRK152" s="66"/>
      <c r="JRL152" s="66"/>
      <c r="JRM152" s="66"/>
      <c r="JRN152" s="66"/>
      <c r="JRO152" s="66"/>
      <c r="JRP152" s="66"/>
      <c r="JRQ152" s="66"/>
      <c r="JRR152" s="66"/>
      <c r="JRS152" s="66"/>
      <c r="JRT152" s="66"/>
      <c r="JRU152" s="66"/>
      <c r="JRV152" s="66"/>
      <c r="JRW152" s="66"/>
      <c r="JRX152" s="66"/>
      <c r="JRY152" s="66"/>
      <c r="JRZ152" s="66"/>
      <c r="JSA152" s="66"/>
      <c r="JSB152" s="66"/>
      <c r="JSC152" s="66"/>
      <c r="JSD152" s="66"/>
      <c r="JSE152" s="66"/>
      <c r="JSF152" s="66"/>
      <c r="JSG152" s="66"/>
      <c r="JSH152" s="66"/>
      <c r="JSI152" s="66"/>
      <c r="JSJ152" s="66"/>
      <c r="JSK152" s="66"/>
      <c r="JSL152" s="66"/>
      <c r="JSM152" s="66"/>
      <c r="JSN152" s="66"/>
      <c r="JSO152" s="66"/>
      <c r="JSP152" s="66"/>
      <c r="JSQ152" s="66"/>
      <c r="JSR152" s="66"/>
      <c r="JSS152" s="66"/>
      <c r="JST152" s="66"/>
      <c r="JSU152" s="66"/>
      <c r="JSV152" s="66"/>
      <c r="JSW152" s="66"/>
      <c r="JSX152" s="66"/>
      <c r="JSY152" s="66"/>
      <c r="JSZ152" s="66"/>
      <c r="JTA152" s="66"/>
      <c r="JTB152" s="66"/>
      <c r="JTC152" s="66"/>
      <c r="JTD152" s="66"/>
      <c r="JTE152" s="66"/>
      <c r="JTF152" s="66"/>
      <c r="JTG152" s="66"/>
      <c r="JTH152" s="66"/>
      <c r="JTI152" s="66"/>
      <c r="JTJ152" s="66"/>
      <c r="JTK152" s="66"/>
      <c r="JTL152" s="66"/>
      <c r="JTM152" s="66"/>
      <c r="JTN152" s="66"/>
      <c r="JTO152" s="66"/>
      <c r="JTP152" s="66"/>
      <c r="JTQ152" s="66"/>
      <c r="JTR152" s="66"/>
      <c r="JTS152" s="66"/>
      <c r="JTT152" s="66"/>
      <c r="JTU152" s="66"/>
      <c r="JTV152" s="66"/>
      <c r="JTW152" s="66"/>
      <c r="JTX152" s="66"/>
      <c r="JTY152" s="66"/>
      <c r="JTZ152" s="66"/>
      <c r="JUA152" s="66"/>
      <c r="JUB152" s="66"/>
      <c r="JUC152" s="66"/>
      <c r="JUD152" s="66"/>
      <c r="JUE152" s="66"/>
      <c r="JUF152" s="66"/>
      <c r="JUG152" s="66"/>
      <c r="JUH152" s="66"/>
      <c r="JUI152" s="66"/>
      <c r="JUJ152" s="66"/>
      <c r="JUK152" s="66"/>
      <c r="JUL152" s="66"/>
      <c r="JUM152" s="66"/>
      <c r="JUN152" s="66"/>
      <c r="JUO152" s="66"/>
      <c r="JUP152" s="66"/>
      <c r="JUQ152" s="66"/>
      <c r="JUR152" s="66"/>
      <c r="JUS152" s="66"/>
      <c r="JUT152" s="66"/>
      <c r="JUU152" s="66"/>
      <c r="JUV152" s="66"/>
      <c r="JUW152" s="66"/>
      <c r="JUX152" s="66"/>
      <c r="JUY152" s="66"/>
      <c r="JUZ152" s="66"/>
      <c r="JVA152" s="66"/>
      <c r="JVB152" s="66"/>
      <c r="JVC152" s="66"/>
      <c r="JVD152" s="66"/>
      <c r="JVE152" s="66"/>
      <c r="JVF152" s="66"/>
      <c r="JVG152" s="66"/>
      <c r="JVH152" s="66"/>
      <c r="JVI152" s="66"/>
      <c r="JVJ152" s="66"/>
      <c r="JVK152" s="66"/>
      <c r="JVL152" s="66"/>
      <c r="JVM152" s="66"/>
      <c r="JVN152" s="66"/>
      <c r="JVO152" s="66"/>
      <c r="JVP152" s="66"/>
      <c r="JVQ152" s="66"/>
      <c r="JVR152" s="66"/>
      <c r="JVS152" s="66"/>
      <c r="JVT152" s="66"/>
      <c r="JVU152" s="66"/>
      <c r="JVV152" s="66"/>
      <c r="JVW152" s="66"/>
      <c r="JVX152" s="66"/>
      <c r="JVY152" s="66"/>
      <c r="JVZ152" s="66"/>
      <c r="JWA152" s="66"/>
      <c r="JWB152" s="66"/>
      <c r="JWC152" s="66"/>
      <c r="JWD152" s="66"/>
      <c r="JWE152" s="66"/>
      <c r="JWF152" s="66"/>
      <c r="JWG152" s="66"/>
      <c r="JWH152" s="66"/>
      <c r="JWI152" s="66"/>
      <c r="JWJ152" s="66"/>
      <c r="JWK152" s="66"/>
      <c r="JWL152" s="66"/>
      <c r="JWM152" s="66"/>
      <c r="JWN152" s="66"/>
      <c r="JWO152" s="66"/>
      <c r="JWP152" s="66"/>
      <c r="JWQ152" s="66"/>
      <c r="JWR152" s="66"/>
      <c r="JWS152" s="66"/>
      <c r="JWT152" s="66"/>
      <c r="JWU152" s="66"/>
      <c r="JWV152" s="66"/>
      <c r="JWW152" s="66"/>
      <c r="JWX152" s="66"/>
      <c r="JWY152" s="66"/>
      <c r="JWZ152" s="66"/>
      <c r="JXA152" s="66"/>
      <c r="JXB152" s="66"/>
      <c r="JXC152" s="66"/>
      <c r="JXD152" s="66"/>
      <c r="JXE152" s="66"/>
      <c r="JXF152" s="66"/>
      <c r="JXG152" s="66"/>
      <c r="JXH152" s="66"/>
      <c r="JXI152" s="66"/>
      <c r="JXJ152" s="66"/>
      <c r="JXK152" s="66"/>
      <c r="JXL152" s="66"/>
      <c r="JXM152" s="66"/>
      <c r="JXN152" s="66"/>
      <c r="JXO152" s="66"/>
      <c r="JXP152" s="66"/>
      <c r="JXQ152" s="66"/>
      <c r="JXR152" s="66"/>
      <c r="JXS152" s="66"/>
      <c r="JXT152" s="66"/>
      <c r="JXU152" s="66"/>
      <c r="JXV152" s="66"/>
      <c r="JXW152" s="66"/>
      <c r="JXX152" s="66"/>
      <c r="JXY152" s="66"/>
      <c r="JXZ152" s="66"/>
      <c r="JYA152" s="66"/>
      <c r="JYB152" s="66"/>
      <c r="JYC152" s="66"/>
      <c r="JYD152" s="66"/>
      <c r="JYE152" s="66"/>
      <c r="JYF152" s="66"/>
      <c r="JYG152" s="66"/>
      <c r="JYH152" s="66"/>
      <c r="JYI152" s="66"/>
      <c r="JYJ152" s="66"/>
      <c r="JYK152" s="66"/>
      <c r="JYL152" s="66"/>
      <c r="JYM152" s="66"/>
      <c r="JYN152" s="66"/>
      <c r="JYO152" s="66"/>
      <c r="JYP152" s="66"/>
      <c r="JYQ152" s="66"/>
      <c r="JYR152" s="66"/>
      <c r="JYS152" s="66"/>
      <c r="JYT152" s="66"/>
      <c r="JYU152" s="66"/>
      <c r="JYV152" s="66"/>
      <c r="JYW152" s="66"/>
      <c r="JYX152" s="66"/>
      <c r="JYY152" s="66"/>
      <c r="JYZ152" s="66"/>
      <c r="JZA152" s="66"/>
      <c r="JZB152" s="66"/>
      <c r="JZC152" s="66"/>
      <c r="JZD152" s="66"/>
      <c r="JZE152" s="66"/>
      <c r="JZF152" s="66"/>
      <c r="JZG152" s="66"/>
      <c r="JZH152" s="66"/>
      <c r="JZI152" s="66"/>
      <c r="JZJ152" s="66"/>
      <c r="JZK152" s="66"/>
      <c r="JZL152" s="66"/>
      <c r="JZM152" s="66"/>
      <c r="JZN152" s="66"/>
      <c r="JZO152" s="66"/>
      <c r="JZP152" s="66"/>
      <c r="JZQ152" s="66"/>
      <c r="JZR152" s="66"/>
      <c r="JZS152" s="66"/>
      <c r="JZT152" s="66"/>
      <c r="JZU152" s="66"/>
      <c r="JZV152" s="66"/>
      <c r="JZW152" s="66"/>
      <c r="JZX152" s="66"/>
      <c r="JZY152" s="66"/>
      <c r="JZZ152" s="66"/>
      <c r="KAA152" s="66"/>
      <c r="KAB152" s="66"/>
      <c r="KAC152" s="66"/>
      <c r="KAD152" s="66"/>
      <c r="KAE152" s="66"/>
      <c r="KAF152" s="66"/>
      <c r="KAG152" s="66"/>
      <c r="KAH152" s="66"/>
      <c r="KAI152" s="66"/>
      <c r="KAJ152" s="66"/>
      <c r="KAK152" s="66"/>
      <c r="KAL152" s="66"/>
      <c r="KAM152" s="66"/>
      <c r="KAN152" s="66"/>
      <c r="KAO152" s="66"/>
      <c r="KAP152" s="66"/>
      <c r="KAQ152" s="66"/>
      <c r="KAR152" s="66"/>
      <c r="KAS152" s="66"/>
      <c r="KAT152" s="66"/>
      <c r="KAU152" s="66"/>
      <c r="KAV152" s="66"/>
      <c r="KAW152" s="66"/>
      <c r="KAX152" s="66"/>
      <c r="KAY152" s="66"/>
      <c r="KAZ152" s="66"/>
      <c r="KBA152" s="66"/>
      <c r="KBB152" s="66"/>
      <c r="KBC152" s="66"/>
      <c r="KBD152" s="66"/>
      <c r="KBE152" s="66"/>
      <c r="KBF152" s="66"/>
      <c r="KBG152" s="66"/>
      <c r="KBH152" s="66"/>
      <c r="KBI152" s="66"/>
      <c r="KBJ152" s="66"/>
      <c r="KBK152" s="66"/>
      <c r="KBL152" s="66"/>
      <c r="KBM152" s="66"/>
      <c r="KBN152" s="66"/>
      <c r="KBO152" s="66"/>
      <c r="KBP152" s="66"/>
      <c r="KBQ152" s="66"/>
      <c r="KBR152" s="66"/>
      <c r="KBS152" s="66"/>
      <c r="KBT152" s="66"/>
      <c r="KBU152" s="66"/>
      <c r="KBV152" s="66"/>
      <c r="KBW152" s="66"/>
      <c r="KBX152" s="66"/>
      <c r="KBY152" s="66"/>
      <c r="KBZ152" s="66"/>
      <c r="KCA152" s="66"/>
      <c r="KCB152" s="66"/>
      <c r="KCC152" s="66"/>
      <c r="KCD152" s="66"/>
      <c r="KCE152" s="66"/>
      <c r="KCF152" s="66"/>
      <c r="KCG152" s="66"/>
      <c r="KCH152" s="66"/>
      <c r="KCI152" s="66"/>
      <c r="KCJ152" s="66"/>
      <c r="KCK152" s="66"/>
      <c r="KCL152" s="66"/>
      <c r="KCM152" s="66"/>
      <c r="KCN152" s="66"/>
      <c r="KCO152" s="66"/>
      <c r="KCP152" s="66"/>
      <c r="KCQ152" s="66"/>
      <c r="KCR152" s="66"/>
      <c r="KCS152" s="66"/>
      <c r="KCT152" s="66"/>
      <c r="KCU152" s="66"/>
      <c r="KCV152" s="66"/>
      <c r="KCW152" s="66"/>
      <c r="KCX152" s="66"/>
      <c r="KCY152" s="66"/>
      <c r="KCZ152" s="66"/>
      <c r="KDA152" s="66"/>
      <c r="KDB152" s="66"/>
      <c r="KDC152" s="66"/>
      <c r="KDD152" s="66"/>
      <c r="KDE152" s="66"/>
      <c r="KDF152" s="66"/>
      <c r="KDG152" s="66"/>
      <c r="KDH152" s="66"/>
      <c r="KDI152" s="66"/>
      <c r="KDJ152" s="66"/>
      <c r="KDK152" s="66"/>
      <c r="KDL152" s="66"/>
      <c r="KDM152" s="66"/>
      <c r="KDN152" s="66"/>
      <c r="KDO152" s="66"/>
      <c r="KDP152" s="66"/>
      <c r="KDQ152" s="66"/>
      <c r="KDR152" s="66"/>
      <c r="KDS152" s="66"/>
      <c r="KDT152" s="66"/>
      <c r="KDU152" s="66"/>
      <c r="KDV152" s="66"/>
      <c r="KDW152" s="66"/>
      <c r="KDX152" s="66"/>
      <c r="KDY152" s="66"/>
      <c r="KDZ152" s="66"/>
      <c r="KEA152" s="66"/>
      <c r="KEB152" s="66"/>
      <c r="KEC152" s="66"/>
      <c r="KED152" s="66"/>
      <c r="KEE152" s="66"/>
      <c r="KEF152" s="66"/>
      <c r="KEG152" s="66"/>
      <c r="KEH152" s="66"/>
      <c r="KEI152" s="66"/>
      <c r="KEJ152" s="66"/>
      <c r="KEK152" s="66"/>
      <c r="KEL152" s="66"/>
      <c r="KEM152" s="66"/>
      <c r="KEN152" s="66"/>
      <c r="KEO152" s="66"/>
      <c r="KEP152" s="66"/>
      <c r="KEQ152" s="66"/>
      <c r="KER152" s="66"/>
      <c r="KES152" s="66"/>
      <c r="KET152" s="66"/>
      <c r="KEU152" s="66"/>
      <c r="KEV152" s="66"/>
      <c r="KEW152" s="66"/>
      <c r="KEX152" s="66"/>
      <c r="KEY152" s="66"/>
      <c r="KEZ152" s="66"/>
      <c r="KFA152" s="66"/>
      <c r="KFB152" s="66"/>
      <c r="KFC152" s="66"/>
      <c r="KFD152" s="66"/>
      <c r="KFE152" s="66"/>
      <c r="KFF152" s="66"/>
      <c r="KFG152" s="66"/>
      <c r="KFH152" s="66"/>
      <c r="KFI152" s="66"/>
      <c r="KFJ152" s="66"/>
      <c r="KFK152" s="66"/>
      <c r="KFL152" s="66"/>
      <c r="KFM152" s="66"/>
      <c r="KFN152" s="66"/>
      <c r="KFO152" s="66"/>
      <c r="KFP152" s="66"/>
      <c r="KFQ152" s="66"/>
      <c r="KFR152" s="66"/>
      <c r="KFS152" s="66"/>
      <c r="KFT152" s="66"/>
      <c r="KFU152" s="66"/>
      <c r="KFV152" s="66"/>
      <c r="KFW152" s="66"/>
      <c r="KFX152" s="66"/>
      <c r="KFY152" s="66"/>
      <c r="KFZ152" s="66"/>
      <c r="KGA152" s="66"/>
      <c r="KGB152" s="66"/>
      <c r="KGC152" s="66"/>
      <c r="KGD152" s="66"/>
      <c r="KGE152" s="66"/>
      <c r="KGF152" s="66"/>
      <c r="KGG152" s="66"/>
      <c r="KGH152" s="66"/>
      <c r="KGI152" s="66"/>
      <c r="KGJ152" s="66"/>
      <c r="KGK152" s="66"/>
      <c r="KGL152" s="66"/>
      <c r="KGM152" s="66"/>
      <c r="KGN152" s="66"/>
      <c r="KGO152" s="66"/>
      <c r="KGP152" s="66"/>
      <c r="KGQ152" s="66"/>
      <c r="KGR152" s="66"/>
      <c r="KGS152" s="66"/>
      <c r="KGT152" s="66"/>
      <c r="KGU152" s="66"/>
      <c r="KGV152" s="66"/>
      <c r="KGW152" s="66"/>
      <c r="KGX152" s="66"/>
      <c r="KGY152" s="66"/>
      <c r="KGZ152" s="66"/>
      <c r="KHA152" s="66"/>
      <c r="KHB152" s="66"/>
      <c r="KHC152" s="66"/>
      <c r="KHD152" s="66"/>
      <c r="KHE152" s="66"/>
      <c r="KHF152" s="66"/>
      <c r="KHG152" s="66"/>
      <c r="KHH152" s="66"/>
      <c r="KHI152" s="66"/>
      <c r="KHJ152" s="66"/>
      <c r="KHK152" s="66"/>
      <c r="KHL152" s="66"/>
      <c r="KHM152" s="66"/>
      <c r="KHN152" s="66"/>
      <c r="KHO152" s="66"/>
      <c r="KHP152" s="66"/>
      <c r="KHQ152" s="66"/>
      <c r="KHR152" s="66"/>
      <c r="KHS152" s="66"/>
      <c r="KHT152" s="66"/>
      <c r="KHU152" s="66"/>
      <c r="KHV152" s="66"/>
      <c r="KHW152" s="66"/>
      <c r="KHX152" s="66"/>
      <c r="KHY152" s="66"/>
      <c r="KHZ152" s="66"/>
      <c r="KIA152" s="66"/>
      <c r="KIB152" s="66"/>
      <c r="KIC152" s="66"/>
      <c r="KID152" s="66"/>
      <c r="KIE152" s="66"/>
      <c r="KIF152" s="66"/>
      <c r="KIG152" s="66"/>
      <c r="KIH152" s="66"/>
      <c r="KII152" s="66"/>
      <c r="KIJ152" s="66"/>
      <c r="KIK152" s="66"/>
      <c r="KIL152" s="66"/>
      <c r="KIM152" s="66"/>
      <c r="KIN152" s="66"/>
      <c r="KIO152" s="66"/>
      <c r="KIP152" s="66"/>
      <c r="KIQ152" s="66"/>
      <c r="KIR152" s="66"/>
      <c r="KIS152" s="66"/>
      <c r="KIT152" s="66"/>
      <c r="KIU152" s="66"/>
      <c r="KIV152" s="66"/>
      <c r="KIW152" s="66"/>
      <c r="KIX152" s="66"/>
      <c r="KIY152" s="66"/>
      <c r="KIZ152" s="66"/>
      <c r="KJA152" s="66"/>
      <c r="KJB152" s="66"/>
      <c r="KJC152" s="66"/>
      <c r="KJD152" s="66"/>
      <c r="KJE152" s="66"/>
      <c r="KJF152" s="66"/>
      <c r="KJG152" s="66"/>
      <c r="KJH152" s="66"/>
      <c r="KJI152" s="66"/>
      <c r="KJJ152" s="66"/>
      <c r="KJK152" s="66"/>
      <c r="KJL152" s="66"/>
      <c r="KJM152" s="66"/>
      <c r="KJN152" s="66"/>
      <c r="KJO152" s="66"/>
      <c r="KJP152" s="66"/>
      <c r="KJQ152" s="66"/>
      <c r="KJR152" s="66"/>
      <c r="KJS152" s="66"/>
      <c r="KJT152" s="66"/>
      <c r="KJU152" s="66"/>
      <c r="KJV152" s="66"/>
      <c r="KJW152" s="66"/>
      <c r="KJX152" s="66"/>
      <c r="KJY152" s="66"/>
      <c r="KJZ152" s="66"/>
      <c r="KKA152" s="66"/>
      <c r="KKB152" s="66"/>
      <c r="KKC152" s="66"/>
      <c r="KKD152" s="66"/>
      <c r="KKE152" s="66"/>
      <c r="KKF152" s="66"/>
      <c r="KKG152" s="66"/>
      <c r="KKH152" s="66"/>
      <c r="KKI152" s="66"/>
      <c r="KKJ152" s="66"/>
      <c r="KKK152" s="66"/>
      <c r="KKL152" s="66"/>
      <c r="KKM152" s="66"/>
      <c r="KKN152" s="66"/>
      <c r="KKO152" s="66"/>
      <c r="KKP152" s="66"/>
      <c r="KKQ152" s="66"/>
      <c r="KKR152" s="66"/>
      <c r="KKS152" s="66"/>
      <c r="KKT152" s="66"/>
      <c r="KKU152" s="66"/>
      <c r="KKV152" s="66"/>
      <c r="KKW152" s="66"/>
      <c r="KKX152" s="66"/>
      <c r="KKY152" s="66"/>
      <c r="KKZ152" s="66"/>
      <c r="KLA152" s="66"/>
      <c r="KLB152" s="66"/>
      <c r="KLC152" s="66"/>
      <c r="KLD152" s="66"/>
      <c r="KLE152" s="66"/>
      <c r="KLF152" s="66"/>
      <c r="KLG152" s="66"/>
      <c r="KLH152" s="66"/>
      <c r="KLI152" s="66"/>
      <c r="KLJ152" s="66"/>
      <c r="KLK152" s="66"/>
      <c r="KLL152" s="66"/>
      <c r="KLM152" s="66"/>
      <c r="KLN152" s="66"/>
      <c r="KLO152" s="66"/>
      <c r="KLP152" s="66"/>
      <c r="KLQ152" s="66"/>
      <c r="KLR152" s="66"/>
      <c r="KLS152" s="66"/>
      <c r="KLT152" s="66"/>
      <c r="KLU152" s="66"/>
      <c r="KLV152" s="66"/>
      <c r="KLW152" s="66"/>
      <c r="KLX152" s="66"/>
      <c r="KLY152" s="66"/>
      <c r="KLZ152" s="66"/>
      <c r="KMA152" s="66"/>
      <c r="KMB152" s="66"/>
      <c r="KMC152" s="66"/>
      <c r="KMD152" s="66"/>
      <c r="KME152" s="66"/>
      <c r="KMF152" s="66"/>
      <c r="KMG152" s="66"/>
      <c r="KMH152" s="66"/>
      <c r="KMI152" s="66"/>
      <c r="KMJ152" s="66"/>
      <c r="KMK152" s="66"/>
      <c r="KML152" s="66"/>
      <c r="KMM152" s="66"/>
      <c r="KMN152" s="66"/>
      <c r="KMO152" s="66"/>
      <c r="KMP152" s="66"/>
      <c r="KMQ152" s="66"/>
      <c r="KMR152" s="66"/>
      <c r="KMS152" s="66"/>
      <c r="KMT152" s="66"/>
      <c r="KMU152" s="66"/>
      <c r="KMV152" s="66"/>
      <c r="KMW152" s="66"/>
      <c r="KMX152" s="66"/>
      <c r="KMY152" s="66"/>
      <c r="KMZ152" s="66"/>
      <c r="KNA152" s="66"/>
      <c r="KNB152" s="66"/>
      <c r="KNC152" s="66"/>
      <c r="KND152" s="66"/>
      <c r="KNE152" s="66"/>
      <c r="KNF152" s="66"/>
      <c r="KNG152" s="66"/>
      <c r="KNH152" s="66"/>
      <c r="KNI152" s="66"/>
      <c r="KNJ152" s="66"/>
      <c r="KNK152" s="66"/>
      <c r="KNL152" s="66"/>
      <c r="KNM152" s="66"/>
      <c r="KNN152" s="66"/>
      <c r="KNO152" s="66"/>
      <c r="KNP152" s="66"/>
      <c r="KNQ152" s="66"/>
      <c r="KNR152" s="66"/>
      <c r="KNS152" s="66"/>
      <c r="KNT152" s="66"/>
      <c r="KNU152" s="66"/>
      <c r="KNV152" s="66"/>
      <c r="KNW152" s="66"/>
      <c r="KNX152" s="66"/>
      <c r="KNY152" s="66"/>
      <c r="KNZ152" s="66"/>
      <c r="KOA152" s="66"/>
      <c r="KOB152" s="66"/>
      <c r="KOC152" s="66"/>
      <c r="KOD152" s="66"/>
      <c r="KOE152" s="66"/>
      <c r="KOF152" s="66"/>
      <c r="KOG152" s="66"/>
      <c r="KOH152" s="66"/>
      <c r="KOI152" s="66"/>
      <c r="KOJ152" s="66"/>
      <c r="KOK152" s="66"/>
      <c r="KOL152" s="66"/>
      <c r="KOM152" s="66"/>
      <c r="KON152" s="66"/>
      <c r="KOO152" s="66"/>
      <c r="KOP152" s="66"/>
      <c r="KOQ152" s="66"/>
      <c r="KOR152" s="66"/>
      <c r="KOS152" s="66"/>
      <c r="KOT152" s="66"/>
      <c r="KOU152" s="66"/>
      <c r="KOV152" s="66"/>
      <c r="KOW152" s="66"/>
      <c r="KOX152" s="66"/>
      <c r="KOY152" s="66"/>
      <c r="KOZ152" s="66"/>
      <c r="KPA152" s="66"/>
      <c r="KPB152" s="66"/>
      <c r="KPC152" s="66"/>
      <c r="KPD152" s="66"/>
      <c r="KPE152" s="66"/>
      <c r="KPF152" s="66"/>
      <c r="KPG152" s="66"/>
      <c r="KPH152" s="66"/>
      <c r="KPI152" s="66"/>
      <c r="KPJ152" s="66"/>
      <c r="KPK152" s="66"/>
      <c r="KPL152" s="66"/>
      <c r="KPM152" s="66"/>
      <c r="KPN152" s="66"/>
      <c r="KPO152" s="66"/>
      <c r="KPP152" s="66"/>
      <c r="KPQ152" s="66"/>
      <c r="KPR152" s="66"/>
      <c r="KPS152" s="66"/>
      <c r="KPT152" s="66"/>
      <c r="KPU152" s="66"/>
      <c r="KPV152" s="66"/>
      <c r="KPW152" s="66"/>
      <c r="KPX152" s="66"/>
      <c r="KPY152" s="66"/>
      <c r="KPZ152" s="66"/>
      <c r="KQA152" s="66"/>
      <c r="KQB152" s="66"/>
      <c r="KQC152" s="66"/>
      <c r="KQD152" s="66"/>
      <c r="KQE152" s="66"/>
      <c r="KQF152" s="66"/>
      <c r="KQG152" s="66"/>
      <c r="KQH152" s="66"/>
      <c r="KQI152" s="66"/>
      <c r="KQJ152" s="66"/>
      <c r="KQK152" s="66"/>
      <c r="KQL152" s="66"/>
      <c r="KQM152" s="66"/>
      <c r="KQN152" s="66"/>
      <c r="KQO152" s="66"/>
      <c r="KQP152" s="66"/>
      <c r="KQQ152" s="66"/>
      <c r="KQR152" s="66"/>
      <c r="KQS152" s="66"/>
      <c r="KQT152" s="66"/>
      <c r="KQU152" s="66"/>
      <c r="KQV152" s="66"/>
      <c r="KQW152" s="66"/>
      <c r="KQX152" s="66"/>
      <c r="KQY152" s="66"/>
      <c r="KQZ152" s="66"/>
      <c r="KRA152" s="66"/>
      <c r="KRB152" s="66"/>
      <c r="KRC152" s="66"/>
      <c r="KRD152" s="66"/>
      <c r="KRE152" s="66"/>
      <c r="KRF152" s="66"/>
      <c r="KRG152" s="66"/>
      <c r="KRH152" s="66"/>
      <c r="KRI152" s="66"/>
      <c r="KRJ152" s="66"/>
      <c r="KRK152" s="66"/>
      <c r="KRL152" s="66"/>
      <c r="KRM152" s="66"/>
      <c r="KRN152" s="66"/>
      <c r="KRO152" s="66"/>
      <c r="KRP152" s="66"/>
      <c r="KRQ152" s="66"/>
      <c r="KRR152" s="66"/>
      <c r="KRS152" s="66"/>
      <c r="KRT152" s="66"/>
      <c r="KRU152" s="66"/>
      <c r="KRV152" s="66"/>
      <c r="KRW152" s="66"/>
      <c r="KRX152" s="66"/>
      <c r="KRY152" s="66"/>
      <c r="KRZ152" s="66"/>
      <c r="KSA152" s="66"/>
      <c r="KSB152" s="66"/>
      <c r="KSC152" s="66"/>
      <c r="KSD152" s="66"/>
      <c r="KSE152" s="66"/>
      <c r="KSF152" s="66"/>
      <c r="KSG152" s="66"/>
      <c r="KSH152" s="66"/>
      <c r="KSI152" s="66"/>
      <c r="KSJ152" s="66"/>
      <c r="KSK152" s="66"/>
      <c r="KSL152" s="66"/>
      <c r="KSM152" s="66"/>
      <c r="KSN152" s="66"/>
      <c r="KSO152" s="66"/>
      <c r="KSP152" s="66"/>
      <c r="KSQ152" s="66"/>
      <c r="KSR152" s="66"/>
      <c r="KSS152" s="66"/>
      <c r="KST152" s="66"/>
      <c r="KSU152" s="66"/>
      <c r="KSV152" s="66"/>
      <c r="KSW152" s="66"/>
      <c r="KSX152" s="66"/>
      <c r="KSY152" s="66"/>
      <c r="KSZ152" s="66"/>
      <c r="KTA152" s="66"/>
      <c r="KTB152" s="66"/>
      <c r="KTC152" s="66"/>
      <c r="KTD152" s="66"/>
      <c r="KTE152" s="66"/>
      <c r="KTF152" s="66"/>
      <c r="KTG152" s="66"/>
      <c r="KTH152" s="66"/>
      <c r="KTI152" s="66"/>
      <c r="KTJ152" s="66"/>
      <c r="KTK152" s="66"/>
      <c r="KTL152" s="66"/>
      <c r="KTM152" s="66"/>
      <c r="KTN152" s="66"/>
      <c r="KTO152" s="66"/>
      <c r="KTP152" s="66"/>
      <c r="KTQ152" s="66"/>
      <c r="KTR152" s="66"/>
      <c r="KTS152" s="66"/>
      <c r="KTT152" s="66"/>
      <c r="KTU152" s="66"/>
      <c r="KTV152" s="66"/>
      <c r="KTW152" s="66"/>
      <c r="KTX152" s="66"/>
      <c r="KTY152" s="66"/>
      <c r="KTZ152" s="66"/>
      <c r="KUA152" s="66"/>
      <c r="KUB152" s="66"/>
      <c r="KUC152" s="66"/>
      <c r="KUD152" s="66"/>
      <c r="KUE152" s="66"/>
      <c r="KUF152" s="66"/>
      <c r="KUG152" s="66"/>
      <c r="KUH152" s="66"/>
      <c r="KUI152" s="66"/>
      <c r="KUJ152" s="66"/>
      <c r="KUK152" s="66"/>
      <c r="KUL152" s="66"/>
      <c r="KUM152" s="66"/>
      <c r="KUN152" s="66"/>
      <c r="KUO152" s="66"/>
      <c r="KUP152" s="66"/>
      <c r="KUQ152" s="66"/>
      <c r="KUR152" s="66"/>
      <c r="KUS152" s="66"/>
      <c r="KUT152" s="66"/>
      <c r="KUU152" s="66"/>
      <c r="KUV152" s="66"/>
      <c r="KUW152" s="66"/>
      <c r="KUX152" s="66"/>
      <c r="KUY152" s="66"/>
      <c r="KUZ152" s="66"/>
      <c r="KVA152" s="66"/>
      <c r="KVB152" s="66"/>
      <c r="KVC152" s="66"/>
      <c r="KVD152" s="66"/>
      <c r="KVE152" s="66"/>
      <c r="KVF152" s="66"/>
      <c r="KVG152" s="66"/>
      <c r="KVH152" s="66"/>
      <c r="KVI152" s="66"/>
      <c r="KVJ152" s="66"/>
      <c r="KVK152" s="66"/>
      <c r="KVL152" s="66"/>
      <c r="KVM152" s="66"/>
      <c r="KVN152" s="66"/>
      <c r="KVO152" s="66"/>
      <c r="KVP152" s="66"/>
      <c r="KVQ152" s="66"/>
      <c r="KVR152" s="66"/>
      <c r="KVS152" s="66"/>
      <c r="KVT152" s="66"/>
      <c r="KVU152" s="66"/>
      <c r="KVV152" s="66"/>
      <c r="KVW152" s="66"/>
      <c r="KVX152" s="66"/>
      <c r="KVY152" s="66"/>
      <c r="KVZ152" s="66"/>
      <c r="KWA152" s="66"/>
      <c r="KWB152" s="66"/>
      <c r="KWC152" s="66"/>
      <c r="KWD152" s="66"/>
      <c r="KWE152" s="66"/>
      <c r="KWF152" s="66"/>
      <c r="KWG152" s="66"/>
      <c r="KWH152" s="66"/>
      <c r="KWI152" s="66"/>
      <c r="KWJ152" s="66"/>
      <c r="KWK152" s="66"/>
      <c r="KWL152" s="66"/>
      <c r="KWM152" s="66"/>
      <c r="KWN152" s="66"/>
      <c r="KWO152" s="66"/>
      <c r="KWP152" s="66"/>
      <c r="KWQ152" s="66"/>
      <c r="KWR152" s="66"/>
      <c r="KWS152" s="66"/>
      <c r="KWT152" s="66"/>
      <c r="KWU152" s="66"/>
      <c r="KWV152" s="66"/>
      <c r="KWW152" s="66"/>
      <c r="KWX152" s="66"/>
      <c r="KWY152" s="66"/>
      <c r="KWZ152" s="66"/>
      <c r="KXA152" s="66"/>
      <c r="KXB152" s="66"/>
      <c r="KXC152" s="66"/>
      <c r="KXD152" s="66"/>
      <c r="KXE152" s="66"/>
      <c r="KXF152" s="66"/>
      <c r="KXG152" s="66"/>
      <c r="KXH152" s="66"/>
      <c r="KXI152" s="66"/>
      <c r="KXJ152" s="66"/>
      <c r="KXK152" s="66"/>
      <c r="KXL152" s="66"/>
      <c r="KXM152" s="66"/>
      <c r="KXN152" s="66"/>
      <c r="KXO152" s="66"/>
      <c r="KXP152" s="66"/>
      <c r="KXQ152" s="66"/>
      <c r="KXR152" s="66"/>
      <c r="KXS152" s="66"/>
      <c r="KXT152" s="66"/>
      <c r="KXU152" s="66"/>
      <c r="KXV152" s="66"/>
      <c r="KXW152" s="66"/>
      <c r="KXX152" s="66"/>
      <c r="KXY152" s="66"/>
      <c r="KXZ152" s="66"/>
      <c r="KYA152" s="66"/>
      <c r="KYB152" s="66"/>
      <c r="KYC152" s="66"/>
      <c r="KYD152" s="66"/>
      <c r="KYE152" s="66"/>
      <c r="KYF152" s="66"/>
      <c r="KYG152" s="66"/>
      <c r="KYH152" s="66"/>
      <c r="KYI152" s="66"/>
      <c r="KYJ152" s="66"/>
      <c r="KYK152" s="66"/>
      <c r="KYL152" s="66"/>
      <c r="KYM152" s="66"/>
      <c r="KYN152" s="66"/>
      <c r="KYO152" s="66"/>
      <c r="KYP152" s="66"/>
      <c r="KYQ152" s="66"/>
      <c r="KYR152" s="66"/>
      <c r="KYS152" s="66"/>
      <c r="KYT152" s="66"/>
      <c r="KYU152" s="66"/>
      <c r="KYV152" s="66"/>
      <c r="KYW152" s="66"/>
      <c r="KYX152" s="66"/>
      <c r="KYY152" s="66"/>
      <c r="KYZ152" s="66"/>
      <c r="KZA152" s="66"/>
      <c r="KZB152" s="66"/>
      <c r="KZC152" s="66"/>
      <c r="KZD152" s="66"/>
      <c r="KZE152" s="66"/>
      <c r="KZF152" s="66"/>
      <c r="KZG152" s="66"/>
      <c r="KZH152" s="66"/>
      <c r="KZI152" s="66"/>
      <c r="KZJ152" s="66"/>
      <c r="KZK152" s="66"/>
      <c r="KZL152" s="66"/>
      <c r="KZM152" s="66"/>
      <c r="KZN152" s="66"/>
      <c r="KZO152" s="66"/>
      <c r="KZP152" s="66"/>
      <c r="KZQ152" s="66"/>
      <c r="KZR152" s="66"/>
      <c r="KZS152" s="66"/>
      <c r="KZT152" s="66"/>
      <c r="KZU152" s="66"/>
      <c r="KZV152" s="66"/>
      <c r="KZW152" s="66"/>
      <c r="KZX152" s="66"/>
      <c r="KZY152" s="66"/>
      <c r="KZZ152" s="66"/>
      <c r="LAA152" s="66"/>
      <c r="LAB152" s="66"/>
      <c r="LAC152" s="66"/>
      <c r="LAD152" s="66"/>
      <c r="LAE152" s="66"/>
      <c r="LAF152" s="66"/>
      <c r="LAG152" s="66"/>
      <c r="LAH152" s="66"/>
      <c r="LAI152" s="66"/>
      <c r="LAJ152" s="66"/>
      <c r="LAK152" s="66"/>
      <c r="LAL152" s="66"/>
      <c r="LAM152" s="66"/>
      <c r="LAN152" s="66"/>
      <c r="LAO152" s="66"/>
      <c r="LAP152" s="66"/>
      <c r="LAQ152" s="66"/>
      <c r="LAR152" s="66"/>
      <c r="LAS152" s="66"/>
      <c r="LAT152" s="66"/>
      <c r="LAU152" s="66"/>
      <c r="LAV152" s="66"/>
      <c r="LAW152" s="66"/>
      <c r="LAX152" s="66"/>
      <c r="LAY152" s="66"/>
      <c r="LAZ152" s="66"/>
      <c r="LBA152" s="66"/>
      <c r="LBB152" s="66"/>
      <c r="LBC152" s="66"/>
      <c r="LBD152" s="66"/>
      <c r="LBE152" s="66"/>
      <c r="LBF152" s="66"/>
      <c r="LBG152" s="66"/>
      <c r="LBH152" s="66"/>
      <c r="LBI152" s="66"/>
      <c r="LBJ152" s="66"/>
      <c r="LBK152" s="66"/>
      <c r="LBL152" s="66"/>
      <c r="LBM152" s="66"/>
      <c r="LBN152" s="66"/>
      <c r="LBO152" s="66"/>
      <c r="LBP152" s="66"/>
      <c r="LBQ152" s="66"/>
      <c r="LBR152" s="66"/>
      <c r="LBS152" s="66"/>
      <c r="LBT152" s="66"/>
      <c r="LBU152" s="66"/>
      <c r="LBV152" s="66"/>
      <c r="LBW152" s="66"/>
      <c r="LBX152" s="66"/>
      <c r="LBY152" s="66"/>
      <c r="LBZ152" s="66"/>
      <c r="LCA152" s="66"/>
      <c r="LCB152" s="66"/>
      <c r="LCC152" s="66"/>
      <c r="LCD152" s="66"/>
      <c r="LCE152" s="66"/>
      <c r="LCF152" s="66"/>
      <c r="LCG152" s="66"/>
      <c r="LCH152" s="66"/>
      <c r="LCI152" s="66"/>
      <c r="LCJ152" s="66"/>
      <c r="LCK152" s="66"/>
      <c r="LCL152" s="66"/>
      <c r="LCM152" s="66"/>
      <c r="LCN152" s="66"/>
      <c r="LCO152" s="66"/>
      <c r="LCP152" s="66"/>
      <c r="LCQ152" s="66"/>
      <c r="LCR152" s="66"/>
      <c r="LCS152" s="66"/>
      <c r="LCT152" s="66"/>
      <c r="LCU152" s="66"/>
      <c r="LCV152" s="66"/>
      <c r="LCW152" s="66"/>
      <c r="LCX152" s="66"/>
      <c r="LCY152" s="66"/>
      <c r="LCZ152" s="66"/>
      <c r="LDA152" s="66"/>
      <c r="LDB152" s="66"/>
      <c r="LDC152" s="66"/>
      <c r="LDD152" s="66"/>
      <c r="LDE152" s="66"/>
      <c r="LDF152" s="66"/>
      <c r="LDG152" s="66"/>
      <c r="LDH152" s="66"/>
      <c r="LDI152" s="66"/>
      <c r="LDJ152" s="66"/>
      <c r="LDK152" s="66"/>
      <c r="LDL152" s="66"/>
      <c r="LDM152" s="66"/>
      <c r="LDN152" s="66"/>
      <c r="LDO152" s="66"/>
      <c r="LDP152" s="66"/>
      <c r="LDQ152" s="66"/>
      <c r="LDR152" s="66"/>
      <c r="LDS152" s="66"/>
      <c r="LDT152" s="66"/>
      <c r="LDU152" s="66"/>
      <c r="LDV152" s="66"/>
      <c r="LDW152" s="66"/>
      <c r="LDX152" s="66"/>
      <c r="LDY152" s="66"/>
      <c r="LDZ152" s="66"/>
      <c r="LEA152" s="66"/>
      <c r="LEB152" s="66"/>
      <c r="LEC152" s="66"/>
      <c r="LED152" s="66"/>
      <c r="LEE152" s="66"/>
      <c r="LEF152" s="66"/>
      <c r="LEG152" s="66"/>
      <c r="LEH152" s="66"/>
      <c r="LEI152" s="66"/>
      <c r="LEJ152" s="66"/>
      <c r="LEK152" s="66"/>
      <c r="LEL152" s="66"/>
      <c r="LEM152" s="66"/>
      <c r="LEN152" s="66"/>
      <c r="LEO152" s="66"/>
      <c r="LEP152" s="66"/>
      <c r="LEQ152" s="66"/>
      <c r="LER152" s="66"/>
      <c r="LES152" s="66"/>
      <c r="LET152" s="66"/>
      <c r="LEU152" s="66"/>
      <c r="LEV152" s="66"/>
      <c r="LEW152" s="66"/>
      <c r="LEX152" s="66"/>
      <c r="LEY152" s="66"/>
      <c r="LEZ152" s="66"/>
      <c r="LFA152" s="66"/>
      <c r="LFB152" s="66"/>
      <c r="LFC152" s="66"/>
      <c r="LFD152" s="66"/>
      <c r="LFE152" s="66"/>
      <c r="LFF152" s="66"/>
      <c r="LFG152" s="66"/>
      <c r="LFH152" s="66"/>
      <c r="LFI152" s="66"/>
      <c r="LFJ152" s="66"/>
      <c r="LFK152" s="66"/>
      <c r="LFL152" s="66"/>
      <c r="LFM152" s="66"/>
      <c r="LFN152" s="66"/>
      <c r="LFO152" s="66"/>
      <c r="LFP152" s="66"/>
      <c r="LFQ152" s="66"/>
      <c r="LFR152" s="66"/>
      <c r="LFS152" s="66"/>
      <c r="LFT152" s="66"/>
      <c r="LFU152" s="66"/>
      <c r="LFV152" s="66"/>
      <c r="LFW152" s="66"/>
      <c r="LFX152" s="66"/>
      <c r="LFY152" s="66"/>
      <c r="LFZ152" s="66"/>
      <c r="LGA152" s="66"/>
      <c r="LGB152" s="66"/>
      <c r="LGC152" s="66"/>
      <c r="LGD152" s="66"/>
      <c r="LGE152" s="66"/>
      <c r="LGF152" s="66"/>
      <c r="LGG152" s="66"/>
      <c r="LGH152" s="66"/>
      <c r="LGI152" s="66"/>
      <c r="LGJ152" s="66"/>
      <c r="LGK152" s="66"/>
      <c r="LGL152" s="66"/>
      <c r="LGM152" s="66"/>
      <c r="LGN152" s="66"/>
      <c r="LGO152" s="66"/>
      <c r="LGP152" s="66"/>
      <c r="LGQ152" s="66"/>
      <c r="LGR152" s="66"/>
      <c r="LGS152" s="66"/>
      <c r="LGT152" s="66"/>
      <c r="LGU152" s="66"/>
      <c r="LGV152" s="66"/>
      <c r="LGW152" s="66"/>
      <c r="LGX152" s="66"/>
      <c r="LGY152" s="66"/>
      <c r="LGZ152" s="66"/>
      <c r="LHA152" s="66"/>
      <c r="LHB152" s="66"/>
      <c r="LHC152" s="66"/>
      <c r="LHD152" s="66"/>
      <c r="LHE152" s="66"/>
      <c r="LHF152" s="66"/>
      <c r="LHG152" s="66"/>
      <c r="LHH152" s="66"/>
      <c r="LHI152" s="66"/>
      <c r="LHJ152" s="66"/>
      <c r="LHK152" s="66"/>
      <c r="LHL152" s="66"/>
      <c r="LHM152" s="66"/>
      <c r="LHN152" s="66"/>
      <c r="LHO152" s="66"/>
      <c r="LHP152" s="66"/>
      <c r="LHQ152" s="66"/>
      <c r="LHR152" s="66"/>
      <c r="LHS152" s="66"/>
      <c r="LHT152" s="66"/>
      <c r="LHU152" s="66"/>
      <c r="LHV152" s="66"/>
      <c r="LHW152" s="66"/>
      <c r="LHX152" s="66"/>
      <c r="LHY152" s="66"/>
      <c r="LHZ152" s="66"/>
      <c r="LIA152" s="66"/>
      <c r="LIB152" s="66"/>
      <c r="LIC152" s="66"/>
      <c r="LID152" s="66"/>
      <c r="LIE152" s="66"/>
      <c r="LIF152" s="66"/>
      <c r="LIG152" s="66"/>
      <c r="LIH152" s="66"/>
      <c r="LII152" s="66"/>
      <c r="LIJ152" s="66"/>
      <c r="LIK152" s="66"/>
      <c r="LIL152" s="66"/>
      <c r="LIM152" s="66"/>
      <c r="LIN152" s="66"/>
      <c r="LIO152" s="66"/>
      <c r="LIP152" s="66"/>
      <c r="LIQ152" s="66"/>
      <c r="LIR152" s="66"/>
      <c r="LIS152" s="66"/>
      <c r="LIT152" s="66"/>
      <c r="LIU152" s="66"/>
      <c r="LIV152" s="66"/>
      <c r="LIW152" s="66"/>
      <c r="LIX152" s="66"/>
      <c r="LIY152" s="66"/>
      <c r="LIZ152" s="66"/>
      <c r="LJA152" s="66"/>
      <c r="LJB152" s="66"/>
      <c r="LJC152" s="66"/>
      <c r="LJD152" s="66"/>
      <c r="LJE152" s="66"/>
      <c r="LJF152" s="66"/>
      <c r="LJG152" s="66"/>
      <c r="LJH152" s="66"/>
      <c r="LJI152" s="66"/>
      <c r="LJJ152" s="66"/>
      <c r="LJK152" s="66"/>
      <c r="LJL152" s="66"/>
      <c r="LJM152" s="66"/>
      <c r="LJN152" s="66"/>
      <c r="LJO152" s="66"/>
      <c r="LJP152" s="66"/>
      <c r="LJQ152" s="66"/>
      <c r="LJR152" s="66"/>
      <c r="LJS152" s="66"/>
      <c r="LJT152" s="66"/>
      <c r="LJU152" s="66"/>
      <c r="LJV152" s="66"/>
      <c r="LJW152" s="66"/>
      <c r="LJX152" s="66"/>
      <c r="LJY152" s="66"/>
      <c r="LJZ152" s="66"/>
      <c r="LKA152" s="66"/>
      <c r="LKB152" s="66"/>
      <c r="LKC152" s="66"/>
      <c r="LKD152" s="66"/>
      <c r="LKE152" s="66"/>
      <c r="LKF152" s="66"/>
      <c r="LKG152" s="66"/>
      <c r="LKH152" s="66"/>
      <c r="LKI152" s="66"/>
      <c r="LKJ152" s="66"/>
      <c r="LKK152" s="66"/>
      <c r="LKL152" s="66"/>
      <c r="LKM152" s="66"/>
      <c r="LKN152" s="66"/>
      <c r="LKO152" s="66"/>
      <c r="LKP152" s="66"/>
      <c r="LKQ152" s="66"/>
      <c r="LKR152" s="66"/>
      <c r="LKS152" s="66"/>
      <c r="LKT152" s="66"/>
      <c r="LKU152" s="66"/>
      <c r="LKV152" s="66"/>
      <c r="LKW152" s="66"/>
      <c r="LKX152" s="66"/>
      <c r="LKY152" s="66"/>
      <c r="LKZ152" s="66"/>
      <c r="LLA152" s="66"/>
      <c r="LLB152" s="66"/>
      <c r="LLC152" s="66"/>
      <c r="LLD152" s="66"/>
      <c r="LLE152" s="66"/>
      <c r="LLF152" s="66"/>
      <c r="LLG152" s="66"/>
      <c r="LLH152" s="66"/>
      <c r="LLI152" s="66"/>
      <c r="LLJ152" s="66"/>
      <c r="LLK152" s="66"/>
      <c r="LLL152" s="66"/>
      <c r="LLM152" s="66"/>
      <c r="LLN152" s="66"/>
      <c r="LLO152" s="66"/>
      <c r="LLP152" s="66"/>
      <c r="LLQ152" s="66"/>
      <c r="LLR152" s="66"/>
      <c r="LLS152" s="66"/>
      <c r="LLT152" s="66"/>
      <c r="LLU152" s="66"/>
      <c r="LLV152" s="66"/>
      <c r="LLW152" s="66"/>
      <c r="LLX152" s="66"/>
      <c r="LLY152" s="66"/>
      <c r="LLZ152" s="66"/>
      <c r="LMA152" s="66"/>
      <c r="LMB152" s="66"/>
      <c r="LMC152" s="66"/>
      <c r="LMD152" s="66"/>
      <c r="LME152" s="66"/>
      <c r="LMF152" s="66"/>
      <c r="LMG152" s="66"/>
      <c r="LMH152" s="66"/>
      <c r="LMI152" s="66"/>
      <c r="LMJ152" s="66"/>
      <c r="LMK152" s="66"/>
      <c r="LML152" s="66"/>
      <c r="LMM152" s="66"/>
      <c r="LMN152" s="66"/>
      <c r="LMO152" s="66"/>
      <c r="LMP152" s="66"/>
      <c r="LMQ152" s="66"/>
      <c r="LMR152" s="66"/>
      <c r="LMS152" s="66"/>
      <c r="LMT152" s="66"/>
      <c r="LMU152" s="66"/>
      <c r="LMV152" s="66"/>
      <c r="LMW152" s="66"/>
      <c r="LMX152" s="66"/>
      <c r="LMY152" s="66"/>
      <c r="LMZ152" s="66"/>
      <c r="LNA152" s="66"/>
      <c r="LNB152" s="66"/>
      <c r="LNC152" s="66"/>
      <c r="LND152" s="66"/>
      <c r="LNE152" s="66"/>
      <c r="LNF152" s="66"/>
      <c r="LNG152" s="66"/>
      <c r="LNH152" s="66"/>
      <c r="LNI152" s="66"/>
      <c r="LNJ152" s="66"/>
      <c r="LNK152" s="66"/>
      <c r="LNL152" s="66"/>
      <c r="LNM152" s="66"/>
      <c r="LNN152" s="66"/>
      <c r="LNO152" s="66"/>
      <c r="LNP152" s="66"/>
      <c r="LNQ152" s="66"/>
      <c r="LNR152" s="66"/>
      <c r="LNS152" s="66"/>
      <c r="LNT152" s="66"/>
      <c r="LNU152" s="66"/>
      <c r="LNV152" s="66"/>
      <c r="LNW152" s="66"/>
      <c r="LNX152" s="66"/>
      <c r="LNY152" s="66"/>
      <c r="LNZ152" s="66"/>
      <c r="LOA152" s="66"/>
      <c r="LOB152" s="66"/>
      <c r="LOC152" s="66"/>
      <c r="LOD152" s="66"/>
      <c r="LOE152" s="66"/>
      <c r="LOF152" s="66"/>
      <c r="LOG152" s="66"/>
      <c r="LOH152" s="66"/>
      <c r="LOI152" s="66"/>
      <c r="LOJ152" s="66"/>
      <c r="LOK152" s="66"/>
      <c r="LOL152" s="66"/>
      <c r="LOM152" s="66"/>
      <c r="LON152" s="66"/>
      <c r="LOO152" s="66"/>
      <c r="LOP152" s="66"/>
      <c r="LOQ152" s="66"/>
      <c r="LOR152" s="66"/>
      <c r="LOS152" s="66"/>
      <c r="LOT152" s="66"/>
      <c r="LOU152" s="66"/>
      <c r="LOV152" s="66"/>
      <c r="LOW152" s="66"/>
      <c r="LOX152" s="66"/>
      <c r="LOY152" s="66"/>
      <c r="LOZ152" s="66"/>
      <c r="LPA152" s="66"/>
      <c r="LPB152" s="66"/>
      <c r="LPC152" s="66"/>
      <c r="LPD152" s="66"/>
      <c r="LPE152" s="66"/>
      <c r="LPF152" s="66"/>
      <c r="LPG152" s="66"/>
      <c r="LPH152" s="66"/>
      <c r="LPI152" s="66"/>
      <c r="LPJ152" s="66"/>
      <c r="LPK152" s="66"/>
      <c r="LPL152" s="66"/>
      <c r="LPM152" s="66"/>
      <c r="LPN152" s="66"/>
      <c r="LPO152" s="66"/>
      <c r="LPP152" s="66"/>
      <c r="LPQ152" s="66"/>
      <c r="LPR152" s="66"/>
      <c r="LPS152" s="66"/>
      <c r="LPT152" s="66"/>
      <c r="LPU152" s="66"/>
      <c r="LPV152" s="66"/>
      <c r="LPW152" s="66"/>
      <c r="LPX152" s="66"/>
      <c r="LPY152" s="66"/>
      <c r="LPZ152" s="66"/>
      <c r="LQA152" s="66"/>
      <c r="LQB152" s="66"/>
      <c r="LQC152" s="66"/>
      <c r="LQD152" s="66"/>
      <c r="LQE152" s="66"/>
      <c r="LQF152" s="66"/>
      <c r="LQG152" s="66"/>
      <c r="LQH152" s="66"/>
      <c r="LQI152" s="66"/>
      <c r="LQJ152" s="66"/>
      <c r="LQK152" s="66"/>
      <c r="LQL152" s="66"/>
      <c r="LQM152" s="66"/>
      <c r="LQN152" s="66"/>
      <c r="LQO152" s="66"/>
      <c r="LQP152" s="66"/>
      <c r="LQQ152" s="66"/>
      <c r="LQR152" s="66"/>
      <c r="LQS152" s="66"/>
      <c r="LQT152" s="66"/>
      <c r="LQU152" s="66"/>
      <c r="LQV152" s="66"/>
      <c r="LQW152" s="66"/>
      <c r="LQX152" s="66"/>
      <c r="LQY152" s="66"/>
      <c r="LQZ152" s="66"/>
      <c r="LRA152" s="66"/>
      <c r="LRB152" s="66"/>
      <c r="LRC152" s="66"/>
      <c r="LRD152" s="66"/>
      <c r="LRE152" s="66"/>
      <c r="LRF152" s="66"/>
      <c r="LRG152" s="66"/>
      <c r="LRH152" s="66"/>
      <c r="LRI152" s="66"/>
      <c r="LRJ152" s="66"/>
      <c r="LRK152" s="66"/>
      <c r="LRL152" s="66"/>
      <c r="LRM152" s="66"/>
      <c r="LRN152" s="66"/>
      <c r="LRO152" s="66"/>
      <c r="LRP152" s="66"/>
      <c r="LRQ152" s="66"/>
      <c r="LRR152" s="66"/>
      <c r="LRS152" s="66"/>
      <c r="LRT152" s="66"/>
      <c r="LRU152" s="66"/>
      <c r="LRV152" s="66"/>
      <c r="LRW152" s="66"/>
      <c r="LRX152" s="66"/>
      <c r="LRY152" s="66"/>
      <c r="LRZ152" s="66"/>
      <c r="LSA152" s="66"/>
      <c r="LSB152" s="66"/>
      <c r="LSC152" s="66"/>
      <c r="LSD152" s="66"/>
      <c r="LSE152" s="66"/>
      <c r="LSF152" s="66"/>
      <c r="LSG152" s="66"/>
      <c r="LSH152" s="66"/>
      <c r="LSI152" s="66"/>
      <c r="LSJ152" s="66"/>
      <c r="LSK152" s="66"/>
      <c r="LSL152" s="66"/>
      <c r="LSM152" s="66"/>
      <c r="LSN152" s="66"/>
      <c r="LSO152" s="66"/>
      <c r="LSP152" s="66"/>
      <c r="LSQ152" s="66"/>
      <c r="LSR152" s="66"/>
      <c r="LSS152" s="66"/>
      <c r="LST152" s="66"/>
      <c r="LSU152" s="66"/>
      <c r="LSV152" s="66"/>
      <c r="LSW152" s="66"/>
      <c r="LSX152" s="66"/>
      <c r="LSY152" s="66"/>
      <c r="LSZ152" s="66"/>
      <c r="LTA152" s="66"/>
      <c r="LTB152" s="66"/>
      <c r="LTC152" s="66"/>
      <c r="LTD152" s="66"/>
      <c r="LTE152" s="66"/>
      <c r="LTF152" s="66"/>
      <c r="LTG152" s="66"/>
      <c r="LTH152" s="66"/>
      <c r="LTI152" s="66"/>
      <c r="LTJ152" s="66"/>
      <c r="LTK152" s="66"/>
      <c r="LTL152" s="66"/>
      <c r="LTM152" s="66"/>
      <c r="LTN152" s="66"/>
      <c r="LTO152" s="66"/>
      <c r="LTP152" s="66"/>
      <c r="LTQ152" s="66"/>
      <c r="LTR152" s="66"/>
      <c r="LTS152" s="66"/>
      <c r="LTT152" s="66"/>
      <c r="LTU152" s="66"/>
      <c r="LTV152" s="66"/>
      <c r="LTW152" s="66"/>
      <c r="LTX152" s="66"/>
      <c r="LTY152" s="66"/>
      <c r="LTZ152" s="66"/>
      <c r="LUA152" s="66"/>
      <c r="LUB152" s="66"/>
      <c r="LUC152" s="66"/>
      <c r="LUD152" s="66"/>
      <c r="LUE152" s="66"/>
      <c r="LUF152" s="66"/>
      <c r="LUG152" s="66"/>
      <c r="LUH152" s="66"/>
      <c r="LUI152" s="66"/>
      <c r="LUJ152" s="66"/>
      <c r="LUK152" s="66"/>
      <c r="LUL152" s="66"/>
      <c r="LUM152" s="66"/>
      <c r="LUN152" s="66"/>
      <c r="LUO152" s="66"/>
      <c r="LUP152" s="66"/>
      <c r="LUQ152" s="66"/>
      <c r="LUR152" s="66"/>
      <c r="LUS152" s="66"/>
      <c r="LUT152" s="66"/>
      <c r="LUU152" s="66"/>
      <c r="LUV152" s="66"/>
      <c r="LUW152" s="66"/>
      <c r="LUX152" s="66"/>
      <c r="LUY152" s="66"/>
      <c r="LUZ152" s="66"/>
      <c r="LVA152" s="66"/>
      <c r="LVB152" s="66"/>
      <c r="LVC152" s="66"/>
      <c r="LVD152" s="66"/>
      <c r="LVE152" s="66"/>
      <c r="LVF152" s="66"/>
      <c r="LVG152" s="66"/>
      <c r="LVH152" s="66"/>
      <c r="LVI152" s="66"/>
      <c r="LVJ152" s="66"/>
      <c r="LVK152" s="66"/>
      <c r="LVL152" s="66"/>
      <c r="LVM152" s="66"/>
      <c r="LVN152" s="66"/>
      <c r="LVO152" s="66"/>
      <c r="LVP152" s="66"/>
      <c r="LVQ152" s="66"/>
      <c r="LVR152" s="66"/>
      <c r="LVS152" s="66"/>
      <c r="LVT152" s="66"/>
      <c r="LVU152" s="66"/>
      <c r="LVV152" s="66"/>
      <c r="LVW152" s="66"/>
      <c r="LVX152" s="66"/>
      <c r="LVY152" s="66"/>
      <c r="LVZ152" s="66"/>
      <c r="LWA152" s="66"/>
      <c r="LWB152" s="66"/>
      <c r="LWC152" s="66"/>
      <c r="LWD152" s="66"/>
      <c r="LWE152" s="66"/>
      <c r="LWF152" s="66"/>
      <c r="LWG152" s="66"/>
      <c r="LWH152" s="66"/>
      <c r="LWI152" s="66"/>
      <c r="LWJ152" s="66"/>
      <c r="LWK152" s="66"/>
      <c r="LWL152" s="66"/>
      <c r="LWM152" s="66"/>
      <c r="LWN152" s="66"/>
      <c r="LWO152" s="66"/>
      <c r="LWP152" s="66"/>
      <c r="LWQ152" s="66"/>
      <c r="LWR152" s="66"/>
      <c r="LWS152" s="66"/>
      <c r="LWT152" s="66"/>
      <c r="LWU152" s="66"/>
      <c r="LWV152" s="66"/>
      <c r="LWW152" s="66"/>
      <c r="LWX152" s="66"/>
      <c r="LWY152" s="66"/>
      <c r="LWZ152" s="66"/>
      <c r="LXA152" s="66"/>
      <c r="LXB152" s="66"/>
      <c r="LXC152" s="66"/>
      <c r="LXD152" s="66"/>
      <c r="LXE152" s="66"/>
      <c r="LXF152" s="66"/>
      <c r="LXG152" s="66"/>
      <c r="LXH152" s="66"/>
      <c r="LXI152" s="66"/>
      <c r="LXJ152" s="66"/>
      <c r="LXK152" s="66"/>
      <c r="LXL152" s="66"/>
      <c r="LXM152" s="66"/>
      <c r="LXN152" s="66"/>
      <c r="LXO152" s="66"/>
      <c r="LXP152" s="66"/>
      <c r="LXQ152" s="66"/>
      <c r="LXR152" s="66"/>
      <c r="LXS152" s="66"/>
      <c r="LXT152" s="66"/>
      <c r="LXU152" s="66"/>
      <c r="LXV152" s="66"/>
      <c r="LXW152" s="66"/>
      <c r="LXX152" s="66"/>
      <c r="LXY152" s="66"/>
      <c r="LXZ152" s="66"/>
      <c r="LYA152" s="66"/>
      <c r="LYB152" s="66"/>
      <c r="LYC152" s="66"/>
      <c r="LYD152" s="66"/>
      <c r="LYE152" s="66"/>
      <c r="LYF152" s="66"/>
      <c r="LYG152" s="66"/>
      <c r="LYH152" s="66"/>
      <c r="LYI152" s="66"/>
      <c r="LYJ152" s="66"/>
      <c r="LYK152" s="66"/>
      <c r="LYL152" s="66"/>
      <c r="LYM152" s="66"/>
      <c r="LYN152" s="66"/>
      <c r="LYO152" s="66"/>
      <c r="LYP152" s="66"/>
      <c r="LYQ152" s="66"/>
      <c r="LYR152" s="66"/>
      <c r="LYS152" s="66"/>
      <c r="LYT152" s="66"/>
      <c r="LYU152" s="66"/>
      <c r="LYV152" s="66"/>
      <c r="LYW152" s="66"/>
      <c r="LYX152" s="66"/>
      <c r="LYY152" s="66"/>
      <c r="LYZ152" s="66"/>
      <c r="LZA152" s="66"/>
      <c r="LZB152" s="66"/>
      <c r="LZC152" s="66"/>
      <c r="LZD152" s="66"/>
      <c r="LZE152" s="66"/>
      <c r="LZF152" s="66"/>
      <c r="LZG152" s="66"/>
      <c r="LZH152" s="66"/>
      <c r="LZI152" s="66"/>
      <c r="LZJ152" s="66"/>
      <c r="LZK152" s="66"/>
      <c r="LZL152" s="66"/>
      <c r="LZM152" s="66"/>
      <c r="LZN152" s="66"/>
      <c r="LZO152" s="66"/>
      <c r="LZP152" s="66"/>
      <c r="LZQ152" s="66"/>
      <c r="LZR152" s="66"/>
      <c r="LZS152" s="66"/>
      <c r="LZT152" s="66"/>
      <c r="LZU152" s="66"/>
      <c r="LZV152" s="66"/>
      <c r="LZW152" s="66"/>
      <c r="LZX152" s="66"/>
      <c r="LZY152" s="66"/>
      <c r="LZZ152" s="66"/>
      <c r="MAA152" s="66"/>
      <c r="MAB152" s="66"/>
      <c r="MAC152" s="66"/>
      <c r="MAD152" s="66"/>
      <c r="MAE152" s="66"/>
      <c r="MAF152" s="66"/>
      <c r="MAG152" s="66"/>
      <c r="MAH152" s="66"/>
      <c r="MAI152" s="66"/>
      <c r="MAJ152" s="66"/>
      <c r="MAK152" s="66"/>
      <c r="MAL152" s="66"/>
      <c r="MAM152" s="66"/>
      <c r="MAN152" s="66"/>
      <c r="MAO152" s="66"/>
      <c r="MAP152" s="66"/>
      <c r="MAQ152" s="66"/>
      <c r="MAR152" s="66"/>
      <c r="MAS152" s="66"/>
      <c r="MAT152" s="66"/>
      <c r="MAU152" s="66"/>
      <c r="MAV152" s="66"/>
      <c r="MAW152" s="66"/>
      <c r="MAX152" s="66"/>
      <c r="MAY152" s="66"/>
      <c r="MAZ152" s="66"/>
      <c r="MBA152" s="66"/>
      <c r="MBB152" s="66"/>
      <c r="MBC152" s="66"/>
      <c r="MBD152" s="66"/>
      <c r="MBE152" s="66"/>
      <c r="MBF152" s="66"/>
      <c r="MBG152" s="66"/>
      <c r="MBH152" s="66"/>
      <c r="MBI152" s="66"/>
      <c r="MBJ152" s="66"/>
      <c r="MBK152" s="66"/>
      <c r="MBL152" s="66"/>
      <c r="MBM152" s="66"/>
      <c r="MBN152" s="66"/>
      <c r="MBO152" s="66"/>
      <c r="MBP152" s="66"/>
      <c r="MBQ152" s="66"/>
      <c r="MBR152" s="66"/>
      <c r="MBS152" s="66"/>
      <c r="MBT152" s="66"/>
      <c r="MBU152" s="66"/>
      <c r="MBV152" s="66"/>
      <c r="MBW152" s="66"/>
      <c r="MBX152" s="66"/>
      <c r="MBY152" s="66"/>
      <c r="MBZ152" s="66"/>
      <c r="MCA152" s="66"/>
      <c r="MCB152" s="66"/>
      <c r="MCC152" s="66"/>
      <c r="MCD152" s="66"/>
      <c r="MCE152" s="66"/>
      <c r="MCF152" s="66"/>
      <c r="MCG152" s="66"/>
      <c r="MCH152" s="66"/>
      <c r="MCI152" s="66"/>
      <c r="MCJ152" s="66"/>
      <c r="MCK152" s="66"/>
      <c r="MCL152" s="66"/>
      <c r="MCM152" s="66"/>
      <c r="MCN152" s="66"/>
      <c r="MCO152" s="66"/>
      <c r="MCP152" s="66"/>
      <c r="MCQ152" s="66"/>
      <c r="MCR152" s="66"/>
      <c r="MCS152" s="66"/>
      <c r="MCT152" s="66"/>
      <c r="MCU152" s="66"/>
      <c r="MCV152" s="66"/>
      <c r="MCW152" s="66"/>
      <c r="MCX152" s="66"/>
      <c r="MCY152" s="66"/>
      <c r="MCZ152" s="66"/>
      <c r="MDA152" s="66"/>
      <c r="MDB152" s="66"/>
      <c r="MDC152" s="66"/>
      <c r="MDD152" s="66"/>
      <c r="MDE152" s="66"/>
      <c r="MDF152" s="66"/>
      <c r="MDG152" s="66"/>
      <c r="MDH152" s="66"/>
      <c r="MDI152" s="66"/>
      <c r="MDJ152" s="66"/>
      <c r="MDK152" s="66"/>
      <c r="MDL152" s="66"/>
      <c r="MDM152" s="66"/>
      <c r="MDN152" s="66"/>
      <c r="MDO152" s="66"/>
      <c r="MDP152" s="66"/>
      <c r="MDQ152" s="66"/>
      <c r="MDR152" s="66"/>
      <c r="MDS152" s="66"/>
      <c r="MDT152" s="66"/>
      <c r="MDU152" s="66"/>
      <c r="MDV152" s="66"/>
      <c r="MDW152" s="66"/>
      <c r="MDX152" s="66"/>
      <c r="MDY152" s="66"/>
      <c r="MDZ152" s="66"/>
      <c r="MEA152" s="66"/>
      <c r="MEB152" s="66"/>
      <c r="MEC152" s="66"/>
      <c r="MED152" s="66"/>
      <c r="MEE152" s="66"/>
      <c r="MEF152" s="66"/>
      <c r="MEG152" s="66"/>
      <c r="MEH152" s="66"/>
      <c r="MEI152" s="66"/>
      <c r="MEJ152" s="66"/>
      <c r="MEK152" s="66"/>
      <c r="MEL152" s="66"/>
      <c r="MEM152" s="66"/>
      <c r="MEN152" s="66"/>
      <c r="MEO152" s="66"/>
      <c r="MEP152" s="66"/>
      <c r="MEQ152" s="66"/>
      <c r="MER152" s="66"/>
      <c r="MES152" s="66"/>
      <c r="MET152" s="66"/>
      <c r="MEU152" s="66"/>
      <c r="MEV152" s="66"/>
      <c r="MEW152" s="66"/>
      <c r="MEX152" s="66"/>
      <c r="MEY152" s="66"/>
      <c r="MEZ152" s="66"/>
      <c r="MFA152" s="66"/>
      <c r="MFB152" s="66"/>
      <c r="MFC152" s="66"/>
      <c r="MFD152" s="66"/>
      <c r="MFE152" s="66"/>
      <c r="MFF152" s="66"/>
      <c r="MFG152" s="66"/>
      <c r="MFH152" s="66"/>
      <c r="MFI152" s="66"/>
      <c r="MFJ152" s="66"/>
      <c r="MFK152" s="66"/>
      <c r="MFL152" s="66"/>
      <c r="MFM152" s="66"/>
      <c r="MFN152" s="66"/>
      <c r="MFO152" s="66"/>
      <c r="MFP152" s="66"/>
      <c r="MFQ152" s="66"/>
      <c r="MFR152" s="66"/>
      <c r="MFS152" s="66"/>
      <c r="MFT152" s="66"/>
      <c r="MFU152" s="66"/>
      <c r="MFV152" s="66"/>
      <c r="MFW152" s="66"/>
      <c r="MFX152" s="66"/>
      <c r="MFY152" s="66"/>
      <c r="MFZ152" s="66"/>
      <c r="MGA152" s="66"/>
      <c r="MGB152" s="66"/>
      <c r="MGC152" s="66"/>
      <c r="MGD152" s="66"/>
      <c r="MGE152" s="66"/>
      <c r="MGF152" s="66"/>
      <c r="MGG152" s="66"/>
      <c r="MGH152" s="66"/>
      <c r="MGI152" s="66"/>
      <c r="MGJ152" s="66"/>
      <c r="MGK152" s="66"/>
      <c r="MGL152" s="66"/>
      <c r="MGM152" s="66"/>
      <c r="MGN152" s="66"/>
      <c r="MGO152" s="66"/>
      <c r="MGP152" s="66"/>
      <c r="MGQ152" s="66"/>
      <c r="MGR152" s="66"/>
      <c r="MGS152" s="66"/>
      <c r="MGT152" s="66"/>
      <c r="MGU152" s="66"/>
      <c r="MGV152" s="66"/>
      <c r="MGW152" s="66"/>
      <c r="MGX152" s="66"/>
      <c r="MGY152" s="66"/>
      <c r="MGZ152" s="66"/>
      <c r="MHA152" s="66"/>
      <c r="MHB152" s="66"/>
      <c r="MHC152" s="66"/>
      <c r="MHD152" s="66"/>
      <c r="MHE152" s="66"/>
      <c r="MHF152" s="66"/>
      <c r="MHG152" s="66"/>
      <c r="MHH152" s="66"/>
      <c r="MHI152" s="66"/>
      <c r="MHJ152" s="66"/>
      <c r="MHK152" s="66"/>
      <c r="MHL152" s="66"/>
      <c r="MHM152" s="66"/>
      <c r="MHN152" s="66"/>
      <c r="MHO152" s="66"/>
      <c r="MHP152" s="66"/>
      <c r="MHQ152" s="66"/>
      <c r="MHR152" s="66"/>
      <c r="MHS152" s="66"/>
      <c r="MHT152" s="66"/>
      <c r="MHU152" s="66"/>
      <c r="MHV152" s="66"/>
      <c r="MHW152" s="66"/>
      <c r="MHX152" s="66"/>
      <c r="MHY152" s="66"/>
      <c r="MHZ152" s="66"/>
      <c r="MIA152" s="66"/>
      <c r="MIB152" s="66"/>
      <c r="MIC152" s="66"/>
      <c r="MID152" s="66"/>
      <c r="MIE152" s="66"/>
      <c r="MIF152" s="66"/>
      <c r="MIG152" s="66"/>
      <c r="MIH152" s="66"/>
      <c r="MII152" s="66"/>
      <c r="MIJ152" s="66"/>
      <c r="MIK152" s="66"/>
      <c r="MIL152" s="66"/>
      <c r="MIM152" s="66"/>
      <c r="MIN152" s="66"/>
      <c r="MIO152" s="66"/>
      <c r="MIP152" s="66"/>
      <c r="MIQ152" s="66"/>
      <c r="MIR152" s="66"/>
      <c r="MIS152" s="66"/>
      <c r="MIT152" s="66"/>
      <c r="MIU152" s="66"/>
      <c r="MIV152" s="66"/>
      <c r="MIW152" s="66"/>
      <c r="MIX152" s="66"/>
      <c r="MIY152" s="66"/>
      <c r="MIZ152" s="66"/>
      <c r="MJA152" s="66"/>
      <c r="MJB152" s="66"/>
      <c r="MJC152" s="66"/>
      <c r="MJD152" s="66"/>
      <c r="MJE152" s="66"/>
      <c r="MJF152" s="66"/>
      <c r="MJG152" s="66"/>
      <c r="MJH152" s="66"/>
      <c r="MJI152" s="66"/>
      <c r="MJJ152" s="66"/>
      <c r="MJK152" s="66"/>
      <c r="MJL152" s="66"/>
      <c r="MJM152" s="66"/>
      <c r="MJN152" s="66"/>
      <c r="MJO152" s="66"/>
      <c r="MJP152" s="66"/>
      <c r="MJQ152" s="66"/>
      <c r="MJR152" s="66"/>
      <c r="MJS152" s="66"/>
      <c r="MJT152" s="66"/>
      <c r="MJU152" s="66"/>
      <c r="MJV152" s="66"/>
      <c r="MJW152" s="66"/>
      <c r="MJX152" s="66"/>
      <c r="MJY152" s="66"/>
      <c r="MJZ152" s="66"/>
      <c r="MKA152" s="66"/>
      <c r="MKB152" s="66"/>
      <c r="MKC152" s="66"/>
      <c r="MKD152" s="66"/>
      <c r="MKE152" s="66"/>
      <c r="MKF152" s="66"/>
      <c r="MKG152" s="66"/>
      <c r="MKH152" s="66"/>
      <c r="MKI152" s="66"/>
      <c r="MKJ152" s="66"/>
      <c r="MKK152" s="66"/>
      <c r="MKL152" s="66"/>
      <c r="MKM152" s="66"/>
      <c r="MKN152" s="66"/>
      <c r="MKO152" s="66"/>
      <c r="MKP152" s="66"/>
      <c r="MKQ152" s="66"/>
      <c r="MKR152" s="66"/>
      <c r="MKS152" s="66"/>
      <c r="MKT152" s="66"/>
      <c r="MKU152" s="66"/>
      <c r="MKV152" s="66"/>
      <c r="MKW152" s="66"/>
      <c r="MKX152" s="66"/>
      <c r="MKY152" s="66"/>
      <c r="MKZ152" s="66"/>
      <c r="MLA152" s="66"/>
      <c r="MLB152" s="66"/>
      <c r="MLC152" s="66"/>
      <c r="MLD152" s="66"/>
      <c r="MLE152" s="66"/>
      <c r="MLF152" s="66"/>
      <c r="MLG152" s="66"/>
      <c r="MLH152" s="66"/>
      <c r="MLI152" s="66"/>
      <c r="MLJ152" s="66"/>
      <c r="MLK152" s="66"/>
      <c r="MLL152" s="66"/>
      <c r="MLM152" s="66"/>
      <c r="MLN152" s="66"/>
      <c r="MLO152" s="66"/>
      <c r="MLP152" s="66"/>
      <c r="MLQ152" s="66"/>
      <c r="MLR152" s="66"/>
      <c r="MLS152" s="66"/>
      <c r="MLT152" s="66"/>
      <c r="MLU152" s="66"/>
      <c r="MLV152" s="66"/>
      <c r="MLW152" s="66"/>
      <c r="MLX152" s="66"/>
      <c r="MLY152" s="66"/>
      <c r="MLZ152" s="66"/>
      <c r="MMA152" s="66"/>
      <c r="MMB152" s="66"/>
      <c r="MMC152" s="66"/>
      <c r="MMD152" s="66"/>
      <c r="MME152" s="66"/>
      <c r="MMF152" s="66"/>
      <c r="MMG152" s="66"/>
      <c r="MMH152" s="66"/>
      <c r="MMI152" s="66"/>
      <c r="MMJ152" s="66"/>
      <c r="MMK152" s="66"/>
      <c r="MML152" s="66"/>
      <c r="MMM152" s="66"/>
      <c r="MMN152" s="66"/>
      <c r="MMO152" s="66"/>
      <c r="MMP152" s="66"/>
      <c r="MMQ152" s="66"/>
      <c r="MMR152" s="66"/>
      <c r="MMS152" s="66"/>
      <c r="MMT152" s="66"/>
      <c r="MMU152" s="66"/>
      <c r="MMV152" s="66"/>
      <c r="MMW152" s="66"/>
      <c r="MMX152" s="66"/>
      <c r="MMY152" s="66"/>
      <c r="MMZ152" s="66"/>
      <c r="MNA152" s="66"/>
      <c r="MNB152" s="66"/>
      <c r="MNC152" s="66"/>
      <c r="MND152" s="66"/>
      <c r="MNE152" s="66"/>
      <c r="MNF152" s="66"/>
      <c r="MNG152" s="66"/>
      <c r="MNH152" s="66"/>
      <c r="MNI152" s="66"/>
      <c r="MNJ152" s="66"/>
      <c r="MNK152" s="66"/>
      <c r="MNL152" s="66"/>
      <c r="MNM152" s="66"/>
      <c r="MNN152" s="66"/>
      <c r="MNO152" s="66"/>
      <c r="MNP152" s="66"/>
      <c r="MNQ152" s="66"/>
      <c r="MNR152" s="66"/>
      <c r="MNS152" s="66"/>
      <c r="MNT152" s="66"/>
      <c r="MNU152" s="66"/>
      <c r="MNV152" s="66"/>
      <c r="MNW152" s="66"/>
      <c r="MNX152" s="66"/>
      <c r="MNY152" s="66"/>
      <c r="MNZ152" s="66"/>
      <c r="MOA152" s="66"/>
      <c r="MOB152" s="66"/>
      <c r="MOC152" s="66"/>
      <c r="MOD152" s="66"/>
      <c r="MOE152" s="66"/>
      <c r="MOF152" s="66"/>
      <c r="MOG152" s="66"/>
      <c r="MOH152" s="66"/>
      <c r="MOI152" s="66"/>
      <c r="MOJ152" s="66"/>
      <c r="MOK152" s="66"/>
      <c r="MOL152" s="66"/>
      <c r="MOM152" s="66"/>
      <c r="MON152" s="66"/>
      <c r="MOO152" s="66"/>
      <c r="MOP152" s="66"/>
      <c r="MOQ152" s="66"/>
      <c r="MOR152" s="66"/>
      <c r="MOS152" s="66"/>
      <c r="MOT152" s="66"/>
      <c r="MOU152" s="66"/>
      <c r="MOV152" s="66"/>
      <c r="MOW152" s="66"/>
      <c r="MOX152" s="66"/>
      <c r="MOY152" s="66"/>
      <c r="MOZ152" s="66"/>
      <c r="MPA152" s="66"/>
      <c r="MPB152" s="66"/>
      <c r="MPC152" s="66"/>
      <c r="MPD152" s="66"/>
      <c r="MPE152" s="66"/>
      <c r="MPF152" s="66"/>
      <c r="MPG152" s="66"/>
      <c r="MPH152" s="66"/>
      <c r="MPI152" s="66"/>
      <c r="MPJ152" s="66"/>
      <c r="MPK152" s="66"/>
      <c r="MPL152" s="66"/>
      <c r="MPM152" s="66"/>
      <c r="MPN152" s="66"/>
      <c r="MPO152" s="66"/>
      <c r="MPP152" s="66"/>
      <c r="MPQ152" s="66"/>
      <c r="MPR152" s="66"/>
      <c r="MPS152" s="66"/>
      <c r="MPT152" s="66"/>
      <c r="MPU152" s="66"/>
      <c r="MPV152" s="66"/>
      <c r="MPW152" s="66"/>
      <c r="MPX152" s="66"/>
      <c r="MPY152" s="66"/>
      <c r="MPZ152" s="66"/>
      <c r="MQA152" s="66"/>
      <c r="MQB152" s="66"/>
      <c r="MQC152" s="66"/>
      <c r="MQD152" s="66"/>
      <c r="MQE152" s="66"/>
      <c r="MQF152" s="66"/>
      <c r="MQG152" s="66"/>
      <c r="MQH152" s="66"/>
      <c r="MQI152" s="66"/>
      <c r="MQJ152" s="66"/>
      <c r="MQK152" s="66"/>
      <c r="MQL152" s="66"/>
      <c r="MQM152" s="66"/>
      <c r="MQN152" s="66"/>
      <c r="MQO152" s="66"/>
      <c r="MQP152" s="66"/>
      <c r="MQQ152" s="66"/>
      <c r="MQR152" s="66"/>
      <c r="MQS152" s="66"/>
      <c r="MQT152" s="66"/>
      <c r="MQU152" s="66"/>
      <c r="MQV152" s="66"/>
      <c r="MQW152" s="66"/>
      <c r="MQX152" s="66"/>
      <c r="MQY152" s="66"/>
      <c r="MQZ152" s="66"/>
      <c r="MRA152" s="66"/>
      <c r="MRB152" s="66"/>
      <c r="MRC152" s="66"/>
      <c r="MRD152" s="66"/>
      <c r="MRE152" s="66"/>
      <c r="MRF152" s="66"/>
      <c r="MRG152" s="66"/>
      <c r="MRH152" s="66"/>
      <c r="MRI152" s="66"/>
      <c r="MRJ152" s="66"/>
      <c r="MRK152" s="66"/>
      <c r="MRL152" s="66"/>
      <c r="MRM152" s="66"/>
      <c r="MRN152" s="66"/>
      <c r="MRO152" s="66"/>
      <c r="MRP152" s="66"/>
      <c r="MRQ152" s="66"/>
      <c r="MRR152" s="66"/>
      <c r="MRS152" s="66"/>
      <c r="MRT152" s="66"/>
      <c r="MRU152" s="66"/>
      <c r="MRV152" s="66"/>
      <c r="MRW152" s="66"/>
      <c r="MRX152" s="66"/>
      <c r="MRY152" s="66"/>
      <c r="MRZ152" s="66"/>
      <c r="MSA152" s="66"/>
      <c r="MSB152" s="66"/>
      <c r="MSC152" s="66"/>
      <c r="MSD152" s="66"/>
      <c r="MSE152" s="66"/>
      <c r="MSF152" s="66"/>
      <c r="MSG152" s="66"/>
      <c r="MSH152" s="66"/>
      <c r="MSI152" s="66"/>
      <c r="MSJ152" s="66"/>
      <c r="MSK152" s="66"/>
      <c r="MSL152" s="66"/>
      <c r="MSM152" s="66"/>
      <c r="MSN152" s="66"/>
      <c r="MSO152" s="66"/>
      <c r="MSP152" s="66"/>
      <c r="MSQ152" s="66"/>
      <c r="MSR152" s="66"/>
      <c r="MSS152" s="66"/>
      <c r="MST152" s="66"/>
      <c r="MSU152" s="66"/>
      <c r="MSV152" s="66"/>
      <c r="MSW152" s="66"/>
      <c r="MSX152" s="66"/>
      <c r="MSY152" s="66"/>
      <c r="MSZ152" s="66"/>
      <c r="MTA152" s="66"/>
      <c r="MTB152" s="66"/>
      <c r="MTC152" s="66"/>
      <c r="MTD152" s="66"/>
      <c r="MTE152" s="66"/>
      <c r="MTF152" s="66"/>
      <c r="MTG152" s="66"/>
      <c r="MTH152" s="66"/>
      <c r="MTI152" s="66"/>
      <c r="MTJ152" s="66"/>
      <c r="MTK152" s="66"/>
      <c r="MTL152" s="66"/>
      <c r="MTM152" s="66"/>
      <c r="MTN152" s="66"/>
      <c r="MTO152" s="66"/>
      <c r="MTP152" s="66"/>
      <c r="MTQ152" s="66"/>
      <c r="MTR152" s="66"/>
      <c r="MTS152" s="66"/>
      <c r="MTT152" s="66"/>
      <c r="MTU152" s="66"/>
      <c r="MTV152" s="66"/>
      <c r="MTW152" s="66"/>
      <c r="MTX152" s="66"/>
      <c r="MTY152" s="66"/>
      <c r="MTZ152" s="66"/>
      <c r="MUA152" s="66"/>
      <c r="MUB152" s="66"/>
      <c r="MUC152" s="66"/>
      <c r="MUD152" s="66"/>
      <c r="MUE152" s="66"/>
      <c r="MUF152" s="66"/>
      <c r="MUG152" s="66"/>
      <c r="MUH152" s="66"/>
      <c r="MUI152" s="66"/>
      <c r="MUJ152" s="66"/>
      <c r="MUK152" s="66"/>
      <c r="MUL152" s="66"/>
      <c r="MUM152" s="66"/>
      <c r="MUN152" s="66"/>
      <c r="MUO152" s="66"/>
      <c r="MUP152" s="66"/>
      <c r="MUQ152" s="66"/>
      <c r="MUR152" s="66"/>
      <c r="MUS152" s="66"/>
      <c r="MUT152" s="66"/>
      <c r="MUU152" s="66"/>
      <c r="MUV152" s="66"/>
      <c r="MUW152" s="66"/>
      <c r="MUX152" s="66"/>
      <c r="MUY152" s="66"/>
      <c r="MUZ152" s="66"/>
      <c r="MVA152" s="66"/>
      <c r="MVB152" s="66"/>
      <c r="MVC152" s="66"/>
      <c r="MVD152" s="66"/>
      <c r="MVE152" s="66"/>
      <c r="MVF152" s="66"/>
      <c r="MVG152" s="66"/>
      <c r="MVH152" s="66"/>
      <c r="MVI152" s="66"/>
      <c r="MVJ152" s="66"/>
      <c r="MVK152" s="66"/>
      <c r="MVL152" s="66"/>
      <c r="MVM152" s="66"/>
      <c r="MVN152" s="66"/>
      <c r="MVO152" s="66"/>
      <c r="MVP152" s="66"/>
      <c r="MVQ152" s="66"/>
      <c r="MVR152" s="66"/>
      <c r="MVS152" s="66"/>
      <c r="MVT152" s="66"/>
      <c r="MVU152" s="66"/>
      <c r="MVV152" s="66"/>
      <c r="MVW152" s="66"/>
      <c r="MVX152" s="66"/>
      <c r="MVY152" s="66"/>
      <c r="MVZ152" s="66"/>
      <c r="MWA152" s="66"/>
      <c r="MWB152" s="66"/>
      <c r="MWC152" s="66"/>
      <c r="MWD152" s="66"/>
      <c r="MWE152" s="66"/>
      <c r="MWF152" s="66"/>
      <c r="MWG152" s="66"/>
      <c r="MWH152" s="66"/>
      <c r="MWI152" s="66"/>
      <c r="MWJ152" s="66"/>
      <c r="MWK152" s="66"/>
      <c r="MWL152" s="66"/>
      <c r="MWM152" s="66"/>
      <c r="MWN152" s="66"/>
      <c r="MWO152" s="66"/>
      <c r="MWP152" s="66"/>
      <c r="MWQ152" s="66"/>
      <c r="MWR152" s="66"/>
      <c r="MWS152" s="66"/>
      <c r="MWT152" s="66"/>
      <c r="MWU152" s="66"/>
      <c r="MWV152" s="66"/>
      <c r="MWW152" s="66"/>
      <c r="MWX152" s="66"/>
      <c r="MWY152" s="66"/>
      <c r="MWZ152" s="66"/>
      <c r="MXA152" s="66"/>
      <c r="MXB152" s="66"/>
      <c r="MXC152" s="66"/>
      <c r="MXD152" s="66"/>
      <c r="MXE152" s="66"/>
      <c r="MXF152" s="66"/>
      <c r="MXG152" s="66"/>
      <c r="MXH152" s="66"/>
      <c r="MXI152" s="66"/>
      <c r="MXJ152" s="66"/>
      <c r="MXK152" s="66"/>
      <c r="MXL152" s="66"/>
      <c r="MXM152" s="66"/>
      <c r="MXN152" s="66"/>
      <c r="MXO152" s="66"/>
      <c r="MXP152" s="66"/>
      <c r="MXQ152" s="66"/>
      <c r="MXR152" s="66"/>
      <c r="MXS152" s="66"/>
      <c r="MXT152" s="66"/>
      <c r="MXU152" s="66"/>
      <c r="MXV152" s="66"/>
      <c r="MXW152" s="66"/>
      <c r="MXX152" s="66"/>
      <c r="MXY152" s="66"/>
      <c r="MXZ152" s="66"/>
      <c r="MYA152" s="66"/>
      <c r="MYB152" s="66"/>
      <c r="MYC152" s="66"/>
      <c r="MYD152" s="66"/>
      <c r="MYE152" s="66"/>
      <c r="MYF152" s="66"/>
      <c r="MYG152" s="66"/>
      <c r="MYH152" s="66"/>
      <c r="MYI152" s="66"/>
      <c r="MYJ152" s="66"/>
      <c r="MYK152" s="66"/>
      <c r="MYL152" s="66"/>
      <c r="MYM152" s="66"/>
      <c r="MYN152" s="66"/>
      <c r="MYO152" s="66"/>
      <c r="MYP152" s="66"/>
      <c r="MYQ152" s="66"/>
      <c r="MYR152" s="66"/>
      <c r="MYS152" s="66"/>
      <c r="MYT152" s="66"/>
      <c r="MYU152" s="66"/>
      <c r="MYV152" s="66"/>
      <c r="MYW152" s="66"/>
      <c r="MYX152" s="66"/>
      <c r="MYY152" s="66"/>
      <c r="MYZ152" s="66"/>
      <c r="MZA152" s="66"/>
      <c r="MZB152" s="66"/>
      <c r="MZC152" s="66"/>
      <c r="MZD152" s="66"/>
      <c r="MZE152" s="66"/>
      <c r="MZF152" s="66"/>
      <c r="MZG152" s="66"/>
      <c r="MZH152" s="66"/>
      <c r="MZI152" s="66"/>
      <c r="MZJ152" s="66"/>
      <c r="MZK152" s="66"/>
      <c r="MZL152" s="66"/>
      <c r="MZM152" s="66"/>
      <c r="MZN152" s="66"/>
      <c r="MZO152" s="66"/>
      <c r="MZP152" s="66"/>
      <c r="MZQ152" s="66"/>
      <c r="MZR152" s="66"/>
      <c r="MZS152" s="66"/>
      <c r="MZT152" s="66"/>
      <c r="MZU152" s="66"/>
      <c r="MZV152" s="66"/>
      <c r="MZW152" s="66"/>
      <c r="MZX152" s="66"/>
      <c r="MZY152" s="66"/>
      <c r="MZZ152" s="66"/>
      <c r="NAA152" s="66"/>
      <c r="NAB152" s="66"/>
      <c r="NAC152" s="66"/>
      <c r="NAD152" s="66"/>
      <c r="NAE152" s="66"/>
      <c r="NAF152" s="66"/>
      <c r="NAG152" s="66"/>
      <c r="NAH152" s="66"/>
      <c r="NAI152" s="66"/>
      <c r="NAJ152" s="66"/>
      <c r="NAK152" s="66"/>
      <c r="NAL152" s="66"/>
      <c r="NAM152" s="66"/>
      <c r="NAN152" s="66"/>
      <c r="NAO152" s="66"/>
      <c r="NAP152" s="66"/>
      <c r="NAQ152" s="66"/>
      <c r="NAR152" s="66"/>
      <c r="NAS152" s="66"/>
      <c r="NAT152" s="66"/>
      <c r="NAU152" s="66"/>
      <c r="NAV152" s="66"/>
      <c r="NAW152" s="66"/>
      <c r="NAX152" s="66"/>
      <c r="NAY152" s="66"/>
      <c r="NAZ152" s="66"/>
      <c r="NBA152" s="66"/>
      <c r="NBB152" s="66"/>
      <c r="NBC152" s="66"/>
      <c r="NBD152" s="66"/>
      <c r="NBE152" s="66"/>
      <c r="NBF152" s="66"/>
      <c r="NBG152" s="66"/>
      <c r="NBH152" s="66"/>
      <c r="NBI152" s="66"/>
      <c r="NBJ152" s="66"/>
      <c r="NBK152" s="66"/>
      <c r="NBL152" s="66"/>
      <c r="NBM152" s="66"/>
      <c r="NBN152" s="66"/>
      <c r="NBO152" s="66"/>
      <c r="NBP152" s="66"/>
      <c r="NBQ152" s="66"/>
      <c r="NBR152" s="66"/>
      <c r="NBS152" s="66"/>
      <c r="NBT152" s="66"/>
      <c r="NBU152" s="66"/>
      <c r="NBV152" s="66"/>
      <c r="NBW152" s="66"/>
      <c r="NBX152" s="66"/>
      <c r="NBY152" s="66"/>
      <c r="NBZ152" s="66"/>
      <c r="NCA152" s="66"/>
      <c r="NCB152" s="66"/>
      <c r="NCC152" s="66"/>
      <c r="NCD152" s="66"/>
      <c r="NCE152" s="66"/>
      <c r="NCF152" s="66"/>
      <c r="NCG152" s="66"/>
      <c r="NCH152" s="66"/>
      <c r="NCI152" s="66"/>
      <c r="NCJ152" s="66"/>
      <c r="NCK152" s="66"/>
      <c r="NCL152" s="66"/>
      <c r="NCM152" s="66"/>
      <c r="NCN152" s="66"/>
      <c r="NCO152" s="66"/>
      <c r="NCP152" s="66"/>
      <c r="NCQ152" s="66"/>
      <c r="NCR152" s="66"/>
      <c r="NCS152" s="66"/>
      <c r="NCT152" s="66"/>
      <c r="NCU152" s="66"/>
      <c r="NCV152" s="66"/>
      <c r="NCW152" s="66"/>
      <c r="NCX152" s="66"/>
      <c r="NCY152" s="66"/>
      <c r="NCZ152" s="66"/>
      <c r="NDA152" s="66"/>
      <c r="NDB152" s="66"/>
      <c r="NDC152" s="66"/>
      <c r="NDD152" s="66"/>
      <c r="NDE152" s="66"/>
      <c r="NDF152" s="66"/>
      <c r="NDG152" s="66"/>
      <c r="NDH152" s="66"/>
      <c r="NDI152" s="66"/>
      <c r="NDJ152" s="66"/>
      <c r="NDK152" s="66"/>
      <c r="NDL152" s="66"/>
      <c r="NDM152" s="66"/>
      <c r="NDN152" s="66"/>
      <c r="NDO152" s="66"/>
      <c r="NDP152" s="66"/>
      <c r="NDQ152" s="66"/>
      <c r="NDR152" s="66"/>
      <c r="NDS152" s="66"/>
      <c r="NDT152" s="66"/>
      <c r="NDU152" s="66"/>
      <c r="NDV152" s="66"/>
      <c r="NDW152" s="66"/>
      <c r="NDX152" s="66"/>
      <c r="NDY152" s="66"/>
      <c r="NDZ152" s="66"/>
      <c r="NEA152" s="66"/>
      <c r="NEB152" s="66"/>
      <c r="NEC152" s="66"/>
      <c r="NED152" s="66"/>
      <c r="NEE152" s="66"/>
      <c r="NEF152" s="66"/>
      <c r="NEG152" s="66"/>
      <c r="NEH152" s="66"/>
      <c r="NEI152" s="66"/>
      <c r="NEJ152" s="66"/>
      <c r="NEK152" s="66"/>
      <c r="NEL152" s="66"/>
      <c r="NEM152" s="66"/>
      <c r="NEN152" s="66"/>
      <c r="NEO152" s="66"/>
      <c r="NEP152" s="66"/>
      <c r="NEQ152" s="66"/>
      <c r="NER152" s="66"/>
      <c r="NES152" s="66"/>
      <c r="NET152" s="66"/>
      <c r="NEU152" s="66"/>
      <c r="NEV152" s="66"/>
      <c r="NEW152" s="66"/>
      <c r="NEX152" s="66"/>
      <c r="NEY152" s="66"/>
      <c r="NEZ152" s="66"/>
      <c r="NFA152" s="66"/>
      <c r="NFB152" s="66"/>
      <c r="NFC152" s="66"/>
      <c r="NFD152" s="66"/>
      <c r="NFE152" s="66"/>
      <c r="NFF152" s="66"/>
      <c r="NFG152" s="66"/>
      <c r="NFH152" s="66"/>
      <c r="NFI152" s="66"/>
      <c r="NFJ152" s="66"/>
      <c r="NFK152" s="66"/>
      <c r="NFL152" s="66"/>
      <c r="NFM152" s="66"/>
      <c r="NFN152" s="66"/>
      <c r="NFO152" s="66"/>
      <c r="NFP152" s="66"/>
      <c r="NFQ152" s="66"/>
      <c r="NFR152" s="66"/>
      <c r="NFS152" s="66"/>
      <c r="NFT152" s="66"/>
      <c r="NFU152" s="66"/>
      <c r="NFV152" s="66"/>
      <c r="NFW152" s="66"/>
      <c r="NFX152" s="66"/>
      <c r="NFY152" s="66"/>
      <c r="NFZ152" s="66"/>
      <c r="NGA152" s="66"/>
      <c r="NGB152" s="66"/>
      <c r="NGC152" s="66"/>
      <c r="NGD152" s="66"/>
      <c r="NGE152" s="66"/>
      <c r="NGF152" s="66"/>
      <c r="NGG152" s="66"/>
      <c r="NGH152" s="66"/>
      <c r="NGI152" s="66"/>
      <c r="NGJ152" s="66"/>
      <c r="NGK152" s="66"/>
      <c r="NGL152" s="66"/>
      <c r="NGM152" s="66"/>
      <c r="NGN152" s="66"/>
      <c r="NGO152" s="66"/>
      <c r="NGP152" s="66"/>
      <c r="NGQ152" s="66"/>
      <c r="NGR152" s="66"/>
      <c r="NGS152" s="66"/>
      <c r="NGT152" s="66"/>
      <c r="NGU152" s="66"/>
      <c r="NGV152" s="66"/>
      <c r="NGW152" s="66"/>
      <c r="NGX152" s="66"/>
      <c r="NGY152" s="66"/>
      <c r="NGZ152" s="66"/>
      <c r="NHA152" s="66"/>
      <c r="NHB152" s="66"/>
      <c r="NHC152" s="66"/>
      <c r="NHD152" s="66"/>
      <c r="NHE152" s="66"/>
      <c r="NHF152" s="66"/>
      <c r="NHG152" s="66"/>
      <c r="NHH152" s="66"/>
      <c r="NHI152" s="66"/>
      <c r="NHJ152" s="66"/>
      <c r="NHK152" s="66"/>
      <c r="NHL152" s="66"/>
      <c r="NHM152" s="66"/>
      <c r="NHN152" s="66"/>
      <c r="NHO152" s="66"/>
      <c r="NHP152" s="66"/>
      <c r="NHQ152" s="66"/>
      <c r="NHR152" s="66"/>
      <c r="NHS152" s="66"/>
      <c r="NHT152" s="66"/>
      <c r="NHU152" s="66"/>
      <c r="NHV152" s="66"/>
      <c r="NHW152" s="66"/>
      <c r="NHX152" s="66"/>
      <c r="NHY152" s="66"/>
      <c r="NHZ152" s="66"/>
      <c r="NIA152" s="66"/>
      <c r="NIB152" s="66"/>
      <c r="NIC152" s="66"/>
      <c r="NID152" s="66"/>
      <c r="NIE152" s="66"/>
      <c r="NIF152" s="66"/>
      <c r="NIG152" s="66"/>
      <c r="NIH152" s="66"/>
      <c r="NII152" s="66"/>
      <c r="NIJ152" s="66"/>
      <c r="NIK152" s="66"/>
      <c r="NIL152" s="66"/>
      <c r="NIM152" s="66"/>
      <c r="NIN152" s="66"/>
      <c r="NIO152" s="66"/>
      <c r="NIP152" s="66"/>
      <c r="NIQ152" s="66"/>
      <c r="NIR152" s="66"/>
      <c r="NIS152" s="66"/>
      <c r="NIT152" s="66"/>
      <c r="NIU152" s="66"/>
      <c r="NIV152" s="66"/>
      <c r="NIW152" s="66"/>
      <c r="NIX152" s="66"/>
      <c r="NIY152" s="66"/>
      <c r="NIZ152" s="66"/>
      <c r="NJA152" s="66"/>
      <c r="NJB152" s="66"/>
      <c r="NJC152" s="66"/>
      <c r="NJD152" s="66"/>
      <c r="NJE152" s="66"/>
      <c r="NJF152" s="66"/>
      <c r="NJG152" s="66"/>
      <c r="NJH152" s="66"/>
      <c r="NJI152" s="66"/>
      <c r="NJJ152" s="66"/>
      <c r="NJK152" s="66"/>
      <c r="NJL152" s="66"/>
      <c r="NJM152" s="66"/>
      <c r="NJN152" s="66"/>
      <c r="NJO152" s="66"/>
      <c r="NJP152" s="66"/>
      <c r="NJQ152" s="66"/>
      <c r="NJR152" s="66"/>
      <c r="NJS152" s="66"/>
      <c r="NJT152" s="66"/>
      <c r="NJU152" s="66"/>
      <c r="NJV152" s="66"/>
      <c r="NJW152" s="66"/>
      <c r="NJX152" s="66"/>
      <c r="NJY152" s="66"/>
      <c r="NJZ152" s="66"/>
      <c r="NKA152" s="66"/>
      <c r="NKB152" s="66"/>
      <c r="NKC152" s="66"/>
      <c r="NKD152" s="66"/>
      <c r="NKE152" s="66"/>
      <c r="NKF152" s="66"/>
      <c r="NKG152" s="66"/>
      <c r="NKH152" s="66"/>
      <c r="NKI152" s="66"/>
      <c r="NKJ152" s="66"/>
      <c r="NKK152" s="66"/>
      <c r="NKL152" s="66"/>
      <c r="NKM152" s="66"/>
      <c r="NKN152" s="66"/>
      <c r="NKO152" s="66"/>
      <c r="NKP152" s="66"/>
      <c r="NKQ152" s="66"/>
      <c r="NKR152" s="66"/>
      <c r="NKS152" s="66"/>
      <c r="NKT152" s="66"/>
      <c r="NKU152" s="66"/>
      <c r="NKV152" s="66"/>
      <c r="NKW152" s="66"/>
      <c r="NKX152" s="66"/>
      <c r="NKY152" s="66"/>
      <c r="NKZ152" s="66"/>
      <c r="NLA152" s="66"/>
      <c r="NLB152" s="66"/>
      <c r="NLC152" s="66"/>
      <c r="NLD152" s="66"/>
      <c r="NLE152" s="66"/>
      <c r="NLF152" s="66"/>
      <c r="NLG152" s="66"/>
      <c r="NLH152" s="66"/>
      <c r="NLI152" s="66"/>
      <c r="NLJ152" s="66"/>
      <c r="NLK152" s="66"/>
      <c r="NLL152" s="66"/>
      <c r="NLM152" s="66"/>
      <c r="NLN152" s="66"/>
      <c r="NLO152" s="66"/>
      <c r="NLP152" s="66"/>
      <c r="NLQ152" s="66"/>
      <c r="NLR152" s="66"/>
      <c r="NLS152" s="66"/>
      <c r="NLT152" s="66"/>
      <c r="NLU152" s="66"/>
      <c r="NLV152" s="66"/>
      <c r="NLW152" s="66"/>
      <c r="NLX152" s="66"/>
      <c r="NLY152" s="66"/>
      <c r="NLZ152" s="66"/>
      <c r="NMA152" s="66"/>
      <c r="NMB152" s="66"/>
      <c r="NMC152" s="66"/>
      <c r="NMD152" s="66"/>
      <c r="NME152" s="66"/>
      <c r="NMF152" s="66"/>
      <c r="NMG152" s="66"/>
      <c r="NMH152" s="66"/>
      <c r="NMI152" s="66"/>
      <c r="NMJ152" s="66"/>
      <c r="NMK152" s="66"/>
      <c r="NML152" s="66"/>
      <c r="NMM152" s="66"/>
      <c r="NMN152" s="66"/>
      <c r="NMO152" s="66"/>
      <c r="NMP152" s="66"/>
      <c r="NMQ152" s="66"/>
      <c r="NMR152" s="66"/>
      <c r="NMS152" s="66"/>
      <c r="NMT152" s="66"/>
      <c r="NMU152" s="66"/>
      <c r="NMV152" s="66"/>
      <c r="NMW152" s="66"/>
      <c r="NMX152" s="66"/>
      <c r="NMY152" s="66"/>
      <c r="NMZ152" s="66"/>
      <c r="NNA152" s="66"/>
      <c r="NNB152" s="66"/>
      <c r="NNC152" s="66"/>
      <c r="NND152" s="66"/>
      <c r="NNE152" s="66"/>
      <c r="NNF152" s="66"/>
      <c r="NNG152" s="66"/>
      <c r="NNH152" s="66"/>
      <c r="NNI152" s="66"/>
      <c r="NNJ152" s="66"/>
      <c r="NNK152" s="66"/>
      <c r="NNL152" s="66"/>
      <c r="NNM152" s="66"/>
      <c r="NNN152" s="66"/>
      <c r="NNO152" s="66"/>
      <c r="NNP152" s="66"/>
      <c r="NNQ152" s="66"/>
      <c r="NNR152" s="66"/>
      <c r="NNS152" s="66"/>
      <c r="NNT152" s="66"/>
      <c r="NNU152" s="66"/>
      <c r="NNV152" s="66"/>
      <c r="NNW152" s="66"/>
      <c r="NNX152" s="66"/>
      <c r="NNY152" s="66"/>
      <c r="NNZ152" s="66"/>
      <c r="NOA152" s="66"/>
      <c r="NOB152" s="66"/>
      <c r="NOC152" s="66"/>
      <c r="NOD152" s="66"/>
      <c r="NOE152" s="66"/>
      <c r="NOF152" s="66"/>
      <c r="NOG152" s="66"/>
      <c r="NOH152" s="66"/>
      <c r="NOI152" s="66"/>
      <c r="NOJ152" s="66"/>
      <c r="NOK152" s="66"/>
      <c r="NOL152" s="66"/>
      <c r="NOM152" s="66"/>
      <c r="NON152" s="66"/>
      <c r="NOO152" s="66"/>
      <c r="NOP152" s="66"/>
      <c r="NOQ152" s="66"/>
      <c r="NOR152" s="66"/>
      <c r="NOS152" s="66"/>
      <c r="NOT152" s="66"/>
      <c r="NOU152" s="66"/>
      <c r="NOV152" s="66"/>
      <c r="NOW152" s="66"/>
      <c r="NOX152" s="66"/>
      <c r="NOY152" s="66"/>
      <c r="NOZ152" s="66"/>
      <c r="NPA152" s="66"/>
      <c r="NPB152" s="66"/>
      <c r="NPC152" s="66"/>
      <c r="NPD152" s="66"/>
      <c r="NPE152" s="66"/>
      <c r="NPF152" s="66"/>
      <c r="NPG152" s="66"/>
      <c r="NPH152" s="66"/>
      <c r="NPI152" s="66"/>
      <c r="NPJ152" s="66"/>
      <c r="NPK152" s="66"/>
      <c r="NPL152" s="66"/>
      <c r="NPM152" s="66"/>
      <c r="NPN152" s="66"/>
      <c r="NPO152" s="66"/>
      <c r="NPP152" s="66"/>
      <c r="NPQ152" s="66"/>
      <c r="NPR152" s="66"/>
      <c r="NPS152" s="66"/>
      <c r="NPT152" s="66"/>
      <c r="NPU152" s="66"/>
      <c r="NPV152" s="66"/>
      <c r="NPW152" s="66"/>
      <c r="NPX152" s="66"/>
      <c r="NPY152" s="66"/>
      <c r="NPZ152" s="66"/>
      <c r="NQA152" s="66"/>
      <c r="NQB152" s="66"/>
      <c r="NQC152" s="66"/>
      <c r="NQD152" s="66"/>
      <c r="NQE152" s="66"/>
      <c r="NQF152" s="66"/>
      <c r="NQG152" s="66"/>
      <c r="NQH152" s="66"/>
      <c r="NQI152" s="66"/>
      <c r="NQJ152" s="66"/>
      <c r="NQK152" s="66"/>
      <c r="NQL152" s="66"/>
      <c r="NQM152" s="66"/>
      <c r="NQN152" s="66"/>
      <c r="NQO152" s="66"/>
      <c r="NQP152" s="66"/>
      <c r="NQQ152" s="66"/>
      <c r="NQR152" s="66"/>
      <c r="NQS152" s="66"/>
      <c r="NQT152" s="66"/>
      <c r="NQU152" s="66"/>
      <c r="NQV152" s="66"/>
      <c r="NQW152" s="66"/>
      <c r="NQX152" s="66"/>
      <c r="NQY152" s="66"/>
      <c r="NQZ152" s="66"/>
      <c r="NRA152" s="66"/>
      <c r="NRB152" s="66"/>
      <c r="NRC152" s="66"/>
      <c r="NRD152" s="66"/>
      <c r="NRE152" s="66"/>
      <c r="NRF152" s="66"/>
      <c r="NRG152" s="66"/>
      <c r="NRH152" s="66"/>
      <c r="NRI152" s="66"/>
      <c r="NRJ152" s="66"/>
      <c r="NRK152" s="66"/>
      <c r="NRL152" s="66"/>
      <c r="NRM152" s="66"/>
      <c r="NRN152" s="66"/>
      <c r="NRO152" s="66"/>
      <c r="NRP152" s="66"/>
      <c r="NRQ152" s="66"/>
      <c r="NRR152" s="66"/>
      <c r="NRS152" s="66"/>
      <c r="NRT152" s="66"/>
      <c r="NRU152" s="66"/>
      <c r="NRV152" s="66"/>
      <c r="NRW152" s="66"/>
      <c r="NRX152" s="66"/>
      <c r="NRY152" s="66"/>
      <c r="NRZ152" s="66"/>
      <c r="NSA152" s="66"/>
      <c r="NSB152" s="66"/>
      <c r="NSC152" s="66"/>
      <c r="NSD152" s="66"/>
      <c r="NSE152" s="66"/>
      <c r="NSF152" s="66"/>
      <c r="NSG152" s="66"/>
      <c r="NSH152" s="66"/>
      <c r="NSI152" s="66"/>
      <c r="NSJ152" s="66"/>
      <c r="NSK152" s="66"/>
      <c r="NSL152" s="66"/>
      <c r="NSM152" s="66"/>
      <c r="NSN152" s="66"/>
      <c r="NSO152" s="66"/>
      <c r="NSP152" s="66"/>
      <c r="NSQ152" s="66"/>
      <c r="NSR152" s="66"/>
      <c r="NSS152" s="66"/>
      <c r="NST152" s="66"/>
      <c r="NSU152" s="66"/>
      <c r="NSV152" s="66"/>
      <c r="NSW152" s="66"/>
      <c r="NSX152" s="66"/>
      <c r="NSY152" s="66"/>
      <c r="NSZ152" s="66"/>
      <c r="NTA152" s="66"/>
      <c r="NTB152" s="66"/>
      <c r="NTC152" s="66"/>
      <c r="NTD152" s="66"/>
      <c r="NTE152" s="66"/>
      <c r="NTF152" s="66"/>
      <c r="NTG152" s="66"/>
      <c r="NTH152" s="66"/>
      <c r="NTI152" s="66"/>
      <c r="NTJ152" s="66"/>
      <c r="NTK152" s="66"/>
      <c r="NTL152" s="66"/>
      <c r="NTM152" s="66"/>
      <c r="NTN152" s="66"/>
      <c r="NTO152" s="66"/>
      <c r="NTP152" s="66"/>
      <c r="NTQ152" s="66"/>
      <c r="NTR152" s="66"/>
      <c r="NTS152" s="66"/>
      <c r="NTT152" s="66"/>
      <c r="NTU152" s="66"/>
      <c r="NTV152" s="66"/>
      <c r="NTW152" s="66"/>
      <c r="NTX152" s="66"/>
      <c r="NTY152" s="66"/>
      <c r="NTZ152" s="66"/>
      <c r="NUA152" s="66"/>
      <c r="NUB152" s="66"/>
      <c r="NUC152" s="66"/>
      <c r="NUD152" s="66"/>
      <c r="NUE152" s="66"/>
      <c r="NUF152" s="66"/>
      <c r="NUG152" s="66"/>
      <c r="NUH152" s="66"/>
      <c r="NUI152" s="66"/>
      <c r="NUJ152" s="66"/>
      <c r="NUK152" s="66"/>
      <c r="NUL152" s="66"/>
      <c r="NUM152" s="66"/>
      <c r="NUN152" s="66"/>
      <c r="NUO152" s="66"/>
      <c r="NUP152" s="66"/>
      <c r="NUQ152" s="66"/>
      <c r="NUR152" s="66"/>
      <c r="NUS152" s="66"/>
      <c r="NUT152" s="66"/>
      <c r="NUU152" s="66"/>
      <c r="NUV152" s="66"/>
      <c r="NUW152" s="66"/>
      <c r="NUX152" s="66"/>
      <c r="NUY152" s="66"/>
      <c r="NUZ152" s="66"/>
      <c r="NVA152" s="66"/>
      <c r="NVB152" s="66"/>
      <c r="NVC152" s="66"/>
      <c r="NVD152" s="66"/>
      <c r="NVE152" s="66"/>
      <c r="NVF152" s="66"/>
      <c r="NVG152" s="66"/>
      <c r="NVH152" s="66"/>
      <c r="NVI152" s="66"/>
      <c r="NVJ152" s="66"/>
      <c r="NVK152" s="66"/>
      <c r="NVL152" s="66"/>
      <c r="NVM152" s="66"/>
      <c r="NVN152" s="66"/>
      <c r="NVO152" s="66"/>
      <c r="NVP152" s="66"/>
      <c r="NVQ152" s="66"/>
      <c r="NVR152" s="66"/>
      <c r="NVS152" s="66"/>
      <c r="NVT152" s="66"/>
      <c r="NVU152" s="66"/>
      <c r="NVV152" s="66"/>
      <c r="NVW152" s="66"/>
      <c r="NVX152" s="66"/>
      <c r="NVY152" s="66"/>
      <c r="NVZ152" s="66"/>
      <c r="NWA152" s="66"/>
      <c r="NWB152" s="66"/>
      <c r="NWC152" s="66"/>
      <c r="NWD152" s="66"/>
      <c r="NWE152" s="66"/>
      <c r="NWF152" s="66"/>
      <c r="NWG152" s="66"/>
      <c r="NWH152" s="66"/>
      <c r="NWI152" s="66"/>
      <c r="NWJ152" s="66"/>
      <c r="NWK152" s="66"/>
      <c r="NWL152" s="66"/>
      <c r="NWM152" s="66"/>
      <c r="NWN152" s="66"/>
      <c r="NWO152" s="66"/>
      <c r="NWP152" s="66"/>
      <c r="NWQ152" s="66"/>
      <c r="NWR152" s="66"/>
      <c r="NWS152" s="66"/>
      <c r="NWT152" s="66"/>
      <c r="NWU152" s="66"/>
      <c r="NWV152" s="66"/>
      <c r="NWW152" s="66"/>
      <c r="NWX152" s="66"/>
      <c r="NWY152" s="66"/>
      <c r="NWZ152" s="66"/>
      <c r="NXA152" s="66"/>
      <c r="NXB152" s="66"/>
      <c r="NXC152" s="66"/>
      <c r="NXD152" s="66"/>
      <c r="NXE152" s="66"/>
      <c r="NXF152" s="66"/>
      <c r="NXG152" s="66"/>
      <c r="NXH152" s="66"/>
      <c r="NXI152" s="66"/>
      <c r="NXJ152" s="66"/>
      <c r="NXK152" s="66"/>
      <c r="NXL152" s="66"/>
      <c r="NXM152" s="66"/>
      <c r="NXN152" s="66"/>
      <c r="NXO152" s="66"/>
      <c r="NXP152" s="66"/>
      <c r="NXQ152" s="66"/>
      <c r="NXR152" s="66"/>
      <c r="NXS152" s="66"/>
      <c r="NXT152" s="66"/>
      <c r="NXU152" s="66"/>
      <c r="NXV152" s="66"/>
      <c r="NXW152" s="66"/>
      <c r="NXX152" s="66"/>
      <c r="NXY152" s="66"/>
      <c r="NXZ152" s="66"/>
      <c r="NYA152" s="66"/>
      <c r="NYB152" s="66"/>
      <c r="NYC152" s="66"/>
      <c r="NYD152" s="66"/>
      <c r="NYE152" s="66"/>
      <c r="NYF152" s="66"/>
      <c r="NYG152" s="66"/>
      <c r="NYH152" s="66"/>
      <c r="NYI152" s="66"/>
      <c r="NYJ152" s="66"/>
      <c r="NYK152" s="66"/>
      <c r="NYL152" s="66"/>
      <c r="NYM152" s="66"/>
      <c r="NYN152" s="66"/>
      <c r="NYO152" s="66"/>
      <c r="NYP152" s="66"/>
      <c r="NYQ152" s="66"/>
      <c r="NYR152" s="66"/>
      <c r="NYS152" s="66"/>
      <c r="NYT152" s="66"/>
      <c r="NYU152" s="66"/>
      <c r="NYV152" s="66"/>
      <c r="NYW152" s="66"/>
      <c r="NYX152" s="66"/>
      <c r="NYY152" s="66"/>
      <c r="NYZ152" s="66"/>
      <c r="NZA152" s="66"/>
      <c r="NZB152" s="66"/>
      <c r="NZC152" s="66"/>
      <c r="NZD152" s="66"/>
      <c r="NZE152" s="66"/>
      <c r="NZF152" s="66"/>
      <c r="NZG152" s="66"/>
      <c r="NZH152" s="66"/>
      <c r="NZI152" s="66"/>
      <c r="NZJ152" s="66"/>
      <c r="NZK152" s="66"/>
      <c r="NZL152" s="66"/>
      <c r="NZM152" s="66"/>
      <c r="NZN152" s="66"/>
      <c r="NZO152" s="66"/>
      <c r="NZP152" s="66"/>
      <c r="NZQ152" s="66"/>
      <c r="NZR152" s="66"/>
      <c r="NZS152" s="66"/>
      <c r="NZT152" s="66"/>
      <c r="NZU152" s="66"/>
      <c r="NZV152" s="66"/>
      <c r="NZW152" s="66"/>
      <c r="NZX152" s="66"/>
      <c r="NZY152" s="66"/>
      <c r="NZZ152" s="66"/>
      <c r="OAA152" s="66"/>
      <c r="OAB152" s="66"/>
      <c r="OAC152" s="66"/>
      <c r="OAD152" s="66"/>
      <c r="OAE152" s="66"/>
      <c r="OAF152" s="66"/>
      <c r="OAG152" s="66"/>
      <c r="OAH152" s="66"/>
      <c r="OAI152" s="66"/>
      <c r="OAJ152" s="66"/>
      <c r="OAK152" s="66"/>
      <c r="OAL152" s="66"/>
      <c r="OAM152" s="66"/>
      <c r="OAN152" s="66"/>
      <c r="OAO152" s="66"/>
      <c r="OAP152" s="66"/>
      <c r="OAQ152" s="66"/>
      <c r="OAR152" s="66"/>
      <c r="OAS152" s="66"/>
      <c r="OAT152" s="66"/>
      <c r="OAU152" s="66"/>
      <c r="OAV152" s="66"/>
      <c r="OAW152" s="66"/>
      <c r="OAX152" s="66"/>
      <c r="OAY152" s="66"/>
      <c r="OAZ152" s="66"/>
      <c r="OBA152" s="66"/>
      <c r="OBB152" s="66"/>
      <c r="OBC152" s="66"/>
      <c r="OBD152" s="66"/>
      <c r="OBE152" s="66"/>
      <c r="OBF152" s="66"/>
      <c r="OBG152" s="66"/>
      <c r="OBH152" s="66"/>
      <c r="OBI152" s="66"/>
      <c r="OBJ152" s="66"/>
      <c r="OBK152" s="66"/>
      <c r="OBL152" s="66"/>
      <c r="OBM152" s="66"/>
      <c r="OBN152" s="66"/>
      <c r="OBO152" s="66"/>
      <c r="OBP152" s="66"/>
      <c r="OBQ152" s="66"/>
      <c r="OBR152" s="66"/>
      <c r="OBS152" s="66"/>
      <c r="OBT152" s="66"/>
      <c r="OBU152" s="66"/>
      <c r="OBV152" s="66"/>
      <c r="OBW152" s="66"/>
      <c r="OBX152" s="66"/>
      <c r="OBY152" s="66"/>
      <c r="OBZ152" s="66"/>
      <c r="OCA152" s="66"/>
      <c r="OCB152" s="66"/>
      <c r="OCC152" s="66"/>
      <c r="OCD152" s="66"/>
      <c r="OCE152" s="66"/>
      <c r="OCF152" s="66"/>
      <c r="OCG152" s="66"/>
      <c r="OCH152" s="66"/>
      <c r="OCI152" s="66"/>
      <c r="OCJ152" s="66"/>
      <c r="OCK152" s="66"/>
      <c r="OCL152" s="66"/>
      <c r="OCM152" s="66"/>
      <c r="OCN152" s="66"/>
      <c r="OCO152" s="66"/>
      <c r="OCP152" s="66"/>
      <c r="OCQ152" s="66"/>
      <c r="OCR152" s="66"/>
      <c r="OCS152" s="66"/>
      <c r="OCT152" s="66"/>
      <c r="OCU152" s="66"/>
      <c r="OCV152" s="66"/>
      <c r="OCW152" s="66"/>
      <c r="OCX152" s="66"/>
      <c r="OCY152" s="66"/>
      <c r="OCZ152" s="66"/>
      <c r="ODA152" s="66"/>
      <c r="ODB152" s="66"/>
      <c r="ODC152" s="66"/>
      <c r="ODD152" s="66"/>
      <c r="ODE152" s="66"/>
      <c r="ODF152" s="66"/>
      <c r="ODG152" s="66"/>
      <c r="ODH152" s="66"/>
      <c r="ODI152" s="66"/>
      <c r="ODJ152" s="66"/>
      <c r="ODK152" s="66"/>
      <c r="ODL152" s="66"/>
      <c r="ODM152" s="66"/>
      <c r="ODN152" s="66"/>
      <c r="ODO152" s="66"/>
      <c r="ODP152" s="66"/>
      <c r="ODQ152" s="66"/>
      <c r="ODR152" s="66"/>
      <c r="ODS152" s="66"/>
      <c r="ODT152" s="66"/>
      <c r="ODU152" s="66"/>
      <c r="ODV152" s="66"/>
      <c r="ODW152" s="66"/>
      <c r="ODX152" s="66"/>
      <c r="ODY152" s="66"/>
      <c r="ODZ152" s="66"/>
      <c r="OEA152" s="66"/>
      <c r="OEB152" s="66"/>
      <c r="OEC152" s="66"/>
      <c r="OED152" s="66"/>
      <c r="OEE152" s="66"/>
      <c r="OEF152" s="66"/>
      <c r="OEG152" s="66"/>
      <c r="OEH152" s="66"/>
      <c r="OEI152" s="66"/>
      <c r="OEJ152" s="66"/>
      <c r="OEK152" s="66"/>
      <c r="OEL152" s="66"/>
      <c r="OEM152" s="66"/>
      <c r="OEN152" s="66"/>
      <c r="OEO152" s="66"/>
      <c r="OEP152" s="66"/>
      <c r="OEQ152" s="66"/>
      <c r="OER152" s="66"/>
      <c r="OES152" s="66"/>
      <c r="OET152" s="66"/>
      <c r="OEU152" s="66"/>
      <c r="OEV152" s="66"/>
      <c r="OEW152" s="66"/>
      <c r="OEX152" s="66"/>
      <c r="OEY152" s="66"/>
      <c r="OEZ152" s="66"/>
      <c r="OFA152" s="66"/>
      <c r="OFB152" s="66"/>
      <c r="OFC152" s="66"/>
      <c r="OFD152" s="66"/>
      <c r="OFE152" s="66"/>
      <c r="OFF152" s="66"/>
      <c r="OFG152" s="66"/>
      <c r="OFH152" s="66"/>
      <c r="OFI152" s="66"/>
      <c r="OFJ152" s="66"/>
      <c r="OFK152" s="66"/>
      <c r="OFL152" s="66"/>
      <c r="OFM152" s="66"/>
      <c r="OFN152" s="66"/>
      <c r="OFO152" s="66"/>
      <c r="OFP152" s="66"/>
      <c r="OFQ152" s="66"/>
      <c r="OFR152" s="66"/>
      <c r="OFS152" s="66"/>
      <c r="OFT152" s="66"/>
      <c r="OFU152" s="66"/>
      <c r="OFV152" s="66"/>
      <c r="OFW152" s="66"/>
      <c r="OFX152" s="66"/>
      <c r="OFY152" s="66"/>
      <c r="OFZ152" s="66"/>
      <c r="OGA152" s="66"/>
      <c r="OGB152" s="66"/>
      <c r="OGC152" s="66"/>
      <c r="OGD152" s="66"/>
      <c r="OGE152" s="66"/>
      <c r="OGF152" s="66"/>
      <c r="OGG152" s="66"/>
      <c r="OGH152" s="66"/>
      <c r="OGI152" s="66"/>
      <c r="OGJ152" s="66"/>
      <c r="OGK152" s="66"/>
      <c r="OGL152" s="66"/>
      <c r="OGM152" s="66"/>
      <c r="OGN152" s="66"/>
      <c r="OGO152" s="66"/>
      <c r="OGP152" s="66"/>
      <c r="OGQ152" s="66"/>
      <c r="OGR152" s="66"/>
      <c r="OGS152" s="66"/>
      <c r="OGT152" s="66"/>
      <c r="OGU152" s="66"/>
      <c r="OGV152" s="66"/>
      <c r="OGW152" s="66"/>
      <c r="OGX152" s="66"/>
      <c r="OGY152" s="66"/>
      <c r="OGZ152" s="66"/>
      <c r="OHA152" s="66"/>
      <c r="OHB152" s="66"/>
      <c r="OHC152" s="66"/>
      <c r="OHD152" s="66"/>
      <c r="OHE152" s="66"/>
      <c r="OHF152" s="66"/>
      <c r="OHG152" s="66"/>
      <c r="OHH152" s="66"/>
      <c r="OHI152" s="66"/>
      <c r="OHJ152" s="66"/>
      <c r="OHK152" s="66"/>
      <c r="OHL152" s="66"/>
      <c r="OHM152" s="66"/>
      <c r="OHN152" s="66"/>
      <c r="OHO152" s="66"/>
      <c r="OHP152" s="66"/>
      <c r="OHQ152" s="66"/>
      <c r="OHR152" s="66"/>
      <c r="OHS152" s="66"/>
      <c r="OHT152" s="66"/>
      <c r="OHU152" s="66"/>
      <c r="OHV152" s="66"/>
      <c r="OHW152" s="66"/>
      <c r="OHX152" s="66"/>
      <c r="OHY152" s="66"/>
      <c r="OHZ152" s="66"/>
      <c r="OIA152" s="66"/>
      <c r="OIB152" s="66"/>
      <c r="OIC152" s="66"/>
      <c r="OID152" s="66"/>
      <c r="OIE152" s="66"/>
      <c r="OIF152" s="66"/>
      <c r="OIG152" s="66"/>
      <c r="OIH152" s="66"/>
      <c r="OII152" s="66"/>
      <c r="OIJ152" s="66"/>
      <c r="OIK152" s="66"/>
      <c r="OIL152" s="66"/>
      <c r="OIM152" s="66"/>
      <c r="OIN152" s="66"/>
      <c r="OIO152" s="66"/>
      <c r="OIP152" s="66"/>
      <c r="OIQ152" s="66"/>
      <c r="OIR152" s="66"/>
      <c r="OIS152" s="66"/>
      <c r="OIT152" s="66"/>
      <c r="OIU152" s="66"/>
      <c r="OIV152" s="66"/>
      <c r="OIW152" s="66"/>
      <c r="OIX152" s="66"/>
      <c r="OIY152" s="66"/>
      <c r="OIZ152" s="66"/>
      <c r="OJA152" s="66"/>
      <c r="OJB152" s="66"/>
      <c r="OJC152" s="66"/>
      <c r="OJD152" s="66"/>
      <c r="OJE152" s="66"/>
      <c r="OJF152" s="66"/>
      <c r="OJG152" s="66"/>
      <c r="OJH152" s="66"/>
      <c r="OJI152" s="66"/>
      <c r="OJJ152" s="66"/>
      <c r="OJK152" s="66"/>
      <c r="OJL152" s="66"/>
      <c r="OJM152" s="66"/>
      <c r="OJN152" s="66"/>
      <c r="OJO152" s="66"/>
      <c r="OJP152" s="66"/>
      <c r="OJQ152" s="66"/>
      <c r="OJR152" s="66"/>
      <c r="OJS152" s="66"/>
      <c r="OJT152" s="66"/>
      <c r="OJU152" s="66"/>
      <c r="OJV152" s="66"/>
      <c r="OJW152" s="66"/>
      <c r="OJX152" s="66"/>
      <c r="OJY152" s="66"/>
      <c r="OJZ152" s="66"/>
      <c r="OKA152" s="66"/>
      <c r="OKB152" s="66"/>
      <c r="OKC152" s="66"/>
      <c r="OKD152" s="66"/>
      <c r="OKE152" s="66"/>
      <c r="OKF152" s="66"/>
      <c r="OKG152" s="66"/>
      <c r="OKH152" s="66"/>
      <c r="OKI152" s="66"/>
      <c r="OKJ152" s="66"/>
      <c r="OKK152" s="66"/>
      <c r="OKL152" s="66"/>
      <c r="OKM152" s="66"/>
      <c r="OKN152" s="66"/>
      <c r="OKO152" s="66"/>
      <c r="OKP152" s="66"/>
      <c r="OKQ152" s="66"/>
      <c r="OKR152" s="66"/>
      <c r="OKS152" s="66"/>
      <c r="OKT152" s="66"/>
      <c r="OKU152" s="66"/>
      <c r="OKV152" s="66"/>
      <c r="OKW152" s="66"/>
      <c r="OKX152" s="66"/>
      <c r="OKY152" s="66"/>
      <c r="OKZ152" s="66"/>
      <c r="OLA152" s="66"/>
      <c r="OLB152" s="66"/>
      <c r="OLC152" s="66"/>
      <c r="OLD152" s="66"/>
      <c r="OLE152" s="66"/>
      <c r="OLF152" s="66"/>
      <c r="OLG152" s="66"/>
      <c r="OLH152" s="66"/>
      <c r="OLI152" s="66"/>
      <c r="OLJ152" s="66"/>
      <c r="OLK152" s="66"/>
      <c r="OLL152" s="66"/>
      <c r="OLM152" s="66"/>
      <c r="OLN152" s="66"/>
      <c r="OLO152" s="66"/>
      <c r="OLP152" s="66"/>
      <c r="OLQ152" s="66"/>
      <c r="OLR152" s="66"/>
      <c r="OLS152" s="66"/>
      <c r="OLT152" s="66"/>
      <c r="OLU152" s="66"/>
      <c r="OLV152" s="66"/>
      <c r="OLW152" s="66"/>
      <c r="OLX152" s="66"/>
      <c r="OLY152" s="66"/>
      <c r="OLZ152" s="66"/>
      <c r="OMA152" s="66"/>
      <c r="OMB152" s="66"/>
      <c r="OMC152" s="66"/>
      <c r="OMD152" s="66"/>
      <c r="OME152" s="66"/>
      <c r="OMF152" s="66"/>
      <c r="OMG152" s="66"/>
      <c r="OMH152" s="66"/>
      <c r="OMI152" s="66"/>
      <c r="OMJ152" s="66"/>
      <c r="OMK152" s="66"/>
      <c r="OML152" s="66"/>
      <c r="OMM152" s="66"/>
      <c r="OMN152" s="66"/>
      <c r="OMO152" s="66"/>
      <c r="OMP152" s="66"/>
      <c r="OMQ152" s="66"/>
      <c r="OMR152" s="66"/>
      <c r="OMS152" s="66"/>
      <c r="OMT152" s="66"/>
      <c r="OMU152" s="66"/>
      <c r="OMV152" s="66"/>
      <c r="OMW152" s="66"/>
      <c r="OMX152" s="66"/>
      <c r="OMY152" s="66"/>
      <c r="OMZ152" s="66"/>
      <c r="ONA152" s="66"/>
      <c r="ONB152" s="66"/>
      <c r="ONC152" s="66"/>
      <c r="OND152" s="66"/>
      <c r="ONE152" s="66"/>
      <c r="ONF152" s="66"/>
      <c r="ONG152" s="66"/>
      <c r="ONH152" s="66"/>
      <c r="ONI152" s="66"/>
      <c r="ONJ152" s="66"/>
      <c r="ONK152" s="66"/>
      <c r="ONL152" s="66"/>
      <c r="ONM152" s="66"/>
      <c r="ONN152" s="66"/>
      <c r="ONO152" s="66"/>
      <c r="ONP152" s="66"/>
      <c r="ONQ152" s="66"/>
      <c r="ONR152" s="66"/>
      <c r="ONS152" s="66"/>
      <c r="ONT152" s="66"/>
      <c r="ONU152" s="66"/>
      <c r="ONV152" s="66"/>
      <c r="ONW152" s="66"/>
      <c r="ONX152" s="66"/>
      <c r="ONY152" s="66"/>
      <c r="ONZ152" s="66"/>
      <c r="OOA152" s="66"/>
      <c r="OOB152" s="66"/>
      <c r="OOC152" s="66"/>
      <c r="OOD152" s="66"/>
      <c r="OOE152" s="66"/>
      <c r="OOF152" s="66"/>
      <c r="OOG152" s="66"/>
      <c r="OOH152" s="66"/>
      <c r="OOI152" s="66"/>
      <c r="OOJ152" s="66"/>
      <c r="OOK152" s="66"/>
      <c r="OOL152" s="66"/>
      <c r="OOM152" s="66"/>
      <c r="OON152" s="66"/>
      <c r="OOO152" s="66"/>
      <c r="OOP152" s="66"/>
      <c r="OOQ152" s="66"/>
      <c r="OOR152" s="66"/>
      <c r="OOS152" s="66"/>
      <c r="OOT152" s="66"/>
      <c r="OOU152" s="66"/>
      <c r="OOV152" s="66"/>
      <c r="OOW152" s="66"/>
      <c r="OOX152" s="66"/>
      <c r="OOY152" s="66"/>
      <c r="OOZ152" s="66"/>
      <c r="OPA152" s="66"/>
      <c r="OPB152" s="66"/>
      <c r="OPC152" s="66"/>
      <c r="OPD152" s="66"/>
      <c r="OPE152" s="66"/>
      <c r="OPF152" s="66"/>
      <c r="OPG152" s="66"/>
      <c r="OPH152" s="66"/>
      <c r="OPI152" s="66"/>
      <c r="OPJ152" s="66"/>
      <c r="OPK152" s="66"/>
      <c r="OPL152" s="66"/>
      <c r="OPM152" s="66"/>
      <c r="OPN152" s="66"/>
      <c r="OPO152" s="66"/>
      <c r="OPP152" s="66"/>
      <c r="OPQ152" s="66"/>
      <c r="OPR152" s="66"/>
      <c r="OPS152" s="66"/>
      <c r="OPT152" s="66"/>
      <c r="OPU152" s="66"/>
      <c r="OPV152" s="66"/>
      <c r="OPW152" s="66"/>
      <c r="OPX152" s="66"/>
      <c r="OPY152" s="66"/>
      <c r="OPZ152" s="66"/>
      <c r="OQA152" s="66"/>
      <c r="OQB152" s="66"/>
      <c r="OQC152" s="66"/>
      <c r="OQD152" s="66"/>
      <c r="OQE152" s="66"/>
      <c r="OQF152" s="66"/>
      <c r="OQG152" s="66"/>
      <c r="OQH152" s="66"/>
      <c r="OQI152" s="66"/>
      <c r="OQJ152" s="66"/>
      <c r="OQK152" s="66"/>
      <c r="OQL152" s="66"/>
      <c r="OQM152" s="66"/>
      <c r="OQN152" s="66"/>
      <c r="OQO152" s="66"/>
      <c r="OQP152" s="66"/>
      <c r="OQQ152" s="66"/>
      <c r="OQR152" s="66"/>
      <c r="OQS152" s="66"/>
      <c r="OQT152" s="66"/>
      <c r="OQU152" s="66"/>
      <c r="OQV152" s="66"/>
      <c r="OQW152" s="66"/>
      <c r="OQX152" s="66"/>
      <c r="OQY152" s="66"/>
      <c r="OQZ152" s="66"/>
      <c r="ORA152" s="66"/>
      <c r="ORB152" s="66"/>
      <c r="ORC152" s="66"/>
      <c r="ORD152" s="66"/>
      <c r="ORE152" s="66"/>
      <c r="ORF152" s="66"/>
      <c r="ORG152" s="66"/>
      <c r="ORH152" s="66"/>
      <c r="ORI152" s="66"/>
      <c r="ORJ152" s="66"/>
      <c r="ORK152" s="66"/>
      <c r="ORL152" s="66"/>
      <c r="ORM152" s="66"/>
      <c r="ORN152" s="66"/>
      <c r="ORO152" s="66"/>
      <c r="ORP152" s="66"/>
      <c r="ORQ152" s="66"/>
      <c r="ORR152" s="66"/>
      <c r="ORS152" s="66"/>
      <c r="ORT152" s="66"/>
      <c r="ORU152" s="66"/>
      <c r="ORV152" s="66"/>
      <c r="ORW152" s="66"/>
      <c r="ORX152" s="66"/>
      <c r="ORY152" s="66"/>
      <c r="ORZ152" s="66"/>
      <c r="OSA152" s="66"/>
      <c r="OSB152" s="66"/>
      <c r="OSC152" s="66"/>
      <c r="OSD152" s="66"/>
      <c r="OSE152" s="66"/>
      <c r="OSF152" s="66"/>
      <c r="OSG152" s="66"/>
      <c r="OSH152" s="66"/>
      <c r="OSI152" s="66"/>
      <c r="OSJ152" s="66"/>
      <c r="OSK152" s="66"/>
      <c r="OSL152" s="66"/>
      <c r="OSM152" s="66"/>
      <c r="OSN152" s="66"/>
      <c r="OSO152" s="66"/>
      <c r="OSP152" s="66"/>
      <c r="OSQ152" s="66"/>
      <c r="OSR152" s="66"/>
      <c r="OSS152" s="66"/>
      <c r="OST152" s="66"/>
      <c r="OSU152" s="66"/>
      <c r="OSV152" s="66"/>
      <c r="OSW152" s="66"/>
      <c r="OSX152" s="66"/>
      <c r="OSY152" s="66"/>
      <c r="OSZ152" s="66"/>
      <c r="OTA152" s="66"/>
      <c r="OTB152" s="66"/>
      <c r="OTC152" s="66"/>
      <c r="OTD152" s="66"/>
      <c r="OTE152" s="66"/>
      <c r="OTF152" s="66"/>
      <c r="OTG152" s="66"/>
      <c r="OTH152" s="66"/>
      <c r="OTI152" s="66"/>
      <c r="OTJ152" s="66"/>
      <c r="OTK152" s="66"/>
      <c r="OTL152" s="66"/>
      <c r="OTM152" s="66"/>
      <c r="OTN152" s="66"/>
      <c r="OTO152" s="66"/>
      <c r="OTP152" s="66"/>
      <c r="OTQ152" s="66"/>
      <c r="OTR152" s="66"/>
      <c r="OTS152" s="66"/>
      <c r="OTT152" s="66"/>
      <c r="OTU152" s="66"/>
      <c r="OTV152" s="66"/>
      <c r="OTW152" s="66"/>
      <c r="OTX152" s="66"/>
      <c r="OTY152" s="66"/>
      <c r="OTZ152" s="66"/>
      <c r="OUA152" s="66"/>
      <c r="OUB152" s="66"/>
      <c r="OUC152" s="66"/>
      <c r="OUD152" s="66"/>
      <c r="OUE152" s="66"/>
      <c r="OUF152" s="66"/>
      <c r="OUG152" s="66"/>
      <c r="OUH152" s="66"/>
      <c r="OUI152" s="66"/>
      <c r="OUJ152" s="66"/>
      <c r="OUK152" s="66"/>
      <c r="OUL152" s="66"/>
      <c r="OUM152" s="66"/>
      <c r="OUN152" s="66"/>
      <c r="OUO152" s="66"/>
      <c r="OUP152" s="66"/>
      <c r="OUQ152" s="66"/>
      <c r="OUR152" s="66"/>
      <c r="OUS152" s="66"/>
      <c r="OUT152" s="66"/>
      <c r="OUU152" s="66"/>
      <c r="OUV152" s="66"/>
      <c r="OUW152" s="66"/>
      <c r="OUX152" s="66"/>
      <c r="OUY152" s="66"/>
      <c r="OUZ152" s="66"/>
      <c r="OVA152" s="66"/>
      <c r="OVB152" s="66"/>
      <c r="OVC152" s="66"/>
      <c r="OVD152" s="66"/>
      <c r="OVE152" s="66"/>
      <c r="OVF152" s="66"/>
      <c r="OVG152" s="66"/>
      <c r="OVH152" s="66"/>
      <c r="OVI152" s="66"/>
      <c r="OVJ152" s="66"/>
      <c r="OVK152" s="66"/>
      <c r="OVL152" s="66"/>
      <c r="OVM152" s="66"/>
      <c r="OVN152" s="66"/>
      <c r="OVO152" s="66"/>
      <c r="OVP152" s="66"/>
      <c r="OVQ152" s="66"/>
      <c r="OVR152" s="66"/>
      <c r="OVS152" s="66"/>
      <c r="OVT152" s="66"/>
      <c r="OVU152" s="66"/>
      <c r="OVV152" s="66"/>
      <c r="OVW152" s="66"/>
      <c r="OVX152" s="66"/>
      <c r="OVY152" s="66"/>
      <c r="OVZ152" s="66"/>
      <c r="OWA152" s="66"/>
      <c r="OWB152" s="66"/>
      <c r="OWC152" s="66"/>
      <c r="OWD152" s="66"/>
      <c r="OWE152" s="66"/>
      <c r="OWF152" s="66"/>
      <c r="OWG152" s="66"/>
      <c r="OWH152" s="66"/>
      <c r="OWI152" s="66"/>
      <c r="OWJ152" s="66"/>
      <c r="OWK152" s="66"/>
      <c r="OWL152" s="66"/>
      <c r="OWM152" s="66"/>
      <c r="OWN152" s="66"/>
      <c r="OWO152" s="66"/>
      <c r="OWP152" s="66"/>
      <c r="OWQ152" s="66"/>
      <c r="OWR152" s="66"/>
      <c r="OWS152" s="66"/>
      <c r="OWT152" s="66"/>
      <c r="OWU152" s="66"/>
      <c r="OWV152" s="66"/>
      <c r="OWW152" s="66"/>
      <c r="OWX152" s="66"/>
      <c r="OWY152" s="66"/>
      <c r="OWZ152" s="66"/>
      <c r="OXA152" s="66"/>
      <c r="OXB152" s="66"/>
      <c r="OXC152" s="66"/>
      <c r="OXD152" s="66"/>
      <c r="OXE152" s="66"/>
      <c r="OXF152" s="66"/>
      <c r="OXG152" s="66"/>
      <c r="OXH152" s="66"/>
      <c r="OXI152" s="66"/>
      <c r="OXJ152" s="66"/>
      <c r="OXK152" s="66"/>
      <c r="OXL152" s="66"/>
      <c r="OXM152" s="66"/>
      <c r="OXN152" s="66"/>
      <c r="OXO152" s="66"/>
      <c r="OXP152" s="66"/>
      <c r="OXQ152" s="66"/>
      <c r="OXR152" s="66"/>
      <c r="OXS152" s="66"/>
      <c r="OXT152" s="66"/>
      <c r="OXU152" s="66"/>
      <c r="OXV152" s="66"/>
      <c r="OXW152" s="66"/>
      <c r="OXX152" s="66"/>
      <c r="OXY152" s="66"/>
      <c r="OXZ152" s="66"/>
      <c r="OYA152" s="66"/>
      <c r="OYB152" s="66"/>
      <c r="OYC152" s="66"/>
      <c r="OYD152" s="66"/>
      <c r="OYE152" s="66"/>
      <c r="OYF152" s="66"/>
      <c r="OYG152" s="66"/>
      <c r="OYH152" s="66"/>
      <c r="OYI152" s="66"/>
      <c r="OYJ152" s="66"/>
      <c r="OYK152" s="66"/>
      <c r="OYL152" s="66"/>
      <c r="OYM152" s="66"/>
      <c r="OYN152" s="66"/>
      <c r="OYO152" s="66"/>
      <c r="OYP152" s="66"/>
      <c r="OYQ152" s="66"/>
      <c r="OYR152" s="66"/>
      <c r="OYS152" s="66"/>
      <c r="OYT152" s="66"/>
      <c r="OYU152" s="66"/>
      <c r="OYV152" s="66"/>
      <c r="OYW152" s="66"/>
      <c r="OYX152" s="66"/>
      <c r="OYY152" s="66"/>
      <c r="OYZ152" s="66"/>
      <c r="OZA152" s="66"/>
      <c r="OZB152" s="66"/>
      <c r="OZC152" s="66"/>
      <c r="OZD152" s="66"/>
      <c r="OZE152" s="66"/>
      <c r="OZF152" s="66"/>
      <c r="OZG152" s="66"/>
      <c r="OZH152" s="66"/>
      <c r="OZI152" s="66"/>
      <c r="OZJ152" s="66"/>
      <c r="OZK152" s="66"/>
      <c r="OZL152" s="66"/>
      <c r="OZM152" s="66"/>
      <c r="OZN152" s="66"/>
      <c r="OZO152" s="66"/>
      <c r="OZP152" s="66"/>
      <c r="OZQ152" s="66"/>
      <c r="OZR152" s="66"/>
      <c r="OZS152" s="66"/>
      <c r="OZT152" s="66"/>
      <c r="OZU152" s="66"/>
      <c r="OZV152" s="66"/>
      <c r="OZW152" s="66"/>
      <c r="OZX152" s="66"/>
      <c r="OZY152" s="66"/>
      <c r="OZZ152" s="66"/>
      <c r="PAA152" s="66"/>
      <c r="PAB152" s="66"/>
      <c r="PAC152" s="66"/>
      <c r="PAD152" s="66"/>
      <c r="PAE152" s="66"/>
      <c r="PAF152" s="66"/>
      <c r="PAG152" s="66"/>
      <c r="PAH152" s="66"/>
      <c r="PAI152" s="66"/>
      <c r="PAJ152" s="66"/>
      <c r="PAK152" s="66"/>
      <c r="PAL152" s="66"/>
      <c r="PAM152" s="66"/>
      <c r="PAN152" s="66"/>
      <c r="PAO152" s="66"/>
      <c r="PAP152" s="66"/>
      <c r="PAQ152" s="66"/>
      <c r="PAR152" s="66"/>
      <c r="PAS152" s="66"/>
      <c r="PAT152" s="66"/>
      <c r="PAU152" s="66"/>
      <c r="PAV152" s="66"/>
      <c r="PAW152" s="66"/>
      <c r="PAX152" s="66"/>
      <c r="PAY152" s="66"/>
      <c r="PAZ152" s="66"/>
      <c r="PBA152" s="66"/>
      <c r="PBB152" s="66"/>
      <c r="PBC152" s="66"/>
      <c r="PBD152" s="66"/>
      <c r="PBE152" s="66"/>
      <c r="PBF152" s="66"/>
      <c r="PBG152" s="66"/>
      <c r="PBH152" s="66"/>
      <c r="PBI152" s="66"/>
      <c r="PBJ152" s="66"/>
      <c r="PBK152" s="66"/>
      <c r="PBL152" s="66"/>
      <c r="PBM152" s="66"/>
      <c r="PBN152" s="66"/>
      <c r="PBO152" s="66"/>
      <c r="PBP152" s="66"/>
      <c r="PBQ152" s="66"/>
      <c r="PBR152" s="66"/>
      <c r="PBS152" s="66"/>
      <c r="PBT152" s="66"/>
      <c r="PBU152" s="66"/>
      <c r="PBV152" s="66"/>
      <c r="PBW152" s="66"/>
      <c r="PBX152" s="66"/>
      <c r="PBY152" s="66"/>
      <c r="PBZ152" s="66"/>
      <c r="PCA152" s="66"/>
      <c r="PCB152" s="66"/>
      <c r="PCC152" s="66"/>
      <c r="PCD152" s="66"/>
      <c r="PCE152" s="66"/>
      <c r="PCF152" s="66"/>
      <c r="PCG152" s="66"/>
      <c r="PCH152" s="66"/>
      <c r="PCI152" s="66"/>
      <c r="PCJ152" s="66"/>
      <c r="PCK152" s="66"/>
      <c r="PCL152" s="66"/>
      <c r="PCM152" s="66"/>
      <c r="PCN152" s="66"/>
      <c r="PCO152" s="66"/>
      <c r="PCP152" s="66"/>
      <c r="PCQ152" s="66"/>
      <c r="PCR152" s="66"/>
      <c r="PCS152" s="66"/>
      <c r="PCT152" s="66"/>
      <c r="PCU152" s="66"/>
      <c r="PCV152" s="66"/>
      <c r="PCW152" s="66"/>
      <c r="PCX152" s="66"/>
      <c r="PCY152" s="66"/>
      <c r="PCZ152" s="66"/>
      <c r="PDA152" s="66"/>
      <c r="PDB152" s="66"/>
      <c r="PDC152" s="66"/>
      <c r="PDD152" s="66"/>
      <c r="PDE152" s="66"/>
      <c r="PDF152" s="66"/>
      <c r="PDG152" s="66"/>
      <c r="PDH152" s="66"/>
      <c r="PDI152" s="66"/>
      <c r="PDJ152" s="66"/>
      <c r="PDK152" s="66"/>
      <c r="PDL152" s="66"/>
      <c r="PDM152" s="66"/>
      <c r="PDN152" s="66"/>
      <c r="PDO152" s="66"/>
      <c r="PDP152" s="66"/>
      <c r="PDQ152" s="66"/>
      <c r="PDR152" s="66"/>
      <c r="PDS152" s="66"/>
      <c r="PDT152" s="66"/>
      <c r="PDU152" s="66"/>
      <c r="PDV152" s="66"/>
      <c r="PDW152" s="66"/>
      <c r="PDX152" s="66"/>
      <c r="PDY152" s="66"/>
      <c r="PDZ152" s="66"/>
      <c r="PEA152" s="66"/>
      <c r="PEB152" s="66"/>
      <c r="PEC152" s="66"/>
      <c r="PED152" s="66"/>
      <c r="PEE152" s="66"/>
      <c r="PEF152" s="66"/>
      <c r="PEG152" s="66"/>
      <c r="PEH152" s="66"/>
      <c r="PEI152" s="66"/>
      <c r="PEJ152" s="66"/>
      <c r="PEK152" s="66"/>
      <c r="PEL152" s="66"/>
      <c r="PEM152" s="66"/>
      <c r="PEN152" s="66"/>
      <c r="PEO152" s="66"/>
      <c r="PEP152" s="66"/>
      <c r="PEQ152" s="66"/>
      <c r="PER152" s="66"/>
      <c r="PES152" s="66"/>
      <c r="PET152" s="66"/>
      <c r="PEU152" s="66"/>
      <c r="PEV152" s="66"/>
      <c r="PEW152" s="66"/>
      <c r="PEX152" s="66"/>
      <c r="PEY152" s="66"/>
      <c r="PEZ152" s="66"/>
      <c r="PFA152" s="66"/>
      <c r="PFB152" s="66"/>
      <c r="PFC152" s="66"/>
      <c r="PFD152" s="66"/>
      <c r="PFE152" s="66"/>
      <c r="PFF152" s="66"/>
      <c r="PFG152" s="66"/>
      <c r="PFH152" s="66"/>
      <c r="PFI152" s="66"/>
      <c r="PFJ152" s="66"/>
      <c r="PFK152" s="66"/>
      <c r="PFL152" s="66"/>
      <c r="PFM152" s="66"/>
      <c r="PFN152" s="66"/>
      <c r="PFO152" s="66"/>
      <c r="PFP152" s="66"/>
      <c r="PFQ152" s="66"/>
      <c r="PFR152" s="66"/>
      <c r="PFS152" s="66"/>
      <c r="PFT152" s="66"/>
      <c r="PFU152" s="66"/>
      <c r="PFV152" s="66"/>
      <c r="PFW152" s="66"/>
      <c r="PFX152" s="66"/>
      <c r="PFY152" s="66"/>
      <c r="PFZ152" s="66"/>
      <c r="PGA152" s="66"/>
      <c r="PGB152" s="66"/>
      <c r="PGC152" s="66"/>
      <c r="PGD152" s="66"/>
      <c r="PGE152" s="66"/>
      <c r="PGF152" s="66"/>
      <c r="PGG152" s="66"/>
      <c r="PGH152" s="66"/>
      <c r="PGI152" s="66"/>
      <c r="PGJ152" s="66"/>
      <c r="PGK152" s="66"/>
      <c r="PGL152" s="66"/>
      <c r="PGM152" s="66"/>
      <c r="PGN152" s="66"/>
      <c r="PGO152" s="66"/>
      <c r="PGP152" s="66"/>
      <c r="PGQ152" s="66"/>
      <c r="PGR152" s="66"/>
      <c r="PGS152" s="66"/>
      <c r="PGT152" s="66"/>
      <c r="PGU152" s="66"/>
      <c r="PGV152" s="66"/>
      <c r="PGW152" s="66"/>
      <c r="PGX152" s="66"/>
      <c r="PGY152" s="66"/>
      <c r="PGZ152" s="66"/>
      <c r="PHA152" s="66"/>
      <c r="PHB152" s="66"/>
      <c r="PHC152" s="66"/>
      <c r="PHD152" s="66"/>
      <c r="PHE152" s="66"/>
      <c r="PHF152" s="66"/>
      <c r="PHG152" s="66"/>
      <c r="PHH152" s="66"/>
      <c r="PHI152" s="66"/>
      <c r="PHJ152" s="66"/>
      <c r="PHK152" s="66"/>
      <c r="PHL152" s="66"/>
      <c r="PHM152" s="66"/>
      <c r="PHN152" s="66"/>
      <c r="PHO152" s="66"/>
      <c r="PHP152" s="66"/>
      <c r="PHQ152" s="66"/>
      <c r="PHR152" s="66"/>
      <c r="PHS152" s="66"/>
      <c r="PHT152" s="66"/>
      <c r="PHU152" s="66"/>
      <c r="PHV152" s="66"/>
      <c r="PHW152" s="66"/>
      <c r="PHX152" s="66"/>
      <c r="PHY152" s="66"/>
      <c r="PHZ152" s="66"/>
      <c r="PIA152" s="66"/>
      <c r="PIB152" s="66"/>
      <c r="PIC152" s="66"/>
      <c r="PID152" s="66"/>
      <c r="PIE152" s="66"/>
      <c r="PIF152" s="66"/>
      <c r="PIG152" s="66"/>
      <c r="PIH152" s="66"/>
      <c r="PII152" s="66"/>
      <c r="PIJ152" s="66"/>
      <c r="PIK152" s="66"/>
      <c r="PIL152" s="66"/>
      <c r="PIM152" s="66"/>
      <c r="PIN152" s="66"/>
      <c r="PIO152" s="66"/>
      <c r="PIP152" s="66"/>
      <c r="PIQ152" s="66"/>
      <c r="PIR152" s="66"/>
      <c r="PIS152" s="66"/>
      <c r="PIT152" s="66"/>
      <c r="PIU152" s="66"/>
      <c r="PIV152" s="66"/>
      <c r="PIW152" s="66"/>
      <c r="PIX152" s="66"/>
      <c r="PIY152" s="66"/>
      <c r="PIZ152" s="66"/>
      <c r="PJA152" s="66"/>
      <c r="PJB152" s="66"/>
      <c r="PJC152" s="66"/>
      <c r="PJD152" s="66"/>
      <c r="PJE152" s="66"/>
      <c r="PJF152" s="66"/>
      <c r="PJG152" s="66"/>
      <c r="PJH152" s="66"/>
      <c r="PJI152" s="66"/>
      <c r="PJJ152" s="66"/>
      <c r="PJK152" s="66"/>
      <c r="PJL152" s="66"/>
      <c r="PJM152" s="66"/>
      <c r="PJN152" s="66"/>
      <c r="PJO152" s="66"/>
      <c r="PJP152" s="66"/>
      <c r="PJQ152" s="66"/>
      <c r="PJR152" s="66"/>
      <c r="PJS152" s="66"/>
      <c r="PJT152" s="66"/>
      <c r="PJU152" s="66"/>
      <c r="PJV152" s="66"/>
      <c r="PJW152" s="66"/>
      <c r="PJX152" s="66"/>
      <c r="PJY152" s="66"/>
      <c r="PJZ152" s="66"/>
      <c r="PKA152" s="66"/>
      <c r="PKB152" s="66"/>
      <c r="PKC152" s="66"/>
      <c r="PKD152" s="66"/>
      <c r="PKE152" s="66"/>
      <c r="PKF152" s="66"/>
      <c r="PKG152" s="66"/>
      <c r="PKH152" s="66"/>
      <c r="PKI152" s="66"/>
      <c r="PKJ152" s="66"/>
      <c r="PKK152" s="66"/>
      <c r="PKL152" s="66"/>
      <c r="PKM152" s="66"/>
      <c r="PKN152" s="66"/>
      <c r="PKO152" s="66"/>
      <c r="PKP152" s="66"/>
      <c r="PKQ152" s="66"/>
      <c r="PKR152" s="66"/>
      <c r="PKS152" s="66"/>
      <c r="PKT152" s="66"/>
      <c r="PKU152" s="66"/>
      <c r="PKV152" s="66"/>
      <c r="PKW152" s="66"/>
      <c r="PKX152" s="66"/>
      <c r="PKY152" s="66"/>
      <c r="PKZ152" s="66"/>
      <c r="PLA152" s="66"/>
      <c r="PLB152" s="66"/>
      <c r="PLC152" s="66"/>
      <c r="PLD152" s="66"/>
      <c r="PLE152" s="66"/>
      <c r="PLF152" s="66"/>
      <c r="PLG152" s="66"/>
      <c r="PLH152" s="66"/>
      <c r="PLI152" s="66"/>
      <c r="PLJ152" s="66"/>
      <c r="PLK152" s="66"/>
      <c r="PLL152" s="66"/>
      <c r="PLM152" s="66"/>
      <c r="PLN152" s="66"/>
      <c r="PLO152" s="66"/>
      <c r="PLP152" s="66"/>
      <c r="PLQ152" s="66"/>
      <c r="PLR152" s="66"/>
      <c r="PLS152" s="66"/>
      <c r="PLT152" s="66"/>
      <c r="PLU152" s="66"/>
      <c r="PLV152" s="66"/>
      <c r="PLW152" s="66"/>
      <c r="PLX152" s="66"/>
      <c r="PLY152" s="66"/>
      <c r="PLZ152" s="66"/>
      <c r="PMA152" s="66"/>
      <c r="PMB152" s="66"/>
      <c r="PMC152" s="66"/>
      <c r="PMD152" s="66"/>
      <c r="PME152" s="66"/>
      <c r="PMF152" s="66"/>
      <c r="PMG152" s="66"/>
      <c r="PMH152" s="66"/>
      <c r="PMI152" s="66"/>
      <c r="PMJ152" s="66"/>
      <c r="PMK152" s="66"/>
      <c r="PML152" s="66"/>
      <c r="PMM152" s="66"/>
      <c r="PMN152" s="66"/>
      <c r="PMO152" s="66"/>
      <c r="PMP152" s="66"/>
      <c r="PMQ152" s="66"/>
      <c r="PMR152" s="66"/>
      <c r="PMS152" s="66"/>
      <c r="PMT152" s="66"/>
      <c r="PMU152" s="66"/>
      <c r="PMV152" s="66"/>
      <c r="PMW152" s="66"/>
      <c r="PMX152" s="66"/>
      <c r="PMY152" s="66"/>
      <c r="PMZ152" s="66"/>
      <c r="PNA152" s="66"/>
      <c r="PNB152" s="66"/>
      <c r="PNC152" s="66"/>
      <c r="PND152" s="66"/>
      <c r="PNE152" s="66"/>
      <c r="PNF152" s="66"/>
      <c r="PNG152" s="66"/>
      <c r="PNH152" s="66"/>
      <c r="PNI152" s="66"/>
      <c r="PNJ152" s="66"/>
      <c r="PNK152" s="66"/>
      <c r="PNL152" s="66"/>
      <c r="PNM152" s="66"/>
      <c r="PNN152" s="66"/>
      <c r="PNO152" s="66"/>
      <c r="PNP152" s="66"/>
      <c r="PNQ152" s="66"/>
      <c r="PNR152" s="66"/>
      <c r="PNS152" s="66"/>
      <c r="PNT152" s="66"/>
      <c r="PNU152" s="66"/>
      <c r="PNV152" s="66"/>
      <c r="PNW152" s="66"/>
      <c r="PNX152" s="66"/>
      <c r="PNY152" s="66"/>
      <c r="PNZ152" s="66"/>
      <c r="POA152" s="66"/>
      <c r="POB152" s="66"/>
      <c r="POC152" s="66"/>
      <c r="POD152" s="66"/>
      <c r="POE152" s="66"/>
      <c r="POF152" s="66"/>
      <c r="POG152" s="66"/>
      <c r="POH152" s="66"/>
      <c r="POI152" s="66"/>
      <c r="POJ152" s="66"/>
      <c r="POK152" s="66"/>
      <c r="POL152" s="66"/>
      <c r="POM152" s="66"/>
      <c r="PON152" s="66"/>
      <c r="POO152" s="66"/>
      <c r="POP152" s="66"/>
      <c r="POQ152" s="66"/>
      <c r="POR152" s="66"/>
      <c r="POS152" s="66"/>
      <c r="POT152" s="66"/>
      <c r="POU152" s="66"/>
      <c r="POV152" s="66"/>
      <c r="POW152" s="66"/>
      <c r="POX152" s="66"/>
      <c r="POY152" s="66"/>
      <c r="POZ152" s="66"/>
      <c r="PPA152" s="66"/>
      <c r="PPB152" s="66"/>
      <c r="PPC152" s="66"/>
      <c r="PPD152" s="66"/>
      <c r="PPE152" s="66"/>
      <c r="PPF152" s="66"/>
      <c r="PPG152" s="66"/>
      <c r="PPH152" s="66"/>
      <c r="PPI152" s="66"/>
      <c r="PPJ152" s="66"/>
      <c r="PPK152" s="66"/>
      <c r="PPL152" s="66"/>
      <c r="PPM152" s="66"/>
      <c r="PPN152" s="66"/>
      <c r="PPO152" s="66"/>
      <c r="PPP152" s="66"/>
      <c r="PPQ152" s="66"/>
      <c r="PPR152" s="66"/>
      <c r="PPS152" s="66"/>
      <c r="PPT152" s="66"/>
      <c r="PPU152" s="66"/>
      <c r="PPV152" s="66"/>
      <c r="PPW152" s="66"/>
      <c r="PPX152" s="66"/>
      <c r="PPY152" s="66"/>
      <c r="PPZ152" s="66"/>
      <c r="PQA152" s="66"/>
      <c r="PQB152" s="66"/>
      <c r="PQC152" s="66"/>
      <c r="PQD152" s="66"/>
      <c r="PQE152" s="66"/>
      <c r="PQF152" s="66"/>
      <c r="PQG152" s="66"/>
      <c r="PQH152" s="66"/>
      <c r="PQI152" s="66"/>
      <c r="PQJ152" s="66"/>
      <c r="PQK152" s="66"/>
      <c r="PQL152" s="66"/>
      <c r="PQM152" s="66"/>
      <c r="PQN152" s="66"/>
      <c r="PQO152" s="66"/>
      <c r="PQP152" s="66"/>
      <c r="PQQ152" s="66"/>
      <c r="PQR152" s="66"/>
      <c r="PQS152" s="66"/>
      <c r="PQT152" s="66"/>
      <c r="PQU152" s="66"/>
      <c r="PQV152" s="66"/>
      <c r="PQW152" s="66"/>
      <c r="PQX152" s="66"/>
      <c r="PQY152" s="66"/>
      <c r="PQZ152" s="66"/>
      <c r="PRA152" s="66"/>
      <c r="PRB152" s="66"/>
      <c r="PRC152" s="66"/>
      <c r="PRD152" s="66"/>
      <c r="PRE152" s="66"/>
      <c r="PRF152" s="66"/>
      <c r="PRG152" s="66"/>
      <c r="PRH152" s="66"/>
      <c r="PRI152" s="66"/>
      <c r="PRJ152" s="66"/>
      <c r="PRK152" s="66"/>
      <c r="PRL152" s="66"/>
      <c r="PRM152" s="66"/>
      <c r="PRN152" s="66"/>
      <c r="PRO152" s="66"/>
      <c r="PRP152" s="66"/>
      <c r="PRQ152" s="66"/>
      <c r="PRR152" s="66"/>
      <c r="PRS152" s="66"/>
      <c r="PRT152" s="66"/>
      <c r="PRU152" s="66"/>
      <c r="PRV152" s="66"/>
      <c r="PRW152" s="66"/>
      <c r="PRX152" s="66"/>
      <c r="PRY152" s="66"/>
      <c r="PRZ152" s="66"/>
      <c r="PSA152" s="66"/>
      <c r="PSB152" s="66"/>
      <c r="PSC152" s="66"/>
      <c r="PSD152" s="66"/>
      <c r="PSE152" s="66"/>
      <c r="PSF152" s="66"/>
      <c r="PSG152" s="66"/>
      <c r="PSH152" s="66"/>
      <c r="PSI152" s="66"/>
      <c r="PSJ152" s="66"/>
      <c r="PSK152" s="66"/>
      <c r="PSL152" s="66"/>
      <c r="PSM152" s="66"/>
      <c r="PSN152" s="66"/>
      <c r="PSO152" s="66"/>
      <c r="PSP152" s="66"/>
      <c r="PSQ152" s="66"/>
      <c r="PSR152" s="66"/>
      <c r="PSS152" s="66"/>
      <c r="PST152" s="66"/>
      <c r="PSU152" s="66"/>
      <c r="PSV152" s="66"/>
      <c r="PSW152" s="66"/>
      <c r="PSX152" s="66"/>
      <c r="PSY152" s="66"/>
      <c r="PSZ152" s="66"/>
      <c r="PTA152" s="66"/>
      <c r="PTB152" s="66"/>
      <c r="PTC152" s="66"/>
      <c r="PTD152" s="66"/>
      <c r="PTE152" s="66"/>
      <c r="PTF152" s="66"/>
      <c r="PTG152" s="66"/>
      <c r="PTH152" s="66"/>
      <c r="PTI152" s="66"/>
      <c r="PTJ152" s="66"/>
      <c r="PTK152" s="66"/>
      <c r="PTL152" s="66"/>
      <c r="PTM152" s="66"/>
      <c r="PTN152" s="66"/>
      <c r="PTO152" s="66"/>
      <c r="PTP152" s="66"/>
      <c r="PTQ152" s="66"/>
      <c r="PTR152" s="66"/>
      <c r="PTS152" s="66"/>
      <c r="PTT152" s="66"/>
      <c r="PTU152" s="66"/>
      <c r="PTV152" s="66"/>
      <c r="PTW152" s="66"/>
      <c r="PTX152" s="66"/>
      <c r="PTY152" s="66"/>
      <c r="PTZ152" s="66"/>
      <c r="PUA152" s="66"/>
      <c r="PUB152" s="66"/>
      <c r="PUC152" s="66"/>
      <c r="PUD152" s="66"/>
      <c r="PUE152" s="66"/>
      <c r="PUF152" s="66"/>
      <c r="PUG152" s="66"/>
      <c r="PUH152" s="66"/>
      <c r="PUI152" s="66"/>
      <c r="PUJ152" s="66"/>
      <c r="PUK152" s="66"/>
      <c r="PUL152" s="66"/>
      <c r="PUM152" s="66"/>
      <c r="PUN152" s="66"/>
      <c r="PUO152" s="66"/>
      <c r="PUP152" s="66"/>
      <c r="PUQ152" s="66"/>
      <c r="PUR152" s="66"/>
      <c r="PUS152" s="66"/>
      <c r="PUT152" s="66"/>
      <c r="PUU152" s="66"/>
      <c r="PUV152" s="66"/>
      <c r="PUW152" s="66"/>
      <c r="PUX152" s="66"/>
      <c r="PUY152" s="66"/>
      <c r="PUZ152" s="66"/>
      <c r="PVA152" s="66"/>
      <c r="PVB152" s="66"/>
      <c r="PVC152" s="66"/>
      <c r="PVD152" s="66"/>
      <c r="PVE152" s="66"/>
      <c r="PVF152" s="66"/>
      <c r="PVG152" s="66"/>
      <c r="PVH152" s="66"/>
      <c r="PVI152" s="66"/>
      <c r="PVJ152" s="66"/>
      <c r="PVK152" s="66"/>
      <c r="PVL152" s="66"/>
      <c r="PVM152" s="66"/>
      <c r="PVN152" s="66"/>
      <c r="PVO152" s="66"/>
      <c r="PVP152" s="66"/>
      <c r="PVQ152" s="66"/>
      <c r="PVR152" s="66"/>
      <c r="PVS152" s="66"/>
      <c r="PVT152" s="66"/>
      <c r="PVU152" s="66"/>
      <c r="PVV152" s="66"/>
      <c r="PVW152" s="66"/>
      <c r="PVX152" s="66"/>
      <c r="PVY152" s="66"/>
      <c r="PVZ152" s="66"/>
      <c r="PWA152" s="66"/>
      <c r="PWB152" s="66"/>
      <c r="PWC152" s="66"/>
      <c r="PWD152" s="66"/>
      <c r="PWE152" s="66"/>
      <c r="PWF152" s="66"/>
      <c r="PWG152" s="66"/>
      <c r="PWH152" s="66"/>
      <c r="PWI152" s="66"/>
      <c r="PWJ152" s="66"/>
      <c r="PWK152" s="66"/>
      <c r="PWL152" s="66"/>
      <c r="PWM152" s="66"/>
      <c r="PWN152" s="66"/>
      <c r="PWO152" s="66"/>
      <c r="PWP152" s="66"/>
      <c r="PWQ152" s="66"/>
      <c r="PWR152" s="66"/>
      <c r="PWS152" s="66"/>
      <c r="PWT152" s="66"/>
      <c r="PWU152" s="66"/>
      <c r="PWV152" s="66"/>
      <c r="PWW152" s="66"/>
      <c r="PWX152" s="66"/>
      <c r="PWY152" s="66"/>
      <c r="PWZ152" s="66"/>
      <c r="PXA152" s="66"/>
      <c r="PXB152" s="66"/>
      <c r="PXC152" s="66"/>
      <c r="PXD152" s="66"/>
      <c r="PXE152" s="66"/>
      <c r="PXF152" s="66"/>
      <c r="PXG152" s="66"/>
      <c r="PXH152" s="66"/>
      <c r="PXI152" s="66"/>
      <c r="PXJ152" s="66"/>
      <c r="PXK152" s="66"/>
      <c r="PXL152" s="66"/>
      <c r="PXM152" s="66"/>
      <c r="PXN152" s="66"/>
      <c r="PXO152" s="66"/>
      <c r="PXP152" s="66"/>
      <c r="PXQ152" s="66"/>
      <c r="PXR152" s="66"/>
      <c r="PXS152" s="66"/>
      <c r="PXT152" s="66"/>
      <c r="PXU152" s="66"/>
      <c r="PXV152" s="66"/>
      <c r="PXW152" s="66"/>
      <c r="PXX152" s="66"/>
      <c r="PXY152" s="66"/>
      <c r="PXZ152" s="66"/>
      <c r="PYA152" s="66"/>
      <c r="PYB152" s="66"/>
      <c r="PYC152" s="66"/>
      <c r="PYD152" s="66"/>
      <c r="PYE152" s="66"/>
      <c r="PYF152" s="66"/>
      <c r="PYG152" s="66"/>
      <c r="PYH152" s="66"/>
      <c r="PYI152" s="66"/>
      <c r="PYJ152" s="66"/>
      <c r="PYK152" s="66"/>
      <c r="PYL152" s="66"/>
      <c r="PYM152" s="66"/>
      <c r="PYN152" s="66"/>
      <c r="PYO152" s="66"/>
      <c r="PYP152" s="66"/>
      <c r="PYQ152" s="66"/>
      <c r="PYR152" s="66"/>
      <c r="PYS152" s="66"/>
      <c r="PYT152" s="66"/>
      <c r="PYU152" s="66"/>
      <c r="PYV152" s="66"/>
      <c r="PYW152" s="66"/>
      <c r="PYX152" s="66"/>
      <c r="PYY152" s="66"/>
      <c r="PYZ152" s="66"/>
      <c r="PZA152" s="66"/>
      <c r="PZB152" s="66"/>
      <c r="PZC152" s="66"/>
      <c r="PZD152" s="66"/>
      <c r="PZE152" s="66"/>
      <c r="PZF152" s="66"/>
      <c r="PZG152" s="66"/>
      <c r="PZH152" s="66"/>
      <c r="PZI152" s="66"/>
      <c r="PZJ152" s="66"/>
      <c r="PZK152" s="66"/>
      <c r="PZL152" s="66"/>
      <c r="PZM152" s="66"/>
      <c r="PZN152" s="66"/>
      <c r="PZO152" s="66"/>
      <c r="PZP152" s="66"/>
      <c r="PZQ152" s="66"/>
      <c r="PZR152" s="66"/>
      <c r="PZS152" s="66"/>
      <c r="PZT152" s="66"/>
      <c r="PZU152" s="66"/>
      <c r="PZV152" s="66"/>
      <c r="PZW152" s="66"/>
      <c r="PZX152" s="66"/>
      <c r="PZY152" s="66"/>
      <c r="PZZ152" s="66"/>
      <c r="QAA152" s="66"/>
      <c r="QAB152" s="66"/>
      <c r="QAC152" s="66"/>
      <c r="QAD152" s="66"/>
      <c r="QAE152" s="66"/>
      <c r="QAF152" s="66"/>
      <c r="QAG152" s="66"/>
      <c r="QAH152" s="66"/>
      <c r="QAI152" s="66"/>
      <c r="QAJ152" s="66"/>
      <c r="QAK152" s="66"/>
      <c r="QAL152" s="66"/>
      <c r="QAM152" s="66"/>
      <c r="QAN152" s="66"/>
      <c r="QAO152" s="66"/>
      <c r="QAP152" s="66"/>
      <c r="QAQ152" s="66"/>
      <c r="QAR152" s="66"/>
      <c r="QAS152" s="66"/>
      <c r="QAT152" s="66"/>
      <c r="QAU152" s="66"/>
      <c r="QAV152" s="66"/>
      <c r="QAW152" s="66"/>
      <c r="QAX152" s="66"/>
      <c r="QAY152" s="66"/>
      <c r="QAZ152" s="66"/>
      <c r="QBA152" s="66"/>
      <c r="QBB152" s="66"/>
      <c r="QBC152" s="66"/>
      <c r="QBD152" s="66"/>
      <c r="QBE152" s="66"/>
      <c r="QBF152" s="66"/>
      <c r="QBG152" s="66"/>
      <c r="QBH152" s="66"/>
      <c r="QBI152" s="66"/>
      <c r="QBJ152" s="66"/>
      <c r="QBK152" s="66"/>
      <c r="QBL152" s="66"/>
      <c r="QBM152" s="66"/>
      <c r="QBN152" s="66"/>
      <c r="QBO152" s="66"/>
      <c r="QBP152" s="66"/>
      <c r="QBQ152" s="66"/>
      <c r="QBR152" s="66"/>
      <c r="QBS152" s="66"/>
      <c r="QBT152" s="66"/>
      <c r="QBU152" s="66"/>
      <c r="QBV152" s="66"/>
      <c r="QBW152" s="66"/>
      <c r="QBX152" s="66"/>
      <c r="QBY152" s="66"/>
      <c r="QBZ152" s="66"/>
      <c r="QCA152" s="66"/>
      <c r="QCB152" s="66"/>
      <c r="QCC152" s="66"/>
      <c r="QCD152" s="66"/>
      <c r="QCE152" s="66"/>
      <c r="QCF152" s="66"/>
      <c r="QCG152" s="66"/>
      <c r="QCH152" s="66"/>
      <c r="QCI152" s="66"/>
      <c r="QCJ152" s="66"/>
      <c r="QCK152" s="66"/>
      <c r="QCL152" s="66"/>
      <c r="QCM152" s="66"/>
      <c r="QCN152" s="66"/>
      <c r="QCO152" s="66"/>
      <c r="QCP152" s="66"/>
      <c r="QCQ152" s="66"/>
      <c r="QCR152" s="66"/>
      <c r="QCS152" s="66"/>
      <c r="QCT152" s="66"/>
      <c r="QCU152" s="66"/>
      <c r="QCV152" s="66"/>
      <c r="QCW152" s="66"/>
      <c r="QCX152" s="66"/>
      <c r="QCY152" s="66"/>
      <c r="QCZ152" s="66"/>
      <c r="QDA152" s="66"/>
      <c r="QDB152" s="66"/>
      <c r="QDC152" s="66"/>
      <c r="QDD152" s="66"/>
      <c r="QDE152" s="66"/>
      <c r="QDF152" s="66"/>
      <c r="QDG152" s="66"/>
      <c r="QDH152" s="66"/>
      <c r="QDI152" s="66"/>
      <c r="QDJ152" s="66"/>
      <c r="QDK152" s="66"/>
      <c r="QDL152" s="66"/>
      <c r="QDM152" s="66"/>
      <c r="QDN152" s="66"/>
      <c r="QDO152" s="66"/>
      <c r="QDP152" s="66"/>
      <c r="QDQ152" s="66"/>
      <c r="QDR152" s="66"/>
      <c r="QDS152" s="66"/>
      <c r="QDT152" s="66"/>
      <c r="QDU152" s="66"/>
      <c r="QDV152" s="66"/>
      <c r="QDW152" s="66"/>
      <c r="QDX152" s="66"/>
      <c r="QDY152" s="66"/>
      <c r="QDZ152" s="66"/>
      <c r="QEA152" s="66"/>
      <c r="QEB152" s="66"/>
      <c r="QEC152" s="66"/>
      <c r="QED152" s="66"/>
      <c r="QEE152" s="66"/>
      <c r="QEF152" s="66"/>
      <c r="QEG152" s="66"/>
      <c r="QEH152" s="66"/>
      <c r="QEI152" s="66"/>
      <c r="QEJ152" s="66"/>
      <c r="QEK152" s="66"/>
      <c r="QEL152" s="66"/>
      <c r="QEM152" s="66"/>
      <c r="QEN152" s="66"/>
      <c r="QEO152" s="66"/>
      <c r="QEP152" s="66"/>
      <c r="QEQ152" s="66"/>
      <c r="QER152" s="66"/>
      <c r="QES152" s="66"/>
      <c r="QET152" s="66"/>
      <c r="QEU152" s="66"/>
      <c r="QEV152" s="66"/>
      <c r="QEW152" s="66"/>
      <c r="QEX152" s="66"/>
      <c r="QEY152" s="66"/>
      <c r="QEZ152" s="66"/>
      <c r="QFA152" s="66"/>
      <c r="QFB152" s="66"/>
      <c r="QFC152" s="66"/>
      <c r="QFD152" s="66"/>
      <c r="QFE152" s="66"/>
      <c r="QFF152" s="66"/>
      <c r="QFG152" s="66"/>
      <c r="QFH152" s="66"/>
      <c r="QFI152" s="66"/>
      <c r="QFJ152" s="66"/>
      <c r="QFK152" s="66"/>
      <c r="QFL152" s="66"/>
      <c r="QFM152" s="66"/>
      <c r="QFN152" s="66"/>
      <c r="QFO152" s="66"/>
      <c r="QFP152" s="66"/>
      <c r="QFQ152" s="66"/>
      <c r="QFR152" s="66"/>
      <c r="QFS152" s="66"/>
      <c r="QFT152" s="66"/>
      <c r="QFU152" s="66"/>
      <c r="QFV152" s="66"/>
      <c r="QFW152" s="66"/>
      <c r="QFX152" s="66"/>
      <c r="QFY152" s="66"/>
      <c r="QFZ152" s="66"/>
      <c r="QGA152" s="66"/>
      <c r="QGB152" s="66"/>
      <c r="QGC152" s="66"/>
      <c r="QGD152" s="66"/>
      <c r="QGE152" s="66"/>
      <c r="QGF152" s="66"/>
      <c r="QGG152" s="66"/>
      <c r="QGH152" s="66"/>
      <c r="QGI152" s="66"/>
      <c r="QGJ152" s="66"/>
      <c r="QGK152" s="66"/>
      <c r="QGL152" s="66"/>
      <c r="QGM152" s="66"/>
      <c r="QGN152" s="66"/>
      <c r="QGO152" s="66"/>
      <c r="QGP152" s="66"/>
      <c r="QGQ152" s="66"/>
      <c r="QGR152" s="66"/>
      <c r="QGS152" s="66"/>
      <c r="QGT152" s="66"/>
      <c r="QGU152" s="66"/>
      <c r="QGV152" s="66"/>
      <c r="QGW152" s="66"/>
      <c r="QGX152" s="66"/>
      <c r="QGY152" s="66"/>
      <c r="QGZ152" s="66"/>
      <c r="QHA152" s="66"/>
      <c r="QHB152" s="66"/>
      <c r="QHC152" s="66"/>
      <c r="QHD152" s="66"/>
      <c r="QHE152" s="66"/>
      <c r="QHF152" s="66"/>
      <c r="QHG152" s="66"/>
      <c r="QHH152" s="66"/>
      <c r="QHI152" s="66"/>
      <c r="QHJ152" s="66"/>
      <c r="QHK152" s="66"/>
      <c r="QHL152" s="66"/>
      <c r="QHM152" s="66"/>
      <c r="QHN152" s="66"/>
      <c r="QHO152" s="66"/>
      <c r="QHP152" s="66"/>
      <c r="QHQ152" s="66"/>
      <c r="QHR152" s="66"/>
      <c r="QHS152" s="66"/>
      <c r="QHT152" s="66"/>
      <c r="QHU152" s="66"/>
      <c r="QHV152" s="66"/>
      <c r="QHW152" s="66"/>
      <c r="QHX152" s="66"/>
      <c r="QHY152" s="66"/>
      <c r="QHZ152" s="66"/>
      <c r="QIA152" s="66"/>
      <c r="QIB152" s="66"/>
      <c r="QIC152" s="66"/>
      <c r="QID152" s="66"/>
      <c r="QIE152" s="66"/>
      <c r="QIF152" s="66"/>
      <c r="QIG152" s="66"/>
      <c r="QIH152" s="66"/>
      <c r="QII152" s="66"/>
      <c r="QIJ152" s="66"/>
      <c r="QIK152" s="66"/>
      <c r="QIL152" s="66"/>
      <c r="QIM152" s="66"/>
      <c r="QIN152" s="66"/>
      <c r="QIO152" s="66"/>
      <c r="QIP152" s="66"/>
      <c r="QIQ152" s="66"/>
      <c r="QIR152" s="66"/>
      <c r="QIS152" s="66"/>
      <c r="QIT152" s="66"/>
      <c r="QIU152" s="66"/>
      <c r="QIV152" s="66"/>
      <c r="QIW152" s="66"/>
      <c r="QIX152" s="66"/>
      <c r="QIY152" s="66"/>
      <c r="QIZ152" s="66"/>
      <c r="QJA152" s="66"/>
      <c r="QJB152" s="66"/>
      <c r="QJC152" s="66"/>
      <c r="QJD152" s="66"/>
      <c r="QJE152" s="66"/>
      <c r="QJF152" s="66"/>
      <c r="QJG152" s="66"/>
      <c r="QJH152" s="66"/>
      <c r="QJI152" s="66"/>
      <c r="QJJ152" s="66"/>
      <c r="QJK152" s="66"/>
      <c r="QJL152" s="66"/>
      <c r="QJM152" s="66"/>
      <c r="QJN152" s="66"/>
      <c r="QJO152" s="66"/>
      <c r="QJP152" s="66"/>
      <c r="QJQ152" s="66"/>
      <c r="QJR152" s="66"/>
      <c r="QJS152" s="66"/>
      <c r="QJT152" s="66"/>
      <c r="QJU152" s="66"/>
      <c r="QJV152" s="66"/>
      <c r="QJW152" s="66"/>
      <c r="QJX152" s="66"/>
      <c r="QJY152" s="66"/>
      <c r="QJZ152" s="66"/>
      <c r="QKA152" s="66"/>
      <c r="QKB152" s="66"/>
      <c r="QKC152" s="66"/>
      <c r="QKD152" s="66"/>
      <c r="QKE152" s="66"/>
      <c r="QKF152" s="66"/>
      <c r="QKG152" s="66"/>
      <c r="QKH152" s="66"/>
      <c r="QKI152" s="66"/>
      <c r="QKJ152" s="66"/>
      <c r="QKK152" s="66"/>
      <c r="QKL152" s="66"/>
      <c r="QKM152" s="66"/>
      <c r="QKN152" s="66"/>
      <c r="QKO152" s="66"/>
      <c r="QKP152" s="66"/>
      <c r="QKQ152" s="66"/>
      <c r="QKR152" s="66"/>
      <c r="QKS152" s="66"/>
      <c r="QKT152" s="66"/>
      <c r="QKU152" s="66"/>
      <c r="QKV152" s="66"/>
      <c r="QKW152" s="66"/>
      <c r="QKX152" s="66"/>
      <c r="QKY152" s="66"/>
      <c r="QKZ152" s="66"/>
      <c r="QLA152" s="66"/>
      <c r="QLB152" s="66"/>
      <c r="QLC152" s="66"/>
      <c r="QLD152" s="66"/>
      <c r="QLE152" s="66"/>
      <c r="QLF152" s="66"/>
      <c r="QLG152" s="66"/>
      <c r="QLH152" s="66"/>
      <c r="QLI152" s="66"/>
      <c r="QLJ152" s="66"/>
      <c r="QLK152" s="66"/>
      <c r="QLL152" s="66"/>
      <c r="QLM152" s="66"/>
      <c r="QLN152" s="66"/>
      <c r="QLO152" s="66"/>
      <c r="QLP152" s="66"/>
      <c r="QLQ152" s="66"/>
      <c r="QLR152" s="66"/>
      <c r="QLS152" s="66"/>
      <c r="QLT152" s="66"/>
      <c r="QLU152" s="66"/>
      <c r="QLV152" s="66"/>
      <c r="QLW152" s="66"/>
      <c r="QLX152" s="66"/>
      <c r="QLY152" s="66"/>
      <c r="QLZ152" s="66"/>
      <c r="QMA152" s="66"/>
      <c r="QMB152" s="66"/>
      <c r="QMC152" s="66"/>
      <c r="QMD152" s="66"/>
      <c r="QME152" s="66"/>
      <c r="QMF152" s="66"/>
      <c r="QMG152" s="66"/>
      <c r="QMH152" s="66"/>
      <c r="QMI152" s="66"/>
      <c r="QMJ152" s="66"/>
      <c r="QMK152" s="66"/>
      <c r="QML152" s="66"/>
      <c r="QMM152" s="66"/>
      <c r="QMN152" s="66"/>
      <c r="QMO152" s="66"/>
      <c r="QMP152" s="66"/>
      <c r="QMQ152" s="66"/>
      <c r="QMR152" s="66"/>
      <c r="QMS152" s="66"/>
      <c r="QMT152" s="66"/>
      <c r="QMU152" s="66"/>
      <c r="QMV152" s="66"/>
      <c r="QMW152" s="66"/>
      <c r="QMX152" s="66"/>
      <c r="QMY152" s="66"/>
      <c r="QMZ152" s="66"/>
      <c r="QNA152" s="66"/>
      <c r="QNB152" s="66"/>
      <c r="QNC152" s="66"/>
      <c r="QND152" s="66"/>
      <c r="QNE152" s="66"/>
      <c r="QNF152" s="66"/>
      <c r="QNG152" s="66"/>
      <c r="QNH152" s="66"/>
      <c r="QNI152" s="66"/>
      <c r="QNJ152" s="66"/>
      <c r="QNK152" s="66"/>
      <c r="QNL152" s="66"/>
      <c r="QNM152" s="66"/>
      <c r="QNN152" s="66"/>
      <c r="QNO152" s="66"/>
      <c r="QNP152" s="66"/>
      <c r="QNQ152" s="66"/>
      <c r="QNR152" s="66"/>
      <c r="QNS152" s="66"/>
      <c r="QNT152" s="66"/>
      <c r="QNU152" s="66"/>
      <c r="QNV152" s="66"/>
      <c r="QNW152" s="66"/>
      <c r="QNX152" s="66"/>
      <c r="QNY152" s="66"/>
      <c r="QNZ152" s="66"/>
      <c r="QOA152" s="66"/>
      <c r="QOB152" s="66"/>
      <c r="QOC152" s="66"/>
      <c r="QOD152" s="66"/>
      <c r="QOE152" s="66"/>
      <c r="QOF152" s="66"/>
      <c r="QOG152" s="66"/>
      <c r="QOH152" s="66"/>
      <c r="QOI152" s="66"/>
      <c r="QOJ152" s="66"/>
      <c r="QOK152" s="66"/>
      <c r="QOL152" s="66"/>
      <c r="QOM152" s="66"/>
      <c r="QON152" s="66"/>
      <c r="QOO152" s="66"/>
      <c r="QOP152" s="66"/>
      <c r="QOQ152" s="66"/>
      <c r="QOR152" s="66"/>
      <c r="QOS152" s="66"/>
      <c r="QOT152" s="66"/>
      <c r="QOU152" s="66"/>
      <c r="QOV152" s="66"/>
      <c r="QOW152" s="66"/>
      <c r="QOX152" s="66"/>
      <c r="QOY152" s="66"/>
      <c r="QOZ152" s="66"/>
      <c r="QPA152" s="66"/>
      <c r="QPB152" s="66"/>
      <c r="QPC152" s="66"/>
      <c r="QPD152" s="66"/>
      <c r="QPE152" s="66"/>
      <c r="QPF152" s="66"/>
      <c r="QPG152" s="66"/>
      <c r="QPH152" s="66"/>
      <c r="QPI152" s="66"/>
      <c r="QPJ152" s="66"/>
      <c r="QPK152" s="66"/>
      <c r="QPL152" s="66"/>
      <c r="QPM152" s="66"/>
      <c r="QPN152" s="66"/>
      <c r="QPO152" s="66"/>
      <c r="QPP152" s="66"/>
      <c r="QPQ152" s="66"/>
      <c r="QPR152" s="66"/>
      <c r="QPS152" s="66"/>
      <c r="QPT152" s="66"/>
      <c r="QPU152" s="66"/>
      <c r="QPV152" s="66"/>
      <c r="QPW152" s="66"/>
      <c r="QPX152" s="66"/>
      <c r="QPY152" s="66"/>
      <c r="QPZ152" s="66"/>
      <c r="QQA152" s="66"/>
      <c r="QQB152" s="66"/>
      <c r="QQC152" s="66"/>
      <c r="QQD152" s="66"/>
      <c r="QQE152" s="66"/>
      <c r="QQF152" s="66"/>
      <c r="QQG152" s="66"/>
      <c r="QQH152" s="66"/>
      <c r="QQI152" s="66"/>
      <c r="QQJ152" s="66"/>
      <c r="QQK152" s="66"/>
      <c r="QQL152" s="66"/>
      <c r="QQM152" s="66"/>
      <c r="QQN152" s="66"/>
      <c r="QQO152" s="66"/>
      <c r="QQP152" s="66"/>
      <c r="QQQ152" s="66"/>
      <c r="QQR152" s="66"/>
      <c r="QQS152" s="66"/>
      <c r="QQT152" s="66"/>
      <c r="QQU152" s="66"/>
      <c r="QQV152" s="66"/>
      <c r="QQW152" s="66"/>
      <c r="QQX152" s="66"/>
      <c r="QQY152" s="66"/>
      <c r="QQZ152" s="66"/>
      <c r="QRA152" s="66"/>
      <c r="QRB152" s="66"/>
      <c r="QRC152" s="66"/>
      <c r="QRD152" s="66"/>
      <c r="QRE152" s="66"/>
      <c r="QRF152" s="66"/>
      <c r="QRG152" s="66"/>
      <c r="QRH152" s="66"/>
      <c r="QRI152" s="66"/>
      <c r="QRJ152" s="66"/>
      <c r="QRK152" s="66"/>
      <c r="QRL152" s="66"/>
      <c r="QRM152" s="66"/>
      <c r="QRN152" s="66"/>
      <c r="QRO152" s="66"/>
      <c r="QRP152" s="66"/>
      <c r="QRQ152" s="66"/>
      <c r="QRR152" s="66"/>
      <c r="QRS152" s="66"/>
      <c r="QRT152" s="66"/>
      <c r="QRU152" s="66"/>
      <c r="QRV152" s="66"/>
      <c r="QRW152" s="66"/>
      <c r="QRX152" s="66"/>
      <c r="QRY152" s="66"/>
      <c r="QRZ152" s="66"/>
      <c r="QSA152" s="66"/>
      <c r="QSB152" s="66"/>
      <c r="QSC152" s="66"/>
      <c r="QSD152" s="66"/>
      <c r="QSE152" s="66"/>
      <c r="QSF152" s="66"/>
      <c r="QSG152" s="66"/>
      <c r="QSH152" s="66"/>
      <c r="QSI152" s="66"/>
      <c r="QSJ152" s="66"/>
      <c r="QSK152" s="66"/>
      <c r="QSL152" s="66"/>
      <c r="QSM152" s="66"/>
      <c r="QSN152" s="66"/>
      <c r="QSO152" s="66"/>
      <c r="QSP152" s="66"/>
      <c r="QSQ152" s="66"/>
      <c r="QSR152" s="66"/>
      <c r="QSS152" s="66"/>
      <c r="QST152" s="66"/>
      <c r="QSU152" s="66"/>
      <c r="QSV152" s="66"/>
      <c r="QSW152" s="66"/>
      <c r="QSX152" s="66"/>
      <c r="QSY152" s="66"/>
      <c r="QSZ152" s="66"/>
      <c r="QTA152" s="66"/>
      <c r="QTB152" s="66"/>
      <c r="QTC152" s="66"/>
      <c r="QTD152" s="66"/>
      <c r="QTE152" s="66"/>
      <c r="QTF152" s="66"/>
      <c r="QTG152" s="66"/>
      <c r="QTH152" s="66"/>
      <c r="QTI152" s="66"/>
      <c r="QTJ152" s="66"/>
      <c r="QTK152" s="66"/>
      <c r="QTL152" s="66"/>
      <c r="QTM152" s="66"/>
      <c r="QTN152" s="66"/>
      <c r="QTO152" s="66"/>
      <c r="QTP152" s="66"/>
      <c r="QTQ152" s="66"/>
      <c r="QTR152" s="66"/>
      <c r="QTS152" s="66"/>
      <c r="QTT152" s="66"/>
      <c r="QTU152" s="66"/>
      <c r="QTV152" s="66"/>
      <c r="QTW152" s="66"/>
      <c r="QTX152" s="66"/>
      <c r="QTY152" s="66"/>
      <c r="QTZ152" s="66"/>
      <c r="QUA152" s="66"/>
      <c r="QUB152" s="66"/>
      <c r="QUC152" s="66"/>
      <c r="QUD152" s="66"/>
      <c r="QUE152" s="66"/>
      <c r="QUF152" s="66"/>
      <c r="QUG152" s="66"/>
      <c r="QUH152" s="66"/>
      <c r="QUI152" s="66"/>
      <c r="QUJ152" s="66"/>
      <c r="QUK152" s="66"/>
      <c r="QUL152" s="66"/>
      <c r="QUM152" s="66"/>
      <c r="QUN152" s="66"/>
      <c r="QUO152" s="66"/>
      <c r="QUP152" s="66"/>
      <c r="QUQ152" s="66"/>
      <c r="QUR152" s="66"/>
      <c r="QUS152" s="66"/>
      <c r="QUT152" s="66"/>
      <c r="QUU152" s="66"/>
      <c r="QUV152" s="66"/>
      <c r="QUW152" s="66"/>
      <c r="QUX152" s="66"/>
      <c r="QUY152" s="66"/>
      <c r="QUZ152" s="66"/>
      <c r="QVA152" s="66"/>
      <c r="QVB152" s="66"/>
      <c r="QVC152" s="66"/>
      <c r="QVD152" s="66"/>
      <c r="QVE152" s="66"/>
      <c r="QVF152" s="66"/>
      <c r="QVG152" s="66"/>
      <c r="QVH152" s="66"/>
      <c r="QVI152" s="66"/>
      <c r="QVJ152" s="66"/>
      <c r="QVK152" s="66"/>
      <c r="QVL152" s="66"/>
      <c r="QVM152" s="66"/>
      <c r="QVN152" s="66"/>
      <c r="QVO152" s="66"/>
      <c r="QVP152" s="66"/>
      <c r="QVQ152" s="66"/>
      <c r="QVR152" s="66"/>
      <c r="QVS152" s="66"/>
      <c r="QVT152" s="66"/>
      <c r="QVU152" s="66"/>
      <c r="QVV152" s="66"/>
      <c r="QVW152" s="66"/>
      <c r="QVX152" s="66"/>
      <c r="QVY152" s="66"/>
      <c r="QVZ152" s="66"/>
      <c r="QWA152" s="66"/>
      <c r="QWB152" s="66"/>
      <c r="QWC152" s="66"/>
      <c r="QWD152" s="66"/>
      <c r="QWE152" s="66"/>
      <c r="QWF152" s="66"/>
      <c r="QWG152" s="66"/>
      <c r="QWH152" s="66"/>
      <c r="QWI152" s="66"/>
      <c r="QWJ152" s="66"/>
      <c r="QWK152" s="66"/>
      <c r="QWL152" s="66"/>
      <c r="QWM152" s="66"/>
      <c r="QWN152" s="66"/>
      <c r="QWO152" s="66"/>
      <c r="QWP152" s="66"/>
      <c r="QWQ152" s="66"/>
      <c r="QWR152" s="66"/>
      <c r="QWS152" s="66"/>
      <c r="QWT152" s="66"/>
      <c r="QWU152" s="66"/>
      <c r="QWV152" s="66"/>
      <c r="QWW152" s="66"/>
      <c r="QWX152" s="66"/>
      <c r="QWY152" s="66"/>
      <c r="QWZ152" s="66"/>
      <c r="QXA152" s="66"/>
      <c r="QXB152" s="66"/>
      <c r="QXC152" s="66"/>
      <c r="QXD152" s="66"/>
      <c r="QXE152" s="66"/>
      <c r="QXF152" s="66"/>
      <c r="QXG152" s="66"/>
      <c r="QXH152" s="66"/>
      <c r="QXI152" s="66"/>
      <c r="QXJ152" s="66"/>
      <c r="QXK152" s="66"/>
      <c r="QXL152" s="66"/>
      <c r="QXM152" s="66"/>
      <c r="QXN152" s="66"/>
      <c r="QXO152" s="66"/>
      <c r="QXP152" s="66"/>
      <c r="QXQ152" s="66"/>
      <c r="QXR152" s="66"/>
      <c r="QXS152" s="66"/>
      <c r="QXT152" s="66"/>
      <c r="QXU152" s="66"/>
      <c r="QXV152" s="66"/>
      <c r="QXW152" s="66"/>
      <c r="QXX152" s="66"/>
      <c r="QXY152" s="66"/>
      <c r="QXZ152" s="66"/>
      <c r="QYA152" s="66"/>
      <c r="QYB152" s="66"/>
      <c r="QYC152" s="66"/>
      <c r="QYD152" s="66"/>
      <c r="QYE152" s="66"/>
      <c r="QYF152" s="66"/>
      <c r="QYG152" s="66"/>
      <c r="QYH152" s="66"/>
      <c r="QYI152" s="66"/>
      <c r="QYJ152" s="66"/>
      <c r="QYK152" s="66"/>
      <c r="QYL152" s="66"/>
      <c r="QYM152" s="66"/>
      <c r="QYN152" s="66"/>
      <c r="QYO152" s="66"/>
      <c r="QYP152" s="66"/>
      <c r="QYQ152" s="66"/>
      <c r="QYR152" s="66"/>
      <c r="QYS152" s="66"/>
      <c r="QYT152" s="66"/>
      <c r="QYU152" s="66"/>
      <c r="QYV152" s="66"/>
      <c r="QYW152" s="66"/>
      <c r="QYX152" s="66"/>
      <c r="QYY152" s="66"/>
      <c r="QYZ152" s="66"/>
      <c r="QZA152" s="66"/>
      <c r="QZB152" s="66"/>
      <c r="QZC152" s="66"/>
      <c r="QZD152" s="66"/>
      <c r="QZE152" s="66"/>
      <c r="QZF152" s="66"/>
      <c r="QZG152" s="66"/>
      <c r="QZH152" s="66"/>
      <c r="QZI152" s="66"/>
      <c r="QZJ152" s="66"/>
      <c r="QZK152" s="66"/>
      <c r="QZL152" s="66"/>
      <c r="QZM152" s="66"/>
      <c r="QZN152" s="66"/>
      <c r="QZO152" s="66"/>
      <c r="QZP152" s="66"/>
      <c r="QZQ152" s="66"/>
      <c r="QZR152" s="66"/>
      <c r="QZS152" s="66"/>
      <c r="QZT152" s="66"/>
      <c r="QZU152" s="66"/>
      <c r="QZV152" s="66"/>
      <c r="QZW152" s="66"/>
      <c r="QZX152" s="66"/>
      <c r="QZY152" s="66"/>
      <c r="QZZ152" s="66"/>
      <c r="RAA152" s="66"/>
      <c r="RAB152" s="66"/>
      <c r="RAC152" s="66"/>
      <c r="RAD152" s="66"/>
      <c r="RAE152" s="66"/>
      <c r="RAF152" s="66"/>
      <c r="RAG152" s="66"/>
      <c r="RAH152" s="66"/>
      <c r="RAI152" s="66"/>
      <c r="RAJ152" s="66"/>
      <c r="RAK152" s="66"/>
      <c r="RAL152" s="66"/>
      <c r="RAM152" s="66"/>
      <c r="RAN152" s="66"/>
      <c r="RAO152" s="66"/>
      <c r="RAP152" s="66"/>
      <c r="RAQ152" s="66"/>
      <c r="RAR152" s="66"/>
      <c r="RAS152" s="66"/>
      <c r="RAT152" s="66"/>
      <c r="RAU152" s="66"/>
      <c r="RAV152" s="66"/>
      <c r="RAW152" s="66"/>
      <c r="RAX152" s="66"/>
      <c r="RAY152" s="66"/>
      <c r="RAZ152" s="66"/>
      <c r="RBA152" s="66"/>
      <c r="RBB152" s="66"/>
      <c r="RBC152" s="66"/>
      <c r="RBD152" s="66"/>
      <c r="RBE152" s="66"/>
      <c r="RBF152" s="66"/>
      <c r="RBG152" s="66"/>
      <c r="RBH152" s="66"/>
      <c r="RBI152" s="66"/>
      <c r="RBJ152" s="66"/>
      <c r="RBK152" s="66"/>
      <c r="RBL152" s="66"/>
      <c r="RBM152" s="66"/>
      <c r="RBN152" s="66"/>
      <c r="RBO152" s="66"/>
      <c r="RBP152" s="66"/>
      <c r="RBQ152" s="66"/>
      <c r="RBR152" s="66"/>
      <c r="RBS152" s="66"/>
      <c r="RBT152" s="66"/>
      <c r="RBU152" s="66"/>
      <c r="RBV152" s="66"/>
      <c r="RBW152" s="66"/>
      <c r="RBX152" s="66"/>
      <c r="RBY152" s="66"/>
      <c r="RBZ152" s="66"/>
      <c r="RCA152" s="66"/>
      <c r="RCB152" s="66"/>
      <c r="RCC152" s="66"/>
      <c r="RCD152" s="66"/>
      <c r="RCE152" s="66"/>
      <c r="RCF152" s="66"/>
      <c r="RCG152" s="66"/>
      <c r="RCH152" s="66"/>
      <c r="RCI152" s="66"/>
      <c r="RCJ152" s="66"/>
      <c r="RCK152" s="66"/>
      <c r="RCL152" s="66"/>
      <c r="RCM152" s="66"/>
      <c r="RCN152" s="66"/>
      <c r="RCO152" s="66"/>
      <c r="RCP152" s="66"/>
      <c r="RCQ152" s="66"/>
      <c r="RCR152" s="66"/>
      <c r="RCS152" s="66"/>
      <c r="RCT152" s="66"/>
      <c r="RCU152" s="66"/>
      <c r="RCV152" s="66"/>
      <c r="RCW152" s="66"/>
      <c r="RCX152" s="66"/>
      <c r="RCY152" s="66"/>
      <c r="RCZ152" s="66"/>
      <c r="RDA152" s="66"/>
      <c r="RDB152" s="66"/>
      <c r="RDC152" s="66"/>
      <c r="RDD152" s="66"/>
      <c r="RDE152" s="66"/>
      <c r="RDF152" s="66"/>
      <c r="RDG152" s="66"/>
      <c r="RDH152" s="66"/>
      <c r="RDI152" s="66"/>
      <c r="RDJ152" s="66"/>
      <c r="RDK152" s="66"/>
      <c r="RDL152" s="66"/>
      <c r="RDM152" s="66"/>
      <c r="RDN152" s="66"/>
      <c r="RDO152" s="66"/>
      <c r="RDP152" s="66"/>
      <c r="RDQ152" s="66"/>
      <c r="RDR152" s="66"/>
      <c r="RDS152" s="66"/>
      <c r="RDT152" s="66"/>
      <c r="RDU152" s="66"/>
      <c r="RDV152" s="66"/>
      <c r="RDW152" s="66"/>
      <c r="RDX152" s="66"/>
      <c r="RDY152" s="66"/>
      <c r="RDZ152" s="66"/>
      <c r="REA152" s="66"/>
      <c r="REB152" s="66"/>
      <c r="REC152" s="66"/>
      <c r="RED152" s="66"/>
      <c r="REE152" s="66"/>
      <c r="REF152" s="66"/>
      <c r="REG152" s="66"/>
      <c r="REH152" s="66"/>
      <c r="REI152" s="66"/>
      <c r="REJ152" s="66"/>
      <c r="REK152" s="66"/>
      <c r="REL152" s="66"/>
      <c r="REM152" s="66"/>
      <c r="REN152" s="66"/>
      <c r="REO152" s="66"/>
      <c r="REP152" s="66"/>
      <c r="REQ152" s="66"/>
      <c r="RER152" s="66"/>
      <c r="RES152" s="66"/>
      <c r="RET152" s="66"/>
      <c r="REU152" s="66"/>
      <c r="REV152" s="66"/>
      <c r="REW152" s="66"/>
      <c r="REX152" s="66"/>
      <c r="REY152" s="66"/>
      <c r="REZ152" s="66"/>
      <c r="RFA152" s="66"/>
      <c r="RFB152" s="66"/>
      <c r="RFC152" s="66"/>
      <c r="RFD152" s="66"/>
      <c r="RFE152" s="66"/>
      <c r="RFF152" s="66"/>
      <c r="RFG152" s="66"/>
      <c r="RFH152" s="66"/>
      <c r="RFI152" s="66"/>
      <c r="RFJ152" s="66"/>
      <c r="RFK152" s="66"/>
      <c r="RFL152" s="66"/>
      <c r="RFM152" s="66"/>
      <c r="RFN152" s="66"/>
      <c r="RFO152" s="66"/>
      <c r="RFP152" s="66"/>
      <c r="RFQ152" s="66"/>
      <c r="RFR152" s="66"/>
      <c r="RFS152" s="66"/>
      <c r="RFT152" s="66"/>
      <c r="RFU152" s="66"/>
      <c r="RFV152" s="66"/>
      <c r="RFW152" s="66"/>
      <c r="RFX152" s="66"/>
      <c r="RFY152" s="66"/>
      <c r="RFZ152" s="66"/>
      <c r="RGA152" s="66"/>
      <c r="RGB152" s="66"/>
      <c r="RGC152" s="66"/>
      <c r="RGD152" s="66"/>
      <c r="RGE152" s="66"/>
      <c r="RGF152" s="66"/>
      <c r="RGG152" s="66"/>
      <c r="RGH152" s="66"/>
      <c r="RGI152" s="66"/>
      <c r="RGJ152" s="66"/>
      <c r="RGK152" s="66"/>
      <c r="RGL152" s="66"/>
      <c r="RGM152" s="66"/>
      <c r="RGN152" s="66"/>
      <c r="RGO152" s="66"/>
      <c r="RGP152" s="66"/>
      <c r="RGQ152" s="66"/>
      <c r="RGR152" s="66"/>
      <c r="RGS152" s="66"/>
      <c r="RGT152" s="66"/>
      <c r="RGU152" s="66"/>
      <c r="RGV152" s="66"/>
      <c r="RGW152" s="66"/>
      <c r="RGX152" s="66"/>
      <c r="RGY152" s="66"/>
      <c r="RGZ152" s="66"/>
      <c r="RHA152" s="66"/>
      <c r="RHB152" s="66"/>
      <c r="RHC152" s="66"/>
      <c r="RHD152" s="66"/>
      <c r="RHE152" s="66"/>
      <c r="RHF152" s="66"/>
      <c r="RHG152" s="66"/>
      <c r="RHH152" s="66"/>
      <c r="RHI152" s="66"/>
      <c r="RHJ152" s="66"/>
      <c r="RHK152" s="66"/>
      <c r="RHL152" s="66"/>
      <c r="RHM152" s="66"/>
      <c r="RHN152" s="66"/>
      <c r="RHO152" s="66"/>
      <c r="RHP152" s="66"/>
      <c r="RHQ152" s="66"/>
      <c r="RHR152" s="66"/>
      <c r="RHS152" s="66"/>
      <c r="RHT152" s="66"/>
      <c r="RHU152" s="66"/>
      <c r="RHV152" s="66"/>
      <c r="RHW152" s="66"/>
      <c r="RHX152" s="66"/>
      <c r="RHY152" s="66"/>
      <c r="RHZ152" s="66"/>
      <c r="RIA152" s="66"/>
      <c r="RIB152" s="66"/>
      <c r="RIC152" s="66"/>
      <c r="RID152" s="66"/>
      <c r="RIE152" s="66"/>
      <c r="RIF152" s="66"/>
      <c r="RIG152" s="66"/>
      <c r="RIH152" s="66"/>
      <c r="RII152" s="66"/>
      <c r="RIJ152" s="66"/>
      <c r="RIK152" s="66"/>
      <c r="RIL152" s="66"/>
      <c r="RIM152" s="66"/>
      <c r="RIN152" s="66"/>
      <c r="RIO152" s="66"/>
      <c r="RIP152" s="66"/>
      <c r="RIQ152" s="66"/>
      <c r="RIR152" s="66"/>
      <c r="RIS152" s="66"/>
      <c r="RIT152" s="66"/>
      <c r="RIU152" s="66"/>
      <c r="RIV152" s="66"/>
      <c r="RIW152" s="66"/>
      <c r="RIX152" s="66"/>
      <c r="RIY152" s="66"/>
      <c r="RIZ152" s="66"/>
      <c r="RJA152" s="66"/>
      <c r="RJB152" s="66"/>
      <c r="RJC152" s="66"/>
      <c r="RJD152" s="66"/>
      <c r="RJE152" s="66"/>
      <c r="RJF152" s="66"/>
      <c r="RJG152" s="66"/>
      <c r="RJH152" s="66"/>
      <c r="RJI152" s="66"/>
      <c r="RJJ152" s="66"/>
      <c r="RJK152" s="66"/>
      <c r="RJL152" s="66"/>
      <c r="RJM152" s="66"/>
      <c r="RJN152" s="66"/>
      <c r="RJO152" s="66"/>
      <c r="RJP152" s="66"/>
      <c r="RJQ152" s="66"/>
      <c r="RJR152" s="66"/>
      <c r="RJS152" s="66"/>
      <c r="RJT152" s="66"/>
      <c r="RJU152" s="66"/>
      <c r="RJV152" s="66"/>
      <c r="RJW152" s="66"/>
      <c r="RJX152" s="66"/>
      <c r="RJY152" s="66"/>
      <c r="RJZ152" s="66"/>
      <c r="RKA152" s="66"/>
      <c r="RKB152" s="66"/>
      <c r="RKC152" s="66"/>
      <c r="RKD152" s="66"/>
      <c r="RKE152" s="66"/>
      <c r="RKF152" s="66"/>
      <c r="RKG152" s="66"/>
      <c r="RKH152" s="66"/>
      <c r="RKI152" s="66"/>
      <c r="RKJ152" s="66"/>
      <c r="RKK152" s="66"/>
      <c r="RKL152" s="66"/>
      <c r="RKM152" s="66"/>
      <c r="RKN152" s="66"/>
      <c r="RKO152" s="66"/>
      <c r="RKP152" s="66"/>
      <c r="RKQ152" s="66"/>
      <c r="RKR152" s="66"/>
      <c r="RKS152" s="66"/>
      <c r="RKT152" s="66"/>
      <c r="RKU152" s="66"/>
      <c r="RKV152" s="66"/>
      <c r="RKW152" s="66"/>
      <c r="RKX152" s="66"/>
      <c r="RKY152" s="66"/>
      <c r="RKZ152" s="66"/>
      <c r="RLA152" s="66"/>
      <c r="RLB152" s="66"/>
      <c r="RLC152" s="66"/>
      <c r="RLD152" s="66"/>
      <c r="RLE152" s="66"/>
      <c r="RLF152" s="66"/>
      <c r="RLG152" s="66"/>
      <c r="RLH152" s="66"/>
      <c r="RLI152" s="66"/>
      <c r="RLJ152" s="66"/>
      <c r="RLK152" s="66"/>
      <c r="RLL152" s="66"/>
      <c r="RLM152" s="66"/>
      <c r="RLN152" s="66"/>
      <c r="RLO152" s="66"/>
      <c r="RLP152" s="66"/>
      <c r="RLQ152" s="66"/>
      <c r="RLR152" s="66"/>
      <c r="RLS152" s="66"/>
      <c r="RLT152" s="66"/>
      <c r="RLU152" s="66"/>
      <c r="RLV152" s="66"/>
      <c r="RLW152" s="66"/>
      <c r="RLX152" s="66"/>
      <c r="RLY152" s="66"/>
      <c r="RLZ152" s="66"/>
      <c r="RMA152" s="66"/>
      <c r="RMB152" s="66"/>
      <c r="RMC152" s="66"/>
      <c r="RMD152" s="66"/>
      <c r="RME152" s="66"/>
      <c r="RMF152" s="66"/>
      <c r="RMG152" s="66"/>
      <c r="RMH152" s="66"/>
      <c r="RMI152" s="66"/>
      <c r="RMJ152" s="66"/>
      <c r="RMK152" s="66"/>
      <c r="RML152" s="66"/>
      <c r="RMM152" s="66"/>
      <c r="RMN152" s="66"/>
      <c r="RMO152" s="66"/>
      <c r="RMP152" s="66"/>
      <c r="RMQ152" s="66"/>
      <c r="RMR152" s="66"/>
      <c r="RMS152" s="66"/>
      <c r="RMT152" s="66"/>
      <c r="RMU152" s="66"/>
      <c r="RMV152" s="66"/>
      <c r="RMW152" s="66"/>
      <c r="RMX152" s="66"/>
      <c r="RMY152" s="66"/>
      <c r="RMZ152" s="66"/>
      <c r="RNA152" s="66"/>
      <c r="RNB152" s="66"/>
      <c r="RNC152" s="66"/>
      <c r="RND152" s="66"/>
      <c r="RNE152" s="66"/>
      <c r="RNF152" s="66"/>
      <c r="RNG152" s="66"/>
      <c r="RNH152" s="66"/>
      <c r="RNI152" s="66"/>
      <c r="RNJ152" s="66"/>
      <c r="RNK152" s="66"/>
      <c r="RNL152" s="66"/>
      <c r="RNM152" s="66"/>
      <c r="RNN152" s="66"/>
      <c r="RNO152" s="66"/>
      <c r="RNP152" s="66"/>
      <c r="RNQ152" s="66"/>
      <c r="RNR152" s="66"/>
      <c r="RNS152" s="66"/>
      <c r="RNT152" s="66"/>
      <c r="RNU152" s="66"/>
      <c r="RNV152" s="66"/>
      <c r="RNW152" s="66"/>
      <c r="RNX152" s="66"/>
      <c r="RNY152" s="66"/>
      <c r="RNZ152" s="66"/>
      <c r="ROA152" s="66"/>
      <c r="ROB152" s="66"/>
      <c r="ROC152" s="66"/>
      <c r="ROD152" s="66"/>
      <c r="ROE152" s="66"/>
      <c r="ROF152" s="66"/>
      <c r="ROG152" s="66"/>
      <c r="ROH152" s="66"/>
      <c r="ROI152" s="66"/>
      <c r="ROJ152" s="66"/>
      <c r="ROK152" s="66"/>
      <c r="ROL152" s="66"/>
      <c r="ROM152" s="66"/>
      <c r="RON152" s="66"/>
      <c r="ROO152" s="66"/>
      <c r="ROP152" s="66"/>
      <c r="ROQ152" s="66"/>
      <c r="ROR152" s="66"/>
      <c r="ROS152" s="66"/>
      <c r="ROT152" s="66"/>
      <c r="ROU152" s="66"/>
      <c r="ROV152" s="66"/>
      <c r="ROW152" s="66"/>
      <c r="ROX152" s="66"/>
      <c r="ROY152" s="66"/>
      <c r="ROZ152" s="66"/>
      <c r="RPA152" s="66"/>
      <c r="RPB152" s="66"/>
      <c r="RPC152" s="66"/>
      <c r="RPD152" s="66"/>
      <c r="RPE152" s="66"/>
      <c r="RPF152" s="66"/>
      <c r="RPG152" s="66"/>
      <c r="RPH152" s="66"/>
      <c r="RPI152" s="66"/>
      <c r="RPJ152" s="66"/>
      <c r="RPK152" s="66"/>
      <c r="RPL152" s="66"/>
      <c r="RPM152" s="66"/>
      <c r="RPN152" s="66"/>
      <c r="RPO152" s="66"/>
      <c r="RPP152" s="66"/>
      <c r="RPQ152" s="66"/>
      <c r="RPR152" s="66"/>
      <c r="RPS152" s="66"/>
      <c r="RPT152" s="66"/>
      <c r="RPU152" s="66"/>
      <c r="RPV152" s="66"/>
      <c r="RPW152" s="66"/>
      <c r="RPX152" s="66"/>
      <c r="RPY152" s="66"/>
      <c r="RPZ152" s="66"/>
      <c r="RQA152" s="66"/>
      <c r="RQB152" s="66"/>
      <c r="RQC152" s="66"/>
      <c r="RQD152" s="66"/>
      <c r="RQE152" s="66"/>
      <c r="RQF152" s="66"/>
      <c r="RQG152" s="66"/>
      <c r="RQH152" s="66"/>
      <c r="RQI152" s="66"/>
      <c r="RQJ152" s="66"/>
      <c r="RQK152" s="66"/>
      <c r="RQL152" s="66"/>
      <c r="RQM152" s="66"/>
      <c r="RQN152" s="66"/>
      <c r="RQO152" s="66"/>
      <c r="RQP152" s="66"/>
      <c r="RQQ152" s="66"/>
      <c r="RQR152" s="66"/>
      <c r="RQS152" s="66"/>
      <c r="RQT152" s="66"/>
      <c r="RQU152" s="66"/>
      <c r="RQV152" s="66"/>
      <c r="RQW152" s="66"/>
      <c r="RQX152" s="66"/>
      <c r="RQY152" s="66"/>
      <c r="RQZ152" s="66"/>
      <c r="RRA152" s="66"/>
      <c r="RRB152" s="66"/>
      <c r="RRC152" s="66"/>
      <c r="RRD152" s="66"/>
      <c r="RRE152" s="66"/>
      <c r="RRF152" s="66"/>
      <c r="RRG152" s="66"/>
      <c r="RRH152" s="66"/>
      <c r="RRI152" s="66"/>
      <c r="RRJ152" s="66"/>
      <c r="RRK152" s="66"/>
      <c r="RRL152" s="66"/>
      <c r="RRM152" s="66"/>
      <c r="RRN152" s="66"/>
      <c r="RRO152" s="66"/>
      <c r="RRP152" s="66"/>
      <c r="RRQ152" s="66"/>
      <c r="RRR152" s="66"/>
      <c r="RRS152" s="66"/>
      <c r="RRT152" s="66"/>
      <c r="RRU152" s="66"/>
      <c r="RRV152" s="66"/>
      <c r="RRW152" s="66"/>
      <c r="RRX152" s="66"/>
      <c r="RRY152" s="66"/>
      <c r="RRZ152" s="66"/>
      <c r="RSA152" s="66"/>
      <c r="RSB152" s="66"/>
      <c r="RSC152" s="66"/>
      <c r="RSD152" s="66"/>
      <c r="RSE152" s="66"/>
      <c r="RSF152" s="66"/>
      <c r="RSG152" s="66"/>
      <c r="RSH152" s="66"/>
      <c r="RSI152" s="66"/>
      <c r="RSJ152" s="66"/>
      <c r="RSK152" s="66"/>
      <c r="RSL152" s="66"/>
      <c r="RSM152" s="66"/>
      <c r="RSN152" s="66"/>
      <c r="RSO152" s="66"/>
      <c r="RSP152" s="66"/>
      <c r="RSQ152" s="66"/>
      <c r="RSR152" s="66"/>
      <c r="RSS152" s="66"/>
      <c r="RST152" s="66"/>
      <c r="RSU152" s="66"/>
      <c r="RSV152" s="66"/>
      <c r="RSW152" s="66"/>
      <c r="RSX152" s="66"/>
      <c r="RSY152" s="66"/>
      <c r="RSZ152" s="66"/>
      <c r="RTA152" s="66"/>
      <c r="RTB152" s="66"/>
      <c r="RTC152" s="66"/>
      <c r="RTD152" s="66"/>
      <c r="RTE152" s="66"/>
      <c r="RTF152" s="66"/>
      <c r="RTG152" s="66"/>
      <c r="RTH152" s="66"/>
      <c r="RTI152" s="66"/>
      <c r="RTJ152" s="66"/>
      <c r="RTK152" s="66"/>
      <c r="RTL152" s="66"/>
      <c r="RTM152" s="66"/>
      <c r="RTN152" s="66"/>
      <c r="RTO152" s="66"/>
      <c r="RTP152" s="66"/>
      <c r="RTQ152" s="66"/>
      <c r="RTR152" s="66"/>
      <c r="RTS152" s="66"/>
      <c r="RTT152" s="66"/>
      <c r="RTU152" s="66"/>
      <c r="RTV152" s="66"/>
      <c r="RTW152" s="66"/>
      <c r="RTX152" s="66"/>
      <c r="RTY152" s="66"/>
      <c r="RTZ152" s="66"/>
      <c r="RUA152" s="66"/>
      <c r="RUB152" s="66"/>
      <c r="RUC152" s="66"/>
      <c r="RUD152" s="66"/>
      <c r="RUE152" s="66"/>
      <c r="RUF152" s="66"/>
      <c r="RUG152" s="66"/>
      <c r="RUH152" s="66"/>
      <c r="RUI152" s="66"/>
      <c r="RUJ152" s="66"/>
      <c r="RUK152" s="66"/>
      <c r="RUL152" s="66"/>
      <c r="RUM152" s="66"/>
      <c r="RUN152" s="66"/>
      <c r="RUO152" s="66"/>
      <c r="RUP152" s="66"/>
      <c r="RUQ152" s="66"/>
      <c r="RUR152" s="66"/>
      <c r="RUS152" s="66"/>
      <c r="RUT152" s="66"/>
      <c r="RUU152" s="66"/>
      <c r="RUV152" s="66"/>
      <c r="RUW152" s="66"/>
      <c r="RUX152" s="66"/>
      <c r="RUY152" s="66"/>
      <c r="RUZ152" s="66"/>
      <c r="RVA152" s="66"/>
      <c r="RVB152" s="66"/>
      <c r="RVC152" s="66"/>
      <c r="RVD152" s="66"/>
      <c r="RVE152" s="66"/>
      <c r="RVF152" s="66"/>
      <c r="RVG152" s="66"/>
      <c r="RVH152" s="66"/>
      <c r="RVI152" s="66"/>
      <c r="RVJ152" s="66"/>
      <c r="RVK152" s="66"/>
      <c r="RVL152" s="66"/>
      <c r="RVM152" s="66"/>
      <c r="RVN152" s="66"/>
      <c r="RVO152" s="66"/>
      <c r="RVP152" s="66"/>
      <c r="RVQ152" s="66"/>
      <c r="RVR152" s="66"/>
      <c r="RVS152" s="66"/>
      <c r="RVT152" s="66"/>
      <c r="RVU152" s="66"/>
      <c r="RVV152" s="66"/>
      <c r="RVW152" s="66"/>
      <c r="RVX152" s="66"/>
      <c r="RVY152" s="66"/>
      <c r="RVZ152" s="66"/>
      <c r="RWA152" s="66"/>
      <c r="RWB152" s="66"/>
      <c r="RWC152" s="66"/>
      <c r="RWD152" s="66"/>
      <c r="RWE152" s="66"/>
      <c r="RWF152" s="66"/>
      <c r="RWG152" s="66"/>
      <c r="RWH152" s="66"/>
      <c r="RWI152" s="66"/>
      <c r="RWJ152" s="66"/>
      <c r="RWK152" s="66"/>
      <c r="RWL152" s="66"/>
      <c r="RWM152" s="66"/>
      <c r="RWN152" s="66"/>
      <c r="RWO152" s="66"/>
      <c r="RWP152" s="66"/>
      <c r="RWQ152" s="66"/>
      <c r="RWR152" s="66"/>
      <c r="RWS152" s="66"/>
      <c r="RWT152" s="66"/>
      <c r="RWU152" s="66"/>
      <c r="RWV152" s="66"/>
      <c r="RWW152" s="66"/>
      <c r="RWX152" s="66"/>
      <c r="RWY152" s="66"/>
      <c r="RWZ152" s="66"/>
      <c r="RXA152" s="66"/>
      <c r="RXB152" s="66"/>
      <c r="RXC152" s="66"/>
      <c r="RXD152" s="66"/>
      <c r="RXE152" s="66"/>
      <c r="RXF152" s="66"/>
      <c r="RXG152" s="66"/>
      <c r="RXH152" s="66"/>
      <c r="RXI152" s="66"/>
      <c r="RXJ152" s="66"/>
      <c r="RXK152" s="66"/>
      <c r="RXL152" s="66"/>
      <c r="RXM152" s="66"/>
      <c r="RXN152" s="66"/>
      <c r="RXO152" s="66"/>
      <c r="RXP152" s="66"/>
      <c r="RXQ152" s="66"/>
      <c r="RXR152" s="66"/>
      <c r="RXS152" s="66"/>
      <c r="RXT152" s="66"/>
      <c r="RXU152" s="66"/>
      <c r="RXV152" s="66"/>
      <c r="RXW152" s="66"/>
      <c r="RXX152" s="66"/>
      <c r="RXY152" s="66"/>
      <c r="RXZ152" s="66"/>
      <c r="RYA152" s="66"/>
      <c r="RYB152" s="66"/>
      <c r="RYC152" s="66"/>
      <c r="RYD152" s="66"/>
      <c r="RYE152" s="66"/>
      <c r="RYF152" s="66"/>
      <c r="RYG152" s="66"/>
      <c r="RYH152" s="66"/>
      <c r="RYI152" s="66"/>
      <c r="RYJ152" s="66"/>
      <c r="RYK152" s="66"/>
      <c r="RYL152" s="66"/>
      <c r="RYM152" s="66"/>
      <c r="RYN152" s="66"/>
      <c r="RYO152" s="66"/>
      <c r="RYP152" s="66"/>
      <c r="RYQ152" s="66"/>
      <c r="RYR152" s="66"/>
      <c r="RYS152" s="66"/>
      <c r="RYT152" s="66"/>
      <c r="RYU152" s="66"/>
      <c r="RYV152" s="66"/>
      <c r="RYW152" s="66"/>
      <c r="RYX152" s="66"/>
      <c r="RYY152" s="66"/>
      <c r="RYZ152" s="66"/>
      <c r="RZA152" s="66"/>
      <c r="RZB152" s="66"/>
      <c r="RZC152" s="66"/>
      <c r="RZD152" s="66"/>
      <c r="RZE152" s="66"/>
      <c r="RZF152" s="66"/>
      <c r="RZG152" s="66"/>
      <c r="RZH152" s="66"/>
      <c r="RZI152" s="66"/>
      <c r="RZJ152" s="66"/>
      <c r="RZK152" s="66"/>
      <c r="RZL152" s="66"/>
      <c r="RZM152" s="66"/>
      <c r="RZN152" s="66"/>
      <c r="RZO152" s="66"/>
      <c r="RZP152" s="66"/>
      <c r="RZQ152" s="66"/>
      <c r="RZR152" s="66"/>
      <c r="RZS152" s="66"/>
      <c r="RZT152" s="66"/>
      <c r="RZU152" s="66"/>
      <c r="RZV152" s="66"/>
      <c r="RZW152" s="66"/>
      <c r="RZX152" s="66"/>
      <c r="RZY152" s="66"/>
      <c r="RZZ152" s="66"/>
      <c r="SAA152" s="66"/>
      <c r="SAB152" s="66"/>
      <c r="SAC152" s="66"/>
      <c r="SAD152" s="66"/>
      <c r="SAE152" s="66"/>
      <c r="SAF152" s="66"/>
      <c r="SAG152" s="66"/>
      <c r="SAH152" s="66"/>
      <c r="SAI152" s="66"/>
      <c r="SAJ152" s="66"/>
      <c r="SAK152" s="66"/>
      <c r="SAL152" s="66"/>
      <c r="SAM152" s="66"/>
      <c r="SAN152" s="66"/>
      <c r="SAO152" s="66"/>
      <c r="SAP152" s="66"/>
      <c r="SAQ152" s="66"/>
      <c r="SAR152" s="66"/>
      <c r="SAS152" s="66"/>
      <c r="SAT152" s="66"/>
      <c r="SAU152" s="66"/>
      <c r="SAV152" s="66"/>
      <c r="SAW152" s="66"/>
      <c r="SAX152" s="66"/>
      <c r="SAY152" s="66"/>
      <c r="SAZ152" s="66"/>
      <c r="SBA152" s="66"/>
      <c r="SBB152" s="66"/>
      <c r="SBC152" s="66"/>
      <c r="SBD152" s="66"/>
      <c r="SBE152" s="66"/>
      <c r="SBF152" s="66"/>
      <c r="SBG152" s="66"/>
      <c r="SBH152" s="66"/>
      <c r="SBI152" s="66"/>
      <c r="SBJ152" s="66"/>
      <c r="SBK152" s="66"/>
      <c r="SBL152" s="66"/>
      <c r="SBM152" s="66"/>
      <c r="SBN152" s="66"/>
      <c r="SBO152" s="66"/>
      <c r="SBP152" s="66"/>
      <c r="SBQ152" s="66"/>
      <c r="SBR152" s="66"/>
      <c r="SBS152" s="66"/>
      <c r="SBT152" s="66"/>
      <c r="SBU152" s="66"/>
      <c r="SBV152" s="66"/>
      <c r="SBW152" s="66"/>
      <c r="SBX152" s="66"/>
      <c r="SBY152" s="66"/>
      <c r="SBZ152" s="66"/>
      <c r="SCA152" s="66"/>
      <c r="SCB152" s="66"/>
      <c r="SCC152" s="66"/>
      <c r="SCD152" s="66"/>
      <c r="SCE152" s="66"/>
      <c r="SCF152" s="66"/>
      <c r="SCG152" s="66"/>
      <c r="SCH152" s="66"/>
      <c r="SCI152" s="66"/>
      <c r="SCJ152" s="66"/>
      <c r="SCK152" s="66"/>
      <c r="SCL152" s="66"/>
      <c r="SCM152" s="66"/>
      <c r="SCN152" s="66"/>
      <c r="SCO152" s="66"/>
      <c r="SCP152" s="66"/>
      <c r="SCQ152" s="66"/>
      <c r="SCR152" s="66"/>
      <c r="SCS152" s="66"/>
      <c r="SCT152" s="66"/>
      <c r="SCU152" s="66"/>
      <c r="SCV152" s="66"/>
      <c r="SCW152" s="66"/>
      <c r="SCX152" s="66"/>
      <c r="SCY152" s="66"/>
      <c r="SCZ152" s="66"/>
      <c r="SDA152" s="66"/>
      <c r="SDB152" s="66"/>
      <c r="SDC152" s="66"/>
      <c r="SDD152" s="66"/>
      <c r="SDE152" s="66"/>
      <c r="SDF152" s="66"/>
      <c r="SDG152" s="66"/>
      <c r="SDH152" s="66"/>
      <c r="SDI152" s="66"/>
      <c r="SDJ152" s="66"/>
      <c r="SDK152" s="66"/>
      <c r="SDL152" s="66"/>
      <c r="SDM152" s="66"/>
      <c r="SDN152" s="66"/>
      <c r="SDO152" s="66"/>
      <c r="SDP152" s="66"/>
      <c r="SDQ152" s="66"/>
      <c r="SDR152" s="66"/>
      <c r="SDS152" s="66"/>
      <c r="SDT152" s="66"/>
      <c r="SDU152" s="66"/>
      <c r="SDV152" s="66"/>
      <c r="SDW152" s="66"/>
      <c r="SDX152" s="66"/>
      <c r="SDY152" s="66"/>
      <c r="SDZ152" s="66"/>
      <c r="SEA152" s="66"/>
      <c r="SEB152" s="66"/>
      <c r="SEC152" s="66"/>
      <c r="SED152" s="66"/>
      <c r="SEE152" s="66"/>
      <c r="SEF152" s="66"/>
      <c r="SEG152" s="66"/>
      <c r="SEH152" s="66"/>
      <c r="SEI152" s="66"/>
      <c r="SEJ152" s="66"/>
      <c r="SEK152" s="66"/>
      <c r="SEL152" s="66"/>
      <c r="SEM152" s="66"/>
      <c r="SEN152" s="66"/>
      <c r="SEO152" s="66"/>
      <c r="SEP152" s="66"/>
      <c r="SEQ152" s="66"/>
      <c r="SER152" s="66"/>
      <c r="SES152" s="66"/>
      <c r="SET152" s="66"/>
      <c r="SEU152" s="66"/>
      <c r="SEV152" s="66"/>
      <c r="SEW152" s="66"/>
      <c r="SEX152" s="66"/>
      <c r="SEY152" s="66"/>
      <c r="SEZ152" s="66"/>
      <c r="SFA152" s="66"/>
      <c r="SFB152" s="66"/>
      <c r="SFC152" s="66"/>
      <c r="SFD152" s="66"/>
      <c r="SFE152" s="66"/>
      <c r="SFF152" s="66"/>
      <c r="SFG152" s="66"/>
      <c r="SFH152" s="66"/>
      <c r="SFI152" s="66"/>
      <c r="SFJ152" s="66"/>
      <c r="SFK152" s="66"/>
      <c r="SFL152" s="66"/>
      <c r="SFM152" s="66"/>
      <c r="SFN152" s="66"/>
      <c r="SFO152" s="66"/>
      <c r="SFP152" s="66"/>
      <c r="SFQ152" s="66"/>
      <c r="SFR152" s="66"/>
      <c r="SFS152" s="66"/>
      <c r="SFT152" s="66"/>
      <c r="SFU152" s="66"/>
      <c r="SFV152" s="66"/>
      <c r="SFW152" s="66"/>
      <c r="SFX152" s="66"/>
      <c r="SFY152" s="66"/>
      <c r="SFZ152" s="66"/>
      <c r="SGA152" s="66"/>
      <c r="SGB152" s="66"/>
      <c r="SGC152" s="66"/>
      <c r="SGD152" s="66"/>
      <c r="SGE152" s="66"/>
      <c r="SGF152" s="66"/>
      <c r="SGG152" s="66"/>
      <c r="SGH152" s="66"/>
      <c r="SGI152" s="66"/>
      <c r="SGJ152" s="66"/>
      <c r="SGK152" s="66"/>
      <c r="SGL152" s="66"/>
      <c r="SGM152" s="66"/>
      <c r="SGN152" s="66"/>
      <c r="SGO152" s="66"/>
      <c r="SGP152" s="66"/>
      <c r="SGQ152" s="66"/>
      <c r="SGR152" s="66"/>
      <c r="SGS152" s="66"/>
      <c r="SGT152" s="66"/>
      <c r="SGU152" s="66"/>
      <c r="SGV152" s="66"/>
      <c r="SGW152" s="66"/>
      <c r="SGX152" s="66"/>
      <c r="SGY152" s="66"/>
      <c r="SGZ152" s="66"/>
      <c r="SHA152" s="66"/>
      <c r="SHB152" s="66"/>
      <c r="SHC152" s="66"/>
      <c r="SHD152" s="66"/>
      <c r="SHE152" s="66"/>
      <c r="SHF152" s="66"/>
      <c r="SHG152" s="66"/>
      <c r="SHH152" s="66"/>
      <c r="SHI152" s="66"/>
      <c r="SHJ152" s="66"/>
      <c r="SHK152" s="66"/>
      <c r="SHL152" s="66"/>
      <c r="SHM152" s="66"/>
      <c r="SHN152" s="66"/>
      <c r="SHO152" s="66"/>
      <c r="SHP152" s="66"/>
      <c r="SHQ152" s="66"/>
      <c r="SHR152" s="66"/>
      <c r="SHS152" s="66"/>
      <c r="SHT152" s="66"/>
      <c r="SHU152" s="66"/>
      <c r="SHV152" s="66"/>
      <c r="SHW152" s="66"/>
      <c r="SHX152" s="66"/>
      <c r="SHY152" s="66"/>
      <c r="SHZ152" s="66"/>
      <c r="SIA152" s="66"/>
      <c r="SIB152" s="66"/>
      <c r="SIC152" s="66"/>
      <c r="SID152" s="66"/>
      <c r="SIE152" s="66"/>
      <c r="SIF152" s="66"/>
      <c r="SIG152" s="66"/>
      <c r="SIH152" s="66"/>
      <c r="SII152" s="66"/>
      <c r="SIJ152" s="66"/>
      <c r="SIK152" s="66"/>
      <c r="SIL152" s="66"/>
      <c r="SIM152" s="66"/>
      <c r="SIN152" s="66"/>
      <c r="SIO152" s="66"/>
      <c r="SIP152" s="66"/>
      <c r="SIQ152" s="66"/>
      <c r="SIR152" s="66"/>
      <c r="SIS152" s="66"/>
      <c r="SIT152" s="66"/>
      <c r="SIU152" s="66"/>
      <c r="SIV152" s="66"/>
      <c r="SIW152" s="66"/>
      <c r="SIX152" s="66"/>
      <c r="SIY152" s="66"/>
      <c r="SIZ152" s="66"/>
      <c r="SJA152" s="66"/>
      <c r="SJB152" s="66"/>
      <c r="SJC152" s="66"/>
      <c r="SJD152" s="66"/>
      <c r="SJE152" s="66"/>
      <c r="SJF152" s="66"/>
      <c r="SJG152" s="66"/>
      <c r="SJH152" s="66"/>
      <c r="SJI152" s="66"/>
      <c r="SJJ152" s="66"/>
      <c r="SJK152" s="66"/>
      <c r="SJL152" s="66"/>
      <c r="SJM152" s="66"/>
      <c r="SJN152" s="66"/>
      <c r="SJO152" s="66"/>
      <c r="SJP152" s="66"/>
      <c r="SJQ152" s="66"/>
      <c r="SJR152" s="66"/>
      <c r="SJS152" s="66"/>
      <c r="SJT152" s="66"/>
      <c r="SJU152" s="66"/>
      <c r="SJV152" s="66"/>
      <c r="SJW152" s="66"/>
      <c r="SJX152" s="66"/>
      <c r="SJY152" s="66"/>
      <c r="SJZ152" s="66"/>
      <c r="SKA152" s="66"/>
      <c r="SKB152" s="66"/>
      <c r="SKC152" s="66"/>
      <c r="SKD152" s="66"/>
      <c r="SKE152" s="66"/>
      <c r="SKF152" s="66"/>
      <c r="SKG152" s="66"/>
      <c r="SKH152" s="66"/>
      <c r="SKI152" s="66"/>
      <c r="SKJ152" s="66"/>
      <c r="SKK152" s="66"/>
      <c r="SKL152" s="66"/>
      <c r="SKM152" s="66"/>
      <c r="SKN152" s="66"/>
      <c r="SKO152" s="66"/>
      <c r="SKP152" s="66"/>
      <c r="SKQ152" s="66"/>
      <c r="SKR152" s="66"/>
      <c r="SKS152" s="66"/>
      <c r="SKT152" s="66"/>
      <c r="SKU152" s="66"/>
      <c r="SKV152" s="66"/>
      <c r="SKW152" s="66"/>
      <c r="SKX152" s="66"/>
      <c r="SKY152" s="66"/>
      <c r="SKZ152" s="66"/>
      <c r="SLA152" s="66"/>
      <c r="SLB152" s="66"/>
      <c r="SLC152" s="66"/>
      <c r="SLD152" s="66"/>
      <c r="SLE152" s="66"/>
      <c r="SLF152" s="66"/>
      <c r="SLG152" s="66"/>
      <c r="SLH152" s="66"/>
      <c r="SLI152" s="66"/>
      <c r="SLJ152" s="66"/>
      <c r="SLK152" s="66"/>
      <c r="SLL152" s="66"/>
      <c r="SLM152" s="66"/>
      <c r="SLN152" s="66"/>
      <c r="SLO152" s="66"/>
      <c r="SLP152" s="66"/>
      <c r="SLQ152" s="66"/>
      <c r="SLR152" s="66"/>
      <c r="SLS152" s="66"/>
      <c r="SLT152" s="66"/>
      <c r="SLU152" s="66"/>
      <c r="SLV152" s="66"/>
      <c r="SLW152" s="66"/>
      <c r="SLX152" s="66"/>
      <c r="SLY152" s="66"/>
      <c r="SLZ152" s="66"/>
      <c r="SMA152" s="66"/>
      <c r="SMB152" s="66"/>
      <c r="SMC152" s="66"/>
      <c r="SMD152" s="66"/>
      <c r="SME152" s="66"/>
      <c r="SMF152" s="66"/>
      <c r="SMG152" s="66"/>
      <c r="SMH152" s="66"/>
      <c r="SMI152" s="66"/>
      <c r="SMJ152" s="66"/>
      <c r="SMK152" s="66"/>
      <c r="SML152" s="66"/>
      <c r="SMM152" s="66"/>
      <c r="SMN152" s="66"/>
      <c r="SMO152" s="66"/>
      <c r="SMP152" s="66"/>
      <c r="SMQ152" s="66"/>
      <c r="SMR152" s="66"/>
      <c r="SMS152" s="66"/>
      <c r="SMT152" s="66"/>
      <c r="SMU152" s="66"/>
      <c r="SMV152" s="66"/>
      <c r="SMW152" s="66"/>
      <c r="SMX152" s="66"/>
      <c r="SMY152" s="66"/>
      <c r="SMZ152" s="66"/>
      <c r="SNA152" s="66"/>
      <c r="SNB152" s="66"/>
      <c r="SNC152" s="66"/>
      <c r="SND152" s="66"/>
      <c r="SNE152" s="66"/>
      <c r="SNF152" s="66"/>
      <c r="SNG152" s="66"/>
      <c r="SNH152" s="66"/>
      <c r="SNI152" s="66"/>
      <c r="SNJ152" s="66"/>
      <c r="SNK152" s="66"/>
      <c r="SNL152" s="66"/>
      <c r="SNM152" s="66"/>
      <c r="SNN152" s="66"/>
      <c r="SNO152" s="66"/>
      <c r="SNP152" s="66"/>
      <c r="SNQ152" s="66"/>
      <c r="SNR152" s="66"/>
      <c r="SNS152" s="66"/>
      <c r="SNT152" s="66"/>
      <c r="SNU152" s="66"/>
      <c r="SNV152" s="66"/>
      <c r="SNW152" s="66"/>
      <c r="SNX152" s="66"/>
      <c r="SNY152" s="66"/>
      <c r="SNZ152" s="66"/>
      <c r="SOA152" s="66"/>
      <c r="SOB152" s="66"/>
      <c r="SOC152" s="66"/>
      <c r="SOD152" s="66"/>
      <c r="SOE152" s="66"/>
      <c r="SOF152" s="66"/>
      <c r="SOG152" s="66"/>
      <c r="SOH152" s="66"/>
      <c r="SOI152" s="66"/>
      <c r="SOJ152" s="66"/>
      <c r="SOK152" s="66"/>
      <c r="SOL152" s="66"/>
      <c r="SOM152" s="66"/>
      <c r="SON152" s="66"/>
      <c r="SOO152" s="66"/>
      <c r="SOP152" s="66"/>
      <c r="SOQ152" s="66"/>
      <c r="SOR152" s="66"/>
      <c r="SOS152" s="66"/>
      <c r="SOT152" s="66"/>
      <c r="SOU152" s="66"/>
      <c r="SOV152" s="66"/>
      <c r="SOW152" s="66"/>
      <c r="SOX152" s="66"/>
      <c r="SOY152" s="66"/>
      <c r="SOZ152" s="66"/>
      <c r="SPA152" s="66"/>
      <c r="SPB152" s="66"/>
      <c r="SPC152" s="66"/>
      <c r="SPD152" s="66"/>
      <c r="SPE152" s="66"/>
      <c r="SPF152" s="66"/>
      <c r="SPG152" s="66"/>
      <c r="SPH152" s="66"/>
      <c r="SPI152" s="66"/>
      <c r="SPJ152" s="66"/>
      <c r="SPK152" s="66"/>
      <c r="SPL152" s="66"/>
      <c r="SPM152" s="66"/>
      <c r="SPN152" s="66"/>
      <c r="SPO152" s="66"/>
      <c r="SPP152" s="66"/>
      <c r="SPQ152" s="66"/>
      <c r="SPR152" s="66"/>
      <c r="SPS152" s="66"/>
      <c r="SPT152" s="66"/>
      <c r="SPU152" s="66"/>
      <c r="SPV152" s="66"/>
      <c r="SPW152" s="66"/>
      <c r="SPX152" s="66"/>
      <c r="SPY152" s="66"/>
      <c r="SPZ152" s="66"/>
      <c r="SQA152" s="66"/>
      <c r="SQB152" s="66"/>
      <c r="SQC152" s="66"/>
      <c r="SQD152" s="66"/>
      <c r="SQE152" s="66"/>
      <c r="SQF152" s="66"/>
      <c r="SQG152" s="66"/>
      <c r="SQH152" s="66"/>
      <c r="SQI152" s="66"/>
      <c r="SQJ152" s="66"/>
      <c r="SQK152" s="66"/>
      <c r="SQL152" s="66"/>
      <c r="SQM152" s="66"/>
      <c r="SQN152" s="66"/>
      <c r="SQO152" s="66"/>
      <c r="SQP152" s="66"/>
      <c r="SQQ152" s="66"/>
      <c r="SQR152" s="66"/>
      <c r="SQS152" s="66"/>
      <c r="SQT152" s="66"/>
      <c r="SQU152" s="66"/>
      <c r="SQV152" s="66"/>
      <c r="SQW152" s="66"/>
      <c r="SQX152" s="66"/>
      <c r="SQY152" s="66"/>
      <c r="SQZ152" s="66"/>
      <c r="SRA152" s="66"/>
      <c r="SRB152" s="66"/>
      <c r="SRC152" s="66"/>
      <c r="SRD152" s="66"/>
      <c r="SRE152" s="66"/>
      <c r="SRF152" s="66"/>
      <c r="SRG152" s="66"/>
      <c r="SRH152" s="66"/>
      <c r="SRI152" s="66"/>
      <c r="SRJ152" s="66"/>
      <c r="SRK152" s="66"/>
      <c r="SRL152" s="66"/>
      <c r="SRM152" s="66"/>
      <c r="SRN152" s="66"/>
      <c r="SRO152" s="66"/>
      <c r="SRP152" s="66"/>
      <c r="SRQ152" s="66"/>
      <c r="SRR152" s="66"/>
      <c r="SRS152" s="66"/>
      <c r="SRT152" s="66"/>
      <c r="SRU152" s="66"/>
      <c r="SRV152" s="66"/>
      <c r="SRW152" s="66"/>
      <c r="SRX152" s="66"/>
      <c r="SRY152" s="66"/>
      <c r="SRZ152" s="66"/>
      <c r="SSA152" s="66"/>
      <c r="SSB152" s="66"/>
      <c r="SSC152" s="66"/>
      <c r="SSD152" s="66"/>
      <c r="SSE152" s="66"/>
      <c r="SSF152" s="66"/>
      <c r="SSG152" s="66"/>
      <c r="SSH152" s="66"/>
      <c r="SSI152" s="66"/>
      <c r="SSJ152" s="66"/>
      <c r="SSK152" s="66"/>
      <c r="SSL152" s="66"/>
      <c r="SSM152" s="66"/>
      <c r="SSN152" s="66"/>
      <c r="SSO152" s="66"/>
      <c r="SSP152" s="66"/>
      <c r="SSQ152" s="66"/>
      <c r="SSR152" s="66"/>
      <c r="SSS152" s="66"/>
      <c r="SST152" s="66"/>
      <c r="SSU152" s="66"/>
      <c r="SSV152" s="66"/>
      <c r="SSW152" s="66"/>
      <c r="SSX152" s="66"/>
      <c r="SSY152" s="66"/>
      <c r="SSZ152" s="66"/>
      <c r="STA152" s="66"/>
      <c r="STB152" s="66"/>
      <c r="STC152" s="66"/>
      <c r="STD152" s="66"/>
      <c r="STE152" s="66"/>
      <c r="STF152" s="66"/>
      <c r="STG152" s="66"/>
      <c r="STH152" s="66"/>
      <c r="STI152" s="66"/>
      <c r="STJ152" s="66"/>
      <c r="STK152" s="66"/>
      <c r="STL152" s="66"/>
      <c r="STM152" s="66"/>
      <c r="STN152" s="66"/>
      <c r="STO152" s="66"/>
      <c r="STP152" s="66"/>
      <c r="STQ152" s="66"/>
      <c r="STR152" s="66"/>
      <c r="STS152" s="66"/>
      <c r="STT152" s="66"/>
      <c r="STU152" s="66"/>
      <c r="STV152" s="66"/>
      <c r="STW152" s="66"/>
      <c r="STX152" s="66"/>
      <c r="STY152" s="66"/>
      <c r="STZ152" s="66"/>
      <c r="SUA152" s="66"/>
      <c r="SUB152" s="66"/>
      <c r="SUC152" s="66"/>
      <c r="SUD152" s="66"/>
      <c r="SUE152" s="66"/>
      <c r="SUF152" s="66"/>
      <c r="SUG152" s="66"/>
      <c r="SUH152" s="66"/>
      <c r="SUI152" s="66"/>
      <c r="SUJ152" s="66"/>
      <c r="SUK152" s="66"/>
      <c r="SUL152" s="66"/>
      <c r="SUM152" s="66"/>
      <c r="SUN152" s="66"/>
      <c r="SUO152" s="66"/>
      <c r="SUP152" s="66"/>
      <c r="SUQ152" s="66"/>
      <c r="SUR152" s="66"/>
      <c r="SUS152" s="66"/>
      <c r="SUT152" s="66"/>
      <c r="SUU152" s="66"/>
      <c r="SUV152" s="66"/>
      <c r="SUW152" s="66"/>
      <c r="SUX152" s="66"/>
      <c r="SUY152" s="66"/>
      <c r="SUZ152" s="66"/>
      <c r="SVA152" s="66"/>
      <c r="SVB152" s="66"/>
      <c r="SVC152" s="66"/>
      <c r="SVD152" s="66"/>
      <c r="SVE152" s="66"/>
      <c r="SVF152" s="66"/>
      <c r="SVG152" s="66"/>
      <c r="SVH152" s="66"/>
      <c r="SVI152" s="66"/>
      <c r="SVJ152" s="66"/>
      <c r="SVK152" s="66"/>
      <c r="SVL152" s="66"/>
      <c r="SVM152" s="66"/>
      <c r="SVN152" s="66"/>
      <c r="SVO152" s="66"/>
      <c r="SVP152" s="66"/>
      <c r="SVQ152" s="66"/>
      <c r="SVR152" s="66"/>
      <c r="SVS152" s="66"/>
      <c r="SVT152" s="66"/>
      <c r="SVU152" s="66"/>
      <c r="SVV152" s="66"/>
      <c r="SVW152" s="66"/>
      <c r="SVX152" s="66"/>
      <c r="SVY152" s="66"/>
      <c r="SVZ152" s="66"/>
      <c r="SWA152" s="66"/>
      <c r="SWB152" s="66"/>
      <c r="SWC152" s="66"/>
      <c r="SWD152" s="66"/>
      <c r="SWE152" s="66"/>
      <c r="SWF152" s="66"/>
      <c r="SWG152" s="66"/>
      <c r="SWH152" s="66"/>
      <c r="SWI152" s="66"/>
      <c r="SWJ152" s="66"/>
      <c r="SWK152" s="66"/>
      <c r="SWL152" s="66"/>
      <c r="SWM152" s="66"/>
      <c r="SWN152" s="66"/>
      <c r="SWO152" s="66"/>
      <c r="SWP152" s="66"/>
      <c r="SWQ152" s="66"/>
      <c r="SWR152" s="66"/>
      <c r="SWS152" s="66"/>
      <c r="SWT152" s="66"/>
      <c r="SWU152" s="66"/>
      <c r="SWV152" s="66"/>
      <c r="SWW152" s="66"/>
      <c r="SWX152" s="66"/>
      <c r="SWY152" s="66"/>
      <c r="SWZ152" s="66"/>
      <c r="SXA152" s="66"/>
      <c r="SXB152" s="66"/>
      <c r="SXC152" s="66"/>
      <c r="SXD152" s="66"/>
      <c r="SXE152" s="66"/>
      <c r="SXF152" s="66"/>
      <c r="SXG152" s="66"/>
      <c r="SXH152" s="66"/>
      <c r="SXI152" s="66"/>
      <c r="SXJ152" s="66"/>
      <c r="SXK152" s="66"/>
      <c r="SXL152" s="66"/>
      <c r="SXM152" s="66"/>
      <c r="SXN152" s="66"/>
      <c r="SXO152" s="66"/>
      <c r="SXP152" s="66"/>
      <c r="SXQ152" s="66"/>
      <c r="SXR152" s="66"/>
      <c r="SXS152" s="66"/>
      <c r="SXT152" s="66"/>
      <c r="SXU152" s="66"/>
      <c r="SXV152" s="66"/>
      <c r="SXW152" s="66"/>
      <c r="SXX152" s="66"/>
      <c r="SXY152" s="66"/>
      <c r="SXZ152" s="66"/>
      <c r="SYA152" s="66"/>
      <c r="SYB152" s="66"/>
      <c r="SYC152" s="66"/>
      <c r="SYD152" s="66"/>
      <c r="SYE152" s="66"/>
      <c r="SYF152" s="66"/>
      <c r="SYG152" s="66"/>
      <c r="SYH152" s="66"/>
      <c r="SYI152" s="66"/>
      <c r="SYJ152" s="66"/>
      <c r="SYK152" s="66"/>
      <c r="SYL152" s="66"/>
      <c r="SYM152" s="66"/>
      <c r="SYN152" s="66"/>
      <c r="SYO152" s="66"/>
      <c r="SYP152" s="66"/>
      <c r="SYQ152" s="66"/>
      <c r="SYR152" s="66"/>
      <c r="SYS152" s="66"/>
      <c r="SYT152" s="66"/>
      <c r="SYU152" s="66"/>
      <c r="SYV152" s="66"/>
      <c r="SYW152" s="66"/>
      <c r="SYX152" s="66"/>
      <c r="SYY152" s="66"/>
      <c r="SYZ152" s="66"/>
      <c r="SZA152" s="66"/>
      <c r="SZB152" s="66"/>
      <c r="SZC152" s="66"/>
      <c r="SZD152" s="66"/>
      <c r="SZE152" s="66"/>
      <c r="SZF152" s="66"/>
      <c r="SZG152" s="66"/>
      <c r="SZH152" s="66"/>
      <c r="SZI152" s="66"/>
      <c r="SZJ152" s="66"/>
      <c r="SZK152" s="66"/>
      <c r="SZL152" s="66"/>
      <c r="SZM152" s="66"/>
      <c r="SZN152" s="66"/>
      <c r="SZO152" s="66"/>
      <c r="SZP152" s="66"/>
      <c r="SZQ152" s="66"/>
      <c r="SZR152" s="66"/>
      <c r="SZS152" s="66"/>
      <c r="SZT152" s="66"/>
      <c r="SZU152" s="66"/>
      <c r="SZV152" s="66"/>
      <c r="SZW152" s="66"/>
      <c r="SZX152" s="66"/>
      <c r="SZY152" s="66"/>
      <c r="SZZ152" s="66"/>
      <c r="TAA152" s="66"/>
      <c r="TAB152" s="66"/>
      <c r="TAC152" s="66"/>
      <c r="TAD152" s="66"/>
      <c r="TAE152" s="66"/>
      <c r="TAF152" s="66"/>
      <c r="TAG152" s="66"/>
      <c r="TAH152" s="66"/>
      <c r="TAI152" s="66"/>
      <c r="TAJ152" s="66"/>
      <c r="TAK152" s="66"/>
      <c r="TAL152" s="66"/>
      <c r="TAM152" s="66"/>
      <c r="TAN152" s="66"/>
      <c r="TAO152" s="66"/>
      <c r="TAP152" s="66"/>
      <c r="TAQ152" s="66"/>
      <c r="TAR152" s="66"/>
      <c r="TAS152" s="66"/>
      <c r="TAT152" s="66"/>
      <c r="TAU152" s="66"/>
      <c r="TAV152" s="66"/>
      <c r="TAW152" s="66"/>
      <c r="TAX152" s="66"/>
      <c r="TAY152" s="66"/>
      <c r="TAZ152" s="66"/>
      <c r="TBA152" s="66"/>
      <c r="TBB152" s="66"/>
      <c r="TBC152" s="66"/>
      <c r="TBD152" s="66"/>
      <c r="TBE152" s="66"/>
      <c r="TBF152" s="66"/>
      <c r="TBG152" s="66"/>
      <c r="TBH152" s="66"/>
      <c r="TBI152" s="66"/>
      <c r="TBJ152" s="66"/>
      <c r="TBK152" s="66"/>
      <c r="TBL152" s="66"/>
      <c r="TBM152" s="66"/>
      <c r="TBN152" s="66"/>
      <c r="TBO152" s="66"/>
      <c r="TBP152" s="66"/>
      <c r="TBQ152" s="66"/>
      <c r="TBR152" s="66"/>
      <c r="TBS152" s="66"/>
      <c r="TBT152" s="66"/>
      <c r="TBU152" s="66"/>
      <c r="TBV152" s="66"/>
      <c r="TBW152" s="66"/>
      <c r="TBX152" s="66"/>
      <c r="TBY152" s="66"/>
      <c r="TBZ152" s="66"/>
      <c r="TCA152" s="66"/>
      <c r="TCB152" s="66"/>
      <c r="TCC152" s="66"/>
      <c r="TCD152" s="66"/>
      <c r="TCE152" s="66"/>
      <c r="TCF152" s="66"/>
      <c r="TCG152" s="66"/>
      <c r="TCH152" s="66"/>
      <c r="TCI152" s="66"/>
      <c r="TCJ152" s="66"/>
      <c r="TCK152" s="66"/>
      <c r="TCL152" s="66"/>
      <c r="TCM152" s="66"/>
      <c r="TCN152" s="66"/>
      <c r="TCO152" s="66"/>
      <c r="TCP152" s="66"/>
      <c r="TCQ152" s="66"/>
      <c r="TCR152" s="66"/>
      <c r="TCS152" s="66"/>
      <c r="TCT152" s="66"/>
      <c r="TCU152" s="66"/>
      <c r="TCV152" s="66"/>
      <c r="TCW152" s="66"/>
      <c r="TCX152" s="66"/>
      <c r="TCY152" s="66"/>
      <c r="TCZ152" s="66"/>
      <c r="TDA152" s="66"/>
      <c r="TDB152" s="66"/>
      <c r="TDC152" s="66"/>
      <c r="TDD152" s="66"/>
      <c r="TDE152" s="66"/>
      <c r="TDF152" s="66"/>
      <c r="TDG152" s="66"/>
      <c r="TDH152" s="66"/>
      <c r="TDI152" s="66"/>
      <c r="TDJ152" s="66"/>
      <c r="TDK152" s="66"/>
      <c r="TDL152" s="66"/>
      <c r="TDM152" s="66"/>
      <c r="TDN152" s="66"/>
      <c r="TDO152" s="66"/>
      <c r="TDP152" s="66"/>
      <c r="TDQ152" s="66"/>
      <c r="TDR152" s="66"/>
      <c r="TDS152" s="66"/>
      <c r="TDT152" s="66"/>
      <c r="TDU152" s="66"/>
      <c r="TDV152" s="66"/>
      <c r="TDW152" s="66"/>
      <c r="TDX152" s="66"/>
      <c r="TDY152" s="66"/>
      <c r="TDZ152" s="66"/>
      <c r="TEA152" s="66"/>
      <c r="TEB152" s="66"/>
      <c r="TEC152" s="66"/>
      <c r="TED152" s="66"/>
      <c r="TEE152" s="66"/>
      <c r="TEF152" s="66"/>
      <c r="TEG152" s="66"/>
      <c r="TEH152" s="66"/>
      <c r="TEI152" s="66"/>
      <c r="TEJ152" s="66"/>
      <c r="TEK152" s="66"/>
      <c r="TEL152" s="66"/>
      <c r="TEM152" s="66"/>
      <c r="TEN152" s="66"/>
      <c r="TEO152" s="66"/>
      <c r="TEP152" s="66"/>
      <c r="TEQ152" s="66"/>
      <c r="TER152" s="66"/>
      <c r="TES152" s="66"/>
      <c r="TET152" s="66"/>
      <c r="TEU152" s="66"/>
      <c r="TEV152" s="66"/>
      <c r="TEW152" s="66"/>
      <c r="TEX152" s="66"/>
      <c r="TEY152" s="66"/>
      <c r="TEZ152" s="66"/>
      <c r="TFA152" s="66"/>
      <c r="TFB152" s="66"/>
      <c r="TFC152" s="66"/>
      <c r="TFD152" s="66"/>
      <c r="TFE152" s="66"/>
      <c r="TFF152" s="66"/>
      <c r="TFG152" s="66"/>
      <c r="TFH152" s="66"/>
      <c r="TFI152" s="66"/>
      <c r="TFJ152" s="66"/>
      <c r="TFK152" s="66"/>
      <c r="TFL152" s="66"/>
      <c r="TFM152" s="66"/>
      <c r="TFN152" s="66"/>
      <c r="TFO152" s="66"/>
      <c r="TFP152" s="66"/>
      <c r="TFQ152" s="66"/>
      <c r="TFR152" s="66"/>
      <c r="TFS152" s="66"/>
      <c r="TFT152" s="66"/>
      <c r="TFU152" s="66"/>
      <c r="TFV152" s="66"/>
      <c r="TFW152" s="66"/>
      <c r="TFX152" s="66"/>
      <c r="TFY152" s="66"/>
      <c r="TFZ152" s="66"/>
      <c r="TGA152" s="66"/>
      <c r="TGB152" s="66"/>
      <c r="TGC152" s="66"/>
      <c r="TGD152" s="66"/>
      <c r="TGE152" s="66"/>
      <c r="TGF152" s="66"/>
      <c r="TGG152" s="66"/>
      <c r="TGH152" s="66"/>
      <c r="TGI152" s="66"/>
      <c r="TGJ152" s="66"/>
      <c r="TGK152" s="66"/>
      <c r="TGL152" s="66"/>
      <c r="TGM152" s="66"/>
      <c r="TGN152" s="66"/>
      <c r="TGO152" s="66"/>
      <c r="TGP152" s="66"/>
      <c r="TGQ152" s="66"/>
      <c r="TGR152" s="66"/>
      <c r="TGS152" s="66"/>
      <c r="TGT152" s="66"/>
      <c r="TGU152" s="66"/>
      <c r="TGV152" s="66"/>
      <c r="TGW152" s="66"/>
      <c r="TGX152" s="66"/>
      <c r="TGY152" s="66"/>
      <c r="TGZ152" s="66"/>
      <c r="THA152" s="66"/>
      <c r="THB152" s="66"/>
      <c r="THC152" s="66"/>
      <c r="THD152" s="66"/>
      <c r="THE152" s="66"/>
      <c r="THF152" s="66"/>
      <c r="THG152" s="66"/>
      <c r="THH152" s="66"/>
      <c r="THI152" s="66"/>
      <c r="THJ152" s="66"/>
      <c r="THK152" s="66"/>
      <c r="THL152" s="66"/>
      <c r="THM152" s="66"/>
      <c r="THN152" s="66"/>
      <c r="THO152" s="66"/>
      <c r="THP152" s="66"/>
      <c r="THQ152" s="66"/>
      <c r="THR152" s="66"/>
      <c r="THS152" s="66"/>
      <c r="THT152" s="66"/>
      <c r="THU152" s="66"/>
      <c r="THV152" s="66"/>
      <c r="THW152" s="66"/>
      <c r="THX152" s="66"/>
      <c r="THY152" s="66"/>
      <c r="THZ152" s="66"/>
      <c r="TIA152" s="66"/>
      <c r="TIB152" s="66"/>
      <c r="TIC152" s="66"/>
      <c r="TID152" s="66"/>
      <c r="TIE152" s="66"/>
      <c r="TIF152" s="66"/>
      <c r="TIG152" s="66"/>
      <c r="TIH152" s="66"/>
      <c r="TII152" s="66"/>
      <c r="TIJ152" s="66"/>
      <c r="TIK152" s="66"/>
      <c r="TIL152" s="66"/>
      <c r="TIM152" s="66"/>
      <c r="TIN152" s="66"/>
      <c r="TIO152" s="66"/>
      <c r="TIP152" s="66"/>
      <c r="TIQ152" s="66"/>
      <c r="TIR152" s="66"/>
      <c r="TIS152" s="66"/>
      <c r="TIT152" s="66"/>
      <c r="TIU152" s="66"/>
      <c r="TIV152" s="66"/>
      <c r="TIW152" s="66"/>
      <c r="TIX152" s="66"/>
      <c r="TIY152" s="66"/>
      <c r="TIZ152" s="66"/>
      <c r="TJA152" s="66"/>
      <c r="TJB152" s="66"/>
      <c r="TJC152" s="66"/>
      <c r="TJD152" s="66"/>
      <c r="TJE152" s="66"/>
      <c r="TJF152" s="66"/>
      <c r="TJG152" s="66"/>
      <c r="TJH152" s="66"/>
      <c r="TJI152" s="66"/>
      <c r="TJJ152" s="66"/>
      <c r="TJK152" s="66"/>
      <c r="TJL152" s="66"/>
      <c r="TJM152" s="66"/>
      <c r="TJN152" s="66"/>
      <c r="TJO152" s="66"/>
      <c r="TJP152" s="66"/>
      <c r="TJQ152" s="66"/>
      <c r="TJR152" s="66"/>
      <c r="TJS152" s="66"/>
      <c r="TJT152" s="66"/>
      <c r="TJU152" s="66"/>
      <c r="TJV152" s="66"/>
      <c r="TJW152" s="66"/>
      <c r="TJX152" s="66"/>
      <c r="TJY152" s="66"/>
      <c r="TJZ152" s="66"/>
      <c r="TKA152" s="66"/>
      <c r="TKB152" s="66"/>
      <c r="TKC152" s="66"/>
      <c r="TKD152" s="66"/>
      <c r="TKE152" s="66"/>
      <c r="TKF152" s="66"/>
      <c r="TKG152" s="66"/>
      <c r="TKH152" s="66"/>
      <c r="TKI152" s="66"/>
      <c r="TKJ152" s="66"/>
      <c r="TKK152" s="66"/>
      <c r="TKL152" s="66"/>
      <c r="TKM152" s="66"/>
      <c r="TKN152" s="66"/>
      <c r="TKO152" s="66"/>
      <c r="TKP152" s="66"/>
      <c r="TKQ152" s="66"/>
      <c r="TKR152" s="66"/>
      <c r="TKS152" s="66"/>
      <c r="TKT152" s="66"/>
      <c r="TKU152" s="66"/>
      <c r="TKV152" s="66"/>
      <c r="TKW152" s="66"/>
      <c r="TKX152" s="66"/>
      <c r="TKY152" s="66"/>
      <c r="TKZ152" s="66"/>
      <c r="TLA152" s="66"/>
      <c r="TLB152" s="66"/>
      <c r="TLC152" s="66"/>
      <c r="TLD152" s="66"/>
      <c r="TLE152" s="66"/>
      <c r="TLF152" s="66"/>
      <c r="TLG152" s="66"/>
      <c r="TLH152" s="66"/>
      <c r="TLI152" s="66"/>
      <c r="TLJ152" s="66"/>
      <c r="TLK152" s="66"/>
      <c r="TLL152" s="66"/>
      <c r="TLM152" s="66"/>
      <c r="TLN152" s="66"/>
      <c r="TLO152" s="66"/>
      <c r="TLP152" s="66"/>
      <c r="TLQ152" s="66"/>
      <c r="TLR152" s="66"/>
      <c r="TLS152" s="66"/>
      <c r="TLT152" s="66"/>
      <c r="TLU152" s="66"/>
      <c r="TLV152" s="66"/>
      <c r="TLW152" s="66"/>
      <c r="TLX152" s="66"/>
      <c r="TLY152" s="66"/>
      <c r="TLZ152" s="66"/>
      <c r="TMA152" s="66"/>
      <c r="TMB152" s="66"/>
      <c r="TMC152" s="66"/>
      <c r="TMD152" s="66"/>
      <c r="TME152" s="66"/>
      <c r="TMF152" s="66"/>
      <c r="TMG152" s="66"/>
      <c r="TMH152" s="66"/>
      <c r="TMI152" s="66"/>
      <c r="TMJ152" s="66"/>
      <c r="TMK152" s="66"/>
      <c r="TML152" s="66"/>
      <c r="TMM152" s="66"/>
      <c r="TMN152" s="66"/>
      <c r="TMO152" s="66"/>
      <c r="TMP152" s="66"/>
      <c r="TMQ152" s="66"/>
      <c r="TMR152" s="66"/>
      <c r="TMS152" s="66"/>
      <c r="TMT152" s="66"/>
      <c r="TMU152" s="66"/>
      <c r="TMV152" s="66"/>
      <c r="TMW152" s="66"/>
      <c r="TMX152" s="66"/>
      <c r="TMY152" s="66"/>
      <c r="TMZ152" s="66"/>
      <c r="TNA152" s="66"/>
      <c r="TNB152" s="66"/>
      <c r="TNC152" s="66"/>
      <c r="TND152" s="66"/>
      <c r="TNE152" s="66"/>
      <c r="TNF152" s="66"/>
      <c r="TNG152" s="66"/>
      <c r="TNH152" s="66"/>
      <c r="TNI152" s="66"/>
      <c r="TNJ152" s="66"/>
      <c r="TNK152" s="66"/>
      <c r="TNL152" s="66"/>
      <c r="TNM152" s="66"/>
      <c r="TNN152" s="66"/>
      <c r="TNO152" s="66"/>
      <c r="TNP152" s="66"/>
      <c r="TNQ152" s="66"/>
      <c r="TNR152" s="66"/>
      <c r="TNS152" s="66"/>
      <c r="TNT152" s="66"/>
      <c r="TNU152" s="66"/>
      <c r="TNV152" s="66"/>
      <c r="TNW152" s="66"/>
      <c r="TNX152" s="66"/>
      <c r="TNY152" s="66"/>
      <c r="TNZ152" s="66"/>
      <c r="TOA152" s="66"/>
      <c r="TOB152" s="66"/>
      <c r="TOC152" s="66"/>
      <c r="TOD152" s="66"/>
      <c r="TOE152" s="66"/>
      <c r="TOF152" s="66"/>
      <c r="TOG152" s="66"/>
      <c r="TOH152" s="66"/>
      <c r="TOI152" s="66"/>
      <c r="TOJ152" s="66"/>
      <c r="TOK152" s="66"/>
      <c r="TOL152" s="66"/>
      <c r="TOM152" s="66"/>
      <c r="TON152" s="66"/>
      <c r="TOO152" s="66"/>
      <c r="TOP152" s="66"/>
      <c r="TOQ152" s="66"/>
      <c r="TOR152" s="66"/>
      <c r="TOS152" s="66"/>
      <c r="TOT152" s="66"/>
      <c r="TOU152" s="66"/>
      <c r="TOV152" s="66"/>
      <c r="TOW152" s="66"/>
      <c r="TOX152" s="66"/>
      <c r="TOY152" s="66"/>
      <c r="TOZ152" s="66"/>
      <c r="TPA152" s="66"/>
      <c r="TPB152" s="66"/>
      <c r="TPC152" s="66"/>
      <c r="TPD152" s="66"/>
      <c r="TPE152" s="66"/>
      <c r="TPF152" s="66"/>
      <c r="TPG152" s="66"/>
      <c r="TPH152" s="66"/>
      <c r="TPI152" s="66"/>
      <c r="TPJ152" s="66"/>
      <c r="TPK152" s="66"/>
      <c r="TPL152" s="66"/>
      <c r="TPM152" s="66"/>
      <c r="TPN152" s="66"/>
      <c r="TPO152" s="66"/>
      <c r="TPP152" s="66"/>
      <c r="TPQ152" s="66"/>
      <c r="TPR152" s="66"/>
      <c r="TPS152" s="66"/>
      <c r="TPT152" s="66"/>
      <c r="TPU152" s="66"/>
      <c r="TPV152" s="66"/>
      <c r="TPW152" s="66"/>
      <c r="TPX152" s="66"/>
      <c r="TPY152" s="66"/>
      <c r="TPZ152" s="66"/>
      <c r="TQA152" s="66"/>
      <c r="TQB152" s="66"/>
      <c r="TQC152" s="66"/>
      <c r="TQD152" s="66"/>
      <c r="TQE152" s="66"/>
      <c r="TQF152" s="66"/>
      <c r="TQG152" s="66"/>
      <c r="TQH152" s="66"/>
      <c r="TQI152" s="66"/>
      <c r="TQJ152" s="66"/>
      <c r="TQK152" s="66"/>
      <c r="TQL152" s="66"/>
      <c r="TQM152" s="66"/>
      <c r="TQN152" s="66"/>
      <c r="TQO152" s="66"/>
      <c r="TQP152" s="66"/>
      <c r="TQQ152" s="66"/>
      <c r="TQR152" s="66"/>
      <c r="TQS152" s="66"/>
      <c r="TQT152" s="66"/>
      <c r="TQU152" s="66"/>
      <c r="TQV152" s="66"/>
      <c r="TQW152" s="66"/>
      <c r="TQX152" s="66"/>
      <c r="TQY152" s="66"/>
      <c r="TQZ152" s="66"/>
      <c r="TRA152" s="66"/>
      <c r="TRB152" s="66"/>
      <c r="TRC152" s="66"/>
      <c r="TRD152" s="66"/>
      <c r="TRE152" s="66"/>
      <c r="TRF152" s="66"/>
      <c r="TRG152" s="66"/>
      <c r="TRH152" s="66"/>
      <c r="TRI152" s="66"/>
      <c r="TRJ152" s="66"/>
      <c r="TRK152" s="66"/>
      <c r="TRL152" s="66"/>
      <c r="TRM152" s="66"/>
      <c r="TRN152" s="66"/>
      <c r="TRO152" s="66"/>
      <c r="TRP152" s="66"/>
      <c r="TRQ152" s="66"/>
      <c r="TRR152" s="66"/>
      <c r="TRS152" s="66"/>
      <c r="TRT152" s="66"/>
      <c r="TRU152" s="66"/>
      <c r="TRV152" s="66"/>
      <c r="TRW152" s="66"/>
      <c r="TRX152" s="66"/>
      <c r="TRY152" s="66"/>
      <c r="TRZ152" s="66"/>
      <c r="TSA152" s="66"/>
      <c r="TSB152" s="66"/>
      <c r="TSC152" s="66"/>
      <c r="TSD152" s="66"/>
      <c r="TSE152" s="66"/>
      <c r="TSF152" s="66"/>
      <c r="TSG152" s="66"/>
      <c r="TSH152" s="66"/>
      <c r="TSI152" s="66"/>
      <c r="TSJ152" s="66"/>
      <c r="TSK152" s="66"/>
      <c r="TSL152" s="66"/>
      <c r="TSM152" s="66"/>
      <c r="TSN152" s="66"/>
      <c r="TSO152" s="66"/>
      <c r="TSP152" s="66"/>
      <c r="TSQ152" s="66"/>
      <c r="TSR152" s="66"/>
      <c r="TSS152" s="66"/>
      <c r="TST152" s="66"/>
      <c r="TSU152" s="66"/>
      <c r="TSV152" s="66"/>
      <c r="TSW152" s="66"/>
      <c r="TSX152" s="66"/>
      <c r="TSY152" s="66"/>
      <c r="TSZ152" s="66"/>
      <c r="TTA152" s="66"/>
      <c r="TTB152" s="66"/>
      <c r="TTC152" s="66"/>
      <c r="TTD152" s="66"/>
      <c r="TTE152" s="66"/>
      <c r="TTF152" s="66"/>
      <c r="TTG152" s="66"/>
      <c r="TTH152" s="66"/>
      <c r="TTI152" s="66"/>
      <c r="TTJ152" s="66"/>
      <c r="TTK152" s="66"/>
      <c r="TTL152" s="66"/>
      <c r="TTM152" s="66"/>
      <c r="TTN152" s="66"/>
      <c r="TTO152" s="66"/>
      <c r="TTP152" s="66"/>
      <c r="TTQ152" s="66"/>
      <c r="TTR152" s="66"/>
      <c r="TTS152" s="66"/>
      <c r="TTT152" s="66"/>
      <c r="TTU152" s="66"/>
      <c r="TTV152" s="66"/>
      <c r="TTW152" s="66"/>
      <c r="TTX152" s="66"/>
      <c r="TTY152" s="66"/>
      <c r="TTZ152" s="66"/>
      <c r="TUA152" s="66"/>
      <c r="TUB152" s="66"/>
      <c r="TUC152" s="66"/>
      <c r="TUD152" s="66"/>
      <c r="TUE152" s="66"/>
      <c r="TUF152" s="66"/>
      <c r="TUG152" s="66"/>
      <c r="TUH152" s="66"/>
      <c r="TUI152" s="66"/>
      <c r="TUJ152" s="66"/>
      <c r="TUK152" s="66"/>
      <c r="TUL152" s="66"/>
      <c r="TUM152" s="66"/>
      <c r="TUN152" s="66"/>
      <c r="TUO152" s="66"/>
      <c r="TUP152" s="66"/>
      <c r="TUQ152" s="66"/>
      <c r="TUR152" s="66"/>
      <c r="TUS152" s="66"/>
      <c r="TUT152" s="66"/>
      <c r="TUU152" s="66"/>
      <c r="TUV152" s="66"/>
      <c r="TUW152" s="66"/>
      <c r="TUX152" s="66"/>
      <c r="TUY152" s="66"/>
      <c r="TUZ152" s="66"/>
      <c r="TVA152" s="66"/>
      <c r="TVB152" s="66"/>
      <c r="TVC152" s="66"/>
      <c r="TVD152" s="66"/>
      <c r="TVE152" s="66"/>
      <c r="TVF152" s="66"/>
      <c r="TVG152" s="66"/>
      <c r="TVH152" s="66"/>
      <c r="TVI152" s="66"/>
      <c r="TVJ152" s="66"/>
      <c r="TVK152" s="66"/>
      <c r="TVL152" s="66"/>
      <c r="TVM152" s="66"/>
      <c r="TVN152" s="66"/>
      <c r="TVO152" s="66"/>
      <c r="TVP152" s="66"/>
      <c r="TVQ152" s="66"/>
      <c r="TVR152" s="66"/>
      <c r="TVS152" s="66"/>
      <c r="TVT152" s="66"/>
      <c r="TVU152" s="66"/>
      <c r="TVV152" s="66"/>
      <c r="TVW152" s="66"/>
      <c r="TVX152" s="66"/>
      <c r="TVY152" s="66"/>
      <c r="TVZ152" s="66"/>
      <c r="TWA152" s="66"/>
      <c r="TWB152" s="66"/>
      <c r="TWC152" s="66"/>
      <c r="TWD152" s="66"/>
      <c r="TWE152" s="66"/>
      <c r="TWF152" s="66"/>
      <c r="TWG152" s="66"/>
      <c r="TWH152" s="66"/>
      <c r="TWI152" s="66"/>
      <c r="TWJ152" s="66"/>
      <c r="TWK152" s="66"/>
      <c r="TWL152" s="66"/>
      <c r="TWM152" s="66"/>
      <c r="TWN152" s="66"/>
      <c r="TWO152" s="66"/>
      <c r="TWP152" s="66"/>
      <c r="TWQ152" s="66"/>
      <c r="TWR152" s="66"/>
      <c r="TWS152" s="66"/>
      <c r="TWT152" s="66"/>
      <c r="TWU152" s="66"/>
      <c r="TWV152" s="66"/>
      <c r="TWW152" s="66"/>
      <c r="TWX152" s="66"/>
      <c r="TWY152" s="66"/>
      <c r="TWZ152" s="66"/>
      <c r="TXA152" s="66"/>
      <c r="TXB152" s="66"/>
      <c r="TXC152" s="66"/>
      <c r="TXD152" s="66"/>
      <c r="TXE152" s="66"/>
      <c r="TXF152" s="66"/>
      <c r="TXG152" s="66"/>
      <c r="TXH152" s="66"/>
      <c r="TXI152" s="66"/>
      <c r="TXJ152" s="66"/>
      <c r="TXK152" s="66"/>
      <c r="TXL152" s="66"/>
      <c r="TXM152" s="66"/>
      <c r="TXN152" s="66"/>
      <c r="TXO152" s="66"/>
      <c r="TXP152" s="66"/>
      <c r="TXQ152" s="66"/>
      <c r="TXR152" s="66"/>
      <c r="TXS152" s="66"/>
      <c r="TXT152" s="66"/>
      <c r="TXU152" s="66"/>
      <c r="TXV152" s="66"/>
      <c r="TXW152" s="66"/>
      <c r="TXX152" s="66"/>
      <c r="TXY152" s="66"/>
      <c r="TXZ152" s="66"/>
      <c r="TYA152" s="66"/>
      <c r="TYB152" s="66"/>
      <c r="TYC152" s="66"/>
      <c r="TYD152" s="66"/>
      <c r="TYE152" s="66"/>
      <c r="TYF152" s="66"/>
      <c r="TYG152" s="66"/>
      <c r="TYH152" s="66"/>
      <c r="TYI152" s="66"/>
      <c r="TYJ152" s="66"/>
      <c r="TYK152" s="66"/>
      <c r="TYL152" s="66"/>
      <c r="TYM152" s="66"/>
      <c r="TYN152" s="66"/>
      <c r="TYO152" s="66"/>
      <c r="TYP152" s="66"/>
      <c r="TYQ152" s="66"/>
      <c r="TYR152" s="66"/>
      <c r="TYS152" s="66"/>
      <c r="TYT152" s="66"/>
      <c r="TYU152" s="66"/>
      <c r="TYV152" s="66"/>
      <c r="TYW152" s="66"/>
      <c r="TYX152" s="66"/>
      <c r="TYY152" s="66"/>
      <c r="TYZ152" s="66"/>
      <c r="TZA152" s="66"/>
      <c r="TZB152" s="66"/>
      <c r="TZC152" s="66"/>
      <c r="TZD152" s="66"/>
      <c r="TZE152" s="66"/>
      <c r="TZF152" s="66"/>
      <c r="TZG152" s="66"/>
      <c r="TZH152" s="66"/>
      <c r="TZI152" s="66"/>
      <c r="TZJ152" s="66"/>
      <c r="TZK152" s="66"/>
      <c r="TZL152" s="66"/>
      <c r="TZM152" s="66"/>
      <c r="TZN152" s="66"/>
      <c r="TZO152" s="66"/>
      <c r="TZP152" s="66"/>
      <c r="TZQ152" s="66"/>
      <c r="TZR152" s="66"/>
      <c r="TZS152" s="66"/>
      <c r="TZT152" s="66"/>
      <c r="TZU152" s="66"/>
      <c r="TZV152" s="66"/>
      <c r="TZW152" s="66"/>
      <c r="TZX152" s="66"/>
      <c r="TZY152" s="66"/>
      <c r="TZZ152" s="66"/>
      <c r="UAA152" s="66"/>
      <c r="UAB152" s="66"/>
      <c r="UAC152" s="66"/>
      <c r="UAD152" s="66"/>
      <c r="UAE152" s="66"/>
      <c r="UAF152" s="66"/>
      <c r="UAG152" s="66"/>
      <c r="UAH152" s="66"/>
      <c r="UAI152" s="66"/>
      <c r="UAJ152" s="66"/>
      <c r="UAK152" s="66"/>
      <c r="UAL152" s="66"/>
      <c r="UAM152" s="66"/>
      <c r="UAN152" s="66"/>
      <c r="UAO152" s="66"/>
      <c r="UAP152" s="66"/>
      <c r="UAQ152" s="66"/>
      <c r="UAR152" s="66"/>
      <c r="UAS152" s="66"/>
      <c r="UAT152" s="66"/>
      <c r="UAU152" s="66"/>
      <c r="UAV152" s="66"/>
      <c r="UAW152" s="66"/>
      <c r="UAX152" s="66"/>
      <c r="UAY152" s="66"/>
      <c r="UAZ152" s="66"/>
      <c r="UBA152" s="66"/>
      <c r="UBB152" s="66"/>
      <c r="UBC152" s="66"/>
      <c r="UBD152" s="66"/>
      <c r="UBE152" s="66"/>
      <c r="UBF152" s="66"/>
      <c r="UBG152" s="66"/>
      <c r="UBH152" s="66"/>
      <c r="UBI152" s="66"/>
      <c r="UBJ152" s="66"/>
      <c r="UBK152" s="66"/>
      <c r="UBL152" s="66"/>
      <c r="UBM152" s="66"/>
      <c r="UBN152" s="66"/>
      <c r="UBO152" s="66"/>
      <c r="UBP152" s="66"/>
      <c r="UBQ152" s="66"/>
      <c r="UBR152" s="66"/>
      <c r="UBS152" s="66"/>
      <c r="UBT152" s="66"/>
      <c r="UBU152" s="66"/>
      <c r="UBV152" s="66"/>
      <c r="UBW152" s="66"/>
      <c r="UBX152" s="66"/>
      <c r="UBY152" s="66"/>
      <c r="UBZ152" s="66"/>
      <c r="UCA152" s="66"/>
      <c r="UCB152" s="66"/>
      <c r="UCC152" s="66"/>
      <c r="UCD152" s="66"/>
      <c r="UCE152" s="66"/>
      <c r="UCF152" s="66"/>
      <c r="UCG152" s="66"/>
      <c r="UCH152" s="66"/>
      <c r="UCI152" s="66"/>
      <c r="UCJ152" s="66"/>
      <c r="UCK152" s="66"/>
      <c r="UCL152" s="66"/>
      <c r="UCM152" s="66"/>
      <c r="UCN152" s="66"/>
      <c r="UCO152" s="66"/>
      <c r="UCP152" s="66"/>
      <c r="UCQ152" s="66"/>
      <c r="UCR152" s="66"/>
      <c r="UCS152" s="66"/>
      <c r="UCT152" s="66"/>
      <c r="UCU152" s="66"/>
      <c r="UCV152" s="66"/>
      <c r="UCW152" s="66"/>
      <c r="UCX152" s="66"/>
      <c r="UCY152" s="66"/>
      <c r="UCZ152" s="66"/>
      <c r="UDA152" s="66"/>
      <c r="UDB152" s="66"/>
      <c r="UDC152" s="66"/>
      <c r="UDD152" s="66"/>
      <c r="UDE152" s="66"/>
      <c r="UDF152" s="66"/>
      <c r="UDG152" s="66"/>
      <c r="UDH152" s="66"/>
      <c r="UDI152" s="66"/>
      <c r="UDJ152" s="66"/>
      <c r="UDK152" s="66"/>
      <c r="UDL152" s="66"/>
      <c r="UDM152" s="66"/>
      <c r="UDN152" s="66"/>
      <c r="UDO152" s="66"/>
      <c r="UDP152" s="66"/>
      <c r="UDQ152" s="66"/>
      <c r="UDR152" s="66"/>
      <c r="UDS152" s="66"/>
      <c r="UDT152" s="66"/>
      <c r="UDU152" s="66"/>
      <c r="UDV152" s="66"/>
      <c r="UDW152" s="66"/>
      <c r="UDX152" s="66"/>
      <c r="UDY152" s="66"/>
      <c r="UDZ152" s="66"/>
      <c r="UEA152" s="66"/>
      <c r="UEB152" s="66"/>
      <c r="UEC152" s="66"/>
      <c r="UED152" s="66"/>
      <c r="UEE152" s="66"/>
      <c r="UEF152" s="66"/>
      <c r="UEG152" s="66"/>
      <c r="UEH152" s="66"/>
      <c r="UEI152" s="66"/>
      <c r="UEJ152" s="66"/>
      <c r="UEK152" s="66"/>
      <c r="UEL152" s="66"/>
      <c r="UEM152" s="66"/>
      <c r="UEN152" s="66"/>
      <c r="UEO152" s="66"/>
      <c r="UEP152" s="66"/>
      <c r="UEQ152" s="66"/>
      <c r="UER152" s="66"/>
      <c r="UES152" s="66"/>
      <c r="UET152" s="66"/>
      <c r="UEU152" s="66"/>
      <c r="UEV152" s="66"/>
      <c r="UEW152" s="66"/>
      <c r="UEX152" s="66"/>
      <c r="UEY152" s="66"/>
      <c r="UEZ152" s="66"/>
      <c r="UFA152" s="66"/>
      <c r="UFB152" s="66"/>
      <c r="UFC152" s="66"/>
      <c r="UFD152" s="66"/>
      <c r="UFE152" s="66"/>
      <c r="UFF152" s="66"/>
      <c r="UFG152" s="66"/>
      <c r="UFH152" s="66"/>
      <c r="UFI152" s="66"/>
      <c r="UFJ152" s="66"/>
      <c r="UFK152" s="66"/>
      <c r="UFL152" s="66"/>
      <c r="UFM152" s="66"/>
      <c r="UFN152" s="66"/>
      <c r="UFO152" s="66"/>
      <c r="UFP152" s="66"/>
      <c r="UFQ152" s="66"/>
      <c r="UFR152" s="66"/>
      <c r="UFS152" s="66"/>
      <c r="UFT152" s="66"/>
      <c r="UFU152" s="66"/>
      <c r="UFV152" s="66"/>
      <c r="UFW152" s="66"/>
      <c r="UFX152" s="66"/>
      <c r="UFY152" s="66"/>
      <c r="UFZ152" s="66"/>
      <c r="UGA152" s="66"/>
      <c r="UGB152" s="66"/>
      <c r="UGC152" s="66"/>
      <c r="UGD152" s="66"/>
      <c r="UGE152" s="66"/>
      <c r="UGF152" s="66"/>
      <c r="UGG152" s="66"/>
      <c r="UGH152" s="66"/>
      <c r="UGI152" s="66"/>
      <c r="UGJ152" s="66"/>
      <c r="UGK152" s="66"/>
      <c r="UGL152" s="66"/>
      <c r="UGM152" s="66"/>
      <c r="UGN152" s="66"/>
      <c r="UGO152" s="66"/>
      <c r="UGP152" s="66"/>
      <c r="UGQ152" s="66"/>
      <c r="UGR152" s="66"/>
      <c r="UGS152" s="66"/>
      <c r="UGT152" s="66"/>
      <c r="UGU152" s="66"/>
      <c r="UGV152" s="66"/>
      <c r="UGW152" s="66"/>
      <c r="UGX152" s="66"/>
      <c r="UGY152" s="66"/>
      <c r="UGZ152" s="66"/>
      <c r="UHA152" s="66"/>
      <c r="UHB152" s="66"/>
      <c r="UHC152" s="66"/>
      <c r="UHD152" s="66"/>
      <c r="UHE152" s="66"/>
      <c r="UHF152" s="66"/>
      <c r="UHG152" s="66"/>
      <c r="UHH152" s="66"/>
      <c r="UHI152" s="66"/>
      <c r="UHJ152" s="66"/>
      <c r="UHK152" s="66"/>
      <c r="UHL152" s="66"/>
      <c r="UHM152" s="66"/>
      <c r="UHN152" s="66"/>
      <c r="UHO152" s="66"/>
      <c r="UHP152" s="66"/>
      <c r="UHQ152" s="66"/>
      <c r="UHR152" s="66"/>
      <c r="UHS152" s="66"/>
      <c r="UHT152" s="66"/>
      <c r="UHU152" s="66"/>
      <c r="UHV152" s="66"/>
      <c r="UHW152" s="66"/>
      <c r="UHX152" s="66"/>
      <c r="UHY152" s="66"/>
      <c r="UHZ152" s="66"/>
      <c r="UIA152" s="66"/>
      <c r="UIB152" s="66"/>
      <c r="UIC152" s="66"/>
      <c r="UID152" s="66"/>
      <c r="UIE152" s="66"/>
      <c r="UIF152" s="66"/>
      <c r="UIG152" s="66"/>
      <c r="UIH152" s="66"/>
      <c r="UII152" s="66"/>
      <c r="UIJ152" s="66"/>
      <c r="UIK152" s="66"/>
      <c r="UIL152" s="66"/>
      <c r="UIM152" s="66"/>
      <c r="UIN152" s="66"/>
      <c r="UIO152" s="66"/>
      <c r="UIP152" s="66"/>
      <c r="UIQ152" s="66"/>
      <c r="UIR152" s="66"/>
      <c r="UIS152" s="66"/>
      <c r="UIT152" s="66"/>
      <c r="UIU152" s="66"/>
      <c r="UIV152" s="66"/>
      <c r="UIW152" s="66"/>
      <c r="UIX152" s="66"/>
      <c r="UIY152" s="66"/>
      <c r="UIZ152" s="66"/>
      <c r="UJA152" s="66"/>
      <c r="UJB152" s="66"/>
      <c r="UJC152" s="66"/>
      <c r="UJD152" s="66"/>
      <c r="UJE152" s="66"/>
      <c r="UJF152" s="66"/>
      <c r="UJG152" s="66"/>
      <c r="UJH152" s="66"/>
      <c r="UJI152" s="66"/>
      <c r="UJJ152" s="66"/>
      <c r="UJK152" s="66"/>
      <c r="UJL152" s="66"/>
      <c r="UJM152" s="66"/>
      <c r="UJN152" s="66"/>
      <c r="UJO152" s="66"/>
      <c r="UJP152" s="66"/>
      <c r="UJQ152" s="66"/>
      <c r="UJR152" s="66"/>
      <c r="UJS152" s="66"/>
      <c r="UJT152" s="66"/>
      <c r="UJU152" s="66"/>
      <c r="UJV152" s="66"/>
      <c r="UJW152" s="66"/>
      <c r="UJX152" s="66"/>
      <c r="UJY152" s="66"/>
      <c r="UJZ152" s="66"/>
      <c r="UKA152" s="66"/>
      <c r="UKB152" s="66"/>
      <c r="UKC152" s="66"/>
      <c r="UKD152" s="66"/>
      <c r="UKE152" s="66"/>
      <c r="UKF152" s="66"/>
      <c r="UKG152" s="66"/>
      <c r="UKH152" s="66"/>
      <c r="UKI152" s="66"/>
      <c r="UKJ152" s="66"/>
      <c r="UKK152" s="66"/>
      <c r="UKL152" s="66"/>
      <c r="UKM152" s="66"/>
      <c r="UKN152" s="66"/>
      <c r="UKO152" s="66"/>
      <c r="UKP152" s="66"/>
      <c r="UKQ152" s="66"/>
      <c r="UKR152" s="66"/>
      <c r="UKS152" s="66"/>
      <c r="UKT152" s="66"/>
      <c r="UKU152" s="66"/>
      <c r="UKV152" s="66"/>
      <c r="UKW152" s="66"/>
      <c r="UKX152" s="66"/>
      <c r="UKY152" s="66"/>
      <c r="UKZ152" s="66"/>
      <c r="ULA152" s="66"/>
      <c r="ULB152" s="66"/>
      <c r="ULC152" s="66"/>
      <c r="ULD152" s="66"/>
      <c r="ULE152" s="66"/>
      <c r="ULF152" s="66"/>
      <c r="ULG152" s="66"/>
      <c r="ULH152" s="66"/>
      <c r="ULI152" s="66"/>
      <c r="ULJ152" s="66"/>
      <c r="ULK152" s="66"/>
      <c r="ULL152" s="66"/>
      <c r="ULM152" s="66"/>
      <c r="ULN152" s="66"/>
      <c r="ULO152" s="66"/>
      <c r="ULP152" s="66"/>
      <c r="ULQ152" s="66"/>
      <c r="ULR152" s="66"/>
      <c r="ULS152" s="66"/>
      <c r="ULT152" s="66"/>
      <c r="ULU152" s="66"/>
      <c r="ULV152" s="66"/>
      <c r="ULW152" s="66"/>
      <c r="ULX152" s="66"/>
      <c r="ULY152" s="66"/>
      <c r="ULZ152" s="66"/>
      <c r="UMA152" s="66"/>
      <c r="UMB152" s="66"/>
      <c r="UMC152" s="66"/>
      <c r="UMD152" s="66"/>
      <c r="UME152" s="66"/>
      <c r="UMF152" s="66"/>
      <c r="UMG152" s="66"/>
      <c r="UMH152" s="66"/>
      <c r="UMI152" s="66"/>
      <c r="UMJ152" s="66"/>
      <c r="UMK152" s="66"/>
      <c r="UML152" s="66"/>
      <c r="UMM152" s="66"/>
      <c r="UMN152" s="66"/>
      <c r="UMO152" s="66"/>
      <c r="UMP152" s="66"/>
      <c r="UMQ152" s="66"/>
      <c r="UMR152" s="66"/>
      <c r="UMS152" s="66"/>
      <c r="UMT152" s="66"/>
      <c r="UMU152" s="66"/>
      <c r="UMV152" s="66"/>
      <c r="UMW152" s="66"/>
      <c r="UMX152" s="66"/>
      <c r="UMY152" s="66"/>
      <c r="UMZ152" s="66"/>
      <c r="UNA152" s="66"/>
      <c r="UNB152" s="66"/>
      <c r="UNC152" s="66"/>
      <c r="UND152" s="66"/>
      <c r="UNE152" s="66"/>
      <c r="UNF152" s="66"/>
      <c r="UNG152" s="66"/>
      <c r="UNH152" s="66"/>
      <c r="UNI152" s="66"/>
      <c r="UNJ152" s="66"/>
      <c r="UNK152" s="66"/>
      <c r="UNL152" s="66"/>
      <c r="UNM152" s="66"/>
      <c r="UNN152" s="66"/>
      <c r="UNO152" s="66"/>
      <c r="UNP152" s="66"/>
      <c r="UNQ152" s="66"/>
      <c r="UNR152" s="66"/>
      <c r="UNS152" s="66"/>
      <c r="UNT152" s="66"/>
      <c r="UNU152" s="66"/>
      <c r="UNV152" s="66"/>
      <c r="UNW152" s="66"/>
      <c r="UNX152" s="66"/>
      <c r="UNY152" s="66"/>
      <c r="UNZ152" s="66"/>
      <c r="UOA152" s="66"/>
      <c r="UOB152" s="66"/>
      <c r="UOC152" s="66"/>
      <c r="UOD152" s="66"/>
      <c r="UOE152" s="66"/>
      <c r="UOF152" s="66"/>
      <c r="UOG152" s="66"/>
      <c r="UOH152" s="66"/>
      <c r="UOI152" s="66"/>
      <c r="UOJ152" s="66"/>
      <c r="UOK152" s="66"/>
      <c r="UOL152" s="66"/>
      <c r="UOM152" s="66"/>
      <c r="UON152" s="66"/>
      <c r="UOO152" s="66"/>
      <c r="UOP152" s="66"/>
      <c r="UOQ152" s="66"/>
      <c r="UOR152" s="66"/>
      <c r="UOS152" s="66"/>
      <c r="UOT152" s="66"/>
      <c r="UOU152" s="66"/>
      <c r="UOV152" s="66"/>
      <c r="UOW152" s="66"/>
      <c r="UOX152" s="66"/>
      <c r="UOY152" s="66"/>
      <c r="UOZ152" s="66"/>
      <c r="UPA152" s="66"/>
      <c r="UPB152" s="66"/>
      <c r="UPC152" s="66"/>
      <c r="UPD152" s="66"/>
      <c r="UPE152" s="66"/>
      <c r="UPF152" s="66"/>
      <c r="UPG152" s="66"/>
      <c r="UPH152" s="66"/>
      <c r="UPI152" s="66"/>
      <c r="UPJ152" s="66"/>
      <c r="UPK152" s="66"/>
      <c r="UPL152" s="66"/>
      <c r="UPM152" s="66"/>
      <c r="UPN152" s="66"/>
      <c r="UPO152" s="66"/>
      <c r="UPP152" s="66"/>
      <c r="UPQ152" s="66"/>
      <c r="UPR152" s="66"/>
      <c r="UPS152" s="66"/>
      <c r="UPT152" s="66"/>
      <c r="UPU152" s="66"/>
      <c r="UPV152" s="66"/>
      <c r="UPW152" s="66"/>
      <c r="UPX152" s="66"/>
      <c r="UPY152" s="66"/>
      <c r="UPZ152" s="66"/>
      <c r="UQA152" s="66"/>
      <c r="UQB152" s="66"/>
      <c r="UQC152" s="66"/>
      <c r="UQD152" s="66"/>
      <c r="UQE152" s="66"/>
      <c r="UQF152" s="66"/>
      <c r="UQG152" s="66"/>
      <c r="UQH152" s="66"/>
      <c r="UQI152" s="66"/>
      <c r="UQJ152" s="66"/>
      <c r="UQK152" s="66"/>
      <c r="UQL152" s="66"/>
      <c r="UQM152" s="66"/>
      <c r="UQN152" s="66"/>
      <c r="UQO152" s="66"/>
      <c r="UQP152" s="66"/>
      <c r="UQQ152" s="66"/>
      <c r="UQR152" s="66"/>
      <c r="UQS152" s="66"/>
      <c r="UQT152" s="66"/>
      <c r="UQU152" s="66"/>
      <c r="UQV152" s="66"/>
      <c r="UQW152" s="66"/>
      <c r="UQX152" s="66"/>
      <c r="UQY152" s="66"/>
      <c r="UQZ152" s="66"/>
      <c r="URA152" s="66"/>
      <c r="URB152" s="66"/>
      <c r="URC152" s="66"/>
      <c r="URD152" s="66"/>
      <c r="URE152" s="66"/>
      <c r="URF152" s="66"/>
      <c r="URG152" s="66"/>
      <c r="URH152" s="66"/>
      <c r="URI152" s="66"/>
      <c r="URJ152" s="66"/>
      <c r="URK152" s="66"/>
      <c r="URL152" s="66"/>
      <c r="URM152" s="66"/>
      <c r="URN152" s="66"/>
      <c r="URO152" s="66"/>
      <c r="URP152" s="66"/>
      <c r="URQ152" s="66"/>
      <c r="URR152" s="66"/>
      <c r="URS152" s="66"/>
      <c r="URT152" s="66"/>
      <c r="URU152" s="66"/>
      <c r="URV152" s="66"/>
      <c r="URW152" s="66"/>
      <c r="URX152" s="66"/>
      <c r="URY152" s="66"/>
      <c r="URZ152" s="66"/>
      <c r="USA152" s="66"/>
      <c r="USB152" s="66"/>
      <c r="USC152" s="66"/>
      <c r="USD152" s="66"/>
      <c r="USE152" s="66"/>
      <c r="USF152" s="66"/>
      <c r="USG152" s="66"/>
      <c r="USH152" s="66"/>
      <c r="USI152" s="66"/>
      <c r="USJ152" s="66"/>
      <c r="USK152" s="66"/>
      <c r="USL152" s="66"/>
      <c r="USM152" s="66"/>
      <c r="USN152" s="66"/>
      <c r="USO152" s="66"/>
      <c r="USP152" s="66"/>
      <c r="USQ152" s="66"/>
      <c r="USR152" s="66"/>
      <c r="USS152" s="66"/>
      <c r="UST152" s="66"/>
      <c r="USU152" s="66"/>
      <c r="USV152" s="66"/>
      <c r="USW152" s="66"/>
      <c r="USX152" s="66"/>
      <c r="USY152" s="66"/>
      <c r="USZ152" s="66"/>
      <c r="UTA152" s="66"/>
      <c r="UTB152" s="66"/>
      <c r="UTC152" s="66"/>
      <c r="UTD152" s="66"/>
      <c r="UTE152" s="66"/>
      <c r="UTF152" s="66"/>
      <c r="UTG152" s="66"/>
      <c r="UTH152" s="66"/>
      <c r="UTI152" s="66"/>
      <c r="UTJ152" s="66"/>
      <c r="UTK152" s="66"/>
      <c r="UTL152" s="66"/>
      <c r="UTM152" s="66"/>
      <c r="UTN152" s="66"/>
      <c r="UTO152" s="66"/>
      <c r="UTP152" s="66"/>
      <c r="UTQ152" s="66"/>
      <c r="UTR152" s="66"/>
      <c r="UTS152" s="66"/>
      <c r="UTT152" s="66"/>
      <c r="UTU152" s="66"/>
      <c r="UTV152" s="66"/>
      <c r="UTW152" s="66"/>
      <c r="UTX152" s="66"/>
      <c r="UTY152" s="66"/>
      <c r="UTZ152" s="66"/>
      <c r="UUA152" s="66"/>
      <c r="UUB152" s="66"/>
      <c r="UUC152" s="66"/>
      <c r="UUD152" s="66"/>
      <c r="UUE152" s="66"/>
      <c r="UUF152" s="66"/>
      <c r="UUG152" s="66"/>
      <c r="UUH152" s="66"/>
      <c r="UUI152" s="66"/>
      <c r="UUJ152" s="66"/>
      <c r="UUK152" s="66"/>
      <c r="UUL152" s="66"/>
      <c r="UUM152" s="66"/>
      <c r="UUN152" s="66"/>
      <c r="UUO152" s="66"/>
      <c r="UUP152" s="66"/>
      <c r="UUQ152" s="66"/>
      <c r="UUR152" s="66"/>
      <c r="UUS152" s="66"/>
      <c r="UUT152" s="66"/>
      <c r="UUU152" s="66"/>
      <c r="UUV152" s="66"/>
      <c r="UUW152" s="66"/>
      <c r="UUX152" s="66"/>
      <c r="UUY152" s="66"/>
      <c r="UUZ152" s="66"/>
      <c r="UVA152" s="66"/>
      <c r="UVB152" s="66"/>
      <c r="UVC152" s="66"/>
      <c r="UVD152" s="66"/>
      <c r="UVE152" s="66"/>
      <c r="UVF152" s="66"/>
      <c r="UVG152" s="66"/>
      <c r="UVH152" s="66"/>
      <c r="UVI152" s="66"/>
      <c r="UVJ152" s="66"/>
      <c r="UVK152" s="66"/>
      <c r="UVL152" s="66"/>
      <c r="UVM152" s="66"/>
      <c r="UVN152" s="66"/>
      <c r="UVO152" s="66"/>
      <c r="UVP152" s="66"/>
      <c r="UVQ152" s="66"/>
      <c r="UVR152" s="66"/>
      <c r="UVS152" s="66"/>
      <c r="UVT152" s="66"/>
      <c r="UVU152" s="66"/>
      <c r="UVV152" s="66"/>
      <c r="UVW152" s="66"/>
      <c r="UVX152" s="66"/>
      <c r="UVY152" s="66"/>
      <c r="UVZ152" s="66"/>
      <c r="UWA152" s="66"/>
      <c r="UWB152" s="66"/>
      <c r="UWC152" s="66"/>
      <c r="UWD152" s="66"/>
      <c r="UWE152" s="66"/>
      <c r="UWF152" s="66"/>
      <c r="UWG152" s="66"/>
      <c r="UWH152" s="66"/>
      <c r="UWI152" s="66"/>
      <c r="UWJ152" s="66"/>
      <c r="UWK152" s="66"/>
      <c r="UWL152" s="66"/>
      <c r="UWM152" s="66"/>
      <c r="UWN152" s="66"/>
      <c r="UWO152" s="66"/>
      <c r="UWP152" s="66"/>
      <c r="UWQ152" s="66"/>
      <c r="UWR152" s="66"/>
      <c r="UWS152" s="66"/>
      <c r="UWT152" s="66"/>
      <c r="UWU152" s="66"/>
      <c r="UWV152" s="66"/>
      <c r="UWW152" s="66"/>
      <c r="UWX152" s="66"/>
      <c r="UWY152" s="66"/>
      <c r="UWZ152" s="66"/>
      <c r="UXA152" s="66"/>
      <c r="UXB152" s="66"/>
      <c r="UXC152" s="66"/>
      <c r="UXD152" s="66"/>
      <c r="UXE152" s="66"/>
      <c r="UXF152" s="66"/>
      <c r="UXG152" s="66"/>
      <c r="UXH152" s="66"/>
      <c r="UXI152" s="66"/>
      <c r="UXJ152" s="66"/>
      <c r="UXK152" s="66"/>
      <c r="UXL152" s="66"/>
      <c r="UXM152" s="66"/>
      <c r="UXN152" s="66"/>
      <c r="UXO152" s="66"/>
      <c r="UXP152" s="66"/>
      <c r="UXQ152" s="66"/>
      <c r="UXR152" s="66"/>
      <c r="UXS152" s="66"/>
      <c r="UXT152" s="66"/>
      <c r="UXU152" s="66"/>
      <c r="UXV152" s="66"/>
      <c r="UXW152" s="66"/>
      <c r="UXX152" s="66"/>
      <c r="UXY152" s="66"/>
      <c r="UXZ152" s="66"/>
      <c r="UYA152" s="66"/>
      <c r="UYB152" s="66"/>
      <c r="UYC152" s="66"/>
      <c r="UYD152" s="66"/>
      <c r="UYE152" s="66"/>
      <c r="UYF152" s="66"/>
      <c r="UYG152" s="66"/>
      <c r="UYH152" s="66"/>
      <c r="UYI152" s="66"/>
      <c r="UYJ152" s="66"/>
      <c r="UYK152" s="66"/>
      <c r="UYL152" s="66"/>
      <c r="UYM152" s="66"/>
      <c r="UYN152" s="66"/>
      <c r="UYO152" s="66"/>
      <c r="UYP152" s="66"/>
      <c r="UYQ152" s="66"/>
      <c r="UYR152" s="66"/>
      <c r="UYS152" s="66"/>
      <c r="UYT152" s="66"/>
      <c r="UYU152" s="66"/>
      <c r="UYV152" s="66"/>
      <c r="UYW152" s="66"/>
      <c r="UYX152" s="66"/>
      <c r="UYY152" s="66"/>
      <c r="UYZ152" s="66"/>
      <c r="UZA152" s="66"/>
      <c r="UZB152" s="66"/>
      <c r="UZC152" s="66"/>
      <c r="UZD152" s="66"/>
      <c r="UZE152" s="66"/>
      <c r="UZF152" s="66"/>
      <c r="UZG152" s="66"/>
      <c r="UZH152" s="66"/>
      <c r="UZI152" s="66"/>
      <c r="UZJ152" s="66"/>
      <c r="UZK152" s="66"/>
      <c r="UZL152" s="66"/>
      <c r="UZM152" s="66"/>
      <c r="UZN152" s="66"/>
      <c r="UZO152" s="66"/>
      <c r="UZP152" s="66"/>
      <c r="UZQ152" s="66"/>
      <c r="UZR152" s="66"/>
      <c r="UZS152" s="66"/>
      <c r="UZT152" s="66"/>
      <c r="UZU152" s="66"/>
      <c r="UZV152" s="66"/>
      <c r="UZW152" s="66"/>
      <c r="UZX152" s="66"/>
      <c r="UZY152" s="66"/>
      <c r="UZZ152" s="66"/>
      <c r="VAA152" s="66"/>
      <c r="VAB152" s="66"/>
      <c r="VAC152" s="66"/>
      <c r="VAD152" s="66"/>
      <c r="VAE152" s="66"/>
      <c r="VAF152" s="66"/>
      <c r="VAG152" s="66"/>
      <c r="VAH152" s="66"/>
      <c r="VAI152" s="66"/>
      <c r="VAJ152" s="66"/>
      <c r="VAK152" s="66"/>
      <c r="VAL152" s="66"/>
      <c r="VAM152" s="66"/>
      <c r="VAN152" s="66"/>
      <c r="VAO152" s="66"/>
      <c r="VAP152" s="66"/>
      <c r="VAQ152" s="66"/>
      <c r="VAR152" s="66"/>
      <c r="VAS152" s="66"/>
      <c r="VAT152" s="66"/>
      <c r="VAU152" s="66"/>
      <c r="VAV152" s="66"/>
      <c r="VAW152" s="66"/>
      <c r="VAX152" s="66"/>
      <c r="VAY152" s="66"/>
      <c r="VAZ152" s="66"/>
      <c r="VBA152" s="66"/>
      <c r="VBB152" s="66"/>
      <c r="VBC152" s="66"/>
      <c r="VBD152" s="66"/>
      <c r="VBE152" s="66"/>
      <c r="VBF152" s="66"/>
      <c r="VBG152" s="66"/>
      <c r="VBH152" s="66"/>
      <c r="VBI152" s="66"/>
      <c r="VBJ152" s="66"/>
      <c r="VBK152" s="66"/>
      <c r="VBL152" s="66"/>
      <c r="VBM152" s="66"/>
      <c r="VBN152" s="66"/>
      <c r="VBO152" s="66"/>
      <c r="VBP152" s="66"/>
      <c r="VBQ152" s="66"/>
      <c r="VBR152" s="66"/>
      <c r="VBS152" s="66"/>
      <c r="VBT152" s="66"/>
      <c r="VBU152" s="66"/>
      <c r="VBV152" s="66"/>
      <c r="VBW152" s="66"/>
      <c r="VBX152" s="66"/>
      <c r="VBY152" s="66"/>
      <c r="VBZ152" s="66"/>
      <c r="VCA152" s="66"/>
      <c r="VCB152" s="66"/>
      <c r="VCC152" s="66"/>
      <c r="VCD152" s="66"/>
      <c r="VCE152" s="66"/>
      <c r="VCF152" s="66"/>
      <c r="VCG152" s="66"/>
      <c r="VCH152" s="66"/>
      <c r="VCI152" s="66"/>
      <c r="VCJ152" s="66"/>
      <c r="VCK152" s="66"/>
      <c r="VCL152" s="66"/>
      <c r="VCM152" s="66"/>
      <c r="VCN152" s="66"/>
      <c r="VCO152" s="66"/>
      <c r="VCP152" s="66"/>
      <c r="VCQ152" s="66"/>
      <c r="VCR152" s="66"/>
      <c r="VCS152" s="66"/>
      <c r="VCT152" s="66"/>
      <c r="VCU152" s="66"/>
      <c r="VCV152" s="66"/>
      <c r="VCW152" s="66"/>
      <c r="VCX152" s="66"/>
      <c r="VCY152" s="66"/>
      <c r="VCZ152" s="66"/>
      <c r="VDA152" s="66"/>
      <c r="VDB152" s="66"/>
      <c r="VDC152" s="66"/>
      <c r="VDD152" s="66"/>
      <c r="VDE152" s="66"/>
      <c r="VDF152" s="66"/>
      <c r="VDG152" s="66"/>
      <c r="VDH152" s="66"/>
      <c r="VDI152" s="66"/>
      <c r="VDJ152" s="66"/>
      <c r="VDK152" s="66"/>
      <c r="VDL152" s="66"/>
      <c r="VDM152" s="66"/>
      <c r="VDN152" s="66"/>
      <c r="VDO152" s="66"/>
      <c r="VDP152" s="66"/>
      <c r="VDQ152" s="66"/>
      <c r="VDR152" s="66"/>
      <c r="VDS152" s="66"/>
      <c r="VDT152" s="66"/>
      <c r="VDU152" s="66"/>
      <c r="VDV152" s="66"/>
      <c r="VDW152" s="66"/>
      <c r="VDX152" s="66"/>
      <c r="VDY152" s="66"/>
      <c r="VDZ152" s="66"/>
      <c r="VEA152" s="66"/>
      <c r="VEB152" s="66"/>
      <c r="VEC152" s="66"/>
      <c r="VED152" s="66"/>
      <c r="VEE152" s="66"/>
      <c r="VEF152" s="66"/>
      <c r="VEG152" s="66"/>
      <c r="VEH152" s="66"/>
      <c r="VEI152" s="66"/>
      <c r="VEJ152" s="66"/>
      <c r="VEK152" s="66"/>
      <c r="VEL152" s="66"/>
      <c r="VEM152" s="66"/>
      <c r="VEN152" s="66"/>
      <c r="VEO152" s="66"/>
      <c r="VEP152" s="66"/>
      <c r="VEQ152" s="66"/>
      <c r="VER152" s="66"/>
      <c r="VES152" s="66"/>
      <c r="VET152" s="66"/>
      <c r="VEU152" s="66"/>
      <c r="VEV152" s="66"/>
      <c r="VEW152" s="66"/>
      <c r="VEX152" s="66"/>
      <c r="VEY152" s="66"/>
      <c r="VEZ152" s="66"/>
      <c r="VFA152" s="66"/>
      <c r="VFB152" s="66"/>
      <c r="VFC152" s="66"/>
      <c r="VFD152" s="66"/>
      <c r="VFE152" s="66"/>
      <c r="VFF152" s="66"/>
      <c r="VFG152" s="66"/>
      <c r="VFH152" s="66"/>
      <c r="VFI152" s="66"/>
      <c r="VFJ152" s="66"/>
      <c r="VFK152" s="66"/>
      <c r="VFL152" s="66"/>
      <c r="VFM152" s="66"/>
      <c r="VFN152" s="66"/>
      <c r="VFO152" s="66"/>
      <c r="VFP152" s="66"/>
      <c r="VFQ152" s="66"/>
      <c r="VFR152" s="66"/>
      <c r="VFS152" s="66"/>
      <c r="VFT152" s="66"/>
      <c r="VFU152" s="66"/>
      <c r="VFV152" s="66"/>
      <c r="VFW152" s="66"/>
      <c r="VFX152" s="66"/>
      <c r="VFY152" s="66"/>
      <c r="VFZ152" s="66"/>
      <c r="VGA152" s="66"/>
      <c r="VGB152" s="66"/>
      <c r="VGC152" s="66"/>
      <c r="VGD152" s="66"/>
      <c r="VGE152" s="66"/>
      <c r="VGF152" s="66"/>
      <c r="VGG152" s="66"/>
      <c r="VGH152" s="66"/>
      <c r="VGI152" s="66"/>
      <c r="VGJ152" s="66"/>
      <c r="VGK152" s="66"/>
      <c r="VGL152" s="66"/>
      <c r="VGM152" s="66"/>
      <c r="VGN152" s="66"/>
      <c r="VGO152" s="66"/>
      <c r="VGP152" s="66"/>
      <c r="VGQ152" s="66"/>
      <c r="VGR152" s="66"/>
      <c r="VGS152" s="66"/>
      <c r="VGT152" s="66"/>
      <c r="VGU152" s="66"/>
      <c r="VGV152" s="66"/>
      <c r="VGW152" s="66"/>
      <c r="VGX152" s="66"/>
      <c r="VGY152" s="66"/>
      <c r="VGZ152" s="66"/>
      <c r="VHA152" s="66"/>
      <c r="VHB152" s="66"/>
      <c r="VHC152" s="66"/>
      <c r="VHD152" s="66"/>
      <c r="VHE152" s="66"/>
      <c r="VHF152" s="66"/>
      <c r="VHG152" s="66"/>
      <c r="VHH152" s="66"/>
      <c r="VHI152" s="66"/>
      <c r="VHJ152" s="66"/>
      <c r="VHK152" s="66"/>
      <c r="VHL152" s="66"/>
      <c r="VHM152" s="66"/>
      <c r="VHN152" s="66"/>
      <c r="VHO152" s="66"/>
      <c r="VHP152" s="66"/>
      <c r="VHQ152" s="66"/>
      <c r="VHR152" s="66"/>
      <c r="VHS152" s="66"/>
      <c r="VHT152" s="66"/>
      <c r="VHU152" s="66"/>
      <c r="VHV152" s="66"/>
      <c r="VHW152" s="66"/>
      <c r="VHX152" s="66"/>
      <c r="VHY152" s="66"/>
      <c r="VHZ152" s="66"/>
      <c r="VIA152" s="66"/>
      <c r="VIB152" s="66"/>
      <c r="VIC152" s="66"/>
      <c r="VID152" s="66"/>
      <c r="VIE152" s="66"/>
      <c r="VIF152" s="66"/>
      <c r="VIG152" s="66"/>
      <c r="VIH152" s="66"/>
      <c r="VII152" s="66"/>
      <c r="VIJ152" s="66"/>
      <c r="VIK152" s="66"/>
      <c r="VIL152" s="66"/>
      <c r="VIM152" s="66"/>
      <c r="VIN152" s="66"/>
      <c r="VIO152" s="66"/>
      <c r="VIP152" s="66"/>
      <c r="VIQ152" s="66"/>
      <c r="VIR152" s="66"/>
      <c r="VIS152" s="66"/>
      <c r="VIT152" s="66"/>
      <c r="VIU152" s="66"/>
      <c r="VIV152" s="66"/>
      <c r="VIW152" s="66"/>
      <c r="VIX152" s="66"/>
      <c r="VIY152" s="66"/>
      <c r="VIZ152" s="66"/>
      <c r="VJA152" s="66"/>
      <c r="VJB152" s="66"/>
      <c r="VJC152" s="66"/>
      <c r="VJD152" s="66"/>
      <c r="VJE152" s="66"/>
      <c r="VJF152" s="66"/>
      <c r="VJG152" s="66"/>
      <c r="VJH152" s="66"/>
      <c r="VJI152" s="66"/>
      <c r="VJJ152" s="66"/>
      <c r="VJK152" s="66"/>
      <c r="VJL152" s="66"/>
      <c r="VJM152" s="66"/>
      <c r="VJN152" s="66"/>
      <c r="VJO152" s="66"/>
      <c r="VJP152" s="66"/>
      <c r="VJQ152" s="66"/>
      <c r="VJR152" s="66"/>
      <c r="VJS152" s="66"/>
      <c r="VJT152" s="66"/>
      <c r="VJU152" s="66"/>
      <c r="VJV152" s="66"/>
      <c r="VJW152" s="66"/>
      <c r="VJX152" s="66"/>
      <c r="VJY152" s="66"/>
      <c r="VJZ152" s="66"/>
      <c r="VKA152" s="66"/>
      <c r="VKB152" s="66"/>
      <c r="VKC152" s="66"/>
      <c r="VKD152" s="66"/>
      <c r="VKE152" s="66"/>
      <c r="VKF152" s="66"/>
      <c r="VKG152" s="66"/>
      <c r="VKH152" s="66"/>
      <c r="VKI152" s="66"/>
      <c r="VKJ152" s="66"/>
      <c r="VKK152" s="66"/>
      <c r="VKL152" s="66"/>
      <c r="VKM152" s="66"/>
      <c r="VKN152" s="66"/>
      <c r="VKO152" s="66"/>
      <c r="VKP152" s="66"/>
      <c r="VKQ152" s="66"/>
      <c r="VKR152" s="66"/>
      <c r="VKS152" s="66"/>
      <c r="VKT152" s="66"/>
      <c r="VKU152" s="66"/>
      <c r="VKV152" s="66"/>
      <c r="VKW152" s="66"/>
      <c r="VKX152" s="66"/>
      <c r="VKY152" s="66"/>
      <c r="VKZ152" s="66"/>
      <c r="VLA152" s="66"/>
      <c r="VLB152" s="66"/>
      <c r="VLC152" s="66"/>
      <c r="VLD152" s="66"/>
      <c r="VLE152" s="66"/>
      <c r="VLF152" s="66"/>
      <c r="VLG152" s="66"/>
      <c r="VLH152" s="66"/>
      <c r="VLI152" s="66"/>
      <c r="VLJ152" s="66"/>
      <c r="VLK152" s="66"/>
      <c r="VLL152" s="66"/>
      <c r="VLM152" s="66"/>
      <c r="VLN152" s="66"/>
      <c r="VLO152" s="66"/>
      <c r="VLP152" s="66"/>
      <c r="VLQ152" s="66"/>
      <c r="VLR152" s="66"/>
      <c r="VLS152" s="66"/>
      <c r="VLT152" s="66"/>
      <c r="VLU152" s="66"/>
      <c r="VLV152" s="66"/>
      <c r="VLW152" s="66"/>
      <c r="VLX152" s="66"/>
      <c r="VLY152" s="66"/>
      <c r="VLZ152" s="66"/>
      <c r="VMA152" s="66"/>
      <c r="VMB152" s="66"/>
      <c r="VMC152" s="66"/>
      <c r="VMD152" s="66"/>
      <c r="VME152" s="66"/>
      <c r="VMF152" s="66"/>
      <c r="VMG152" s="66"/>
      <c r="VMH152" s="66"/>
      <c r="VMI152" s="66"/>
      <c r="VMJ152" s="66"/>
      <c r="VMK152" s="66"/>
      <c r="VML152" s="66"/>
      <c r="VMM152" s="66"/>
      <c r="VMN152" s="66"/>
      <c r="VMO152" s="66"/>
      <c r="VMP152" s="66"/>
      <c r="VMQ152" s="66"/>
      <c r="VMR152" s="66"/>
      <c r="VMS152" s="66"/>
      <c r="VMT152" s="66"/>
      <c r="VMU152" s="66"/>
      <c r="VMV152" s="66"/>
      <c r="VMW152" s="66"/>
      <c r="VMX152" s="66"/>
      <c r="VMY152" s="66"/>
      <c r="VMZ152" s="66"/>
      <c r="VNA152" s="66"/>
      <c r="VNB152" s="66"/>
      <c r="VNC152" s="66"/>
      <c r="VND152" s="66"/>
      <c r="VNE152" s="66"/>
      <c r="VNF152" s="66"/>
      <c r="VNG152" s="66"/>
      <c r="VNH152" s="66"/>
      <c r="VNI152" s="66"/>
      <c r="VNJ152" s="66"/>
      <c r="VNK152" s="66"/>
      <c r="VNL152" s="66"/>
      <c r="VNM152" s="66"/>
      <c r="VNN152" s="66"/>
      <c r="VNO152" s="66"/>
      <c r="VNP152" s="66"/>
      <c r="VNQ152" s="66"/>
      <c r="VNR152" s="66"/>
      <c r="VNS152" s="66"/>
      <c r="VNT152" s="66"/>
      <c r="VNU152" s="66"/>
      <c r="VNV152" s="66"/>
      <c r="VNW152" s="66"/>
      <c r="VNX152" s="66"/>
      <c r="VNY152" s="66"/>
      <c r="VNZ152" s="66"/>
      <c r="VOA152" s="66"/>
      <c r="VOB152" s="66"/>
      <c r="VOC152" s="66"/>
      <c r="VOD152" s="66"/>
      <c r="VOE152" s="66"/>
      <c r="VOF152" s="66"/>
      <c r="VOG152" s="66"/>
      <c r="VOH152" s="66"/>
      <c r="VOI152" s="66"/>
      <c r="VOJ152" s="66"/>
      <c r="VOK152" s="66"/>
      <c r="VOL152" s="66"/>
      <c r="VOM152" s="66"/>
      <c r="VON152" s="66"/>
      <c r="VOO152" s="66"/>
      <c r="VOP152" s="66"/>
      <c r="VOQ152" s="66"/>
      <c r="VOR152" s="66"/>
      <c r="VOS152" s="66"/>
      <c r="VOT152" s="66"/>
      <c r="VOU152" s="66"/>
      <c r="VOV152" s="66"/>
      <c r="VOW152" s="66"/>
      <c r="VOX152" s="66"/>
      <c r="VOY152" s="66"/>
      <c r="VOZ152" s="66"/>
      <c r="VPA152" s="66"/>
      <c r="VPB152" s="66"/>
      <c r="VPC152" s="66"/>
      <c r="VPD152" s="66"/>
      <c r="VPE152" s="66"/>
      <c r="VPF152" s="66"/>
      <c r="VPG152" s="66"/>
      <c r="VPH152" s="66"/>
      <c r="VPI152" s="66"/>
      <c r="VPJ152" s="66"/>
      <c r="VPK152" s="66"/>
      <c r="VPL152" s="66"/>
      <c r="VPM152" s="66"/>
      <c r="VPN152" s="66"/>
      <c r="VPO152" s="66"/>
      <c r="VPP152" s="66"/>
      <c r="VPQ152" s="66"/>
      <c r="VPR152" s="66"/>
      <c r="VPS152" s="66"/>
      <c r="VPT152" s="66"/>
      <c r="VPU152" s="66"/>
      <c r="VPV152" s="66"/>
      <c r="VPW152" s="66"/>
      <c r="VPX152" s="66"/>
      <c r="VPY152" s="66"/>
      <c r="VPZ152" s="66"/>
      <c r="VQA152" s="66"/>
      <c r="VQB152" s="66"/>
      <c r="VQC152" s="66"/>
      <c r="VQD152" s="66"/>
      <c r="VQE152" s="66"/>
      <c r="VQF152" s="66"/>
      <c r="VQG152" s="66"/>
      <c r="VQH152" s="66"/>
      <c r="VQI152" s="66"/>
      <c r="VQJ152" s="66"/>
      <c r="VQK152" s="66"/>
      <c r="VQL152" s="66"/>
      <c r="VQM152" s="66"/>
      <c r="VQN152" s="66"/>
      <c r="VQO152" s="66"/>
      <c r="VQP152" s="66"/>
      <c r="VQQ152" s="66"/>
      <c r="VQR152" s="66"/>
      <c r="VQS152" s="66"/>
      <c r="VQT152" s="66"/>
      <c r="VQU152" s="66"/>
      <c r="VQV152" s="66"/>
      <c r="VQW152" s="66"/>
      <c r="VQX152" s="66"/>
      <c r="VQY152" s="66"/>
      <c r="VQZ152" s="66"/>
      <c r="VRA152" s="66"/>
      <c r="VRB152" s="66"/>
      <c r="VRC152" s="66"/>
      <c r="VRD152" s="66"/>
      <c r="VRE152" s="66"/>
      <c r="VRF152" s="66"/>
      <c r="VRG152" s="66"/>
      <c r="VRH152" s="66"/>
      <c r="VRI152" s="66"/>
      <c r="VRJ152" s="66"/>
      <c r="VRK152" s="66"/>
      <c r="VRL152" s="66"/>
      <c r="VRM152" s="66"/>
      <c r="VRN152" s="66"/>
      <c r="VRO152" s="66"/>
      <c r="VRP152" s="66"/>
      <c r="VRQ152" s="66"/>
      <c r="VRR152" s="66"/>
      <c r="VRS152" s="66"/>
      <c r="VRT152" s="66"/>
      <c r="VRU152" s="66"/>
      <c r="VRV152" s="66"/>
      <c r="VRW152" s="66"/>
      <c r="VRX152" s="66"/>
      <c r="VRY152" s="66"/>
      <c r="VRZ152" s="66"/>
      <c r="VSA152" s="66"/>
      <c r="VSB152" s="66"/>
      <c r="VSC152" s="66"/>
      <c r="VSD152" s="66"/>
      <c r="VSE152" s="66"/>
      <c r="VSF152" s="66"/>
      <c r="VSG152" s="66"/>
      <c r="VSH152" s="66"/>
      <c r="VSI152" s="66"/>
      <c r="VSJ152" s="66"/>
      <c r="VSK152" s="66"/>
      <c r="VSL152" s="66"/>
      <c r="VSM152" s="66"/>
      <c r="VSN152" s="66"/>
      <c r="VSO152" s="66"/>
      <c r="VSP152" s="66"/>
      <c r="VSQ152" s="66"/>
      <c r="VSR152" s="66"/>
      <c r="VSS152" s="66"/>
      <c r="VST152" s="66"/>
      <c r="VSU152" s="66"/>
      <c r="VSV152" s="66"/>
      <c r="VSW152" s="66"/>
      <c r="VSX152" s="66"/>
      <c r="VSY152" s="66"/>
      <c r="VSZ152" s="66"/>
      <c r="VTA152" s="66"/>
      <c r="VTB152" s="66"/>
      <c r="VTC152" s="66"/>
      <c r="VTD152" s="66"/>
      <c r="VTE152" s="66"/>
      <c r="VTF152" s="66"/>
      <c r="VTG152" s="66"/>
      <c r="VTH152" s="66"/>
      <c r="VTI152" s="66"/>
      <c r="VTJ152" s="66"/>
      <c r="VTK152" s="66"/>
      <c r="VTL152" s="66"/>
      <c r="VTM152" s="66"/>
      <c r="VTN152" s="66"/>
      <c r="VTO152" s="66"/>
      <c r="VTP152" s="66"/>
      <c r="VTQ152" s="66"/>
      <c r="VTR152" s="66"/>
      <c r="VTS152" s="66"/>
      <c r="VTT152" s="66"/>
      <c r="VTU152" s="66"/>
      <c r="VTV152" s="66"/>
      <c r="VTW152" s="66"/>
      <c r="VTX152" s="66"/>
      <c r="VTY152" s="66"/>
      <c r="VTZ152" s="66"/>
      <c r="VUA152" s="66"/>
      <c r="VUB152" s="66"/>
      <c r="VUC152" s="66"/>
      <c r="VUD152" s="66"/>
      <c r="VUE152" s="66"/>
      <c r="VUF152" s="66"/>
      <c r="VUG152" s="66"/>
      <c r="VUH152" s="66"/>
      <c r="VUI152" s="66"/>
      <c r="VUJ152" s="66"/>
      <c r="VUK152" s="66"/>
      <c r="VUL152" s="66"/>
      <c r="VUM152" s="66"/>
      <c r="VUN152" s="66"/>
      <c r="VUO152" s="66"/>
      <c r="VUP152" s="66"/>
      <c r="VUQ152" s="66"/>
      <c r="VUR152" s="66"/>
      <c r="VUS152" s="66"/>
      <c r="VUT152" s="66"/>
      <c r="VUU152" s="66"/>
      <c r="VUV152" s="66"/>
      <c r="VUW152" s="66"/>
      <c r="VUX152" s="66"/>
      <c r="VUY152" s="66"/>
      <c r="VUZ152" s="66"/>
      <c r="VVA152" s="66"/>
      <c r="VVB152" s="66"/>
      <c r="VVC152" s="66"/>
      <c r="VVD152" s="66"/>
      <c r="VVE152" s="66"/>
      <c r="VVF152" s="66"/>
      <c r="VVG152" s="66"/>
      <c r="VVH152" s="66"/>
      <c r="VVI152" s="66"/>
      <c r="VVJ152" s="66"/>
      <c r="VVK152" s="66"/>
      <c r="VVL152" s="66"/>
      <c r="VVM152" s="66"/>
      <c r="VVN152" s="66"/>
      <c r="VVO152" s="66"/>
      <c r="VVP152" s="66"/>
      <c r="VVQ152" s="66"/>
      <c r="VVR152" s="66"/>
      <c r="VVS152" s="66"/>
      <c r="VVT152" s="66"/>
      <c r="VVU152" s="66"/>
      <c r="VVV152" s="66"/>
      <c r="VVW152" s="66"/>
      <c r="VVX152" s="66"/>
      <c r="VVY152" s="66"/>
      <c r="VVZ152" s="66"/>
      <c r="VWA152" s="66"/>
      <c r="VWB152" s="66"/>
      <c r="VWC152" s="66"/>
      <c r="VWD152" s="66"/>
      <c r="VWE152" s="66"/>
      <c r="VWF152" s="66"/>
      <c r="VWG152" s="66"/>
      <c r="VWH152" s="66"/>
      <c r="VWI152" s="66"/>
      <c r="VWJ152" s="66"/>
      <c r="VWK152" s="66"/>
      <c r="VWL152" s="66"/>
      <c r="VWM152" s="66"/>
      <c r="VWN152" s="66"/>
      <c r="VWO152" s="66"/>
      <c r="VWP152" s="66"/>
      <c r="VWQ152" s="66"/>
      <c r="VWR152" s="66"/>
      <c r="VWS152" s="66"/>
      <c r="VWT152" s="66"/>
      <c r="VWU152" s="66"/>
      <c r="VWV152" s="66"/>
      <c r="VWW152" s="66"/>
      <c r="VWX152" s="66"/>
      <c r="VWY152" s="66"/>
      <c r="VWZ152" s="66"/>
      <c r="VXA152" s="66"/>
      <c r="VXB152" s="66"/>
      <c r="VXC152" s="66"/>
      <c r="VXD152" s="66"/>
      <c r="VXE152" s="66"/>
      <c r="VXF152" s="66"/>
      <c r="VXG152" s="66"/>
      <c r="VXH152" s="66"/>
      <c r="VXI152" s="66"/>
      <c r="VXJ152" s="66"/>
      <c r="VXK152" s="66"/>
      <c r="VXL152" s="66"/>
      <c r="VXM152" s="66"/>
      <c r="VXN152" s="66"/>
      <c r="VXO152" s="66"/>
      <c r="VXP152" s="66"/>
      <c r="VXQ152" s="66"/>
      <c r="VXR152" s="66"/>
      <c r="VXS152" s="66"/>
      <c r="VXT152" s="66"/>
      <c r="VXU152" s="66"/>
      <c r="VXV152" s="66"/>
      <c r="VXW152" s="66"/>
      <c r="VXX152" s="66"/>
      <c r="VXY152" s="66"/>
      <c r="VXZ152" s="66"/>
      <c r="VYA152" s="66"/>
      <c r="VYB152" s="66"/>
      <c r="VYC152" s="66"/>
      <c r="VYD152" s="66"/>
      <c r="VYE152" s="66"/>
      <c r="VYF152" s="66"/>
      <c r="VYG152" s="66"/>
      <c r="VYH152" s="66"/>
      <c r="VYI152" s="66"/>
      <c r="VYJ152" s="66"/>
      <c r="VYK152" s="66"/>
      <c r="VYL152" s="66"/>
      <c r="VYM152" s="66"/>
      <c r="VYN152" s="66"/>
      <c r="VYO152" s="66"/>
      <c r="VYP152" s="66"/>
      <c r="VYQ152" s="66"/>
      <c r="VYR152" s="66"/>
      <c r="VYS152" s="66"/>
      <c r="VYT152" s="66"/>
      <c r="VYU152" s="66"/>
      <c r="VYV152" s="66"/>
      <c r="VYW152" s="66"/>
      <c r="VYX152" s="66"/>
      <c r="VYY152" s="66"/>
      <c r="VYZ152" s="66"/>
      <c r="VZA152" s="66"/>
      <c r="VZB152" s="66"/>
      <c r="VZC152" s="66"/>
      <c r="VZD152" s="66"/>
      <c r="VZE152" s="66"/>
      <c r="VZF152" s="66"/>
      <c r="VZG152" s="66"/>
      <c r="VZH152" s="66"/>
      <c r="VZI152" s="66"/>
      <c r="VZJ152" s="66"/>
      <c r="VZK152" s="66"/>
      <c r="VZL152" s="66"/>
      <c r="VZM152" s="66"/>
      <c r="VZN152" s="66"/>
      <c r="VZO152" s="66"/>
      <c r="VZP152" s="66"/>
      <c r="VZQ152" s="66"/>
      <c r="VZR152" s="66"/>
      <c r="VZS152" s="66"/>
      <c r="VZT152" s="66"/>
      <c r="VZU152" s="66"/>
      <c r="VZV152" s="66"/>
      <c r="VZW152" s="66"/>
      <c r="VZX152" s="66"/>
      <c r="VZY152" s="66"/>
      <c r="VZZ152" s="66"/>
      <c r="WAA152" s="66"/>
      <c r="WAB152" s="66"/>
      <c r="WAC152" s="66"/>
      <c r="WAD152" s="66"/>
      <c r="WAE152" s="66"/>
      <c r="WAF152" s="66"/>
      <c r="WAG152" s="66"/>
      <c r="WAH152" s="66"/>
      <c r="WAI152" s="66"/>
      <c r="WAJ152" s="66"/>
      <c r="WAK152" s="66"/>
      <c r="WAL152" s="66"/>
      <c r="WAM152" s="66"/>
      <c r="WAN152" s="66"/>
      <c r="WAO152" s="66"/>
      <c r="WAP152" s="66"/>
      <c r="WAQ152" s="66"/>
      <c r="WAR152" s="66"/>
      <c r="WAS152" s="66"/>
      <c r="WAT152" s="66"/>
      <c r="WAU152" s="66"/>
      <c r="WAV152" s="66"/>
      <c r="WAW152" s="66"/>
      <c r="WAX152" s="66"/>
      <c r="WAY152" s="66"/>
      <c r="WAZ152" s="66"/>
      <c r="WBA152" s="66"/>
      <c r="WBB152" s="66"/>
      <c r="WBC152" s="66"/>
      <c r="WBD152" s="66"/>
      <c r="WBE152" s="66"/>
      <c r="WBF152" s="66"/>
      <c r="WBG152" s="66"/>
      <c r="WBH152" s="66"/>
      <c r="WBI152" s="66"/>
      <c r="WBJ152" s="66"/>
      <c r="WBK152" s="66"/>
      <c r="WBL152" s="66"/>
      <c r="WBM152" s="66"/>
      <c r="WBN152" s="66"/>
      <c r="WBO152" s="66"/>
      <c r="WBP152" s="66"/>
      <c r="WBQ152" s="66"/>
      <c r="WBR152" s="66"/>
      <c r="WBS152" s="66"/>
      <c r="WBT152" s="66"/>
      <c r="WBU152" s="66"/>
      <c r="WBV152" s="66"/>
      <c r="WBW152" s="66"/>
      <c r="WBX152" s="66"/>
      <c r="WBY152" s="66"/>
      <c r="WBZ152" s="66"/>
      <c r="WCA152" s="66"/>
      <c r="WCB152" s="66"/>
      <c r="WCC152" s="66"/>
      <c r="WCD152" s="66"/>
      <c r="WCE152" s="66"/>
      <c r="WCF152" s="66"/>
      <c r="WCG152" s="66"/>
      <c r="WCH152" s="66"/>
      <c r="WCI152" s="66"/>
      <c r="WCJ152" s="66"/>
      <c r="WCK152" s="66"/>
      <c r="WCL152" s="66"/>
      <c r="WCM152" s="66"/>
      <c r="WCN152" s="66"/>
      <c r="WCO152" s="66"/>
      <c r="WCP152" s="66"/>
      <c r="WCQ152" s="66"/>
      <c r="WCR152" s="66"/>
      <c r="WCS152" s="66"/>
      <c r="WCT152" s="66"/>
      <c r="WCU152" s="66"/>
      <c r="WCV152" s="66"/>
      <c r="WCW152" s="66"/>
      <c r="WCX152" s="66"/>
      <c r="WCY152" s="66"/>
      <c r="WCZ152" s="66"/>
      <c r="WDA152" s="66"/>
      <c r="WDB152" s="66"/>
      <c r="WDC152" s="66"/>
      <c r="WDD152" s="66"/>
      <c r="WDE152" s="66"/>
      <c r="WDF152" s="66"/>
      <c r="WDG152" s="66"/>
      <c r="WDH152" s="66"/>
      <c r="WDI152" s="66"/>
      <c r="WDJ152" s="66"/>
      <c r="WDK152" s="66"/>
      <c r="WDL152" s="66"/>
      <c r="WDM152" s="66"/>
      <c r="WDN152" s="66"/>
      <c r="WDO152" s="66"/>
      <c r="WDP152" s="66"/>
      <c r="WDQ152" s="66"/>
      <c r="WDR152" s="66"/>
      <c r="WDS152" s="66"/>
      <c r="WDT152" s="66"/>
      <c r="WDU152" s="66"/>
      <c r="WDV152" s="66"/>
      <c r="WDW152" s="66"/>
      <c r="WDX152" s="66"/>
      <c r="WDY152" s="66"/>
      <c r="WDZ152" s="66"/>
      <c r="WEA152" s="66"/>
      <c r="WEB152" s="66"/>
      <c r="WEC152" s="66"/>
      <c r="WED152" s="66"/>
      <c r="WEE152" s="66"/>
      <c r="WEF152" s="66"/>
      <c r="WEG152" s="66"/>
      <c r="WEH152" s="66"/>
      <c r="WEI152" s="66"/>
      <c r="WEJ152" s="66"/>
      <c r="WEK152" s="66"/>
      <c r="WEL152" s="66"/>
      <c r="WEM152" s="66"/>
      <c r="WEN152" s="66"/>
      <c r="WEO152" s="66"/>
      <c r="WEP152" s="66"/>
      <c r="WEQ152" s="66"/>
      <c r="WER152" s="66"/>
      <c r="WES152" s="66"/>
      <c r="WET152" s="66"/>
      <c r="WEU152" s="66"/>
      <c r="WEV152" s="66"/>
      <c r="WEW152" s="66"/>
      <c r="WEX152" s="66"/>
      <c r="WEY152" s="66"/>
      <c r="WEZ152" s="66"/>
      <c r="WFA152" s="66"/>
      <c r="WFB152" s="66"/>
      <c r="WFC152" s="66"/>
      <c r="WFD152" s="66"/>
      <c r="WFE152" s="66"/>
      <c r="WFF152" s="66"/>
      <c r="WFG152" s="66"/>
      <c r="WFH152" s="66"/>
      <c r="WFI152" s="66"/>
      <c r="WFJ152" s="66"/>
      <c r="WFK152" s="66"/>
      <c r="WFL152" s="66"/>
      <c r="WFM152" s="66"/>
      <c r="WFN152" s="66"/>
      <c r="WFO152" s="66"/>
      <c r="WFP152" s="66"/>
      <c r="WFQ152" s="66"/>
      <c r="WFR152" s="66"/>
      <c r="WFS152" s="66"/>
      <c r="WFT152" s="66"/>
      <c r="WFU152" s="66"/>
      <c r="WFV152" s="66"/>
      <c r="WFW152" s="66"/>
      <c r="WFX152" s="66"/>
      <c r="WFY152" s="66"/>
      <c r="WFZ152" s="66"/>
      <c r="WGA152" s="66"/>
      <c r="WGB152" s="66"/>
      <c r="WGC152" s="66"/>
      <c r="WGD152" s="66"/>
      <c r="WGE152" s="66"/>
      <c r="WGF152" s="66"/>
      <c r="WGG152" s="66"/>
      <c r="WGH152" s="66"/>
      <c r="WGI152" s="66"/>
      <c r="WGJ152" s="66"/>
      <c r="WGK152" s="66"/>
      <c r="WGL152" s="66"/>
      <c r="WGM152" s="66"/>
      <c r="WGN152" s="66"/>
      <c r="WGO152" s="66"/>
      <c r="WGP152" s="66"/>
      <c r="WGQ152" s="66"/>
      <c r="WGR152" s="66"/>
      <c r="WGS152" s="66"/>
      <c r="WGT152" s="66"/>
      <c r="WGU152" s="66"/>
      <c r="WGV152" s="66"/>
      <c r="WGW152" s="66"/>
      <c r="WGX152" s="66"/>
      <c r="WGY152" s="66"/>
      <c r="WGZ152" s="66"/>
      <c r="WHA152" s="66"/>
      <c r="WHB152" s="66"/>
      <c r="WHC152" s="66"/>
      <c r="WHD152" s="66"/>
      <c r="WHE152" s="66"/>
      <c r="WHF152" s="66"/>
      <c r="WHG152" s="66"/>
      <c r="WHH152" s="66"/>
      <c r="WHI152" s="66"/>
      <c r="WHJ152" s="66"/>
      <c r="WHK152" s="66"/>
      <c r="WHL152" s="66"/>
      <c r="WHM152" s="66"/>
      <c r="WHN152" s="66"/>
      <c r="WHO152" s="66"/>
      <c r="WHP152" s="66"/>
      <c r="WHQ152" s="66"/>
      <c r="WHR152" s="66"/>
      <c r="WHS152" s="66"/>
      <c r="WHT152" s="66"/>
      <c r="WHU152" s="66"/>
      <c r="WHV152" s="66"/>
      <c r="WHW152" s="66"/>
      <c r="WHX152" s="66"/>
      <c r="WHY152" s="66"/>
      <c r="WHZ152" s="66"/>
      <c r="WIA152" s="66"/>
      <c r="WIB152" s="66"/>
      <c r="WIC152" s="66"/>
      <c r="WID152" s="66"/>
      <c r="WIE152" s="66"/>
      <c r="WIF152" s="66"/>
      <c r="WIG152" s="66"/>
      <c r="WIH152" s="66"/>
      <c r="WII152" s="66"/>
      <c r="WIJ152" s="66"/>
      <c r="WIK152" s="66"/>
      <c r="WIL152" s="66"/>
      <c r="WIM152" s="66"/>
      <c r="WIN152" s="66"/>
      <c r="WIO152" s="66"/>
      <c r="WIP152" s="66"/>
      <c r="WIQ152" s="66"/>
      <c r="WIR152" s="66"/>
      <c r="WIS152" s="66"/>
      <c r="WIT152" s="66"/>
      <c r="WIU152" s="66"/>
      <c r="WIV152" s="66"/>
      <c r="WIW152" s="66"/>
      <c r="WIX152" s="66"/>
      <c r="WIY152" s="66"/>
      <c r="WIZ152" s="66"/>
      <c r="WJA152" s="66"/>
      <c r="WJB152" s="66"/>
      <c r="WJC152" s="66"/>
      <c r="WJD152" s="66"/>
      <c r="WJE152" s="66"/>
      <c r="WJF152" s="66"/>
      <c r="WJG152" s="66"/>
      <c r="WJH152" s="66"/>
      <c r="WJI152" s="66"/>
      <c r="WJJ152" s="66"/>
      <c r="WJK152" s="66"/>
      <c r="WJL152" s="66"/>
      <c r="WJM152" s="66"/>
      <c r="WJN152" s="66"/>
      <c r="WJO152" s="66"/>
      <c r="WJP152" s="66"/>
      <c r="WJQ152" s="66"/>
      <c r="WJR152" s="66"/>
      <c r="WJS152" s="66"/>
      <c r="WJT152" s="66"/>
      <c r="WJU152" s="66"/>
      <c r="WJV152" s="66"/>
      <c r="WJW152" s="66"/>
      <c r="WJX152" s="66"/>
      <c r="WJY152" s="66"/>
      <c r="WJZ152" s="66"/>
      <c r="WKA152" s="66"/>
      <c r="WKB152" s="66"/>
      <c r="WKC152" s="66"/>
      <c r="WKD152" s="66"/>
      <c r="WKE152" s="66"/>
      <c r="WKF152" s="66"/>
      <c r="WKG152" s="66"/>
      <c r="WKH152" s="66"/>
      <c r="WKI152" s="66"/>
      <c r="WKJ152" s="66"/>
      <c r="WKK152" s="66"/>
      <c r="WKL152" s="66"/>
      <c r="WKM152" s="66"/>
      <c r="WKN152" s="66"/>
      <c r="WKO152" s="66"/>
      <c r="WKP152" s="66"/>
      <c r="WKQ152" s="66"/>
      <c r="WKR152" s="66"/>
      <c r="WKS152" s="66"/>
      <c r="WKT152" s="66"/>
      <c r="WKU152" s="66"/>
      <c r="WKV152" s="66"/>
      <c r="WKW152" s="66"/>
      <c r="WKX152" s="66"/>
      <c r="WKY152" s="66"/>
      <c r="WKZ152" s="66"/>
      <c r="WLA152" s="66"/>
      <c r="WLB152" s="66"/>
      <c r="WLC152" s="66"/>
      <c r="WLD152" s="66"/>
      <c r="WLE152" s="66"/>
      <c r="WLF152" s="66"/>
      <c r="WLG152" s="66"/>
      <c r="WLH152" s="66"/>
      <c r="WLI152" s="66"/>
      <c r="WLJ152" s="66"/>
      <c r="WLK152" s="66"/>
      <c r="WLL152" s="66"/>
      <c r="WLM152" s="66"/>
      <c r="WLN152" s="66"/>
      <c r="WLO152" s="66"/>
      <c r="WLP152" s="66"/>
      <c r="WLQ152" s="66"/>
      <c r="WLR152" s="66"/>
      <c r="WLS152" s="66"/>
      <c r="WLT152" s="66"/>
      <c r="WLU152" s="66"/>
      <c r="WLV152" s="66"/>
      <c r="WLW152" s="66"/>
      <c r="WLX152" s="66"/>
      <c r="WLY152" s="66"/>
      <c r="WLZ152" s="66"/>
      <c r="WMA152" s="66"/>
      <c r="WMB152" s="66"/>
      <c r="WMC152" s="66"/>
      <c r="WMD152" s="66"/>
      <c r="WME152" s="66"/>
      <c r="WMF152" s="66"/>
      <c r="WMG152" s="66"/>
      <c r="WMH152" s="66"/>
      <c r="WMI152" s="66"/>
      <c r="WMJ152" s="66"/>
      <c r="WMK152" s="66"/>
      <c r="WML152" s="66"/>
      <c r="WMM152" s="66"/>
      <c r="WMN152" s="66"/>
      <c r="WMO152" s="66"/>
      <c r="WMP152" s="66"/>
      <c r="WMQ152" s="66"/>
      <c r="WMR152" s="66"/>
      <c r="WMS152" s="66"/>
      <c r="WMT152" s="66"/>
      <c r="WMU152" s="66"/>
      <c r="WMV152" s="66"/>
      <c r="WMW152" s="66"/>
      <c r="WMX152" s="66"/>
      <c r="WMY152" s="66"/>
      <c r="WMZ152" s="66"/>
      <c r="WNA152" s="66"/>
      <c r="WNB152" s="66"/>
      <c r="WNC152" s="66"/>
      <c r="WND152" s="66"/>
      <c r="WNE152" s="66"/>
      <c r="WNF152" s="66"/>
      <c r="WNG152" s="66"/>
      <c r="WNH152" s="66"/>
      <c r="WNI152" s="66"/>
      <c r="WNJ152" s="66"/>
      <c r="WNK152" s="66"/>
      <c r="WNL152" s="66"/>
      <c r="WNM152" s="66"/>
      <c r="WNN152" s="66"/>
      <c r="WNO152" s="66"/>
      <c r="WNP152" s="66"/>
      <c r="WNQ152" s="66"/>
      <c r="WNR152" s="66"/>
      <c r="WNS152" s="66"/>
      <c r="WNT152" s="66"/>
      <c r="WNU152" s="66"/>
      <c r="WNV152" s="66"/>
      <c r="WNW152" s="66"/>
      <c r="WNX152" s="66"/>
      <c r="WNY152" s="66"/>
      <c r="WNZ152" s="66"/>
      <c r="WOA152" s="66"/>
      <c r="WOB152" s="66"/>
      <c r="WOC152" s="66"/>
      <c r="WOD152" s="66"/>
      <c r="WOE152" s="66"/>
      <c r="WOF152" s="66"/>
      <c r="WOG152" s="66"/>
      <c r="WOH152" s="66"/>
      <c r="WOI152" s="66"/>
      <c r="WOJ152" s="66"/>
      <c r="WOK152" s="66"/>
      <c r="WOL152" s="66"/>
      <c r="WOM152" s="66"/>
      <c r="WON152" s="66"/>
      <c r="WOO152" s="66"/>
      <c r="WOP152" s="66"/>
      <c r="WOQ152" s="66"/>
      <c r="WOR152" s="66"/>
      <c r="WOS152" s="66"/>
      <c r="WOT152" s="66"/>
      <c r="WOU152" s="66"/>
      <c r="WOV152" s="66"/>
      <c r="WOW152" s="66"/>
      <c r="WOX152" s="66"/>
      <c r="WOY152" s="66"/>
      <c r="WOZ152" s="66"/>
      <c r="WPA152" s="66"/>
      <c r="WPB152" s="66"/>
      <c r="WPC152" s="66"/>
      <c r="WPD152" s="66"/>
      <c r="WPE152" s="66"/>
      <c r="WPF152" s="66"/>
      <c r="WPG152" s="66"/>
      <c r="WPH152" s="66"/>
      <c r="WPI152" s="66"/>
      <c r="WPJ152" s="66"/>
      <c r="WPK152" s="66"/>
      <c r="WPL152" s="66"/>
      <c r="WPM152" s="66"/>
      <c r="WPN152" s="66"/>
      <c r="WPO152" s="66"/>
      <c r="WPP152" s="66"/>
      <c r="WPQ152" s="66"/>
      <c r="WPR152" s="66"/>
      <c r="WPS152" s="66"/>
      <c r="WPT152" s="66"/>
      <c r="WPU152" s="66"/>
      <c r="WPV152" s="66"/>
      <c r="WPW152" s="66"/>
      <c r="WPX152" s="66"/>
      <c r="WPY152" s="66"/>
      <c r="WPZ152" s="66"/>
      <c r="WQA152" s="66"/>
      <c r="WQB152" s="66"/>
      <c r="WQC152" s="66"/>
      <c r="WQD152" s="66"/>
      <c r="WQE152" s="66"/>
      <c r="WQF152" s="66"/>
      <c r="WQG152" s="66"/>
      <c r="WQH152" s="66"/>
      <c r="WQI152" s="66"/>
      <c r="WQJ152" s="66"/>
      <c r="WQK152" s="66"/>
      <c r="WQL152" s="66"/>
      <c r="WQM152" s="66"/>
      <c r="WQN152" s="66"/>
      <c r="WQO152" s="66"/>
      <c r="WQP152" s="66"/>
      <c r="WQQ152" s="66"/>
      <c r="WQR152" s="66"/>
      <c r="WQS152" s="66"/>
      <c r="WQT152" s="66"/>
      <c r="WQU152" s="66"/>
      <c r="WQV152" s="66"/>
      <c r="WQW152" s="66"/>
      <c r="WQX152" s="66"/>
      <c r="WQY152" s="66"/>
      <c r="WQZ152" s="66"/>
      <c r="WRA152" s="66"/>
      <c r="WRB152" s="66"/>
      <c r="WRC152" s="66"/>
      <c r="WRD152" s="66"/>
      <c r="WRE152" s="66"/>
      <c r="WRF152" s="66"/>
      <c r="WRG152" s="66"/>
      <c r="WRH152" s="66"/>
      <c r="WRI152" s="66"/>
      <c r="WRJ152" s="66"/>
      <c r="WRK152" s="66"/>
      <c r="WRL152" s="66"/>
      <c r="WRM152" s="66"/>
      <c r="WRN152" s="66"/>
      <c r="WRO152" s="66"/>
      <c r="WRP152" s="66"/>
      <c r="WRQ152" s="66"/>
      <c r="WRR152" s="66"/>
      <c r="WRS152" s="66"/>
      <c r="WRT152" s="66"/>
      <c r="WRU152" s="66"/>
      <c r="WRV152" s="66"/>
      <c r="WRW152" s="66"/>
      <c r="WRX152" s="66"/>
      <c r="WRY152" s="66"/>
      <c r="WRZ152" s="66"/>
      <c r="WSA152" s="66"/>
      <c r="WSB152" s="66"/>
      <c r="WSC152" s="66"/>
      <c r="WSD152" s="66"/>
      <c r="WSE152" s="66"/>
      <c r="WSF152" s="66"/>
      <c r="WSG152" s="66"/>
      <c r="WSH152" s="66"/>
      <c r="WSI152" s="66"/>
      <c r="WSJ152" s="66"/>
      <c r="WSK152" s="66"/>
      <c r="WSL152" s="66"/>
      <c r="WSM152" s="66"/>
      <c r="WSN152" s="66"/>
      <c r="WSO152" s="66"/>
      <c r="WSP152" s="66"/>
      <c r="WSQ152" s="66"/>
      <c r="WSR152" s="66"/>
      <c r="WSS152" s="66"/>
      <c r="WST152" s="66"/>
      <c r="WSU152" s="66"/>
      <c r="WSV152" s="66"/>
      <c r="WSW152" s="66"/>
      <c r="WSX152" s="66"/>
      <c r="WSY152" s="66"/>
      <c r="WSZ152" s="66"/>
      <c r="WTA152" s="66"/>
      <c r="WTB152" s="66"/>
      <c r="WTC152" s="66"/>
      <c r="WTD152" s="66"/>
      <c r="WTE152" s="66"/>
      <c r="WTF152" s="66"/>
      <c r="WTG152" s="66"/>
      <c r="WTH152" s="66"/>
      <c r="WTI152" s="66"/>
      <c r="WTJ152" s="66"/>
      <c r="WTK152" s="66"/>
      <c r="WTL152" s="66"/>
      <c r="WTM152" s="66"/>
      <c r="WTN152" s="66"/>
      <c r="WTO152" s="66"/>
      <c r="WTP152" s="66"/>
      <c r="WTQ152" s="66"/>
      <c r="WTR152" s="66"/>
      <c r="WTS152" s="66"/>
      <c r="WTT152" s="66"/>
      <c r="WTU152" s="66"/>
      <c r="WTV152" s="66"/>
      <c r="WTW152" s="66"/>
      <c r="WTX152" s="66"/>
      <c r="WTY152" s="66"/>
      <c r="WTZ152" s="66"/>
      <c r="WUA152" s="66"/>
      <c r="WUB152" s="66"/>
      <c r="WUC152" s="66"/>
      <c r="WUD152" s="66"/>
      <c r="WUE152" s="66"/>
      <c r="WUF152" s="66"/>
      <c r="WUG152" s="66"/>
      <c r="WUH152" s="66"/>
      <c r="WUI152" s="66"/>
      <c r="WUJ152" s="66"/>
      <c r="WUK152" s="66"/>
      <c r="WUL152" s="66"/>
      <c r="WUM152" s="66"/>
      <c r="WUN152" s="66"/>
      <c r="WUO152" s="66"/>
      <c r="WUP152" s="66"/>
      <c r="WUQ152" s="66"/>
      <c r="WUR152" s="66"/>
      <c r="WUS152" s="66"/>
      <c r="WUT152" s="66"/>
      <c r="WUU152" s="66"/>
      <c r="WUV152" s="66"/>
      <c r="WUW152" s="66"/>
      <c r="WUX152" s="66"/>
      <c r="WUY152" s="66"/>
      <c r="WUZ152" s="66"/>
      <c r="WVA152" s="66"/>
      <c r="WVB152" s="66"/>
      <c r="WVC152" s="66"/>
      <c r="WVD152" s="66"/>
      <c r="WVE152" s="66"/>
      <c r="WVF152" s="66"/>
      <c r="WVG152" s="66"/>
      <c r="WVH152" s="66"/>
      <c r="WVI152" s="66"/>
      <c r="WVJ152" s="66"/>
      <c r="WVK152" s="66"/>
      <c r="WVL152" s="66"/>
      <c r="WVM152" s="66"/>
      <c r="WVN152" s="66"/>
      <c r="WVO152" s="66"/>
      <c r="WVP152" s="66"/>
      <c r="WVQ152" s="66"/>
      <c r="WVR152" s="66"/>
      <c r="WVS152" s="66"/>
      <c r="WVT152" s="66"/>
      <c r="WVU152" s="66"/>
      <c r="WVV152" s="66"/>
      <c r="WVW152" s="66"/>
      <c r="WVX152" s="66"/>
      <c r="WVY152" s="66"/>
      <c r="WVZ152" s="66"/>
      <c r="WWA152" s="66"/>
      <c r="WWB152" s="66"/>
      <c r="WWC152" s="66"/>
      <c r="WWD152" s="66"/>
      <c r="WWE152" s="66"/>
      <c r="WWF152" s="66"/>
      <c r="WWG152" s="66"/>
      <c r="WWH152" s="66"/>
      <c r="WWI152" s="66"/>
      <c r="WWJ152" s="66"/>
      <c r="WWK152" s="66"/>
      <c r="WWL152" s="66"/>
      <c r="WWM152" s="66"/>
      <c r="WWN152" s="66"/>
      <c r="WWO152" s="66"/>
      <c r="WWP152" s="66"/>
      <c r="WWQ152" s="66"/>
      <c r="WWR152" s="66"/>
      <c r="WWS152" s="66"/>
      <c r="WWT152" s="66"/>
      <c r="WWU152" s="66"/>
      <c r="WWV152" s="66"/>
      <c r="WWW152" s="66"/>
      <c r="WWX152" s="66"/>
      <c r="WWY152" s="66"/>
      <c r="WWZ152" s="66"/>
      <c r="WXA152" s="66"/>
      <c r="WXB152" s="66"/>
      <c r="WXC152" s="66"/>
      <c r="WXD152" s="66"/>
      <c r="WXE152" s="66"/>
      <c r="WXF152" s="66"/>
      <c r="WXG152" s="66"/>
      <c r="WXH152" s="66"/>
      <c r="WXI152" s="66"/>
      <c r="WXJ152" s="66"/>
      <c r="WXK152" s="66"/>
      <c r="WXL152" s="66"/>
      <c r="WXM152" s="66"/>
      <c r="WXN152" s="66"/>
      <c r="WXO152" s="66"/>
      <c r="WXP152" s="66"/>
      <c r="WXQ152" s="66"/>
      <c r="WXR152" s="66"/>
      <c r="WXS152" s="66"/>
      <c r="WXT152" s="66"/>
      <c r="WXU152" s="66"/>
      <c r="WXV152" s="66"/>
      <c r="WXW152" s="66"/>
      <c r="WXX152" s="66"/>
      <c r="WXY152" s="66"/>
      <c r="WXZ152" s="66"/>
      <c r="WYA152" s="66"/>
      <c r="WYB152" s="66"/>
      <c r="WYC152" s="66"/>
      <c r="WYD152" s="66"/>
      <c r="WYE152" s="66"/>
      <c r="WYF152" s="66"/>
      <c r="WYG152" s="66"/>
      <c r="WYH152" s="66"/>
      <c r="WYI152" s="66"/>
      <c r="WYJ152" s="66"/>
      <c r="WYK152" s="66"/>
      <c r="WYL152" s="66"/>
      <c r="WYM152" s="66"/>
      <c r="WYN152" s="66"/>
      <c r="WYO152" s="66"/>
      <c r="WYP152" s="66"/>
      <c r="WYQ152" s="66"/>
      <c r="WYR152" s="66"/>
      <c r="WYS152" s="66"/>
      <c r="WYT152" s="66"/>
      <c r="WYU152" s="66"/>
      <c r="WYV152" s="66"/>
      <c r="WYW152" s="66"/>
      <c r="WYX152" s="66"/>
      <c r="WYY152" s="66"/>
      <c r="WYZ152" s="66"/>
      <c r="WZA152" s="66"/>
      <c r="WZB152" s="66"/>
      <c r="WZC152" s="66"/>
      <c r="WZD152" s="66"/>
      <c r="WZE152" s="66"/>
      <c r="WZF152" s="66"/>
      <c r="WZG152" s="66"/>
      <c r="WZH152" s="66"/>
      <c r="WZI152" s="66"/>
      <c r="WZJ152" s="66"/>
      <c r="WZK152" s="66"/>
      <c r="WZL152" s="66"/>
      <c r="WZM152" s="66"/>
      <c r="WZN152" s="66"/>
      <c r="WZO152" s="66"/>
      <c r="WZP152" s="66"/>
      <c r="WZQ152" s="66"/>
      <c r="WZR152" s="66"/>
      <c r="WZS152" s="66"/>
      <c r="WZT152" s="66"/>
      <c r="WZU152" s="66"/>
      <c r="WZV152" s="66"/>
      <c r="WZW152" s="66"/>
      <c r="WZX152" s="66"/>
      <c r="WZY152" s="66"/>
      <c r="WZZ152" s="66"/>
      <c r="XAA152" s="66"/>
      <c r="XAB152" s="66"/>
      <c r="XAC152" s="66"/>
      <c r="XAD152" s="66"/>
      <c r="XAE152" s="66"/>
      <c r="XAF152" s="66"/>
      <c r="XAG152" s="66"/>
      <c r="XAH152" s="66"/>
      <c r="XAI152" s="66"/>
      <c r="XAJ152" s="66"/>
      <c r="XAK152" s="66"/>
      <c r="XAL152" s="66"/>
      <c r="XAM152" s="66"/>
      <c r="XAN152" s="66"/>
      <c r="XAO152" s="66"/>
      <c r="XAP152" s="66"/>
      <c r="XAQ152" s="66"/>
      <c r="XAR152" s="66"/>
      <c r="XAS152" s="66"/>
      <c r="XAT152" s="66"/>
      <c r="XAU152" s="66"/>
      <c r="XAV152" s="66"/>
      <c r="XAW152" s="66"/>
      <c r="XAX152" s="66"/>
      <c r="XAY152" s="66"/>
      <c r="XAZ152" s="66"/>
      <c r="XBA152" s="66"/>
      <c r="XBB152" s="66"/>
      <c r="XBC152" s="66"/>
      <c r="XBD152" s="66"/>
      <c r="XBE152" s="66"/>
      <c r="XBF152" s="66"/>
      <c r="XBG152" s="66"/>
      <c r="XBH152" s="66"/>
      <c r="XBI152" s="66"/>
      <c r="XBJ152" s="66"/>
      <c r="XBK152" s="66"/>
      <c r="XBL152" s="66"/>
      <c r="XBM152" s="66"/>
      <c r="XBN152" s="66"/>
      <c r="XBO152" s="66"/>
      <c r="XBP152" s="66"/>
      <c r="XBQ152" s="66"/>
      <c r="XBR152" s="66"/>
      <c r="XBS152" s="66"/>
      <c r="XBT152" s="66"/>
      <c r="XBU152" s="66"/>
      <c r="XBV152" s="66"/>
      <c r="XBW152" s="66"/>
      <c r="XBX152" s="66"/>
      <c r="XBY152" s="66"/>
      <c r="XBZ152" s="66"/>
      <c r="XCA152" s="66"/>
      <c r="XCB152" s="66"/>
      <c r="XCC152" s="66"/>
      <c r="XCD152" s="66"/>
      <c r="XCE152" s="66"/>
      <c r="XCF152" s="66"/>
      <c r="XCG152" s="66"/>
      <c r="XCH152" s="66"/>
      <c r="XCI152" s="66"/>
      <c r="XCJ152" s="66"/>
      <c r="XCK152" s="66"/>
      <c r="XCL152" s="66"/>
      <c r="XCM152" s="66"/>
      <c r="XCN152" s="61"/>
      <c r="XCO152" s="61"/>
      <c r="XCP152" s="61"/>
      <c r="XCQ152" s="61"/>
      <c r="XCR152" s="61"/>
      <c r="XCS152" s="61"/>
      <c r="XCT152" s="61"/>
      <c r="XCU152" s="61"/>
      <c r="XCV152" s="62"/>
      <c r="XCW152" s="183"/>
      <c r="XCX152" s="63"/>
      <c r="XCY152" s="63"/>
      <c r="XCZ152" s="63"/>
      <c r="XDA152" s="185"/>
      <c r="XDB152" s="184"/>
      <c r="XDC152" s="184"/>
      <c r="XDD152" s="184"/>
      <c r="XDE152" s="185"/>
      <c r="XDF152" s="185"/>
      <c r="XDG152" s="183"/>
      <c r="XDH152" s="185"/>
      <c r="XDI152" s="185"/>
      <c r="XDJ152" s="63"/>
      <c r="XDK152" s="63"/>
      <c r="XDL152" s="63"/>
      <c r="XDM152" s="63"/>
      <c r="XDN152" s="63"/>
      <c r="XDO152" s="189"/>
    </row>
    <row r="153" spans="1:16343" s="66" customFormat="1" ht="105" customHeight="1" thickBot="1" x14ac:dyDescent="0.3">
      <c r="A153" s="1314"/>
      <c r="B153" s="1399"/>
      <c r="C153" s="1399"/>
      <c r="D153" s="1399"/>
      <c r="E153" s="1399"/>
      <c r="F153" s="1399"/>
      <c r="G153" s="1352"/>
      <c r="H153" s="1350"/>
      <c r="I153" s="498" t="s">
        <v>1184</v>
      </c>
      <c r="J153" s="476" t="s">
        <v>622</v>
      </c>
      <c r="K153" s="724">
        <v>1</v>
      </c>
      <c r="L153" s="1303"/>
      <c r="M153" s="1389"/>
      <c r="N153" s="1323"/>
      <c r="O153" s="1316"/>
      <c r="P153" s="476">
        <v>5</v>
      </c>
      <c r="Q153" s="1391"/>
      <c r="R153" s="1321"/>
      <c r="S153" s="766">
        <f>+N153</f>
        <v>0</v>
      </c>
      <c r="T153" s="1323"/>
      <c r="U153" s="1323"/>
      <c r="V153" s="724"/>
      <c r="W153" s="1376"/>
      <c r="X153" s="1356"/>
      <c r="Y153" s="1370"/>
      <c r="Z153" s="1378"/>
      <c r="AA153" s="1411"/>
      <c r="AB153" s="1354"/>
      <c r="AC153" s="1319"/>
      <c r="AD153" s="1414"/>
      <c r="AE153" s="1389"/>
      <c r="AF153" s="1418"/>
      <c r="AG153" s="1429"/>
      <c r="AH153" s="1421"/>
      <c r="AI153" s="1431"/>
      <c r="AJ153" s="1433"/>
      <c r="AK153" s="1433"/>
      <c r="AL153" s="1433"/>
      <c r="AM153" s="1433"/>
      <c r="AN153" s="1433"/>
      <c r="AO153" s="1433"/>
      <c r="AP153" s="1433"/>
      <c r="AQ153" s="1433"/>
      <c r="AR153" s="1433"/>
      <c r="AS153" s="1433"/>
      <c r="AT153" s="1433"/>
      <c r="AU153" s="1433"/>
      <c r="AV153" s="1433"/>
      <c r="AW153" s="1433"/>
      <c r="AX153" s="1433"/>
      <c r="AY153" s="1433"/>
      <c r="AZ153" s="1433"/>
      <c r="BA153" s="1433"/>
      <c r="BB153" s="1433"/>
      <c r="BC153" s="1435"/>
      <c r="BD153" s="1433"/>
      <c r="BE153" s="1433"/>
      <c r="BF153" s="1433"/>
      <c r="BG153" s="1433"/>
      <c r="BH153" s="1433"/>
      <c r="BI153" s="1433"/>
      <c r="BJ153" s="1433"/>
      <c r="BK153" s="1433"/>
      <c r="BL153" s="1433"/>
      <c r="BM153" s="1433"/>
      <c r="BN153" s="1433"/>
      <c r="BO153" s="1433"/>
      <c r="BP153" s="1433"/>
      <c r="BQ153" s="1433"/>
      <c r="BR153" s="1433"/>
      <c r="BS153" s="1433"/>
      <c r="BT153" s="1433"/>
      <c r="BU153" s="1433"/>
      <c r="BV153" s="1433"/>
      <c r="BW153" s="1433"/>
      <c r="BX153" s="1433"/>
      <c r="BY153" s="1433"/>
      <c r="BZ153" s="1433"/>
      <c r="CA153" s="1433"/>
      <c r="CB153" s="1433"/>
      <c r="CC153" s="1433"/>
      <c r="CD153" s="1433"/>
      <c r="CE153" s="1433"/>
      <c r="CF153" s="1433"/>
      <c r="CG153" s="1433"/>
      <c r="CH153" s="1433"/>
      <c r="CI153" s="1433"/>
      <c r="CJ153" s="1433"/>
      <c r="CK153" s="1433"/>
      <c r="CL153" s="1433"/>
      <c r="CM153" s="1433"/>
      <c r="CN153" s="1433"/>
      <c r="CO153" s="1437"/>
      <c r="CP153" s="1358"/>
      <c r="CQ153" s="1360"/>
      <c r="CR153" s="1360"/>
      <c r="CS153" s="1360"/>
      <c r="CT153" s="1363"/>
      <c r="CU153" s="1356"/>
      <c r="CV153" s="1370"/>
      <c r="CW153" s="1370"/>
      <c r="CX153" s="1372"/>
      <c r="CY153" s="1372"/>
      <c r="CZ153" s="1374"/>
      <c r="DA153" s="1374"/>
      <c r="DB153" s="1365"/>
      <c r="DC153" s="1367"/>
      <c r="DD153" s="1368"/>
      <c r="DE153" s="53">
        <f>AH153-DD152</f>
        <v>0</v>
      </c>
      <c r="DF153" s="65"/>
      <c r="DG153" s="65"/>
      <c r="DH153" s="65"/>
      <c r="DI153" s="65"/>
      <c r="DJ153" s="65"/>
      <c r="DK153" s="65"/>
      <c r="DL153" s="65"/>
      <c r="DM153" s="65"/>
      <c r="DN153" s="65"/>
      <c r="DO153" s="65"/>
      <c r="DP153" s="65"/>
      <c r="DQ153" s="65"/>
      <c r="DR153" s="65"/>
      <c r="DS153" s="65"/>
      <c r="DT153" s="65"/>
      <c r="DU153" s="65"/>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65"/>
      <c r="HW153" s="65"/>
      <c r="HX153" s="65"/>
      <c r="HY153" s="65"/>
    </row>
    <row r="154" spans="1:16343" ht="19.5" x14ac:dyDescent="0.25">
      <c r="A154" s="657" t="s">
        <v>413</v>
      </c>
      <c r="B154" s="315"/>
      <c r="C154" s="315"/>
      <c r="D154" s="315"/>
      <c r="E154" s="315"/>
      <c r="F154" s="315"/>
      <c r="G154" s="658"/>
      <c r="H154" s="767"/>
      <c r="I154" s="690"/>
      <c r="J154" s="244"/>
      <c r="K154" s="720"/>
      <c r="L154" s="885" t="s">
        <v>634</v>
      </c>
      <c r="M154" s="244"/>
      <c r="N154" s="352"/>
      <c r="O154" s="315"/>
      <c r="P154" s="315"/>
      <c r="Q154" s="886"/>
      <c r="R154" s="657"/>
      <c r="S154" s="315"/>
      <c r="T154" s="315"/>
      <c r="U154" s="315"/>
      <c r="V154" s="720"/>
      <c r="W154" s="961"/>
      <c r="X154" s="316"/>
      <c r="Y154" s="316"/>
      <c r="Z154" s="658"/>
      <c r="AA154" s="1026"/>
      <c r="AB154" s="657"/>
      <c r="AC154" s="1100"/>
      <c r="AD154" s="1048"/>
      <c r="AE154" s="244"/>
      <c r="AF154" s="320"/>
      <c r="AG154" s="320"/>
      <c r="AH154" s="1112"/>
      <c r="AI154" s="1174"/>
      <c r="AJ154" s="321"/>
      <c r="AK154" s="321"/>
      <c r="AL154" s="321"/>
      <c r="AM154" s="321"/>
      <c r="AN154" s="321"/>
      <c r="AO154" s="321"/>
      <c r="AP154" s="321"/>
      <c r="AQ154" s="321"/>
      <c r="AR154" s="321"/>
      <c r="AS154" s="321"/>
      <c r="AT154" s="321"/>
      <c r="AU154" s="321"/>
      <c r="AV154" s="321"/>
      <c r="AW154" s="321"/>
      <c r="AX154" s="321"/>
      <c r="AY154" s="321"/>
      <c r="AZ154" s="321"/>
      <c r="BA154" s="321"/>
      <c r="BB154" s="321"/>
      <c r="BC154" s="321"/>
      <c r="BD154" s="321"/>
      <c r="BE154" s="321"/>
      <c r="BF154" s="321"/>
      <c r="BG154" s="321"/>
      <c r="BH154" s="321"/>
      <c r="BI154" s="321"/>
      <c r="BJ154" s="321"/>
      <c r="BK154" s="321"/>
      <c r="BL154" s="321"/>
      <c r="BM154" s="321"/>
      <c r="BN154" s="321"/>
      <c r="BO154" s="321"/>
      <c r="BP154" s="321"/>
      <c r="BQ154" s="321"/>
      <c r="BR154" s="321"/>
      <c r="BS154" s="321"/>
      <c r="BT154" s="321"/>
      <c r="BU154" s="321"/>
      <c r="BV154" s="321"/>
      <c r="BW154" s="321"/>
      <c r="BX154" s="321"/>
      <c r="BY154" s="321"/>
      <c r="BZ154" s="321"/>
      <c r="CA154" s="321"/>
      <c r="CB154" s="321"/>
      <c r="CC154" s="321"/>
      <c r="CD154" s="321"/>
      <c r="CE154" s="321"/>
      <c r="CF154" s="321"/>
      <c r="CG154" s="321"/>
      <c r="CH154" s="321"/>
      <c r="CI154" s="321"/>
      <c r="CJ154" s="321"/>
      <c r="CK154" s="321"/>
      <c r="CL154" s="321"/>
      <c r="CM154" s="321"/>
      <c r="CN154" s="321"/>
      <c r="CO154" s="1175"/>
      <c r="CP154" s="912"/>
      <c r="CQ154" s="316"/>
      <c r="CR154" s="316"/>
      <c r="CS154" s="316"/>
      <c r="CT154" s="316"/>
      <c r="CU154" s="316"/>
      <c r="CV154" s="316"/>
      <c r="CW154" s="316"/>
      <c r="CX154" s="316"/>
      <c r="CY154" s="316"/>
      <c r="CZ154" s="316"/>
      <c r="DA154" s="316"/>
      <c r="DB154" s="316"/>
      <c r="DC154" s="316"/>
      <c r="DD154" s="53">
        <f t="shared" ref="DD154:DD187" si="24">AF154+AG154</f>
        <v>0</v>
      </c>
      <c r="DE154" s="53">
        <f t="shared" ref="DE154:DE187" si="25">AH154-DD154</f>
        <v>0</v>
      </c>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row>
    <row r="155" spans="1:16343" ht="19.5" x14ac:dyDescent="0.25">
      <c r="A155" s="647" t="s">
        <v>413</v>
      </c>
      <c r="B155" s="26" t="s">
        <v>127</v>
      </c>
      <c r="C155" s="26"/>
      <c r="D155" s="26"/>
      <c r="E155" s="26"/>
      <c r="F155" s="26"/>
      <c r="G155" s="648"/>
      <c r="H155" s="675"/>
      <c r="I155" s="692"/>
      <c r="J155" s="29"/>
      <c r="K155" s="693"/>
      <c r="L155" s="832" t="s">
        <v>153</v>
      </c>
      <c r="M155" s="29"/>
      <c r="N155" s="68"/>
      <c r="O155" s="199"/>
      <c r="P155" s="26"/>
      <c r="Q155" s="833"/>
      <c r="R155" s="647"/>
      <c r="S155" s="26"/>
      <c r="T155" s="199"/>
      <c r="U155" s="199"/>
      <c r="V155" s="693"/>
      <c r="W155" s="956"/>
      <c r="X155" s="27"/>
      <c r="Y155" s="27"/>
      <c r="Z155" s="648"/>
      <c r="AA155" s="1009"/>
      <c r="AB155" s="991"/>
      <c r="AC155" s="944"/>
      <c r="AD155" s="1032"/>
      <c r="AE155" s="29"/>
      <c r="AF155" s="30"/>
      <c r="AG155" s="30"/>
      <c r="AH155" s="1106"/>
      <c r="AI155" s="1162"/>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1163"/>
      <c r="CP155" s="906"/>
      <c r="CQ155" s="27"/>
      <c r="CR155" s="27"/>
      <c r="CS155" s="27"/>
      <c r="CT155" s="27"/>
      <c r="CU155" s="27"/>
      <c r="CV155" s="27"/>
      <c r="CW155" s="27"/>
      <c r="CX155" s="27"/>
      <c r="CY155" s="27"/>
      <c r="CZ155" s="27"/>
      <c r="DA155" s="27"/>
      <c r="DB155" s="27"/>
      <c r="DC155" s="27"/>
      <c r="DD155" s="53">
        <f t="shared" si="24"/>
        <v>0</v>
      </c>
      <c r="DE155" s="53">
        <f t="shared" si="25"/>
        <v>0</v>
      </c>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row>
    <row r="156" spans="1:16343" ht="19.5" x14ac:dyDescent="0.25">
      <c r="A156" s="649" t="s">
        <v>413</v>
      </c>
      <c r="B156" s="34" t="s">
        <v>127</v>
      </c>
      <c r="C156" s="34" t="s">
        <v>102</v>
      </c>
      <c r="D156" s="34"/>
      <c r="E156" s="34"/>
      <c r="F156" s="34"/>
      <c r="G156" s="650"/>
      <c r="H156" s="676"/>
      <c r="I156" s="694"/>
      <c r="J156" s="37"/>
      <c r="K156" s="695"/>
      <c r="L156" s="834" t="s">
        <v>154</v>
      </c>
      <c r="M156" s="37"/>
      <c r="N156" s="69"/>
      <c r="O156" s="34"/>
      <c r="P156" s="34"/>
      <c r="Q156" s="835"/>
      <c r="R156" s="649"/>
      <c r="S156" s="34"/>
      <c r="T156" s="34"/>
      <c r="U156" s="34"/>
      <c r="V156" s="695"/>
      <c r="W156" s="957"/>
      <c r="X156" s="35"/>
      <c r="Y156" s="35"/>
      <c r="Z156" s="962"/>
      <c r="AA156" s="1010"/>
      <c r="AB156" s="649"/>
      <c r="AC156" s="650"/>
      <c r="AD156" s="1033"/>
      <c r="AE156" s="37"/>
      <c r="AF156" s="38"/>
      <c r="AG156" s="38"/>
      <c r="AH156" s="1107"/>
      <c r="AI156" s="1164"/>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1165"/>
      <c r="CP156" s="907"/>
      <c r="CQ156" s="35"/>
      <c r="CR156" s="35"/>
      <c r="CS156" s="35"/>
      <c r="CT156" s="35"/>
      <c r="CU156" s="35"/>
      <c r="CV156" s="35"/>
      <c r="CW156" s="35"/>
      <c r="CX156" s="35"/>
      <c r="CY156" s="35"/>
      <c r="CZ156" s="35"/>
      <c r="DA156" s="35"/>
      <c r="DB156" s="35"/>
      <c r="DC156" s="35"/>
      <c r="DD156" s="53">
        <f t="shared" si="24"/>
        <v>0</v>
      </c>
      <c r="DE156" s="53">
        <f t="shared" si="25"/>
        <v>0</v>
      </c>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c r="HV156" s="33"/>
      <c r="HW156" s="33"/>
      <c r="HX156" s="33"/>
      <c r="HY156" s="33"/>
    </row>
    <row r="157" spans="1:16343" ht="19.5" x14ac:dyDescent="0.25">
      <c r="A157" s="659" t="s">
        <v>413</v>
      </c>
      <c r="B157" s="70" t="s">
        <v>127</v>
      </c>
      <c r="C157" s="70" t="s">
        <v>102</v>
      </c>
      <c r="D157" s="70" t="s">
        <v>413</v>
      </c>
      <c r="E157" s="70"/>
      <c r="F157" s="70"/>
      <c r="G157" s="660"/>
      <c r="H157" s="680"/>
      <c r="I157" s="711"/>
      <c r="J157" s="78"/>
      <c r="K157" s="712"/>
      <c r="L157" s="841" t="s">
        <v>414</v>
      </c>
      <c r="M157" s="78"/>
      <c r="N157" s="77"/>
      <c r="O157" s="200"/>
      <c r="P157" s="70"/>
      <c r="Q157" s="842"/>
      <c r="R157" s="659"/>
      <c r="S157" s="70"/>
      <c r="T157" s="200"/>
      <c r="U157" s="200"/>
      <c r="V157" s="712"/>
      <c r="W157" s="963"/>
      <c r="X157" s="71"/>
      <c r="Y157" s="71"/>
      <c r="Z157" s="660"/>
      <c r="AA157" s="1013"/>
      <c r="AB157" s="1079"/>
      <c r="AC157" s="941"/>
      <c r="AD157" s="1042"/>
      <c r="AE157" s="78"/>
      <c r="AF157" s="74"/>
      <c r="AG157" s="74"/>
      <c r="AH157" s="1113"/>
      <c r="AI157" s="1176"/>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1177"/>
      <c r="CP157" s="913"/>
      <c r="CQ157" s="71"/>
      <c r="CR157" s="71"/>
      <c r="CS157" s="71"/>
      <c r="CT157" s="71"/>
      <c r="CU157" s="71"/>
      <c r="CV157" s="71"/>
      <c r="CW157" s="71"/>
      <c r="CX157" s="71"/>
      <c r="CY157" s="71"/>
      <c r="CZ157" s="71"/>
      <c r="DA157" s="71"/>
      <c r="DB157" s="71"/>
      <c r="DC157" s="71"/>
      <c r="DD157" s="53">
        <f t="shared" si="24"/>
        <v>0</v>
      </c>
      <c r="DE157" s="53">
        <f t="shared" si="25"/>
        <v>0</v>
      </c>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row>
    <row r="158" spans="1:16343" ht="19.5" x14ac:dyDescent="0.25">
      <c r="A158" s="653" t="s">
        <v>413</v>
      </c>
      <c r="B158" s="47" t="s">
        <v>127</v>
      </c>
      <c r="C158" s="47" t="s">
        <v>102</v>
      </c>
      <c r="D158" s="47" t="s">
        <v>413</v>
      </c>
      <c r="E158" s="47" t="s">
        <v>415</v>
      </c>
      <c r="F158" s="47"/>
      <c r="G158" s="654"/>
      <c r="H158" s="678"/>
      <c r="I158" s="698"/>
      <c r="J158" s="50"/>
      <c r="K158" s="699"/>
      <c r="L158" s="824" t="s">
        <v>414</v>
      </c>
      <c r="M158" s="50"/>
      <c r="N158" s="49"/>
      <c r="O158" s="198"/>
      <c r="P158" s="47"/>
      <c r="Q158" s="825"/>
      <c r="R158" s="653"/>
      <c r="S158" s="47"/>
      <c r="T158" s="198"/>
      <c r="U158" s="198"/>
      <c r="V158" s="699"/>
      <c r="W158" s="959"/>
      <c r="X158" s="48"/>
      <c r="Y158" s="48"/>
      <c r="Z158" s="654"/>
      <c r="AA158" s="1005"/>
      <c r="AB158" s="993"/>
      <c r="AC158" s="942"/>
      <c r="AD158" s="1035"/>
      <c r="AE158" s="50"/>
      <c r="AF158" s="51"/>
      <c r="AG158" s="51"/>
      <c r="AH158" s="1109"/>
      <c r="AI158" s="1168"/>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1169"/>
      <c r="CP158" s="909"/>
      <c r="CQ158" s="48"/>
      <c r="CR158" s="48"/>
      <c r="CS158" s="48"/>
      <c r="CT158" s="48"/>
      <c r="CU158" s="48"/>
      <c r="CV158" s="48"/>
      <c r="CW158" s="48"/>
      <c r="CX158" s="48"/>
      <c r="CY158" s="48"/>
      <c r="CZ158" s="48"/>
      <c r="DA158" s="48"/>
      <c r="DB158" s="48"/>
      <c r="DC158" s="48"/>
      <c r="DD158" s="53">
        <f t="shared" si="24"/>
        <v>0</v>
      </c>
      <c r="DE158" s="53">
        <f t="shared" si="25"/>
        <v>0</v>
      </c>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c r="HS158" s="33"/>
      <c r="HT158" s="33"/>
      <c r="HU158" s="33"/>
      <c r="HV158" s="33"/>
      <c r="HW158" s="33"/>
      <c r="HX158" s="33"/>
      <c r="HY158" s="33"/>
    </row>
    <row r="159" spans="1:16343" ht="32.25" thickBot="1" x14ac:dyDescent="0.3">
      <c r="A159" s="661" t="s">
        <v>413</v>
      </c>
      <c r="B159" s="297" t="s">
        <v>127</v>
      </c>
      <c r="C159" s="297" t="s">
        <v>102</v>
      </c>
      <c r="D159" s="297" t="s">
        <v>413</v>
      </c>
      <c r="E159" s="297" t="s">
        <v>415</v>
      </c>
      <c r="F159" s="297" t="s">
        <v>416</v>
      </c>
      <c r="G159" s="662"/>
      <c r="H159" s="681"/>
      <c r="I159" s="730"/>
      <c r="J159" s="305"/>
      <c r="K159" s="731"/>
      <c r="L159" s="838" t="s">
        <v>417</v>
      </c>
      <c r="M159" s="305"/>
      <c r="N159" s="300"/>
      <c r="O159" s="301"/>
      <c r="P159" s="297"/>
      <c r="Q159" s="839"/>
      <c r="R159" s="661"/>
      <c r="S159" s="297"/>
      <c r="T159" s="301"/>
      <c r="U159" s="301"/>
      <c r="V159" s="731"/>
      <c r="W159" s="964"/>
      <c r="X159" s="298"/>
      <c r="Y159" s="298"/>
      <c r="Z159" s="662"/>
      <c r="AA159" s="1012"/>
      <c r="AB159" s="1077"/>
      <c r="AC159" s="1078"/>
      <c r="AD159" s="1057"/>
      <c r="AE159" s="305"/>
      <c r="AF159" s="302"/>
      <c r="AG159" s="302"/>
      <c r="AH159" s="1114"/>
      <c r="AI159" s="1178"/>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303"/>
      <c r="BU159" s="303"/>
      <c r="BV159" s="303"/>
      <c r="BW159" s="303"/>
      <c r="BX159" s="303"/>
      <c r="BY159" s="303"/>
      <c r="BZ159" s="303"/>
      <c r="CA159" s="303"/>
      <c r="CB159" s="303"/>
      <c r="CC159" s="303"/>
      <c r="CD159" s="303"/>
      <c r="CE159" s="303"/>
      <c r="CF159" s="303"/>
      <c r="CG159" s="303"/>
      <c r="CH159" s="303"/>
      <c r="CI159" s="303"/>
      <c r="CJ159" s="303"/>
      <c r="CK159" s="303"/>
      <c r="CL159" s="303"/>
      <c r="CM159" s="303"/>
      <c r="CN159" s="303"/>
      <c r="CO159" s="1179"/>
      <c r="CP159" s="914"/>
      <c r="CQ159" s="298"/>
      <c r="CR159" s="298"/>
      <c r="CS159" s="298"/>
      <c r="CT159" s="298"/>
      <c r="CU159" s="298"/>
      <c r="CV159" s="298"/>
      <c r="CW159" s="298"/>
      <c r="CX159" s="298"/>
      <c r="CY159" s="298"/>
      <c r="CZ159" s="298"/>
      <c r="DA159" s="298"/>
      <c r="DB159" s="298"/>
      <c r="DC159" s="298"/>
      <c r="DD159" s="53">
        <f t="shared" si="24"/>
        <v>0</v>
      </c>
      <c r="DE159" s="53">
        <f t="shared" si="25"/>
        <v>0</v>
      </c>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c r="HS159" s="33"/>
      <c r="HT159" s="33"/>
      <c r="HU159" s="33"/>
      <c r="HV159" s="33"/>
      <c r="HW159" s="33"/>
      <c r="HX159" s="33"/>
      <c r="HY159" s="33"/>
    </row>
    <row r="160" spans="1:16343" s="66" customFormat="1" ht="110.25" customHeight="1" x14ac:dyDescent="0.25">
      <c r="A160" s="415" t="s">
        <v>413</v>
      </c>
      <c r="B160" s="416" t="s">
        <v>127</v>
      </c>
      <c r="C160" s="416" t="s">
        <v>102</v>
      </c>
      <c r="D160" s="416" t="s">
        <v>413</v>
      </c>
      <c r="E160" s="416" t="s">
        <v>415</v>
      </c>
      <c r="F160" s="416" t="s">
        <v>416</v>
      </c>
      <c r="G160" s="567" t="s">
        <v>635</v>
      </c>
      <c r="H160" s="285" t="s">
        <v>113</v>
      </c>
      <c r="I160" s="415" t="s">
        <v>637</v>
      </c>
      <c r="J160" s="416" t="s">
        <v>638</v>
      </c>
      <c r="K160" s="417">
        <v>1</v>
      </c>
      <c r="L160" s="887" t="s">
        <v>636</v>
      </c>
      <c r="M160" s="570">
        <v>2021005810188</v>
      </c>
      <c r="N160" s="425">
        <v>11948264657</v>
      </c>
      <c r="O160" s="426" t="s">
        <v>940</v>
      </c>
      <c r="P160" s="427" t="s">
        <v>941</v>
      </c>
      <c r="Q160" s="847">
        <v>11751783374</v>
      </c>
      <c r="R160" s="926" t="s">
        <v>942</v>
      </c>
      <c r="S160" s="427" t="s">
        <v>943</v>
      </c>
      <c r="T160" s="428">
        <v>44562</v>
      </c>
      <c r="U160" s="428">
        <v>44926</v>
      </c>
      <c r="V160" s="935"/>
      <c r="W160" s="985" t="s">
        <v>639</v>
      </c>
      <c r="X160" s="470">
        <f>CU160</f>
        <v>11948264657</v>
      </c>
      <c r="Y160" s="519" t="s">
        <v>312</v>
      </c>
      <c r="Z160" s="986" t="s">
        <v>313</v>
      </c>
      <c r="AA160" s="1015">
        <v>11948264.657</v>
      </c>
      <c r="AB160" s="1082" t="s">
        <v>323</v>
      </c>
      <c r="AC160" s="1083" t="s">
        <v>982</v>
      </c>
      <c r="AD160" s="802" t="s">
        <v>422</v>
      </c>
      <c r="AE160" s="416" t="s">
        <v>423</v>
      </c>
      <c r="AF160" s="571"/>
      <c r="AG160" s="571">
        <v>11948264657</v>
      </c>
      <c r="AH160" s="1134">
        <f t="shared" ref="AH160:AH207" si="26">AF160+AG160</f>
        <v>11948264657</v>
      </c>
      <c r="AI160" s="1182">
        <v>11948.264657</v>
      </c>
      <c r="AJ160" s="433"/>
      <c r="AK160" s="434"/>
      <c r="AL160" s="434"/>
      <c r="AM160" s="434"/>
      <c r="AN160" s="434"/>
      <c r="AO160" s="434"/>
      <c r="AP160" s="434"/>
      <c r="AQ160" s="434"/>
      <c r="AR160" s="434"/>
      <c r="AS160" s="434"/>
      <c r="AT160" s="434"/>
      <c r="AU160" s="434"/>
      <c r="AV160" s="434"/>
      <c r="AW160" s="434"/>
      <c r="AX160" s="434"/>
      <c r="AY160" s="434"/>
      <c r="AZ160" s="434"/>
      <c r="BA160" s="434"/>
      <c r="BB160" s="434"/>
      <c r="BC160" s="434"/>
      <c r="BD160" s="434"/>
      <c r="BE160" s="434"/>
      <c r="BF160" s="434"/>
      <c r="BG160" s="434"/>
      <c r="BH160" s="434"/>
      <c r="BI160" s="434"/>
      <c r="BJ160" s="434"/>
      <c r="BK160" s="434"/>
      <c r="BL160" s="434"/>
      <c r="BM160" s="434"/>
      <c r="BN160" s="434"/>
      <c r="BO160" s="434"/>
      <c r="BP160" s="434"/>
      <c r="BQ160" s="434"/>
      <c r="BR160" s="434"/>
      <c r="BS160" s="434"/>
      <c r="BT160" s="434"/>
      <c r="BU160" s="434"/>
      <c r="BV160" s="434"/>
      <c r="BW160" s="434"/>
      <c r="BX160" s="434">
        <v>11948.264657</v>
      </c>
      <c r="BY160" s="434"/>
      <c r="BZ160" s="434"/>
      <c r="CA160" s="434"/>
      <c r="CB160" s="434"/>
      <c r="CC160" s="434"/>
      <c r="CD160" s="434"/>
      <c r="CE160" s="434"/>
      <c r="CF160" s="434"/>
      <c r="CG160" s="434"/>
      <c r="CH160" s="434"/>
      <c r="CI160" s="434"/>
      <c r="CJ160" s="434"/>
      <c r="CK160" s="434"/>
      <c r="CL160" s="434"/>
      <c r="CM160" s="435"/>
      <c r="CN160" s="435"/>
      <c r="CO160" s="1183"/>
      <c r="CP160" s="1222" t="s">
        <v>640</v>
      </c>
      <c r="CQ160" s="510" t="s">
        <v>641</v>
      </c>
      <c r="CR160" s="551">
        <v>22012</v>
      </c>
      <c r="CS160" s="552" t="s">
        <v>642</v>
      </c>
      <c r="CT160" s="518" t="s">
        <v>639</v>
      </c>
      <c r="CU160" s="470">
        <f t="shared" ref="CU160:CU173" si="27">AH160</f>
        <v>11948264657</v>
      </c>
      <c r="CV160" s="519" t="s">
        <v>312</v>
      </c>
      <c r="CW160" s="519" t="s">
        <v>313</v>
      </c>
      <c r="CX160" s="520" t="s">
        <v>442</v>
      </c>
      <c r="CY160" s="520" t="s">
        <v>443</v>
      </c>
      <c r="CZ160" s="572" t="s">
        <v>444</v>
      </c>
      <c r="DA160" s="572" t="s">
        <v>445</v>
      </c>
      <c r="DB160" s="573" t="s">
        <v>643</v>
      </c>
      <c r="DC160" s="574" t="s">
        <v>644</v>
      </c>
      <c r="DD160" s="53">
        <f t="shared" si="24"/>
        <v>11948264657</v>
      </c>
      <c r="DE160" s="53">
        <f t="shared" si="25"/>
        <v>0</v>
      </c>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row>
    <row r="161" spans="1:233" s="66" customFormat="1" ht="71.25" customHeight="1" x14ac:dyDescent="0.25">
      <c r="A161" s="501" t="s">
        <v>413</v>
      </c>
      <c r="B161" s="61" t="s">
        <v>127</v>
      </c>
      <c r="C161" s="61" t="s">
        <v>102</v>
      </c>
      <c r="D161" s="61" t="s">
        <v>413</v>
      </c>
      <c r="E161" s="61" t="s">
        <v>415</v>
      </c>
      <c r="F161" s="61" t="s">
        <v>416</v>
      </c>
      <c r="G161" s="568" t="s">
        <v>645</v>
      </c>
      <c r="H161" s="285" t="s">
        <v>113</v>
      </c>
      <c r="I161" s="501" t="s">
        <v>637</v>
      </c>
      <c r="J161" s="61" t="s">
        <v>638</v>
      </c>
      <c r="K161" s="502">
        <v>1</v>
      </c>
      <c r="L161" s="888" t="s">
        <v>646</v>
      </c>
      <c r="M161" s="101">
        <v>2021005810188</v>
      </c>
      <c r="N161" s="183">
        <v>174663266851</v>
      </c>
      <c r="O161" s="185" t="s">
        <v>944</v>
      </c>
      <c r="P161" s="184" t="s">
        <v>945</v>
      </c>
      <c r="Q161" s="864">
        <v>174663266851</v>
      </c>
      <c r="R161" s="930" t="s">
        <v>942</v>
      </c>
      <c r="S161" s="184" t="s">
        <v>943</v>
      </c>
      <c r="T161" s="188">
        <v>44562</v>
      </c>
      <c r="U161" s="188">
        <v>44926</v>
      </c>
      <c r="V161" s="936"/>
      <c r="W161" s="974" t="s">
        <v>639</v>
      </c>
      <c r="X161" s="258">
        <f>CU161</f>
        <v>174663266851</v>
      </c>
      <c r="Y161" s="260" t="s">
        <v>312</v>
      </c>
      <c r="Z161" s="975" t="s">
        <v>313</v>
      </c>
      <c r="AA161" s="1020">
        <v>174663266.85100001</v>
      </c>
      <c r="AB161" s="1090" t="s">
        <v>323</v>
      </c>
      <c r="AC161" s="1091" t="s">
        <v>982</v>
      </c>
      <c r="AD161" s="803" t="s">
        <v>422</v>
      </c>
      <c r="AE161" s="61" t="s">
        <v>423</v>
      </c>
      <c r="AF161" s="102"/>
      <c r="AG161" s="102">
        <v>174663266851</v>
      </c>
      <c r="AH161" s="1135">
        <f t="shared" si="26"/>
        <v>174663266851</v>
      </c>
      <c r="AI161" s="1192">
        <v>174663.26685100002</v>
      </c>
      <c r="AJ161" s="54"/>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v>21113.411046000001</v>
      </c>
      <c r="BX161" s="55">
        <v>144380.884036</v>
      </c>
      <c r="BY161" s="55"/>
      <c r="BZ161" s="55"/>
      <c r="CA161" s="55"/>
      <c r="CB161" s="55"/>
      <c r="CC161" s="55"/>
      <c r="CD161" s="55"/>
      <c r="CE161" s="55"/>
      <c r="CF161" s="55"/>
      <c r="CG161" s="55"/>
      <c r="CH161" s="55"/>
      <c r="CI161" s="55"/>
      <c r="CJ161" s="55"/>
      <c r="CK161" s="55"/>
      <c r="CL161" s="55"/>
      <c r="CM161" s="56"/>
      <c r="CN161" s="56"/>
      <c r="CO161" s="1193"/>
      <c r="CP161" s="1223" t="s">
        <v>640</v>
      </c>
      <c r="CQ161" s="57" t="s">
        <v>641</v>
      </c>
      <c r="CR161" s="241">
        <v>22012</v>
      </c>
      <c r="CS161" s="239" t="s">
        <v>642</v>
      </c>
      <c r="CT161" s="264" t="s">
        <v>639</v>
      </c>
      <c r="CU161" s="258">
        <f t="shared" si="27"/>
        <v>174663266851</v>
      </c>
      <c r="CV161" s="260" t="s">
        <v>312</v>
      </c>
      <c r="CW161" s="260" t="s">
        <v>313</v>
      </c>
      <c r="CX161" s="261" t="s">
        <v>442</v>
      </c>
      <c r="CY161" s="261" t="s">
        <v>443</v>
      </c>
      <c r="CZ161" s="256" t="s">
        <v>444</v>
      </c>
      <c r="DA161" s="256" t="s">
        <v>445</v>
      </c>
      <c r="DB161" s="257" t="s">
        <v>643</v>
      </c>
      <c r="DC161" s="575" t="s">
        <v>644</v>
      </c>
      <c r="DD161" s="53">
        <f t="shared" si="24"/>
        <v>174663266851</v>
      </c>
      <c r="DE161" s="53">
        <f t="shared" si="25"/>
        <v>0</v>
      </c>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row>
    <row r="162" spans="1:233" s="66" customFormat="1" ht="66.75" customHeight="1" x14ac:dyDescent="0.25">
      <c r="A162" s="501" t="s">
        <v>413</v>
      </c>
      <c r="B162" s="61" t="s">
        <v>127</v>
      </c>
      <c r="C162" s="61" t="s">
        <v>102</v>
      </c>
      <c r="D162" s="61" t="s">
        <v>413</v>
      </c>
      <c r="E162" s="61" t="s">
        <v>415</v>
      </c>
      <c r="F162" s="61" t="s">
        <v>416</v>
      </c>
      <c r="G162" s="568" t="s">
        <v>647</v>
      </c>
      <c r="H162" s="285" t="s">
        <v>113</v>
      </c>
      <c r="I162" s="501" t="s">
        <v>637</v>
      </c>
      <c r="J162" s="61" t="s">
        <v>638</v>
      </c>
      <c r="K162" s="502">
        <v>1</v>
      </c>
      <c r="L162" s="888" t="s">
        <v>648</v>
      </c>
      <c r="M162" s="101">
        <v>2021005810188</v>
      </c>
      <c r="N162" s="183">
        <v>14345510855</v>
      </c>
      <c r="O162" s="185" t="s">
        <v>946</v>
      </c>
      <c r="P162" s="184" t="s">
        <v>947</v>
      </c>
      <c r="Q162" s="864">
        <v>14345510855</v>
      </c>
      <c r="R162" s="930" t="s">
        <v>942</v>
      </c>
      <c r="S162" s="184" t="s">
        <v>943</v>
      </c>
      <c r="T162" s="188">
        <v>44562</v>
      </c>
      <c r="U162" s="188">
        <v>44926</v>
      </c>
      <c r="V162" s="936"/>
      <c r="W162" s="974" t="s">
        <v>639</v>
      </c>
      <c r="X162" s="258">
        <f t="shared" ref="X162:X173" si="28">CU162</f>
        <v>14345510855</v>
      </c>
      <c r="Y162" s="260" t="s">
        <v>312</v>
      </c>
      <c r="Z162" s="975" t="s">
        <v>313</v>
      </c>
      <c r="AA162" s="1020">
        <v>14345510.855</v>
      </c>
      <c r="AB162" s="1090" t="s">
        <v>323</v>
      </c>
      <c r="AC162" s="1091" t="s">
        <v>982</v>
      </c>
      <c r="AD162" s="803" t="s">
        <v>422</v>
      </c>
      <c r="AE162" s="61" t="s">
        <v>423</v>
      </c>
      <c r="AF162" s="102"/>
      <c r="AG162" s="102">
        <v>14345510855</v>
      </c>
      <c r="AH162" s="1135">
        <f t="shared" si="26"/>
        <v>14345510855</v>
      </c>
      <c r="AI162" s="1192">
        <v>14345.510855</v>
      </c>
      <c r="AJ162" s="54"/>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v>1738.5445400000001</v>
      </c>
      <c r="BX162" s="55">
        <v>11851.451363</v>
      </c>
      <c r="BY162" s="55"/>
      <c r="BZ162" s="55"/>
      <c r="CA162" s="55"/>
      <c r="CB162" s="55"/>
      <c r="CC162" s="55"/>
      <c r="CD162" s="55"/>
      <c r="CE162" s="55"/>
      <c r="CF162" s="55"/>
      <c r="CG162" s="55"/>
      <c r="CH162" s="55"/>
      <c r="CI162" s="55"/>
      <c r="CJ162" s="55"/>
      <c r="CK162" s="55"/>
      <c r="CL162" s="55"/>
      <c r="CM162" s="56"/>
      <c r="CN162" s="56"/>
      <c r="CO162" s="1193"/>
      <c r="CP162" s="1223" t="s">
        <v>640</v>
      </c>
      <c r="CQ162" s="57" t="s">
        <v>641</v>
      </c>
      <c r="CR162" s="241">
        <v>22012</v>
      </c>
      <c r="CS162" s="239" t="s">
        <v>642</v>
      </c>
      <c r="CT162" s="264" t="s">
        <v>639</v>
      </c>
      <c r="CU162" s="258">
        <f t="shared" si="27"/>
        <v>14345510855</v>
      </c>
      <c r="CV162" s="260" t="s">
        <v>312</v>
      </c>
      <c r="CW162" s="260" t="s">
        <v>313</v>
      </c>
      <c r="CX162" s="261" t="s">
        <v>442</v>
      </c>
      <c r="CY162" s="261" t="s">
        <v>443</v>
      </c>
      <c r="CZ162" s="256" t="s">
        <v>444</v>
      </c>
      <c r="DA162" s="256" t="s">
        <v>445</v>
      </c>
      <c r="DB162" s="257" t="s">
        <v>643</v>
      </c>
      <c r="DC162" s="575" t="s">
        <v>644</v>
      </c>
      <c r="DD162" s="53">
        <f t="shared" si="24"/>
        <v>14345510855</v>
      </c>
      <c r="DE162" s="53">
        <f t="shared" si="25"/>
        <v>0</v>
      </c>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row>
    <row r="163" spans="1:233" s="66" customFormat="1" ht="63.75" customHeight="1" x14ac:dyDescent="0.25">
      <c r="A163" s="501" t="s">
        <v>413</v>
      </c>
      <c r="B163" s="61" t="s">
        <v>127</v>
      </c>
      <c r="C163" s="61" t="s">
        <v>102</v>
      </c>
      <c r="D163" s="61" t="s">
        <v>413</v>
      </c>
      <c r="E163" s="61" t="s">
        <v>415</v>
      </c>
      <c r="F163" s="61" t="s">
        <v>416</v>
      </c>
      <c r="G163" s="568" t="s">
        <v>649</v>
      </c>
      <c r="H163" s="285" t="s">
        <v>113</v>
      </c>
      <c r="I163" s="501" t="s">
        <v>637</v>
      </c>
      <c r="J163" s="61" t="s">
        <v>638</v>
      </c>
      <c r="K163" s="502">
        <v>1</v>
      </c>
      <c r="L163" s="889" t="s">
        <v>650</v>
      </c>
      <c r="M163" s="101">
        <v>2021005810178</v>
      </c>
      <c r="N163" s="183">
        <v>101064432</v>
      </c>
      <c r="O163" s="185" t="s">
        <v>948</v>
      </c>
      <c r="P163" s="184" t="s">
        <v>949</v>
      </c>
      <c r="Q163" s="864">
        <v>101064432</v>
      </c>
      <c r="R163" s="930" t="s">
        <v>950</v>
      </c>
      <c r="S163" s="184" t="s">
        <v>951</v>
      </c>
      <c r="T163" s="188">
        <v>44680</v>
      </c>
      <c r="U163" s="188">
        <v>44926</v>
      </c>
      <c r="V163" s="936"/>
      <c r="W163" s="974" t="s">
        <v>651</v>
      </c>
      <c r="X163" s="258">
        <f t="shared" si="28"/>
        <v>101064432</v>
      </c>
      <c r="Y163" s="263">
        <v>61133</v>
      </c>
      <c r="Z163" s="576" t="s">
        <v>652</v>
      </c>
      <c r="AA163" s="1020">
        <v>101064.432</v>
      </c>
      <c r="AB163" s="1090" t="s">
        <v>323</v>
      </c>
      <c r="AC163" s="1091" t="s">
        <v>982</v>
      </c>
      <c r="AD163" s="803" t="s">
        <v>422</v>
      </c>
      <c r="AE163" s="61" t="s">
        <v>423</v>
      </c>
      <c r="AF163" s="102"/>
      <c r="AG163" s="102">
        <v>101064432</v>
      </c>
      <c r="AH163" s="1135">
        <f t="shared" si="26"/>
        <v>101064432</v>
      </c>
      <c r="AI163" s="1192">
        <v>101.064432</v>
      </c>
      <c r="AJ163" s="54"/>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v>101.064432</v>
      </c>
      <c r="BY163" s="55"/>
      <c r="BZ163" s="55"/>
      <c r="CA163" s="55"/>
      <c r="CB163" s="55"/>
      <c r="CC163" s="55"/>
      <c r="CD163" s="55"/>
      <c r="CE163" s="55"/>
      <c r="CF163" s="55"/>
      <c r="CG163" s="55"/>
      <c r="CH163" s="55"/>
      <c r="CI163" s="55"/>
      <c r="CJ163" s="55"/>
      <c r="CK163" s="55"/>
      <c r="CL163" s="55"/>
      <c r="CM163" s="56"/>
      <c r="CN163" s="56"/>
      <c r="CO163" s="1193"/>
      <c r="CP163" s="1223" t="s">
        <v>640</v>
      </c>
      <c r="CQ163" s="57" t="s">
        <v>641</v>
      </c>
      <c r="CR163" s="241">
        <v>22012</v>
      </c>
      <c r="CS163" s="239" t="s">
        <v>642</v>
      </c>
      <c r="CT163" s="264" t="s">
        <v>651</v>
      </c>
      <c r="CU163" s="258">
        <f t="shared" si="27"/>
        <v>101064432</v>
      </c>
      <c r="CV163" s="263">
        <v>61133</v>
      </c>
      <c r="CW163" s="263" t="s">
        <v>652</v>
      </c>
      <c r="CX163" s="263">
        <v>2</v>
      </c>
      <c r="CY163" s="263" t="s">
        <v>653</v>
      </c>
      <c r="CZ163" s="263">
        <v>7098</v>
      </c>
      <c r="DA163" s="263" t="s">
        <v>445</v>
      </c>
      <c r="DB163" s="263" t="s">
        <v>654</v>
      </c>
      <c r="DC163" s="576" t="s">
        <v>655</v>
      </c>
      <c r="DD163" s="53">
        <f t="shared" si="24"/>
        <v>101064432</v>
      </c>
      <c r="DE163" s="53">
        <f t="shared" si="25"/>
        <v>0</v>
      </c>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row>
    <row r="164" spans="1:233" s="66" customFormat="1" ht="76.5" customHeight="1" x14ac:dyDescent="0.25">
      <c r="A164" s="501" t="s">
        <v>413</v>
      </c>
      <c r="B164" s="61" t="s">
        <v>127</v>
      </c>
      <c r="C164" s="61" t="s">
        <v>102</v>
      </c>
      <c r="D164" s="61" t="s">
        <v>413</v>
      </c>
      <c r="E164" s="61" t="s">
        <v>415</v>
      </c>
      <c r="F164" s="61" t="s">
        <v>416</v>
      </c>
      <c r="G164" s="568" t="s">
        <v>656</v>
      </c>
      <c r="H164" s="285" t="s">
        <v>113</v>
      </c>
      <c r="I164" s="501" t="s">
        <v>637</v>
      </c>
      <c r="J164" s="61" t="s">
        <v>638</v>
      </c>
      <c r="K164" s="502">
        <v>1</v>
      </c>
      <c r="L164" s="889" t="s">
        <v>657</v>
      </c>
      <c r="M164" s="101">
        <v>2021005810177</v>
      </c>
      <c r="N164" s="183">
        <v>1752870</v>
      </c>
      <c r="O164" s="185" t="s">
        <v>952</v>
      </c>
      <c r="P164" s="184" t="s">
        <v>953</v>
      </c>
      <c r="Q164" s="864">
        <v>1752870</v>
      </c>
      <c r="R164" s="930" t="s">
        <v>950</v>
      </c>
      <c r="S164" s="184" t="s">
        <v>954</v>
      </c>
      <c r="T164" s="188">
        <v>44680</v>
      </c>
      <c r="U164" s="188">
        <v>44926</v>
      </c>
      <c r="V164" s="936"/>
      <c r="W164" s="974" t="s">
        <v>651</v>
      </c>
      <c r="X164" s="258">
        <f t="shared" si="28"/>
        <v>1752870</v>
      </c>
      <c r="Y164" s="263">
        <v>61133</v>
      </c>
      <c r="Z164" s="576" t="s">
        <v>652</v>
      </c>
      <c r="AA164" s="1020">
        <v>1752.87</v>
      </c>
      <c r="AB164" s="1090" t="s">
        <v>323</v>
      </c>
      <c r="AC164" s="1091" t="s">
        <v>982</v>
      </c>
      <c r="AD164" s="803" t="s">
        <v>422</v>
      </c>
      <c r="AE164" s="61" t="s">
        <v>423</v>
      </c>
      <c r="AF164" s="102"/>
      <c r="AG164" s="102">
        <v>1752870</v>
      </c>
      <c r="AH164" s="1135">
        <f t="shared" si="26"/>
        <v>1752870</v>
      </c>
      <c r="AI164" s="1192">
        <v>1.7528699999999999</v>
      </c>
      <c r="AJ164" s="54"/>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v>1.7528699999999999</v>
      </c>
      <c r="BY164" s="55"/>
      <c r="BZ164" s="55"/>
      <c r="CA164" s="55"/>
      <c r="CB164" s="55"/>
      <c r="CC164" s="55"/>
      <c r="CD164" s="55"/>
      <c r="CE164" s="55"/>
      <c r="CF164" s="55"/>
      <c r="CG164" s="55"/>
      <c r="CH164" s="55"/>
      <c r="CI164" s="55"/>
      <c r="CJ164" s="55"/>
      <c r="CK164" s="55"/>
      <c r="CL164" s="55"/>
      <c r="CM164" s="56"/>
      <c r="CN164" s="56"/>
      <c r="CO164" s="1193"/>
      <c r="CP164" s="1223" t="s">
        <v>640</v>
      </c>
      <c r="CQ164" s="57" t="s">
        <v>641</v>
      </c>
      <c r="CR164" s="241">
        <v>22012</v>
      </c>
      <c r="CS164" s="239" t="s">
        <v>642</v>
      </c>
      <c r="CT164" s="264" t="s">
        <v>651</v>
      </c>
      <c r="CU164" s="258">
        <f t="shared" si="27"/>
        <v>1752870</v>
      </c>
      <c r="CV164" s="263">
        <v>61133</v>
      </c>
      <c r="CW164" s="263" t="s">
        <v>652</v>
      </c>
      <c r="CX164" s="263">
        <v>2</v>
      </c>
      <c r="CY164" s="263" t="s">
        <v>653</v>
      </c>
      <c r="CZ164" s="263">
        <v>7098</v>
      </c>
      <c r="DA164" s="263" t="s">
        <v>445</v>
      </c>
      <c r="DB164" s="263" t="s">
        <v>654</v>
      </c>
      <c r="DC164" s="576" t="s">
        <v>655</v>
      </c>
      <c r="DD164" s="53">
        <f t="shared" si="24"/>
        <v>1752870</v>
      </c>
      <c r="DE164" s="53">
        <f t="shared" si="25"/>
        <v>0</v>
      </c>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row>
    <row r="165" spans="1:233" s="66" customFormat="1" ht="57" customHeight="1" x14ac:dyDescent="0.25">
      <c r="A165" s="501" t="s">
        <v>413</v>
      </c>
      <c r="B165" s="61" t="s">
        <v>127</v>
      </c>
      <c r="C165" s="61" t="s">
        <v>102</v>
      </c>
      <c r="D165" s="61" t="s">
        <v>413</v>
      </c>
      <c r="E165" s="61" t="s">
        <v>415</v>
      </c>
      <c r="F165" s="61" t="s">
        <v>416</v>
      </c>
      <c r="G165" s="568" t="s">
        <v>658</v>
      </c>
      <c r="H165" s="285" t="s">
        <v>113</v>
      </c>
      <c r="I165" s="501" t="s">
        <v>637</v>
      </c>
      <c r="J165" s="61" t="s">
        <v>638</v>
      </c>
      <c r="K165" s="502">
        <v>1</v>
      </c>
      <c r="L165" s="889" t="s">
        <v>659</v>
      </c>
      <c r="M165" s="101">
        <v>2021005810187</v>
      </c>
      <c r="N165" s="183">
        <v>788418687</v>
      </c>
      <c r="O165" s="185" t="s">
        <v>955</v>
      </c>
      <c r="P165" s="184" t="s">
        <v>956</v>
      </c>
      <c r="Q165" s="864">
        <v>788418687</v>
      </c>
      <c r="R165" s="930" t="s">
        <v>957</v>
      </c>
      <c r="S165" s="184" t="s">
        <v>958</v>
      </c>
      <c r="T165" s="188">
        <v>44671</v>
      </c>
      <c r="U165" s="188">
        <v>44926</v>
      </c>
      <c r="V165" s="936"/>
      <c r="W165" s="974" t="s">
        <v>424</v>
      </c>
      <c r="X165" s="258">
        <f t="shared" si="28"/>
        <v>788418687</v>
      </c>
      <c r="Y165" s="263">
        <v>54129</v>
      </c>
      <c r="Z165" s="576" t="s">
        <v>660</v>
      </c>
      <c r="AA165" s="1020">
        <v>788418.68700000003</v>
      </c>
      <c r="AB165" s="1090" t="s">
        <v>323</v>
      </c>
      <c r="AC165" s="1091" t="s">
        <v>1086</v>
      </c>
      <c r="AD165" s="803" t="s">
        <v>422</v>
      </c>
      <c r="AE165" s="61" t="s">
        <v>423</v>
      </c>
      <c r="AF165" s="102"/>
      <c r="AG165" s="102">
        <v>788418687</v>
      </c>
      <c r="AH165" s="1135">
        <f t="shared" si="26"/>
        <v>788418687</v>
      </c>
      <c r="AI165" s="1192">
        <v>788.41868700000009</v>
      </c>
      <c r="AJ165" s="54"/>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v>788.41868700000009</v>
      </c>
      <c r="BY165" s="55"/>
      <c r="BZ165" s="55"/>
      <c r="CA165" s="55"/>
      <c r="CB165" s="55"/>
      <c r="CC165" s="55"/>
      <c r="CD165" s="55"/>
      <c r="CE165" s="55"/>
      <c r="CF165" s="55"/>
      <c r="CG165" s="55"/>
      <c r="CH165" s="55"/>
      <c r="CI165" s="55"/>
      <c r="CJ165" s="55"/>
      <c r="CK165" s="55"/>
      <c r="CL165" s="55"/>
      <c r="CM165" s="56"/>
      <c r="CN165" s="56"/>
      <c r="CO165" s="1193"/>
      <c r="CP165" s="1223">
        <v>2201015</v>
      </c>
      <c r="CQ165" s="57" t="s">
        <v>637</v>
      </c>
      <c r="CR165" s="241">
        <v>22012</v>
      </c>
      <c r="CS165" s="239" t="s">
        <v>642</v>
      </c>
      <c r="CT165" s="264" t="s">
        <v>424</v>
      </c>
      <c r="CU165" s="201">
        <f t="shared" si="27"/>
        <v>788418687</v>
      </c>
      <c r="CV165" s="263">
        <v>54129</v>
      </c>
      <c r="CW165" s="263" t="s">
        <v>660</v>
      </c>
      <c r="CX165" s="263">
        <v>2</v>
      </c>
      <c r="CY165" s="263" t="s">
        <v>443</v>
      </c>
      <c r="CZ165" s="263">
        <v>70443</v>
      </c>
      <c r="DA165" s="263" t="s">
        <v>430</v>
      </c>
      <c r="DB165" s="263" t="s">
        <v>661</v>
      </c>
      <c r="DC165" s="576" t="s">
        <v>662</v>
      </c>
      <c r="DD165" s="53">
        <f t="shared" si="24"/>
        <v>788418687</v>
      </c>
      <c r="DE165" s="53">
        <f t="shared" si="25"/>
        <v>0</v>
      </c>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row>
    <row r="166" spans="1:233" s="66" customFormat="1" ht="82.5" customHeight="1" x14ac:dyDescent="0.25">
      <c r="A166" s="501" t="s">
        <v>413</v>
      </c>
      <c r="B166" s="61" t="s">
        <v>127</v>
      </c>
      <c r="C166" s="61" t="s">
        <v>102</v>
      </c>
      <c r="D166" s="61" t="s">
        <v>413</v>
      </c>
      <c r="E166" s="61" t="s">
        <v>415</v>
      </c>
      <c r="F166" s="61" t="s">
        <v>416</v>
      </c>
      <c r="G166" s="568" t="s">
        <v>663</v>
      </c>
      <c r="H166" s="285" t="s">
        <v>113</v>
      </c>
      <c r="I166" s="501" t="s">
        <v>637</v>
      </c>
      <c r="J166" s="61" t="s">
        <v>638</v>
      </c>
      <c r="K166" s="502">
        <v>1</v>
      </c>
      <c r="L166" s="889" t="s">
        <v>664</v>
      </c>
      <c r="M166" s="101">
        <v>2021005810161</v>
      </c>
      <c r="N166" s="183">
        <v>968492868</v>
      </c>
      <c r="O166" s="185" t="s">
        <v>959</v>
      </c>
      <c r="P166" s="184" t="s">
        <v>960</v>
      </c>
      <c r="Q166" s="864">
        <v>968492868</v>
      </c>
      <c r="R166" s="930" t="s">
        <v>1118</v>
      </c>
      <c r="S166" s="184" t="s">
        <v>961</v>
      </c>
      <c r="T166" s="188">
        <v>44680</v>
      </c>
      <c r="U166" s="188">
        <v>44862</v>
      </c>
      <c r="V166" s="936"/>
      <c r="W166" s="987" t="s">
        <v>120</v>
      </c>
      <c r="X166" s="258">
        <f t="shared" si="28"/>
        <v>968492868</v>
      </c>
      <c r="Y166" s="263">
        <v>84222</v>
      </c>
      <c r="Z166" s="576" t="s">
        <v>665</v>
      </c>
      <c r="AA166" s="1020">
        <v>968492.86800000002</v>
      </c>
      <c r="AB166" s="1090" t="s">
        <v>323</v>
      </c>
      <c r="AC166" s="1091" t="s">
        <v>983</v>
      </c>
      <c r="AD166" s="803" t="s">
        <v>422</v>
      </c>
      <c r="AE166" s="61" t="s">
        <v>423</v>
      </c>
      <c r="AF166" s="102"/>
      <c r="AG166" s="102">
        <v>968492868</v>
      </c>
      <c r="AH166" s="1135">
        <f t="shared" si="26"/>
        <v>968492868</v>
      </c>
      <c r="AI166" s="1192">
        <v>968.49286800000004</v>
      </c>
      <c r="AJ166" s="54"/>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v>968.49286800000004</v>
      </c>
      <c r="BY166" s="55"/>
      <c r="BZ166" s="55"/>
      <c r="CA166" s="55"/>
      <c r="CB166" s="55"/>
      <c r="CC166" s="55"/>
      <c r="CD166" s="55"/>
      <c r="CE166" s="55"/>
      <c r="CF166" s="55"/>
      <c r="CG166" s="55"/>
      <c r="CH166" s="55"/>
      <c r="CI166" s="55"/>
      <c r="CJ166" s="55"/>
      <c r="CK166" s="55"/>
      <c r="CL166" s="55"/>
      <c r="CM166" s="56"/>
      <c r="CN166" s="56"/>
      <c r="CO166" s="1193"/>
      <c r="CP166" s="1223" t="s">
        <v>640</v>
      </c>
      <c r="CQ166" s="57" t="s">
        <v>641</v>
      </c>
      <c r="CR166" s="241">
        <v>22012</v>
      </c>
      <c r="CS166" s="239" t="s">
        <v>642</v>
      </c>
      <c r="CT166" s="99" t="s">
        <v>120</v>
      </c>
      <c r="CU166" s="258">
        <f t="shared" si="27"/>
        <v>968492868</v>
      </c>
      <c r="CV166" s="263">
        <v>84222</v>
      </c>
      <c r="CW166" s="263" t="s">
        <v>665</v>
      </c>
      <c r="CX166" s="263">
        <v>2</v>
      </c>
      <c r="CY166" s="263" t="s">
        <v>653</v>
      </c>
      <c r="CZ166" s="263">
        <v>7095</v>
      </c>
      <c r="DA166" s="263" t="s">
        <v>666</v>
      </c>
      <c r="DB166" s="263" t="s">
        <v>667</v>
      </c>
      <c r="DC166" s="576" t="s">
        <v>668</v>
      </c>
      <c r="DD166" s="53">
        <f t="shared" si="24"/>
        <v>968492868</v>
      </c>
      <c r="DE166" s="53">
        <f t="shared" si="25"/>
        <v>0</v>
      </c>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row>
    <row r="167" spans="1:233" s="66" customFormat="1" ht="78" customHeight="1" x14ac:dyDescent="0.25">
      <c r="A167" s="501" t="s">
        <v>413</v>
      </c>
      <c r="B167" s="61" t="s">
        <v>127</v>
      </c>
      <c r="C167" s="61" t="s">
        <v>102</v>
      </c>
      <c r="D167" s="61" t="s">
        <v>413</v>
      </c>
      <c r="E167" s="61" t="s">
        <v>415</v>
      </c>
      <c r="F167" s="61" t="s">
        <v>416</v>
      </c>
      <c r="G167" s="568" t="s">
        <v>669</v>
      </c>
      <c r="H167" s="285" t="s">
        <v>113</v>
      </c>
      <c r="I167" s="501" t="s">
        <v>637</v>
      </c>
      <c r="J167" s="61" t="s">
        <v>638</v>
      </c>
      <c r="K167" s="502">
        <v>1</v>
      </c>
      <c r="L167" s="888" t="s">
        <v>670</v>
      </c>
      <c r="M167" s="101">
        <v>2021005810249</v>
      </c>
      <c r="N167" s="183">
        <v>306818867</v>
      </c>
      <c r="O167" s="185" t="s">
        <v>962</v>
      </c>
      <c r="P167" s="184" t="s">
        <v>963</v>
      </c>
      <c r="Q167" s="864">
        <v>306818867</v>
      </c>
      <c r="R167" s="930" t="s">
        <v>964</v>
      </c>
      <c r="S167" s="184" t="s">
        <v>965</v>
      </c>
      <c r="T167" s="188">
        <v>44571</v>
      </c>
      <c r="U167" s="188">
        <v>44926</v>
      </c>
      <c r="V167" s="936"/>
      <c r="W167" s="974" t="s">
        <v>671</v>
      </c>
      <c r="X167" s="258">
        <f t="shared" si="28"/>
        <v>306818867</v>
      </c>
      <c r="Y167" s="263">
        <v>91121</v>
      </c>
      <c r="Z167" s="576" t="s">
        <v>1168</v>
      </c>
      <c r="AA167" s="1020">
        <v>306818.86700000003</v>
      </c>
      <c r="AB167" s="1090" t="s">
        <v>323</v>
      </c>
      <c r="AC167" s="1091" t="s">
        <v>984</v>
      </c>
      <c r="AD167" s="803" t="s">
        <v>422</v>
      </c>
      <c r="AE167" s="61" t="s">
        <v>423</v>
      </c>
      <c r="AF167" s="102"/>
      <c r="AG167" s="102">
        <v>306818867</v>
      </c>
      <c r="AH167" s="1135">
        <f t="shared" si="26"/>
        <v>306818867</v>
      </c>
      <c r="AI167" s="1192">
        <v>306.81886700000001</v>
      </c>
      <c r="AJ167" s="54"/>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v>306.81886700000001</v>
      </c>
      <c r="BY167" s="55"/>
      <c r="BZ167" s="55"/>
      <c r="CA167" s="55"/>
      <c r="CB167" s="55"/>
      <c r="CC167" s="55"/>
      <c r="CD167" s="55"/>
      <c r="CE167" s="55"/>
      <c r="CF167" s="55"/>
      <c r="CG167" s="55"/>
      <c r="CH167" s="55"/>
      <c r="CI167" s="55"/>
      <c r="CJ167" s="55"/>
      <c r="CK167" s="55"/>
      <c r="CL167" s="55"/>
      <c r="CM167" s="56"/>
      <c r="CN167" s="56"/>
      <c r="CO167" s="1193"/>
      <c r="CP167" s="1223">
        <v>2201015</v>
      </c>
      <c r="CQ167" s="57" t="s">
        <v>637</v>
      </c>
      <c r="CR167" s="241">
        <v>22012</v>
      </c>
      <c r="CS167" s="239" t="s">
        <v>642</v>
      </c>
      <c r="CT167" s="264" t="s">
        <v>671</v>
      </c>
      <c r="CU167" s="201">
        <f t="shared" si="27"/>
        <v>306818867</v>
      </c>
      <c r="CV167" s="263">
        <v>91121</v>
      </c>
      <c r="CW167" s="263" t="s">
        <v>1168</v>
      </c>
      <c r="CX167" s="263">
        <v>2</v>
      </c>
      <c r="CY167" s="263" t="s">
        <v>653</v>
      </c>
      <c r="CZ167" s="263">
        <v>7098</v>
      </c>
      <c r="DA167" s="263" t="s">
        <v>445</v>
      </c>
      <c r="DB167" s="263" t="s">
        <v>672</v>
      </c>
      <c r="DC167" s="576" t="s">
        <v>673</v>
      </c>
      <c r="DD167" s="53">
        <f t="shared" si="24"/>
        <v>306818867</v>
      </c>
      <c r="DE167" s="53">
        <f t="shared" si="25"/>
        <v>0</v>
      </c>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row>
    <row r="168" spans="1:233" s="66" customFormat="1" ht="65.25" customHeight="1" x14ac:dyDescent="0.25">
      <c r="A168" s="501" t="s">
        <v>413</v>
      </c>
      <c r="B168" s="61" t="s">
        <v>127</v>
      </c>
      <c r="C168" s="61" t="s">
        <v>102</v>
      </c>
      <c r="D168" s="61" t="s">
        <v>413</v>
      </c>
      <c r="E168" s="61" t="s">
        <v>415</v>
      </c>
      <c r="F168" s="61" t="s">
        <v>416</v>
      </c>
      <c r="G168" s="568" t="s">
        <v>674</v>
      </c>
      <c r="H168" s="285" t="s">
        <v>113</v>
      </c>
      <c r="I168" s="501" t="s">
        <v>637</v>
      </c>
      <c r="J168" s="61" t="s">
        <v>638</v>
      </c>
      <c r="K168" s="502">
        <v>1</v>
      </c>
      <c r="L168" s="888" t="s">
        <v>675</v>
      </c>
      <c r="M168" s="101">
        <v>2021005810188</v>
      </c>
      <c r="N168" s="183">
        <v>7112187</v>
      </c>
      <c r="O168" s="185" t="s">
        <v>962</v>
      </c>
      <c r="P168" s="184" t="s">
        <v>966</v>
      </c>
      <c r="Q168" s="864">
        <v>7112187</v>
      </c>
      <c r="R168" s="930" t="s">
        <v>967</v>
      </c>
      <c r="S168" s="184" t="s">
        <v>968</v>
      </c>
      <c r="T168" s="188">
        <v>44757</v>
      </c>
      <c r="U168" s="188">
        <v>44788</v>
      </c>
      <c r="V168" s="936"/>
      <c r="W168" s="974" t="s">
        <v>120</v>
      </c>
      <c r="X168" s="258">
        <f t="shared" si="28"/>
        <v>7112187</v>
      </c>
      <c r="Y168" s="260" t="s">
        <v>312</v>
      </c>
      <c r="Z168" s="975" t="s">
        <v>313</v>
      </c>
      <c r="AA168" s="1020">
        <v>7112.1869999999999</v>
      </c>
      <c r="AB168" s="1090" t="s">
        <v>323</v>
      </c>
      <c r="AC168" s="1091" t="s">
        <v>323</v>
      </c>
      <c r="AD168" s="803" t="s">
        <v>422</v>
      </c>
      <c r="AE168" s="61" t="s">
        <v>423</v>
      </c>
      <c r="AF168" s="102"/>
      <c r="AG168" s="102">
        <v>7112187</v>
      </c>
      <c r="AH168" s="1135">
        <f t="shared" si="26"/>
        <v>7112187</v>
      </c>
      <c r="AI168" s="1192">
        <v>7.1121869999999996</v>
      </c>
      <c r="AJ168" s="54"/>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v>7.1121869999999996</v>
      </c>
      <c r="BY168" s="55"/>
      <c r="BZ168" s="55"/>
      <c r="CA168" s="55"/>
      <c r="CB168" s="55"/>
      <c r="CC168" s="55"/>
      <c r="CD168" s="55"/>
      <c r="CE168" s="55"/>
      <c r="CF168" s="55"/>
      <c r="CG168" s="55"/>
      <c r="CH168" s="55"/>
      <c r="CI168" s="55"/>
      <c r="CJ168" s="55"/>
      <c r="CK168" s="55"/>
      <c r="CL168" s="55"/>
      <c r="CM168" s="56"/>
      <c r="CN168" s="56"/>
      <c r="CO168" s="1193"/>
      <c r="CP168" s="1223" t="s">
        <v>640</v>
      </c>
      <c r="CQ168" s="57" t="s">
        <v>641</v>
      </c>
      <c r="CR168" s="241">
        <v>22012</v>
      </c>
      <c r="CS168" s="239" t="s">
        <v>642</v>
      </c>
      <c r="CT168" s="264" t="s">
        <v>120</v>
      </c>
      <c r="CU168" s="258">
        <f t="shared" si="27"/>
        <v>7112187</v>
      </c>
      <c r="CV168" s="260" t="s">
        <v>312</v>
      </c>
      <c r="CW168" s="260" t="s">
        <v>313</v>
      </c>
      <c r="CX168" s="261" t="s">
        <v>442</v>
      </c>
      <c r="CY168" s="261" t="s">
        <v>443</v>
      </c>
      <c r="CZ168" s="256" t="s">
        <v>444</v>
      </c>
      <c r="DA168" s="256" t="s">
        <v>445</v>
      </c>
      <c r="DB168" s="257" t="s">
        <v>676</v>
      </c>
      <c r="DC168" s="575" t="s">
        <v>677</v>
      </c>
      <c r="DD168" s="53">
        <f t="shared" si="24"/>
        <v>7112187</v>
      </c>
      <c r="DE168" s="53">
        <f t="shared" si="25"/>
        <v>0</v>
      </c>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row>
    <row r="169" spans="1:233" s="66" customFormat="1" ht="104.25" customHeight="1" x14ac:dyDescent="0.25">
      <c r="A169" s="501" t="s">
        <v>413</v>
      </c>
      <c r="B169" s="61" t="s">
        <v>127</v>
      </c>
      <c r="C169" s="61" t="s">
        <v>102</v>
      </c>
      <c r="D169" s="61" t="s">
        <v>413</v>
      </c>
      <c r="E169" s="61" t="s">
        <v>415</v>
      </c>
      <c r="F169" s="61" t="s">
        <v>416</v>
      </c>
      <c r="G169" s="568" t="s">
        <v>678</v>
      </c>
      <c r="H169" s="285" t="s">
        <v>113</v>
      </c>
      <c r="I169" s="501" t="s">
        <v>637</v>
      </c>
      <c r="J169" s="61" t="s">
        <v>638</v>
      </c>
      <c r="K169" s="502">
        <v>1</v>
      </c>
      <c r="L169" s="888" t="s">
        <v>679</v>
      </c>
      <c r="M169" s="101">
        <v>2021005810188</v>
      </c>
      <c r="N169" s="183">
        <v>200000000</v>
      </c>
      <c r="O169" s="185" t="s">
        <v>969</v>
      </c>
      <c r="P169" s="184" t="s">
        <v>970</v>
      </c>
      <c r="Q169" s="864">
        <v>200000000</v>
      </c>
      <c r="R169" s="930" t="s">
        <v>971</v>
      </c>
      <c r="S169" s="184" t="s">
        <v>972</v>
      </c>
      <c r="T169" s="188">
        <v>44652</v>
      </c>
      <c r="U169" s="188">
        <v>44895</v>
      </c>
      <c r="V169" s="936"/>
      <c r="W169" s="974" t="s">
        <v>120</v>
      </c>
      <c r="X169" s="258">
        <f t="shared" si="28"/>
        <v>200000000</v>
      </c>
      <c r="Y169" s="260" t="s">
        <v>312</v>
      </c>
      <c r="Z169" s="975" t="s">
        <v>313</v>
      </c>
      <c r="AA169" s="1020">
        <v>200000</v>
      </c>
      <c r="AB169" s="1090" t="s">
        <v>323</v>
      </c>
      <c r="AC169" s="1091" t="s">
        <v>985</v>
      </c>
      <c r="AD169" s="803" t="s">
        <v>422</v>
      </c>
      <c r="AE169" s="61" t="s">
        <v>423</v>
      </c>
      <c r="AF169" s="102"/>
      <c r="AG169" s="102">
        <v>200000000</v>
      </c>
      <c r="AH169" s="1135">
        <f t="shared" si="26"/>
        <v>200000000</v>
      </c>
      <c r="AI169" s="1192">
        <v>200</v>
      </c>
      <c r="AJ169" s="54"/>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v>200</v>
      </c>
      <c r="BY169" s="55"/>
      <c r="BZ169" s="55"/>
      <c r="CA169" s="55"/>
      <c r="CB169" s="55"/>
      <c r="CC169" s="55"/>
      <c r="CD169" s="55"/>
      <c r="CE169" s="55"/>
      <c r="CF169" s="55"/>
      <c r="CG169" s="55"/>
      <c r="CH169" s="55"/>
      <c r="CI169" s="55"/>
      <c r="CJ169" s="55"/>
      <c r="CK169" s="55"/>
      <c r="CL169" s="55"/>
      <c r="CM169" s="56"/>
      <c r="CN169" s="56"/>
      <c r="CO169" s="1193"/>
      <c r="CP169" s="1223" t="s">
        <v>640</v>
      </c>
      <c r="CQ169" s="57" t="s">
        <v>641</v>
      </c>
      <c r="CR169" s="241">
        <v>22012</v>
      </c>
      <c r="CS169" s="239" t="s">
        <v>642</v>
      </c>
      <c r="CT169" s="264" t="s">
        <v>120</v>
      </c>
      <c r="CU169" s="258">
        <f t="shared" si="27"/>
        <v>200000000</v>
      </c>
      <c r="CV169" s="260" t="s">
        <v>312</v>
      </c>
      <c r="CW169" s="260" t="s">
        <v>313</v>
      </c>
      <c r="CX169" s="261" t="s">
        <v>442</v>
      </c>
      <c r="CY169" s="261" t="s">
        <v>443</v>
      </c>
      <c r="CZ169" s="256" t="s">
        <v>444</v>
      </c>
      <c r="DA169" s="256" t="s">
        <v>445</v>
      </c>
      <c r="DB169" s="257" t="s">
        <v>676</v>
      </c>
      <c r="DC169" s="575" t="s">
        <v>677</v>
      </c>
      <c r="DD169" s="53">
        <f t="shared" si="24"/>
        <v>200000000</v>
      </c>
      <c r="DE169" s="53">
        <f t="shared" si="25"/>
        <v>0</v>
      </c>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row>
    <row r="170" spans="1:233" s="66" customFormat="1" ht="54" customHeight="1" x14ac:dyDescent="0.25">
      <c r="A170" s="501" t="s">
        <v>413</v>
      </c>
      <c r="B170" s="61" t="s">
        <v>127</v>
      </c>
      <c r="C170" s="61" t="s">
        <v>102</v>
      </c>
      <c r="D170" s="61" t="s">
        <v>413</v>
      </c>
      <c r="E170" s="61" t="s">
        <v>415</v>
      </c>
      <c r="F170" s="61" t="s">
        <v>416</v>
      </c>
      <c r="G170" s="568" t="s">
        <v>680</v>
      </c>
      <c r="H170" s="285" t="s">
        <v>113</v>
      </c>
      <c r="I170" s="501" t="s">
        <v>637</v>
      </c>
      <c r="J170" s="61" t="s">
        <v>638</v>
      </c>
      <c r="K170" s="502">
        <v>1</v>
      </c>
      <c r="L170" s="888" t="s">
        <v>681</v>
      </c>
      <c r="M170" s="101">
        <v>2021005810173</v>
      </c>
      <c r="N170" s="183">
        <v>2004125440</v>
      </c>
      <c r="O170" s="185" t="s">
        <v>973</v>
      </c>
      <c r="P170" s="184" t="s">
        <v>974</v>
      </c>
      <c r="Q170" s="864">
        <v>2004125440</v>
      </c>
      <c r="R170" s="930" t="s">
        <v>1119</v>
      </c>
      <c r="S170" s="184" t="s">
        <v>975</v>
      </c>
      <c r="T170" s="188">
        <v>44706</v>
      </c>
      <c r="U170" s="188">
        <v>44829</v>
      </c>
      <c r="V170" s="936"/>
      <c r="W170" s="988" t="s">
        <v>120</v>
      </c>
      <c r="X170" s="258">
        <f t="shared" si="28"/>
        <v>2004125440</v>
      </c>
      <c r="Y170" s="263">
        <v>85330</v>
      </c>
      <c r="Z170" s="576" t="s">
        <v>682</v>
      </c>
      <c r="AA170" s="1020">
        <v>2004125.44</v>
      </c>
      <c r="AB170" s="1090" t="s">
        <v>323</v>
      </c>
      <c r="AC170" s="1091" t="s">
        <v>982</v>
      </c>
      <c r="AD170" s="803" t="s">
        <v>422</v>
      </c>
      <c r="AE170" s="61" t="s">
        <v>423</v>
      </c>
      <c r="AF170" s="102"/>
      <c r="AG170" s="102">
        <v>2004125440</v>
      </c>
      <c r="AH170" s="1135">
        <f t="shared" si="26"/>
        <v>2004125440</v>
      </c>
      <c r="AI170" s="1192">
        <v>2004.12544</v>
      </c>
      <c r="AJ170" s="54"/>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v>2004.12544</v>
      </c>
      <c r="BY170" s="55"/>
      <c r="BZ170" s="55"/>
      <c r="CA170" s="55"/>
      <c r="CB170" s="55"/>
      <c r="CC170" s="55"/>
      <c r="CD170" s="55"/>
      <c r="CE170" s="55"/>
      <c r="CF170" s="55"/>
      <c r="CG170" s="55"/>
      <c r="CH170" s="55"/>
      <c r="CI170" s="55"/>
      <c r="CJ170" s="55"/>
      <c r="CK170" s="55"/>
      <c r="CL170" s="55"/>
      <c r="CM170" s="56"/>
      <c r="CN170" s="56"/>
      <c r="CO170" s="1193"/>
      <c r="CP170" s="1223" t="s">
        <v>640</v>
      </c>
      <c r="CQ170" s="57" t="s">
        <v>641</v>
      </c>
      <c r="CR170" s="241">
        <v>22012</v>
      </c>
      <c r="CS170" s="239" t="s">
        <v>642</v>
      </c>
      <c r="CT170" s="263" t="s">
        <v>120</v>
      </c>
      <c r="CU170" s="201">
        <f t="shared" si="27"/>
        <v>2004125440</v>
      </c>
      <c r="CV170" s="263">
        <v>85330</v>
      </c>
      <c r="CW170" s="263" t="s">
        <v>682</v>
      </c>
      <c r="CX170" s="240" t="s">
        <v>442</v>
      </c>
      <c r="CY170" s="263" t="s">
        <v>443</v>
      </c>
      <c r="CZ170" s="263">
        <v>7098</v>
      </c>
      <c r="DA170" s="263" t="s">
        <v>683</v>
      </c>
      <c r="DB170" s="263" t="s">
        <v>684</v>
      </c>
      <c r="DC170" s="576" t="s">
        <v>685</v>
      </c>
      <c r="DD170" s="53">
        <f t="shared" si="24"/>
        <v>2004125440</v>
      </c>
      <c r="DE170" s="53">
        <f t="shared" si="25"/>
        <v>0</v>
      </c>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row>
    <row r="171" spans="1:233" s="66" customFormat="1" ht="52.5" customHeight="1" x14ac:dyDescent="0.25">
      <c r="A171" s="501" t="s">
        <v>413</v>
      </c>
      <c r="B171" s="61" t="s">
        <v>127</v>
      </c>
      <c r="C171" s="61" t="s">
        <v>102</v>
      </c>
      <c r="D171" s="61" t="s">
        <v>413</v>
      </c>
      <c r="E171" s="61" t="s">
        <v>415</v>
      </c>
      <c r="F171" s="61" t="s">
        <v>416</v>
      </c>
      <c r="G171" s="568" t="s">
        <v>686</v>
      </c>
      <c r="H171" s="285" t="s">
        <v>113</v>
      </c>
      <c r="I171" s="501" t="s">
        <v>637</v>
      </c>
      <c r="J171" s="61" t="s">
        <v>638</v>
      </c>
      <c r="K171" s="502">
        <v>1</v>
      </c>
      <c r="L171" s="888" t="s">
        <v>687</v>
      </c>
      <c r="M171" s="101">
        <v>2021005810174</v>
      </c>
      <c r="N171" s="183">
        <v>2026149437</v>
      </c>
      <c r="O171" s="185" t="s">
        <v>976</v>
      </c>
      <c r="P171" s="184" t="s">
        <v>977</v>
      </c>
      <c r="Q171" s="864">
        <v>2026149437</v>
      </c>
      <c r="R171" s="930" t="s">
        <v>1120</v>
      </c>
      <c r="S171" s="184" t="s">
        <v>978</v>
      </c>
      <c r="T171" s="188">
        <v>44651</v>
      </c>
      <c r="U171" s="188">
        <v>44592</v>
      </c>
      <c r="V171" s="936"/>
      <c r="W171" s="974" t="s">
        <v>120</v>
      </c>
      <c r="X171" s="258">
        <f t="shared" si="28"/>
        <v>2026149437</v>
      </c>
      <c r="Y171" s="263">
        <v>85250</v>
      </c>
      <c r="Z171" s="576" t="s">
        <v>688</v>
      </c>
      <c r="AA171" s="1020">
        <v>2026149.4369999999</v>
      </c>
      <c r="AB171" s="1090" t="s">
        <v>323</v>
      </c>
      <c r="AC171" s="1091" t="s">
        <v>982</v>
      </c>
      <c r="AD171" s="803" t="s">
        <v>422</v>
      </c>
      <c r="AE171" s="61" t="s">
        <v>423</v>
      </c>
      <c r="AF171" s="102"/>
      <c r="AG171" s="102">
        <v>2026149437</v>
      </c>
      <c r="AH171" s="1135">
        <f t="shared" si="26"/>
        <v>2026149437</v>
      </c>
      <c r="AI171" s="1192">
        <v>2026.1494369999998</v>
      </c>
      <c r="AJ171" s="54"/>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v>2026.1494369999998</v>
      </c>
      <c r="BY171" s="55"/>
      <c r="BZ171" s="55"/>
      <c r="CA171" s="55"/>
      <c r="CB171" s="55"/>
      <c r="CC171" s="55"/>
      <c r="CD171" s="55"/>
      <c r="CE171" s="55"/>
      <c r="CF171" s="55"/>
      <c r="CG171" s="55"/>
      <c r="CH171" s="55"/>
      <c r="CI171" s="55"/>
      <c r="CJ171" s="55"/>
      <c r="CK171" s="55"/>
      <c r="CL171" s="55"/>
      <c r="CM171" s="56"/>
      <c r="CN171" s="56"/>
      <c r="CO171" s="1193"/>
      <c r="CP171" s="1223" t="s">
        <v>640</v>
      </c>
      <c r="CQ171" s="57" t="s">
        <v>641</v>
      </c>
      <c r="CR171" s="241">
        <v>22012</v>
      </c>
      <c r="CS171" s="239" t="s">
        <v>642</v>
      </c>
      <c r="CT171" s="264" t="s">
        <v>120</v>
      </c>
      <c r="CU171" s="258">
        <f t="shared" si="27"/>
        <v>2026149437</v>
      </c>
      <c r="CV171" s="263">
        <v>85250</v>
      </c>
      <c r="CW171" s="263" t="s">
        <v>688</v>
      </c>
      <c r="CX171" s="240" t="s">
        <v>442</v>
      </c>
      <c r="CY171" s="263" t="s">
        <v>653</v>
      </c>
      <c r="CZ171" s="263">
        <v>7098</v>
      </c>
      <c r="DA171" s="263" t="s">
        <v>445</v>
      </c>
      <c r="DB171" s="263" t="s">
        <v>689</v>
      </c>
      <c r="DC171" s="576" t="s">
        <v>690</v>
      </c>
      <c r="DD171" s="53">
        <f t="shared" si="24"/>
        <v>2026149437</v>
      </c>
      <c r="DE171" s="53">
        <f t="shared" si="25"/>
        <v>0</v>
      </c>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row>
    <row r="172" spans="1:233" s="66" customFormat="1" ht="70.5" customHeight="1" x14ac:dyDescent="0.25">
      <c r="A172" s="501" t="s">
        <v>413</v>
      </c>
      <c r="B172" s="61" t="s">
        <v>127</v>
      </c>
      <c r="C172" s="61" t="s">
        <v>102</v>
      </c>
      <c r="D172" s="61" t="s">
        <v>413</v>
      </c>
      <c r="E172" s="61" t="s">
        <v>415</v>
      </c>
      <c r="F172" s="61" t="s">
        <v>416</v>
      </c>
      <c r="G172" s="568" t="s">
        <v>691</v>
      </c>
      <c r="H172" s="285" t="s">
        <v>113</v>
      </c>
      <c r="I172" s="501" t="s">
        <v>637</v>
      </c>
      <c r="J172" s="61" t="s">
        <v>638</v>
      </c>
      <c r="K172" s="502">
        <v>1</v>
      </c>
      <c r="L172" s="888" t="s">
        <v>692</v>
      </c>
      <c r="M172" s="101">
        <v>2021005810179</v>
      </c>
      <c r="N172" s="183">
        <v>20150000</v>
      </c>
      <c r="O172" s="185" t="s">
        <v>924</v>
      </c>
      <c r="P172" s="184" t="s">
        <v>925</v>
      </c>
      <c r="Q172" s="864">
        <v>20150000</v>
      </c>
      <c r="R172" s="930" t="s">
        <v>979</v>
      </c>
      <c r="S172" s="184" t="s">
        <v>927</v>
      </c>
      <c r="T172" s="188">
        <v>44727</v>
      </c>
      <c r="U172" s="188">
        <v>44787</v>
      </c>
      <c r="V172" s="936"/>
      <c r="W172" s="988" t="s">
        <v>120</v>
      </c>
      <c r="X172" s="258">
        <f t="shared" si="28"/>
        <v>20150000</v>
      </c>
      <c r="Y172" s="263">
        <v>54129</v>
      </c>
      <c r="Z172" s="576" t="s">
        <v>428</v>
      </c>
      <c r="AA172" s="1020">
        <v>20150</v>
      </c>
      <c r="AB172" s="1090" t="s">
        <v>323</v>
      </c>
      <c r="AC172" s="1091" t="s">
        <v>986</v>
      </c>
      <c r="AD172" s="803" t="s">
        <v>422</v>
      </c>
      <c r="AE172" s="61" t="s">
        <v>423</v>
      </c>
      <c r="AF172" s="102"/>
      <c r="AG172" s="102">
        <v>20150000</v>
      </c>
      <c r="AH172" s="1135">
        <f t="shared" si="26"/>
        <v>20150000</v>
      </c>
      <c r="AI172" s="1192">
        <v>20.149999999999999</v>
      </c>
      <c r="AJ172" s="54"/>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v>20</v>
      </c>
      <c r="BZ172" s="55">
        <v>0.15</v>
      </c>
      <c r="CA172" s="55"/>
      <c r="CB172" s="55"/>
      <c r="CC172" s="55"/>
      <c r="CD172" s="55"/>
      <c r="CE172" s="55"/>
      <c r="CF172" s="55"/>
      <c r="CG172" s="55"/>
      <c r="CH172" s="55"/>
      <c r="CI172" s="55"/>
      <c r="CJ172" s="55"/>
      <c r="CK172" s="55"/>
      <c r="CL172" s="55"/>
      <c r="CM172" s="56"/>
      <c r="CN172" s="56"/>
      <c r="CO172" s="1193"/>
      <c r="CP172" s="1223">
        <v>2201015</v>
      </c>
      <c r="CQ172" s="57" t="s">
        <v>637</v>
      </c>
      <c r="CR172" s="241">
        <v>22012</v>
      </c>
      <c r="CS172" s="239" t="s">
        <v>642</v>
      </c>
      <c r="CT172" s="263" t="s">
        <v>424</v>
      </c>
      <c r="CU172" s="201">
        <f t="shared" si="27"/>
        <v>20150000</v>
      </c>
      <c r="CV172" s="263">
        <v>54129</v>
      </c>
      <c r="CW172" s="263" t="s">
        <v>428</v>
      </c>
      <c r="CX172" s="240" t="s">
        <v>442</v>
      </c>
      <c r="CY172" s="263" t="s">
        <v>653</v>
      </c>
      <c r="CZ172" s="263">
        <v>70443</v>
      </c>
      <c r="DA172" s="263" t="s">
        <v>430</v>
      </c>
      <c r="DB172" s="263" t="s">
        <v>456</v>
      </c>
      <c r="DC172" s="576" t="s">
        <v>693</v>
      </c>
      <c r="DD172" s="53">
        <f t="shared" si="24"/>
        <v>20150000</v>
      </c>
      <c r="DE172" s="53">
        <f t="shared" si="25"/>
        <v>0</v>
      </c>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row>
    <row r="173" spans="1:233" s="66" customFormat="1" ht="82.5" customHeight="1" thickBot="1" x14ac:dyDescent="0.3">
      <c r="A173" s="418" t="s">
        <v>413</v>
      </c>
      <c r="B173" s="419" t="s">
        <v>127</v>
      </c>
      <c r="C173" s="419" t="s">
        <v>102</v>
      </c>
      <c r="D173" s="419" t="s">
        <v>413</v>
      </c>
      <c r="E173" s="419" t="s">
        <v>415</v>
      </c>
      <c r="F173" s="419" t="s">
        <v>416</v>
      </c>
      <c r="G173" s="569" t="s">
        <v>694</v>
      </c>
      <c r="H173" s="285" t="s">
        <v>113</v>
      </c>
      <c r="I173" s="418" t="s">
        <v>637</v>
      </c>
      <c r="J173" s="419" t="s">
        <v>638</v>
      </c>
      <c r="K173" s="420">
        <v>1</v>
      </c>
      <c r="L173" s="890" t="s">
        <v>695</v>
      </c>
      <c r="M173" s="577">
        <v>2021005810190</v>
      </c>
      <c r="N173" s="442">
        <v>482566728</v>
      </c>
      <c r="O173" s="513" t="s">
        <v>980</v>
      </c>
      <c r="P173" s="443" t="s">
        <v>981</v>
      </c>
      <c r="Q173" s="849">
        <v>482566728</v>
      </c>
      <c r="R173" s="928" t="s">
        <v>942</v>
      </c>
      <c r="S173" s="443" t="s">
        <v>943</v>
      </c>
      <c r="T173" s="444">
        <v>44562</v>
      </c>
      <c r="U173" s="444">
        <v>44926</v>
      </c>
      <c r="V173" s="937"/>
      <c r="W173" s="977" t="s">
        <v>639</v>
      </c>
      <c r="X173" s="482">
        <f t="shared" si="28"/>
        <v>482566728</v>
      </c>
      <c r="Y173" s="521">
        <v>91121</v>
      </c>
      <c r="Z173" s="559" t="s">
        <v>696</v>
      </c>
      <c r="AA173" s="1016">
        <v>482566.728</v>
      </c>
      <c r="AB173" s="1084" t="s">
        <v>323</v>
      </c>
      <c r="AC173" s="1085" t="s">
        <v>987</v>
      </c>
      <c r="AD173" s="804" t="s">
        <v>422</v>
      </c>
      <c r="AE173" s="419" t="s">
        <v>423</v>
      </c>
      <c r="AF173" s="578"/>
      <c r="AG173" s="578">
        <v>482566728</v>
      </c>
      <c r="AH173" s="1136">
        <f t="shared" si="26"/>
        <v>482566728</v>
      </c>
      <c r="AI173" s="1184">
        <v>482.56672800000001</v>
      </c>
      <c r="AJ173" s="450"/>
      <c r="AK173" s="451"/>
      <c r="AL173" s="451"/>
      <c r="AM173" s="451"/>
      <c r="AN173" s="451"/>
      <c r="AO173" s="451"/>
      <c r="AP173" s="451"/>
      <c r="AQ173" s="451"/>
      <c r="AR173" s="451"/>
      <c r="AS173" s="451"/>
      <c r="AT173" s="451"/>
      <c r="AU173" s="451"/>
      <c r="AV173" s="451"/>
      <c r="AW173" s="451"/>
      <c r="AX173" s="451"/>
      <c r="AY173" s="451"/>
      <c r="AZ173" s="451"/>
      <c r="BA173" s="451"/>
      <c r="BB173" s="451"/>
      <c r="BC173" s="451"/>
      <c r="BD173" s="451"/>
      <c r="BE173" s="451"/>
      <c r="BF173" s="451"/>
      <c r="BG173" s="451"/>
      <c r="BH173" s="451"/>
      <c r="BI173" s="451"/>
      <c r="BJ173" s="451"/>
      <c r="BK173" s="451"/>
      <c r="BL173" s="451"/>
      <c r="BM173" s="451"/>
      <c r="BN173" s="451"/>
      <c r="BO173" s="451"/>
      <c r="BP173" s="451"/>
      <c r="BQ173" s="451"/>
      <c r="BR173" s="451"/>
      <c r="BS173" s="451"/>
      <c r="BT173" s="451"/>
      <c r="BU173" s="451"/>
      <c r="BV173" s="451"/>
      <c r="BW173" s="451"/>
      <c r="BX173" s="451"/>
      <c r="BY173" s="451"/>
      <c r="BZ173" s="451"/>
      <c r="CA173" s="451"/>
      <c r="CB173" s="451"/>
      <c r="CC173" s="451"/>
      <c r="CD173" s="451"/>
      <c r="CE173" s="451"/>
      <c r="CF173" s="451"/>
      <c r="CG173" s="451"/>
      <c r="CH173" s="451"/>
      <c r="CI173" s="451"/>
      <c r="CJ173" s="451"/>
      <c r="CK173" s="451"/>
      <c r="CL173" s="451"/>
      <c r="CM173" s="452"/>
      <c r="CN173" s="452"/>
      <c r="CO173" s="1185"/>
      <c r="CP173" s="1224">
        <v>2201015</v>
      </c>
      <c r="CQ173" s="512" t="s">
        <v>637</v>
      </c>
      <c r="CR173" s="556">
        <v>22012</v>
      </c>
      <c r="CS173" s="557" t="s">
        <v>642</v>
      </c>
      <c r="CT173" s="521" t="s">
        <v>639</v>
      </c>
      <c r="CU173" s="555">
        <f t="shared" si="27"/>
        <v>482566728</v>
      </c>
      <c r="CV173" s="521">
        <v>91121</v>
      </c>
      <c r="CW173" s="521" t="s">
        <v>696</v>
      </c>
      <c r="CX173" s="558" t="s">
        <v>442</v>
      </c>
      <c r="CY173" s="521" t="s">
        <v>653</v>
      </c>
      <c r="CZ173" s="521">
        <v>7098</v>
      </c>
      <c r="DA173" s="521" t="s">
        <v>445</v>
      </c>
      <c r="DB173" s="521" t="s">
        <v>422</v>
      </c>
      <c r="DC173" s="559" t="s">
        <v>1169</v>
      </c>
      <c r="DD173" s="53">
        <f t="shared" si="24"/>
        <v>482566728</v>
      </c>
      <c r="DE173" s="53">
        <f t="shared" si="25"/>
        <v>0</v>
      </c>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row>
    <row r="174" spans="1:233" ht="19.5" x14ac:dyDescent="0.25">
      <c r="A174" s="657" t="s">
        <v>155</v>
      </c>
      <c r="B174" s="315"/>
      <c r="C174" s="315"/>
      <c r="D174" s="315"/>
      <c r="E174" s="315"/>
      <c r="F174" s="315"/>
      <c r="G174" s="658"/>
      <c r="H174" s="674"/>
      <c r="I174" s="690"/>
      <c r="J174" s="244"/>
      <c r="K174" s="720"/>
      <c r="L174" s="885" t="s">
        <v>697</v>
      </c>
      <c r="M174" s="317"/>
      <c r="N174" s="352"/>
      <c r="O174" s="315"/>
      <c r="P174" s="315"/>
      <c r="Q174" s="886"/>
      <c r="R174" s="657"/>
      <c r="S174" s="315"/>
      <c r="T174" s="315"/>
      <c r="U174" s="315"/>
      <c r="V174" s="720"/>
      <c r="W174" s="961"/>
      <c r="X174" s="316"/>
      <c r="Y174" s="316"/>
      <c r="Z174" s="658"/>
      <c r="AA174" s="1026"/>
      <c r="AB174" s="657"/>
      <c r="AC174" s="1100"/>
      <c r="AD174" s="1048"/>
      <c r="AE174" s="244"/>
      <c r="AF174" s="320"/>
      <c r="AG174" s="320"/>
      <c r="AH174" s="1112"/>
      <c r="AI174" s="1174"/>
      <c r="AJ174" s="321"/>
      <c r="AK174" s="321"/>
      <c r="AL174" s="321"/>
      <c r="AM174" s="321"/>
      <c r="AN174" s="321"/>
      <c r="AO174" s="321"/>
      <c r="AP174" s="321"/>
      <c r="AQ174" s="321"/>
      <c r="AR174" s="321"/>
      <c r="AS174" s="321"/>
      <c r="AT174" s="321"/>
      <c r="AU174" s="321"/>
      <c r="AV174" s="321"/>
      <c r="AW174" s="321"/>
      <c r="AX174" s="321"/>
      <c r="AY174" s="321"/>
      <c r="AZ174" s="321"/>
      <c r="BA174" s="321"/>
      <c r="BB174" s="321"/>
      <c r="BC174" s="321"/>
      <c r="BD174" s="321"/>
      <c r="BE174" s="321"/>
      <c r="BF174" s="321"/>
      <c r="BG174" s="321"/>
      <c r="BH174" s="321"/>
      <c r="BI174" s="321"/>
      <c r="BJ174" s="321"/>
      <c r="BK174" s="321"/>
      <c r="BL174" s="321"/>
      <c r="BM174" s="321"/>
      <c r="BN174" s="321"/>
      <c r="BO174" s="321"/>
      <c r="BP174" s="321"/>
      <c r="BQ174" s="321"/>
      <c r="BR174" s="321"/>
      <c r="BS174" s="321"/>
      <c r="BT174" s="321"/>
      <c r="BU174" s="321"/>
      <c r="BV174" s="321"/>
      <c r="BW174" s="321"/>
      <c r="BX174" s="321"/>
      <c r="BY174" s="321"/>
      <c r="BZ174" s="321"/>
      <c r="CA174" s="321"/>
      <c r="CB174" s="321"/>
      <c r="CC174" s="321"/>
      <c r="CD174" s="321"/>
      <c r="CE174" s="321"/>
      <c r="CF174" s="321"/>
      <c r="CG174" s="321"/>
      <c r="CH174" s="321"/>
      <c r="CI174" s="321"/>
      <c r="CJ174" s="321"/>
      <c r="CK174" s="321"/>
      <c r="CL174" s="321"/>
      <c r="CM174" s="321"/>
      <c r="CN174" s="321"/>
      <c r="CO174" s="1175"/>
      <c r="CP174" s="912"/>
      <c r="CQ174" s="316"/>
      <c r="CR174" s="316"/>
      <c r="CS174" s="316"/>
      <c r="CT174" s="316"/>
      <c r="CU174" s="316"/>
      <c r="CV174" s="316"/>
      <c r="CW174" s="316"/>
      <c r="CX174" s="316"/>
      <c r="CY174" s="316"/>
      <c r="CZ174" s="316"/>
      <c r="DA174" s="316"/>
      <c r="DB174" s="316"/>
      <c r="DC174" s="316"/>
      <c r="DD174" s="53">
        <f t="shared" si="24"/>
        <v>0</v>
      </c>
      <c r="DE174" s="53">
        <f t="shared" si="25"/>
        <v>0</v>
      </c>
      <c r="DF174" s="103"/>
      <c r="DG174" s="103"/>
      <c r="DH174" s="103"/>
      <c r="DI174" s="103"/>
      <c r="DJ174" s="103"/>
      <c r="DK174" s="103"/>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c r="FF174" s="103"/>
      <c r="FG174" s="103"/>
      <c r="FH174" s="103"/>
      <c r="FI174" s="103"/>
      <c r="FJ174" s="103"/>
      <c r="FK174" s="103"/>
      <c r="FL174" s="103"/>
      <c r="FM174" s="103"/>
      <c r="FN174" s="103"/>
      <c r="FO174" s="103"/>
      <c r="FP174" s="103"/>
      <c r="FQ174" s="103"/>
      <c r="FR174" s="103"/>
      <c r="FS174" s="103"/>
      <c r="FT174" s="103"/>
      <c r="FU174" s="103"/>
      <c r="FV174" s="103"/>
      <c r="FW174" s="103"/>
      <c r="FX174" s="103"/>
      <c r="FY174" s="103"/>
      <c r="FZ174" s="103"/>
      <c r="GA174" s="103"/>
      <c r="GB174" s="103"/>
      <c r="GC174" s="103"/>
      <c r="GD174" s="103"/>
      <c r="GE174" s="103"/>
      <c r="GF174" s="103"/>
      <c r="GG174" s="103"/>
      <c r="GH174" s="103"/>
      <c r="GI174" s="103"/>
      <c r="GJ174" s="103"/>
      <c r="GK174" s="103"/>
      <c r="GL174" s="103"/>
      <c r="GM174" s="103"/>
      <c r="GN174" s="103"/>
      <c r="GO174" s="103"/>
      <c r="GP174" s="103"/>
      <c r="GQ174" s="103"/>
      <c r="GR174" s="103"/>
      <c r="GS174" s="103"/>
      <c r="GT174" s="103"/>
      <c r="GU174" s="103"/>
      <c r="GV174" s="103"/>
      <c r="GW174" s="103"/>
      <c r="GX174" s="103"/>
      <c r="GY174" s="103"/>
      <c r="GZ174" s="103"/>
      <c r="HA174" s="103"/>
      <c r="HB174" s="103"/>
      <c r="HC174" s="103"/>
      <c r="HD174" s="103"/>
      <c r="HE174" s="103"/>
      <c r="HF174" s="103"/>
      <c r="HG174" s="103"/>
      <c r="HH174" s="103"/>
      <c r="HI174" s="103"/>
      <c r="HJ174" s="103"/>
      <c r="HK174" s="103"/>
      <c r="HL174" s="103"/>
      <c r="HM174" s="103"/>
      <c r="HN174" s="103"/>
      <c r="HO174" s="103"/>
      <c r="HP174" s="103"/>
      <c r="HQ174" s="103"/>
      <c r="HR174" s="103"/>
      <c r="HS174" s="103"/>
      <c r="HT174" s="103"/>
      <c r="HU174" s="103"/>
      <c r="HV174" s="103"/>
      <c r="HW174" s="103"/>
      <c r="HX174" s="103"/>
      <c r="HY174" s="103"/>
    </row>
    <row r="175" spans="1:233" ht="19.5" x14ac:dyDescent="0.25">
      <c r="A175" s="647" t="s">
        <v>155</v>
      </c>
      <c r="B175" s="26" t="s">
        <v>102</v>
      </c>
      <c r="C175" s="26"/>
      <c r="D175" s="26"/>
      <c r="E175" s="26"/>
      <c r="F175" s="26"/>
      <c r="G175" s="648"/>
      <c r="H175" s="675"/>
      <c r="I175" s="692"/>
      <c r="J175" s="29"/>
      <c r="K175" s="693"/>
      <c r="L175" s="832" t="s">
        <v>103</v>
      </c>
      <c r="M175" s="29"/>
      <c r="N175" s="68"/>
      <c r="O175" s="199"/>
      <c r="P175" s="26"/>
      <c r="Q175" s="833"/>
      <c r="R175" s="647"/>
      <c r="S175" s="26"/>
      <c r="T175" s="199"/>
      <c r="U175" s="199"/>
      <c r="V175" s="693"/>
      <c r="W175" s="956"/>
      <c r="X175" s="27"/>
      <c r="Y175" s="27"/>
      <c r="Z175" s="648"/>
      <c r="AA175" s="1009"/>
      <c r="AB175" s="991"/>
      <c r="AC175" s="944"/>
      <c r="AD175" s="1032"/>
      <c r="AE175" s="29"/>
      <c r="AF175" s="30"/>
      <c r="AG175" s="30"/>
      <c r="AH175" s="1106"/>
      <c r="AI175" s="1162"/>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1163"/>
      <c r="CP175" s="906"/>
      <c r="CQ175" s="27"/>
      <c r="CR175" s="27"/>
      <c r="CS175" s="27"/>
      <c r="CT175" s="27"/>
      <c r="CU175" s="27"/>
      <c r="CV175" s="27"/>
      <c r="CW175" s="27"/>
      <c r="CX175" s="27"/>
      <c r="CY175" s="27"/>
      <c r="CZ175" s="27"/>
      <c r="DA175" s="27"/>
      <c r="DB175" s="27"/>
      <c r="DC175" s="27"/>
      <c r="DD175" s="53">
        <f t="shared" si="24"/>
        <v>0</v>
      </c>
      <c r="DE175" s="53">
        <f t="shared" si="25"/>
        <v>0</v>
      </c>
    </row>
    <row r="176" spans="1:233" ht="19.5" x14ac:dyDescent="0.25">
      <c r="A176" s="649" t="s">
        <v>155</v>
      </c>
      <c r="B176" s="34" t="s">
        <v>102</v>
      </c>
      <c r="C176" s="34" t="s">
        <v>104</v>
      </c>
      <c r="D176" s="34"/>
      <c r="E176" s="34"/>
      <c r="F176" s="34"/>
      <c r="G176" s="650"/>
      <c r="H176" s="676"/>
      <c r="I176" s="694"/>
      <c r="J176" s="37"/>
      <c r="K176" s="695"/>
      <c r="L176" s="834" t="s">
        <v>105</v>
      </c>
      <c r="M176" s="166"/>
      <c r="N176" s="69"/>
      <c r="O176" s="34"/>
      <c r="P176" s="34"/>
      <c r="Q176" s="835"/>
      <c r="R176" s="649"/>
      <c r="S176" s="34"/>
      <c r="T176" s="34"/>
      <c r="U176" s="34"/>
      <c r="V176" s="695"/>
      <c r="W176" s="957"/>
      <c r="X176" s="35"/>
      <c r="Y176" s="35"/>
      <c r="Z176" s="962"/>
      <c r="AA176" s="1010"/>
      <c r="AB176" s="649"/>
      <c r="AC176" s="650"/>
      <c r="AD176" s="1033"/>
      <c r="AE176" s="37"/>
      <c r="AF176" s="38"/>
      <c r="AG176" s="38"/>
      <c r="AH176" s="1107"/>
      <c r="AI176" s="1164"/>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1165"/>
      <c r="CP176" s="907"/>
      <c r="CQ176" s="35"/>
      <c r="CR176" s="35"/>
      <c r="CS176" s="35"/>
      <c r="CT176" s="35"/>
      <c r="CU176" s="35"/>
      <c r="CV176" s="35"/>
      <c r="CW176" s="35"/>
      <c r="CX176" s="35"/>
      <c r="CY176" s="35"/>
      <c r="CZ176" s="35"/>
      <c r="DA176" s="35"/>
      <c r="DB176" s="35"/>
      <c r="DC176" s="35"/>
      <c r="DD176" s="53">
        <f t="shared" si="24"/>
        <v>0</v>
      </c>
      <c r="DE176" s="53">
        <f t="shared" si="25"/>
        <v>0</v>
      </c>
    </row>
    <row r="177" spans="1:234" ht="19.5" x14ac:dyDescent="0.25">
      <c r="A177" s="659" t="s">
        <v>155</v>
      </c>
      <c r="B177" s="70" t="s">
        <v>102</v>
      </c>
      <c r="C177" s="70" t="s">
        <v>104</v>
      </c>
      <c r="D177" s="70" t="s">
        <v>698</v>
      </c>
      <c r="E177" s="70"/>
      <c r="F177" s="70"/>
      <c r="G177" s="660"/>
      <c r="H177" s="680"/>
      <c r="I177" s="711"/>
      <c r="J177" s="78"/>
      <c r="K177" s="712"/>
      <c r="L177" s="841" t="s">
        <v>699</v>
      </c>
      <c r="M177" s="78"/>
      <c r="N177" s="77"/>
      <c r="O177" s="200"/>
      <c r="P177" s="70"/>
      <c r="Q177" s="842"/>
      <c r="R177" s="659"/>
      <c r="S177" s="70"/>
      <c r="T177" s="200"/>
      <c r="U177" s="200"/>
      <c r="V177" s="712"/>
      <c r="W177" s="963"/>
      <c r="X177" s="71"/>
      <c r="Y177" s="71"/>
      <c r="Z177" s="660"/>
      <c r="AA177" s="1013"/>
      <c r="AB177" s="1079"/>
      <c r="AC177" s="941"/>
      <c r="AD177" s="1042"/>
      <c r="AE177" s="78"/>
      <c r="AF177" s="74"/>
      <c r="AG177" s="74"/>
      <c r="AH177" s="1113"/>
      <c r="AI177" s="1176"/>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1177"/>
      <c r="CP177" s="913"/>
      <c r="CQ177" s="71"/>
      <c r="CR177" s="71"/>
      <c r="CS177" s="71"/>
      <c r="CT177" s="71"/>
      <c r="CU177" s="71"/>
      <c r="CV177" s="71"/>
      <c r="CW177" s="71"/>
      <c r="CX177" s="71"/>
      <c r="CY177" s="71"/>
      <c r="CZ177" s="71"/>
      <c r="DA177" s="71"/>
      <c r="DB177" s="71"/>
      <c r="DC177" s="71"/>
      <c r="DD177" s="53">
        <f t="shared" si="24"/>
        <v>0</v>
      </c>
      <c r="DE177" s="53">
        <f t="shared" si="25"/>
        <v>0</v>
      </c>
    </row>
    <row r="178" spans="1:234" ht="19.5" x14ac:dyDescent="0.25">
      <c r="A178" s="653" t="s">
        <v>155</v>
      </c>
      <c r="B178" s="47" t="s">
        <v>102</v>
      </c>
      <c r="C178" s="47" t="s">
        <v>104</v>
      </c>
      <c r="D178" s="47" t="s">
        <v>698</v>
      </c>
      <c r="E178" s="47" t="s">
        <v>134</v>
      </c>
      <c r="F178" s="47"/>
      <c r="G178" s="654"/>
      <c r="H178" s="678"/>
      <c r="I178" s="698"/>
      <c r="J178" s="50"/>
      <c r="K178" s="699"/>
      <c r="L178" s="824" t="s">
        <v>135</v>
      </c>
      <c r="M178" s="50"/>
      <c r="N178" s="49"/>
      <c r="O178" s="198"/>
      <c r="P178" s="47"/>
      <c r="Q178" s="825"/>
      <c r="R178" s="653"/>
      <c r="S178" s="47"/>
      <c r="T178" s="198"/>
      <c r="U178" s="198"/>
      <c r="V178" s="699"/>
      <c r="W178" s="959"/>
      <c r="X178" s="48"/>
      <c r="Y178" s="48"/>
      <c r="Z178" s="654"/>
      <c r="AA178" s="1005"/>
      <c r="AB178" s="993"/>
      <c r="AC178" s="942"/>
      <c r="AD178" s="1035"/>
      <c r="AE178" s="50"/>
      <c r="AF178" s="51"/>
      <c r="AG178" s="51"/>
      <c r="AH178" s="1109"/>
      <c r="AI178" s="1168"/>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1169"/>
      <c r="CP178" s="909"/>
      <c r="CQ178" s="48"/>
      <c r="CR178" s="48"/>
      <c r="CS178" s="48"/>
      <c r="CT178" s="48"/>
      <c r="CU178" s="48"/>
      <c r="CV178" s="48"/>
      <c r="CW178" s="48"/>
      <c r="CX178" s="48"/>
      <c r="CY178" s="48"/>
      <c r="CZ178" s="48"/>
      <c r="DA178" s="48"/>
      <c r="DB178" s="48"/>
      <c r="DC178" s="48"/>
      <c r="DD178" s="53">
        <f t="shared" si="24"/>
        <v>0</v>
      </c>
      <c r="DE178" s="53">
        <f t="shared" si="25"/>
        <v>0</v>
      </c>
    </row>
    <row r="179" spans="1:234" ht="32.25" thickBot="1" x14ac:dyDescent="0.3">
      <c r="A179" s="661" t="s">
        <v>155</v>
      </c>
      <c r="B179" s="297" t="s">
        <v>102</v>
      </c>
      <c r="C179" s="297" t="s">
        <v>104</v>
      </c>
      <c r="D179" s="297" t="s">
        <v>698</v>
      </c>
      <c r="E179" s="297" t="s">
        <v>134</v>
      </c>
      <c r="F179" s="297" t="s">
        <v>250</v>
      </c>
      <c r="G179" s="662"/>
      <c r="H179" s="681"/>
      <c r="I179" s="730"/>
      <c r="J179" s="305"/>
      <c r="K179" s="731"/>
      <c r="L179" s="838" t="s">
        <v>700</v>
      </c>
      <c r="M179" s="299"/>
      <c r="N179" s="300"/>
      <c r="O179" s="301"/>
      <c r="P179" s="297"/>
      <c r="Q179" s="839"/>
      <c r="R179" s="661"/>
      <c r="S179" s="297"/>
      <c r="T179" s="301"/>
      <c r="U179" s="301"/>
      <c r="V179" s="731"/>
      <c r="W179" s="964"/>
      <c r="X179" s="298"/>
      <c r="Y179" s="298"/>
      <c r="Z179" s="662"/>
      <c r="AA179" s="1012"/>
      <c r="AB179" s="1077"/>
      <c r="AC179" s="1078"/>
      <c r="AD179" s="1057"/>
      <c r="AE179" s="305"/>
      <c r="AF179" s="302"/>
      <c r="AG179" s="302"/>
      <c r="AH179" s="1114"/>
      <c r="AI179" s="1178"/>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BG179" s="303"/>
      <c r="BH179" s="303"/>
      <c r="BI179" s="303"/>
      <c r="BJ179" s="303"/>
      <c r="BK179" s="303"/>
      <c r="BL179" s="303"/>
      <c r="BM179" s="303"/>
      <c r="BN179" s="303"/>
      <c r="BO179" s="303"/>
      <c r="BP179" s="303"/>
      <c r="BQ179" s="303"/>
      <c r="BR179" s="303"/>
      <c r="BS179" s="303"/>
      <c r="BT179" s="303"/>
      <c r="BU179" s="303"/>
      <c r="BV179" s="303"/>
      <c r="BW179" s="303"/>
      <c r="BX179" s="303"/>
      <c r="BY179" s="303"/>
      <c r="BZ179" s="303"/>
      <c r="CA179" s="303"/>
      <c r="CB179" s="303"/>
      <c r="CC179" s="303"/>
      <c r="CD179" s="303"/>
      <c r="CE179" s="303"/>
      <c r="CF179" s="303"/>
      <c r="CG179" s="303"/>
      <c r="CH179" s="303"/>
      <c r="CI179" s="303"/>
      <c r="CJ179" s="303"/>
      <c r="CK179" s="303"/>
      <c r="CL179" s="303"/>
      <c r="CM179" s="303"/>
      <c r="CN179" s="303"/>
      <c r="CO179" s="1179"/>
      <c r="CP179" s="914"/>
      <c r="CQ179" s="298"/>
      <c r="CR179" s="298"/>
      <c r="CS179" s="298"/>
      <c r="CT179" s="298"/>
      <c r="CU179" s="298"/>
      <c r="CV179" s="298"/>
      <c r="CW179" s="298"/>
      <c r="CX179" s="298"/>
      <c r="CY179" s="298"/>
      <c r="CZ179" s="298"/>
      <c r="DA179" s="298"/>
      <c r="DB179" s="298"/>
      <c r="DC179" s="298"/>
      <c r="DD179" s="53">
        <f t="shared" si="24"/>
        <v>0</v>
      </c>
      <c r="DE179" s="53">
        <f t="shared" si="25"/>
        <v>0</v>
      </c>
      <c r="DF179" s="104"/>
      <c r="DG179" s="104"/>
      <c r="DH179" s="104"/>
      <c r="DI179" s="104"/>
      <c r="DJ179" s="104"/>
      <c r="DK179" s="104"/>
      <c r="DL179" s="104"/>
      <c r="DM179" s="104"/>
      <c r="DN179" s="104"/>
      <c r="DO179" s="104"/>
      <c r="DP179" s="104"/>
      <c r="DQ179" s="104"/>
      <c r="DR179" s="104"/>
      <c r="DS179" s="104"/>
      <c r="DT179" s="104"/>
      <c r="DU179" s="104"/>
      <c r="DV179" s="104"/>
      <c r="DW179" s="104"/>
      <c r="DX179" s="104"/>
      <c r="DY179" s="104"/>
      <c r="DZ179" s="104"/>
      <c r="EA179" s="104"/>
      <c r="EB179" s="104"/>
      <c r="EC179" s="104"/>
      <c r="ED179" s="104"/>
      <c r="EE179" s="104"/>
      <c r="EF179" s="104"/>
      <c r="EG179" s="104"/>
      <c r="EH179" s="104"/>
      <c r="EI179" s="104"/>
      <c r="EJ179" s="104"/>
      <c r="EK179" s="104"/>
      <c r="EL179" s="104"/>
      <c r="EM179" s="104"/>
      <c r="EN179" s="104"/>
      <c r="EO179" s="104"/>
      <c r="EP179" s="104"/>
      <c r="EQ179" s="104"/>
      <c r="ER179" s="104"/>
      <c r="ES179" s="104"/>
      <c r="ET179" s="104"/>
      <c r="EU179" s="104"/>
      <c r="EV179" s="104"/>
      <c r="EW179" s="104"/>
      <c r="EX179" s="104"/>
      <c r="EY179" s="104"/>
      <c r="EZ179" s="104"/>
      <c r="FA179" s="104"/>
      <c r="FB179" s="104"/>
      <c r="FC179" s="104"/>
      <c r="FD179" s="104"/>
      <c r="FE179" s="104"/>
      <c r="FF179" s="104"/>
      <c r="FG179" s="104"/>
      <c r="FH179" s="104"/>
      <c r="FI179" s="104"/>
      <c r="FJ179" s="104"/>
      <c r="FK179" s="104"/>
      <c r="FL179" s="104"/>
      <c r="FM179" s="104"/>
      <c r="FN179" s="104"/>
      <c r="FO179" s="104"/>
      <c r="FP179" s="104"/>
      <c r="FQ179" s="104"/>
      <c r="FR179" s="104"/>
      <c r="FS179" s="104"/>
      <c r="FT179" s="104"/>
      <c r="FU179" s="104"/>
      <c r="FV179" s="104"/>
      <c r="FW179" s="104"/>
      <c r="FX179" s="104"/>
      <c r="FY179" s="104"/>
      <c r="FZ179" s="104"/>
      <c r="GA179" s="104"/>
      <c r="GB179" s="104"/>
      <c r="GC179" s="104"/>
      <c r="GD179" s="104"/>
      <c r="GE179" s="104"/>
      <c r="GF179" s="104"/>
      <c r="GG179" s="104"/>
      <c r="GH179" s="104"/>
      <c r="GI179" s="104"/>
      <c r="GJ179" s="104"/>
      <c r="GK179" s="104"/>
      <c r="GL179" s="104"/>
      <c r="GM179" s="104"/>
      <c r="GN179" s="104"/>
      <c r="GO179" s="104"/>
      <c r="GP179" s="104"/>
      <c r="GQ179" s="104"/>
      <c r="GR179" s="104"/>
      <c r="GS179" s="104"/>
      <c r="GT179" s="104"/>
      <c r="GU179" s="104"/>
      <c r="GV179" s="104"/>
      <c r="GW179" s="104"/>
      <c r="GX179" s="104"/>
      <c r="GY179" s="104"/>
      <c r="GZ179" s="104"/>
      <c r="HA179" s="104"/>
      <c r="HB179" s="104"/>
      <c r="HC179" s="104"/>
      <c r="HD179" s="104"/>
      <c r="HE179" s="104"/>
      <c r="HF179" s="104"/>
      <c r="HG179" s="104"/>
      <c r="HH179" s="104"/>
      <c r="HI179" s="104"/>
      <c r="HJ179" s="104"/>
      <c r="HK179" s="104"/>
      <c r="HL179" s="104"/>
      <c r="HM179" s="104"/>
      <c r="HN179" s="104"/>
      <c r="HO179" s="104"/>
      <c r="HP179" s="104"/>
      <c r="HQ179" s="104"/>
      <c r="HR179" s="104"/>
      <c r="HS179" s="104"/>
      <c r="HT179" s="104"/>
      <c r="HU179" s="104"/>
      <c r="HV179" s="104"/>
      <c r="HW179" s="104"/>
      <c r="HX179" s="104"/>
      <c r="HY179" s="104"/>
    </row>
    <row r="180" spans="1:234" s="66" customFormat="1" ht="195.75" thickBot="1" x14ac:dyDescent="0.3">
      <c r="A180" s="560" t="s">
        <v>155</v>
      </c>
      <c r="B180" s="561" t="s">
        <v>102</v>
      </c>
      <c r="C180" s="561" t="s">
        <v>104</v>
      </c>
      <c r="D180" s="561" t="s">
        <v>698</v>
      </c>
      <c r="E180" s="561" t="s">
        <v>134</v>
      </c>
      <c r="F180" s="561" t="s">
        <v>250</v>
      </c>
      <c r="G180" s="562" t="s">
        <v>586</v>
      </c>
      <c r="H180" s="281" t="s">
        <v>139</v>
      </c>
      <c r="I180" s="387" t="s">
        <v>702</v>
      </c>
      <c r="J180" s="544" t="s">
        <v>703</v>
      </c>
      <c r="K180" s="701">
        <v>1</v>
      </c>
      <c r="L180" s="828" t="s">
        <v>701</v>
      </c>
      <c r="M180" s="544">
        <v>2021005810234</v>
      </c>
      <c r="N180" s="389">
        <v>2920000000</v>
      </c>
      <c r="O180" s="543" t="s">
        <v>1052</v>
      </c>
      <c r="P180" s="391">
        <v>1</v>
      </c>
      <c r="Q180" s="829">
        <v>2920000000</v>
      </c>
      <c r="R180" s="925" t="s">
        <v>1121</v>
      </c>
      <c r="S180" s="391" t="s">
        <v>1057</v>
      </c>
      <c r="T180" s="542" t="s">
        <v>839</v>
      </c>
      <c r="U180" s="542" t="s">
        <v>999</v>
      </c>
      <c r="V180" s="701"/>
      <c r="W180" s="560" t="s">
        <v>120</v>
      </c>
      <c r="X180" s="563">
        <f>CU180</f>
        <v>2920000000</v>
      </c>
      <c r="Y180" s="566">
        <v>91290</v>
      </c>
      <c r="Z180" s="579" t="s">
        <v>708</v>
      </c>
      <c r="AA180" s="1007">
        <v>2920000</v>
      </c>
      <c r="AB180" s="1075" t="s">
        <v>101</v>
      </c>
      <c r="AC180" s="952" t="s">
        <v>846</v>
      </c>
      <c r="AD180" s="1037" t="s">
        <v>704</v>
      </c>
      <c r="AE180" s="388" t="s">
        <v>705</v>
      </c>
      <c r="AF180" s="410"/>
      <c r="AG180" s="410">
        <v>2920000000</v>
      </c>
      <c r="AH180" s="1116">
        <f t="shared" si="26"/>
        <v>2920000000</v>
      </c>
      <c r="AI180" s="1172">
        <v>2920</v>
      </c>
      <c r="AJ180" s="404"/>
      <c r="AK180" s="397"/>
      <c r="AL180" s="397"/>
      <c r="AM180" s="397"/>
      <c r="AN180" s="397"/>
      <c r="AO180" s="397"/>
      <c r="AP180" s="397"/>
      <c r="AQ180" s="397"/>
      <c r="AR180" s="397"/>
      <c r="AS180" s="397"/>
      <c r="AT180" s="397"/>
      <c r="AU180" s="397"/>
      <c r="AV180" s="397"/>
      <c r="AW180" s="397"/>
      <c r="AX180" s="397"/>
      <c r="AY180" s="397"/>
      <c r="AZ180" s="397"/>
      <c r="BA180" s="397"/>
      <c r="BB180" s="397"/>
      <c r="BC180" s="397"/>
      <c r="BD180" s="397"/>
      <c r="BE180" s="397"/>
      <c r="BF180" s="397"/>
      <c r="BG180" s="397"/>
      <c r="BH180" s="397"/>
      <c r="BI180" s="397"/>
      <c r="BJ180" s="397"/>
      <c r="BK180" s="397"/>
      <c r="BL180" s="397"/>
      <c r="BM180" s="397"/>
      <c r="BN180" s="397"/>
      <c r="BO180" s="397"/>
      <c r="BP180" s="397"/>
      <c r="BQ180" s="397"/>
      <c r="BR180" s="397"/>
      <c r="BS180" s="397"/>
      <c r="BT180" s="397"/>
      <c r="BU180" s="397"/>
      <c r="BV180" s="397"/>
      <c r="BW180" s="397"/>
      <c r="BX180" s="397"/>
      <c r="BY180" s="397"/>
      <c r="BZ180" s="397"/>
      <c r="CA180" s="397">
        <v>70</v>
      </c>
      <c r="CB180" s="397"/>
      <c r="CC180" s="397"/>
      <c r="CD180" s="397"/>
      <c r="CE180" s="397"/>
      <c r="CF180" s="397"/>
      <c r="CG180" s="397"/>
      <c r="CH180" s="397"/>
      <c r="CI180" s="397"/>
      <c r="CJ180" s="397"/>
      <c r="CK180" s="397"/>
      <c r="CL180" s="397"/>
      <c r="CM180" s="398"/>
      <c r="CN180" s="398"/>
      <c r="CO180" s="1173"/>
      <c r="CP180" s="1216">
        <v>4501029</v>
      </c>
      <c r="CQ180" s="399" t="s">
        <v>706</v>
      </c>
      <c r="CR180" s="546">
        <v>45012</v>
      </c>
      <c r="CS180" s="547" t="s">
        <v>707</v>
      </c>
      <c r="CT180" s="489" t="s">
        <v>120</v>
      </c>
      <c r="CU180" s="491">
        <f>AH180</f>
        <v>2920000000</v>
      </c>
      <c r="CV180" s="522">
        <v>91290</v>
      </c>
      <c r="CW180" s="522" t="s">
        <v>708</v>
      </c>
      <c r="CX180" s="522">
        <v>74</v>
      </c>
      <c r="CY180" s="522" t="s">
        <v>1185</v>
      </c>
      <c r="CZ180" s="522">
        <v>7036</v>
      </c>
      <c r="DA180" s="522" t="s">
        <v>1185</v>
      </c>
      <c r="DB180" s="522" t="s">
        <v>709</v>
      </c>
      <c r="DC180" s="579" t="s">
        <v>710</v>
      </c>
      <c r="DD180" s="53">
        <f t="shared" si="24"/>
        <v>2920000000</v>
      </c>
      <c r="DE180" s="53">
        <f t="shared" si="25"/>
        <v>0</v>
      </c>
      <c r="DF180" s="65"/>
      <c r="DG180" s="65"/>
      <c r="DH180" s="65"/>
      <c r="DI180" s="65"/>
      <c r="DJ180" s="65"/>
      <c r="DK180" s="65"/>
      <c r="DL180" s="65"/>
      <c r="DM180" s="65"/>
      <c r="DN180" s="65"/>
      <c r="DO180" s="65"/>
      <c r="DP180" s="65"/>
      <c r="DQ180" s="65"/>
      <c r="DR180" s="65"/>
      <c r="DS180" s="65"/>
      <c r="DT180" s="65"/>
      <c r="DU180" s="65"/>
      <c r="DV180" s="65"/>
      <c r="DW180" s="65"/>
      <c r="DX180" s="65"/>
      <c r="DY180" s="65"/>
      <c r="DZ180" s="65"/>
      <c r="EA180" s="65"/>
      <c r="EB180" s="65"/>
      <c r="EC180" s="65"/>
      <c r="ED180" s="65"/>
      <c r="EE180" s="65"/>
      <c r="EF180" s="65"/>
      <c r="EG180" s="65"/>
      <c r="EH180" s="65"/>
      <c r="EI180" s="65"/>
      <c r="EJ180" s="65"/>
      <c r="EK180" s="65"/>
      <c r="EL180" s="65"/>
      <c r="EM180" s="65"/>
      <c r="EN180" s="65"/>
      <c r="EO180" s="65"/>
      <c r="EP180" s="65"/>
      <c r="EQ180" s="65"/>
      <c r="ER180" s="65"/>
      <c r="ES180" s="65"/>
      <c r="ET180" s="65"/>
      <c r="EU180" s="65"/>
      <c r="EV180" s="65"/>
      <c r="EW180" s="65"/>
      <c r="EX180" s="65"/>
      <c r="EY180" s="65"/>
      <c r="EZ180" s="65"/>
      <c r="FA180" s="65"/>
      <c r="FB180" s="65"/>
      <c r="FC180" s="65"/>
      <c r="FD180" s="65"/>
      <c r="FE180" s="65"/>
      <c r="FF180" s="65"/>
      <c r="FG180" s="65"/>
      <c r="FH180" s="65"/>
      <c r="FI180" s="65"/>
      <c r="FJ180" s="65"/>
      <c r="FK180" s="65"/>
      <c r="FL180" s="65"/>
      <c r="FM180" s="65"/>
      <c r="FN180" s="65"/>
      <c r="FO180" s="65"/>
      <c r="FP180" s="65"/>
      <c r="FQ180" s="65"/>
      <c r="FR180" s="65"/>
      <c r="FS180" s="65"/>
      <c r="FT180" s="65"/>
      <c r="FU180" s="65"/>
      <c r="FV180" s="65"/>
      <c r="FW180" s="65"/>
      <c r="FX180" s="65"/>
      <c r="FY180" s="65"/>
      <c r="FZ180" s="65"/>
      <c r="GA180" s="65"/>
      <c r="GB180" s="65"/>
      <c r="GC180" s="65"/>
      <c r="GD180" s="65"/>
      <c r="GE180" s="65"/>
      <c r="GF180" s="65"/>
      <c r="GG180" s="65"/>
      <c r="GH180" s="65"/>
      <c r="GI180" s="65"/>
      <c r="GJ180" s="65"/>
      <c r="GK180" s="65"/>
      <c r="GL180" s="65"/>
      <c r="GM180" s="65"/>
      <c r="GN180" s="65"/>
      <c r="GO180" s="65"/>
      <c r="GP180" s="65"/>
      <c r="GQ180" s="65"/>
      <c r="GR180" s="65"/>
      <c r="GS180" s="65"/>
      <c r="GT180" s="65"/>
      <c r="GU180" s="65"/>
      <c r="GV180" s="65"/>
      <c r="GW180" s="65"/>
      <c r="GX180" s="65"/>
      <c r="GY180" s="65"/>
      <c r="GZ180" s="65"/>
      <c r="HA180" s="65"/>
      <c r="HB180" s="65"/>
      <c r="HC180" s="65"/>
      <c r="HD180" s="65"/>
      <c r="HE180" s="65"/>
      <c r="HF180" s="65"/>
      <c r="HG180" s="65"/>
      <c r="HH180" s="65"/>
      <c r="HI180" s="65"/>
      <c r="HJ180" s="65"/>
      <c r="HK180" s="65"/>
      <c r="HL180" s="65"/>
      <c r="HM180" s="65"/>
      <c r="HN180" s="65"/>
      <c r="HO180" s="65"/>
      <c r="HP180" s="65"/>
      <c r="HQ180" s="65"/>
      <c r="HR180" s="65"/>
      <c r="HS180" s="65"/>
      <c r="HT180" s="65"/>
      <c r="HU180" s="65"/>
      <c r="HV180" s="65"/>
      <c r="HW180" s="65"/>
      <c r="HX180" s="65"/>
      <c r="HY180" s="65"/>
    </row>
    <row r="181" spans="1:234" ht="19.5" x14ac:dyDescent="0.25">
      <c r="A181" s="657" t="s">
        <v>252</v>
      </c>
      <c r="B181" s="315"/>
      <c r="C181" s="315"/>
      <c r="D181" s="315"/>
      <c r="E181" s="315"/>
      <c r="F181" s="315"/>
      <c r="G181" s="658"/>
      <c r="H181" s="674"/>
      <c r="I181" s="690"/>
      <c r="J181" s="244"/>
      <c r="K181" s="720"/>
      <c r="L181" s="885" t="s">
        <v>711</v>
      </c>
      <c r="M181" s="244"/>
      <c r="N181" s="352"/>
      <c r="O181" s="315"/>
      <c r="P181" s="315"/>
      <c r="Q181" s="886"/>
      <c r="R181" s="657"/>
      <c r="S181" s="315"/>
      <c r="T181" s="315"/>
      <c r="U181" s="315"/>
      <c r="V181" s="720"/>
      <c r="W181" s="961"/>
      <c r="X181" s="316"/>
      <c r="Y181" s="316"/>
      <c r="Z181" s="658"/>
      <c r="AA181" s="1026"/>
      <c r="AB181" s="657"/>
      <c r="AC181" s="1100"/>
      <c r="AD181" s="1048"/>
      <c r="AE181" s="244"/>
      <c r="AF181" s="320"/>
      <c r="AG181" s="320"/>
      <c r="AH181" s="1112"/>
      <c r="AI181" s="1174"/>
      <c r="AJ181" s="321"/>
      <c r="AK181" s="321"/>
      <c r="AL181" s="321"/>
      <c r="AM181" s="321"/>
      <c r="AN181" s="321"/>
      <c r="AO181" s="321"/>
      <c r="AP181" s="321"/>
      <c r="AQ181" s="321"/>
      <c r="AR181" s="321"/>
      <c r="AS181" s="321"/>
      <c r="AT181" s="321"/>
      <c r="AU181" s="321"/>
      <c r="AV181" s="321"/>
      <c r="AW181" s="321"/>
      <c r="AX181" s="321"/>
      <c r="AY181" s="321"/>
      <c r="AZ181" s="321"/>
      <c r="BA181" s="321"/>
      <c r="BB181" s="321"/>
      <c r="BC181" s="321"/>
      <c r="BD181" s="321"/>
      <c r="BE181" s="321"/>
      <c r="BF181" s="321"/>
      <c r="BG181" s="321"/>
      <c r="BH181" s="321"/>
      <c r="BI181" s="321"/>
      <c r="BJ181" s="321"/>
      <c r="BK181" s="321"/>
      <c r="BL181" s="321"/>
      <c r="BM181" s="321"/>
      <c r="BN181" s="321"/>
      <c r="BO181" s="321"/>
      <c r="BP181" s="321"/>
      <c r="BQ181" s="321"/>
      <c r="BR181" s="321"/>
      <c r="BS181" s="321"/>
      <c r="BT181" s="321"/>
      <c r="BU181" s="321"/>
      <c r="BV181" s="321"/>
      <c r="BW181" s="321"/>
      <c r="BX181" s="321"/>
      <c r="BY181" s="321"/>
      <c r="BZ181" s="321"/>
      <c r="CA181" s="321"/>
      <c r="CB181" s="321"/>
      <c r="CC181" s="321"/>
      <c r="CD181" s="321"/>
      <c r="CE181" s="321"/>
      <c r="CF181" s="321"/>
      <c r="CG181" s="321"/>
      <c r="CH181" s="321"/>
      <c r="CI181" s="321"/>
      <c r="CJ181" s="321"/>
      <c r="CK181" s="321"/>
      <c r="CL181" s="321"/>
      <c r="CM181" s="321"/>
      <c r="CN181" s="321"/>
      <c r="CO181" s="1175"/>
      <c r="CP181" s="912"/>
      <c r="CQ181" s="316"/>
      <c r="CR181" s="316"/>
      <c r="CS181" s="316"/>
      <c r="CT181" s="316"/>
      <c r="CU181" s="316"/>
      <c r="CV181" s="316"/>
      <c r="CW181" s="316"/>
      <c r="CX181" s="316"/>
      <c r="CY181" s="316"/>
      <c r="CZ181" s="316"/>
      <c r="DA181" s="316"/>
      <c r="DB181" s="316"/>
      <c r="DC181" s="316"/>
      <c r="DD181" s="53">
        <f t="shared" si="24"/>
        <v>0</v>
      </c>
      <c r="DE181" s="53">
        <f t="shared" si="25"/>
        <v>0</v>
      </c>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25"/>
      <c r="HT181" s="25"/>
      <c r="HU181" s="25"/>
      <c r="HV181" s="25"/>
      <c r="HW181" s="25"/>
      <c r="HX181" s="25"/>
      <c r="HY181" s="25"/>
    </row>
    <row r="182" spans="1:234" ht="19.5" x14ac:dyDescent="0.25">
      <c r="A182" s="647" t="s">
        <v>252</v>
      </c>
      <c r="B182" s="26" t="s">
        <v>127</v>
      </c>
      <c r="C182" s="26"/>
      <c r="D182" s="26"/>
      <c r="E182" s="26"/>
      <c r="F182" s="26"/>
      <c r="G182" s="648"/>
      <c r="H182" s="675"/>
      <c r="I182" s="692"/>
      <c r="J182" s="29"/>
      <c r="K182" s="693"/>
      <c r="L182" s="832" t="s">
        <v>153</v>
      </c>
      <c r="M182" s="29"/>
      <c r="N182" s="68"/>
      <c r="O182" s="199"/>
      <c r="P182" s="26"/>
      <c r="Q182" s="833"/>
      <c r="R182" s="647"/>
      <c r="S182" s="26"/>
      <c r="T182" s="199"/>
      <c r="U182" s="199"/>
      <c r="V182" s="693"/>
      <c r="W182" s="956"/>
      <c r="X182" s="27"/>
      <c r="Y182" s="27"/>
      <c r="Z182" s="648"/>
      <c r="AA182" s="1009"/>
      <c r="AB182" s="991"/>
      <c r="AC182" s="944"/>
      <c r="AD182" s="1032"/>
      <c r="AE182" s="29"/>
      <c r="AF182" s="30"/>
      <c r="AG182" s="30"/>
      <c r="AH182" s="1106"/>
      <c r="AI182" s="1162"/>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1163"/>
      <c r="CP182" s="906"/>
      <c r="CQ182" s="27"/>
      <c r="CR182" s="27"/>
      <c r="CS182" s="27"/>
      <c r="CT182" s="27"/>
      <c r="CU182" s="27"/>
      <c r="CV182" s="27"/>
      <c r="CW182" s="27"/>
      <c r="CX182" s="27"/>
      <c r="CY182" s="27"/>
      <c r="CZ182" s="27"/>
      <c r="DA182" s="27"/>
      <c r="DB182" s="27"/>
      <c r="DC182" s="27"/>
      <c r="DD182" s="53">
        <f t="shared" si="24"/>
        <v>0</v>
      </c>
      <c r="DE182" s="53">
        <f t="shared" si="25"/>
        <v>0</v>
      </c>
      <c r="DF182" s="105"/>
      <c r="DG182" s="105"/>
      <c r="DH182" s="105"/>
      <c r="DI182" s="105"/>
      <c r="DJ182" s="105"/>
      <c r="DK182" s="105"/>
      <c r="DL182" s="105"/>
      <c r="DM182" s="105"/>
      <c r="DN182" s="105"/>
      <c r="DO182" s="105"/>
      <c r="DP182" s="105"/>
      <c r="DQ182" s="105"/>
      <c r="DR182" s="105"/>
      <c r="DS182" s="105"/>
      <c r="DT182" s="105"/>
      <c r="DU182" s="105"/>
      <c r="DV182" s="105"/>
      <c r="DW182" s="105"/>
      <c r="DX182" s="105"/>
      <c r="DY182" s="105"/>
      <c r="DZ182" s="105"/>
      <c r="EA182" s="105"/>
      <c r="EB182" s="105"/>
      <c r="EC182" s="105"/>
      <c r="ED182" s="105"/>
      <c r="EE182" s="105"/>
      <c r="EF182" s="105"/>
      <c r="EG182" s="105"/>
      <c r="EH182" s="105"/>
      <c r="EI182" s="105"/>
      <c r="EJ182" s="105"/>
      <c r="EK182" s="105"/>
      <c r="EL182" s="105"/>
      <c r="EM182" s="105"/>
      <c r="EN182" s="105"/>
      <c r="EO182" s="105"/>
      <c r="EP182" s="105"/>
      <c r="EQ182" s="105"/>
      <c r="ER182" s="105"/>
      <c r="ES182" s="105"/>
      <c r="ET182" s="105"/>
      <c r="EU182" s="105"/>
      <c r="EV182" s="105"/>
      <c r="EW182" s="105"/>
      <c r="EX182" s="105"/>
      <c r="EY182" s="105"/>
      <c r="EZ182" s="105"/>
      <c r="FA182" s="105"/>
      <c r="FB182" s="105"/>
      <c r="FC182" s="105"/>
      <c r="FD182" s="105"/>
      <c r="FE182" s="81"/>
      <c r="FF182" s="105"/>
      <c r="FG182" s="105"/>
      <c r="FH182" s="105"/>
      <c r="FI182" s="105"/>
      <c r="FJ182" s="105"/>
      <c r="FK182" s="105"/>
      <c r="FL182" s="105"/>
      <c r="FM182" s="105"/>
      <c r="FN182" s="105"/>
      <c r="FO182" s="105"/>
      <c r="FP182" s="105"/>
      <c r="FQ182" s="105"/>
      <c r="FR182" s="105"/>
      <c r="FS182" s="105"/>
      <c r="FT182" s="105"/>
      <c r="FU182" s="105"/>
      <c r="FV182" s="105"/>
      <c r="FW182" s="106"/>
      <c r="FX182" s="105"/>
      <c r="FY182" s="105"/>
      <c r="FZ182" s="105"/>
      <c r="GA182" s="105"/>
      <c r="GB182" s="105"/>
      <c r="GC182" s="105"/>
      <c r="GD182" s="105"/>
      <c r="GE182" s="105"/>
      <c r="GF182" s="105"/>
      <c r="GG182" s="105"/>
      <c r="GH182" s="105"/>
      <c r="GI182" s="105"/>
      <c r="GJ182" s="105"/>
      <c r="GK182" s="105"/>
      <c r="GL182" s="105"/>
      <c r="GM182" s="105"/>
      <c r="GN182" s="105"/>
      <c r="GO182" s="105"/>
      <c r="GP182" s="105"/>
      <c r="GQ182" s="105"/>
      <c r="GR182" s="105"/>
      <c r="GS182" s="105"/>
      <c r="GT182" s="105"/>
      <c r="GU182" s="105"/>
      <c r="GV182" s="105"/>
      <c r="GW182" s="105"/>
      <c r="GX182" s="105"/>
      <c r="GY182" s="105"/>
      <c r="GZ182" s="105"/>
      <c r="HA182" s="105"/>
      <c r="HB182" s="105"/>
      <c r="HC182" s="105"/>
      <c r="HD182" s="105"/>
      <c r="HE182" s="25"/>
      <c r="HF182" s="105"/>
      <c r="HG182" s="105"/>
      <c r="HH182" s="105"/>
      <c r="HI182" s="105"/>
      <c r="HJ182" s="105"/>
      <c r="HK182" s="105"/>
      <c r="HL182" s="25"/>
      <c r="HM182" s="25"/>
      <c r="HN182" s="25"/>
      <c r="HO182" s="25"/>
      <c r="HP182" s="25"/>
      <c r="HQ182" s="25"/>
      <c r="HR182" s="25"/>
      <c r="HS182" s="25"/>
      <c r="HT182" s="25"/>
      <c r="HU182" s="25"/>
      <c r="HV182" s="25"/>
      <c r="HW182" s="25"/>
      <c r="HX182" s="25"/>
      <c r="HY182" s="25"/>
    </row>
    <row r="183" spans="1:234" ht="19.5" x14ac:dyDescent="0.25">
      <c r="A183" s="649" t="s">
        <v>252</v>
      </c>
      <c r="B183" s="34" t="s">
        <v>127</v>
      </c>
      <c r="C183" s="34" t="s">
        <v>127</v>
      </c>
      <c r="D183" s="34"/>
      <c r="E183" s="34"/>
      <c r="F183" s="34"/>
      <c r="G183" s="650"/>
      <c r="H183" s="676"/>
      <c r="I183" s="694"/>
      <c r="J183" s="37"/>
      <c r="K183" s="695"/>
      <c r="L183" s="834" t="s">
        <v>712</v>
      </c>
      <c r="M183" s="37"/>
      <c r="N183" s="69"/>
      <c r="O183" s="34"/>
      <c r="P183" s="34"/>
      <c r="Q183" s="835"/>
      <c r="R183" s="649"/>
      <c r="S183" s="34"/>
      <c r="T183" s="34"/>
      <c r="U183" s="34"/>
      <c r="V183" s="695"/>
      <c r="W183" s="957"/>
      <c r="X183" s="35"/>
      <c r="Y183" s="35"/>
      <c r="Z183" s="962"/>
      <c r="AA183" s="1010"/>
      <c r="AB183" s="649"/>
      <c r="AC183" s="650"/>
      <c r="AD183" s="1033"/>
      <c r="AE183" s="37"/>
      <c r="AF183" s="38"/>
      <c r="AG183" s="38"/>
      <c r="AH183" s="1107"/>
      <c r="AI183" s="1164"/>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1165"/>
      <c r="CP183" s="907"/>
      <c r="CQ183" s="35"/>
      <c r="CR183" s="35"/>
      <c r="CS183" s="35"/>
      <c r="CT183" s="35"/>
      <c r="CU183" s="35"/>
      <c r="CV183" s="35"/>
      <c r="CW183" s="35"/>
      <c r="CX183" s="35"/>
      <c r="CY183" s="35"/>
      <c r="CZ183" s="35"/>
      <c r="DA183" s="35"/>
      <c r="DB183" s="35"/>
      <c r="DC183" s="35"/>
      <c r="DD183" s="53">
        <f t="shared" si="24"/>
        <v>0</v>
      </c>
      <c r="DE183" s="53">
        <f t="shared" si="25"/>
        <v>0</v>
      </c>
      <c r="DF183" s="105"/>
      <c r="DG183" s="105"/>
      <c r="DH183" s="105"/>
      <c r="DI183" s="105"/>
      <c r="DJ183" s="105"/>
      <c r="DK183" s="105"/>
      <c r="DL183" s="105"/>
      <c r="DM183" s="105"/>
      <c r="DN183" s="105"/>
      <c r="DO183" s="105"/>
      <c r="DP183" s="105"/>
      <c r="DQ183" s="105"/>
      <c r="DR183" s="105"/>
      <c r="DS183" s="105"/>
      <c r="DT183" s="105"/>
      <c r="DU183" s="105"/>
      <c r="DV183" s="105"/>
      <c r="DW183" s="105"/>
      <c r="DX183" s="105"/>
      <c r="DY183" s="105"/>
      <c r="DZ183" s="105"/>
      <c r="EA183" s="105"/>
      <c r="EB183" s="105"/>
      <c r="EC183" s="105"/>
      <c r="ED183" s="105"/>
      <c r="EE183" s="105"/>
      <c r="EF183" s="105"/>
      <c r="EG183" s="105"/>
      <c r="EH183" s="105"/>
      <c r="EI183" s="105"/>
      <c r="EJ183" s="105"/>
      <c r="EK183" s="105"/>
      <c r="EL183" s="105"/>
      <c r="EM183" s="105"/>
      <c r="EN183" s="105"/>
      <c r="EO183" s="105"/>
      <c r="EP183" s="105"/>
      <c r="EQ183" s="105"/>
      <c r="ER183" s="105"/>
      <c r="ES183" s="105"/>
      <c r="ET183" s="105"/>
      <c r="EU183" s="105"/>
      <c r="EV183" s="105"/>
      <c r="EW183" s="105"/>
      <c r="EX183" s="105"/>
      <c r="EY183" s="105"/>
      <c r="EZ183" s="105"/>
      <c r="FA183" s="105"/>
      <c r="FB183" s="105"/>
      <c r="FC183" s="105"/>
      <c r="FD183" s="105"/>
      <c r="FE183" s="81"/>
      <c r="FF183" s="105"/>
      <c r="FG183" s="105"/>
      <c r="FH183" s="105"/>
      <c r="FI183" s="105"/>
      <c r="FJ183" s="105"/>
      <c r="FK183" s="80"/>
      <c r="FL183" s="80"/>
      <c r="FM183" s="80"/>
      <c r="FN183" s="80"/>
      <c r="FO183" s="80"/>
      <c r="FP183" s="80"/>
      <c r="FQ183" s="80"/>
      <c r="FR183" s="80"/>
      <c r="FS183" s="80"/>
      <c r="FT183" s="80"/>
      <c r="FU183" s="80"/>
      <c r="FV183" s="80"/>
      <c r="FW183" s="82"/>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33"/>
      <c r="HF183" s="80"/>
      <c r="HG183" s="80"/>
      <c r="HH183" s="80"/>
      <c r="HI183" s="80"/>
      <c r="HJ183" s="80"/>
      <c r="HK183" s="80"/>
      <c r="HL183" s="33"/>
      <c r="HM183" s="33"/>
      <c r="HN183" s="33"/>
      <c r="HO183" s="33"/>
      <c r="HP183" s="33"/>
      <c r="HQ183" s="33"/>
      <c r="HR183" s="33"/>
      <c r="HS183" s="25"/>
      <c r="HT183" s="25"/>
      <c r="HU183" s="25"/>
      <c r="HV183" s="25"/>
      <c r="HW183" s="25"/>
      <c r="HX183" s="25"/>
      <c r="HY183" s="25"/>
    </row>
    <row r="184" spans="1:234" ht="19.5" x14ac:dyDescent="0.25">
      <c r="A184" s="659" t="s">
        <v>252</v>
      </c>
      <c r="B184" s="70" t="s">
        <v>127</v>
      </c>
      <c r="C184" s="70" t="s">
        <v>127</v>
      </c>
      <c r="D184" s="70" t="s">
        <v>523</v>
      </c>
      <c r="E184" s="70"/>
      <c r="F184" s="70"/>
      <c r="G184" s="660"/>
      <c r="H184" s="680"/>
      <c r="I184" s="711"/>
      <c r="J184" s="78"/>
      <c r="K184" s="712"/>
      <c r="L184" s="841" t="s">
        <v>713</v>
      </c>
      <c r="M184" s="78"/>
      <c r="N184" s="77"/>
      <c r="O184" s="200"/>
      <c r="P184" s="70"/>
      <c r="Q184" s="842"/>
      <c r="R184" s="659"/>
      <c r="S184" s="70"/>
      <c r="T184" s="200"/>
      <c r="U184" s="200"/>
      <c r="V184" s="712"/>
      <c r="W184" s="963"/>
      <c r="X184" s="71"/>
      <c r="Y184" s="71"/>
      <c r="Z184" s="660"/>
      <c r="AA184" s="1013"/>
      <c r="AB184" s="1079"/>
      <c r="AC184" s="941"/>
      <c r="AD184" s="1042"/>
      <c r="AE184" s="78"/>
      <c r="AF184" s="74"/>
      <c r="AG184" s="74"/>
      <c r="AH184" s="1113"/>
      <c r="AI184" s="1176"/>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1177"/>
      <c r="CP184" s="913"/>
      <c r="CQ184" s="71"/>
      <c r="CR184" s="71"/>
      <c r="CS184" s="71"/>
      <c r="CT184" s="71"/>
      <c r="CU184" s="71"/>
      <c r="CV184" s="71"/>
      <c r="CW184" s="71"/>
      <c r="CX184" s="71"/>
      <c r="CY184" s="71"/>
      <c r="CZ184" s="71"/>
      <c r="DA184" s="71"/>
      <c r="DB184" s="71"/>
      <c r="DC184" s="71"/>
      <c r="DD184" s="53">
        <f t="shared" si="24"/>
        <v>0</v>
      </c>
      <c r="DE184" s="53">
        <f t="shared" si="25"/>
        <v>0</v>
      </c>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1"/>
      <c r="FF184" s="80"/>
      <c r="FG184" s="80"/>
      <c r="FH184" s="80"/>
      <c r="FI184" s="80"/>
      <c r="FJ184" s="80"/>
      <c r="FK184" s="80"/>
      <c r="FL184" s="80"/>
      <c r="FM184" s="80"/>
      <c r="FN184" s="80"/>
      <c r="FO184" s="80"/>
      <c r="FP184" s="80"/>
      <c r="FQ184" s="80"/>
      <c r="FR184" s="80"/>
      <c r="FS184" s="80"/>
      <c r="FT184" s="80"/>
      <c r="FU184" s="80"/>
      <c r="FV184" s="80"/>
      <c r="FW184" s="82"/>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33"/>
      <c r="HF184" s="80"/>
      <c r="HG184" s="80"/>
      <c r="HH184" s="80"/>
      <c r="HI184" s="80"/>
      <c r="HJ184" s="80"/>
      <c r="HK184" s="80"/>
      <c r="HL184" s="33"/>
      <c r="HM184" s="33"/>
      <c r="HN184" s="33"/>
      <c r="HO184" s="33"/>
      <c r="HP184" s="33"/>
      <c r="HQ184" s="33"/>
      <c r="HR184" s="33"/>
      <c r="HS184" s="33"/>
      <c r="HT184" s="33"/>
      <c r="HU184" s="33"/>
      <c r="HV184" s="33"/>
      <c r="HW184" s="33"/>
      <c r="HX184" s="33"/>
      <c r="HY184" s="33"/>
    </row>
    <row r="185" spans="1:234" ht="19.5" x14ac:dyDescent="0.25">
      <c r="A185" s="653" t="s">
        <v>252</v>
      </c>
      <c r="B185" s="47" t="s">
        <v>127</v>
      </c>
      <c r="C185" s="47" t="s">
        <v>127</v>
      </c>
      <c r="D185" s="47" t="s">
        <v>523</v>
      </c>
      <c r="E185" s="47" t="s">
        <v>714</v>
      </c>
      <c r="F185" s="47"/>
      <c r="G185" s="654"/>
      <c r="H185" s="678"/>
      <c r="I185" s="698"/>
      <c r="J185" s="50"/>
      <c r="K185" s="699"/>
      <c r="L185" s="824" t="s">
        <v>715</v>
      </c>
      <c r="M185" s="50"/>
      <c r="N185" s="49"/>
      <c r="O185" s="198"/>
      <c r="P185" s="47"/>
      <c r="Q185" s="825"/>
      <c r="R185" s="653"/>
      <c r="S185" s="47"/>
      <c r="T185" s="198"/>
      <c r="U185" s="198"/>
      <c r="V185" s="699"/>
      <c r="W185" s="959"/>
      <c r="X185" s="48"/>
      <c r="Y185" s="48"/>
      <c r="Z185" s="654"/>
      <c r="AA185" s="1005"/>
      <c r="AB185" s="993"/>
      <c r="AC185" s="942"/>
      <c r="AD185" s="1035"/>
      <c r="AE185" s="50"/>
      <c r="AF185" s="51"/>
      <c r="AG185" s="51"/>
      <c r="AH185" s="1109"/>
      <c r="AI185" s="1168"/>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1169"/>
      <c r="CP185" s="909"/>
      <c r="CQ185" s="48"/>
      <c r="CR185" s="48"/>
      <c r="CS185" s="48"/>
      <c r="CT185" s="48"/>
      <c r="CU185" s="48"/>
      <c r="CV185" s="48"/>
      <c r="CW185" s="48"/>
      <c r="CX185" s="48"/>
      <c r="CY185" s="48"/>
      <c r="CZ185" s="48"/>
      <c r="DA185" s="48"/>
      <c r="DB185" s="48"/>
      <c r="DC185" s="48"/>
      <c r="DD185" s="53">
        <f t="shared" si="24"/>
        <v>0</v>
      </c>
      <c r="DE185" s="53">
        <f t="shared" si="25"/>
        <v>0</v>
      </c>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c r="FB185" s="80"/>
      <c r="FC185" s="80"/>
      <c r="FD185" s="80"/>
      <c r="FE185" s="81"/>
      <c r="FF185" s="80"/>
      <c r="FG185" s="80"/>
      <c r="FH185" s="80"/>
      <c r="FI185" s="80"/>
      <c r="FJ185" s="80"/>
      <c r="FK185" s="80"/>
      <c r="FL185" s="80"/>
      <c r="FM185" s="80"/>
      <c r="FN185" s="80"/>
      <c r="FO185" s="80"/>
      <c r="FP185" s="80"/>
      <c r="FQ185" s="80"/>
      <c r="FR185" s="80"/>
      <c r="FS185" s="80"/>
      <c r="FT185" s="80"/>
      <c r="FU185" s="80"/>
      <c r="FV185" s="80"/>
      <c r="FW185" s="82"/>
      <c r="FX185" s="80"/>
      <c r="FY185" s="80"/>
      <c r="FZ185" s="80"/>
      <c r="GA185" s="80"/>
      <c r="GB185" s="80"/>
      <c r="GC185" s="80"/>
      <c r="GD185" s="80"/>
      <c r="GE185" s="80"/>
      <c r="GF185" s="80"/>
      <c r="GG185" s="80"/>
      <c r="GH185" s="80"/>
      <c r="GI185" s="80"/>
      <c r="GJ185" s="80"/>
      <c r="GK185" s="80"/>
      <c r="GL185" s="80"/>
      <c r="GM185" s="80"/>
      <c r="GN185" s="80"/>
      <c r="GO185" s="80"/>
      <c r="GP185" s="80"/>
      <c r="GQ185" s="80"/>
      <c r="GR185" s="80"/>
      <c r="GS185" s="80"/>
      <c r="GT185" s="80"/>
      <c r="GU185" s="80"/>
      <c r="GV185" s="80"/>
      <c r="GW185" s="80"/>
      <c r="GX185" s="80"/>
      <c r="GY185" s="80"/>
      <c r="GZ185" s="80"/>
      <c r="HA185" s="80"/>
      <c r="HB185" s="80"/>
      <c r="HC185" s="80"/>
      <c r="HD185" s="80"/>
      <c r="HE185" s="33"/>
      <c r="HF185" s="80"/>
      <c r="HG185" s="80"/>
      <c r="HH185" s="80"/>
      <c r="HI185" s="80"/>
      <c r="HJ185" s="80"/>
      <c r="HK185" s="80"/>
      <c r="HL185" s="33"/>
      <c r="HM185" s="33"/>
      <c r="HN185" s="33"/>
      <c r="HO185" s="33"/>
      <c r="HP185" s="33"/>
      <c r="HQ185" s="33"/>
      <c r="HR185" s="33"/>
      <c r="HS185" s="33"/>
      <c r="HT185" s="33"/>
      <c r="HU185" s="33"/>
      <c r="HV185" s="33"/>
      <c r="HW185" s="33"/>
      <c r="HX185" s="33"/>
      <c r="HY185" s="33"/>
    </row>
    <row r="186" spans="1:234" ht="20.25" thickBot="1" x14ac:dyDescent="0.3">
      <c r="A186" s="661" t="s">
        <v>252</v>
      </c>
      <c r="B186" s="297" t="s">
        <v>127</v>
      </c>
      <c r="C186" s="297" t="s">
        <v>127</v>
      </c>
      <c r="D186" s="297" t="s">
        <v>523</v>
      </c>
      <c r="E186" s="297" t="s">
        <v>714</v>
      </c>
      <c r="F186" s="297" t="s">
        <v>106</v>
      </c>
      <c r="G186" s="662"/>
      <c r="H186" s="681"/>
      <c r="I186" s="730"/>
      <c r="J186" s="305"/>
      <c r="K186" s="731"/>
      <c r="L186" s="838" t="s">
        <v>716</v>
      </c>
      <c r="M186" s="305"/>
      <c r="N186" s="300"/>
      <c r="O186" s="301"/>
      <c r="P186" s="297"/>
      <c r="Q186" s="839"/>
      <c r="R186" s="661"/>
      <c r="S186" s="297"/>
      <c r="T186" s="301"/>
      <c r="U186" s="301"/>
      <c r="V186" s="731"/>
      <c r="W186" s="964"/>
      <c r="X186" s="298"/>
      <c r="Y186" s="298"/>
      <c r="Z186" s="662"/>
      <c r="AA186" s="1012"/>
      <c r="AB186" s="1077"/>
      <c r="AC186" s="1078"/>
      <c r="AD186" s="1057"/>
      <c r="AE186" s="305"/>
      <c r="AF186" s="302"/>
      <c r="AG186" s="302"/>
      <c r="AH186" s="1114"/>
      <c r="AI186" s="1178"/>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3"/>
      <c r="BM186" s="303"/>
      <c r="BN186" s="303"/>
      <c r="BO186" s="303"/>
      <c r="BP186" s="303"/>
      <c r="BQ186" s="303"/>
      <c r="BR186" s="303"/>
      <c r="BS186" s="303"/>
      <c r="BT186" s="303"/>
      <c r="BU186" s="303"/>
      <c r="BV186" s="303"/>
      <c r="BW186" s="303"/>
      <c r="BX186" s="303"/>
      <c r="BY186" s="303"/>
      <c r="BZ186" s="303"/>
      <c r="CA186" s="303"/>
      <c r="CB186" s="303"/>
      <c r="CC186" s="303"/>
      <c r="CD186" s="303"/>
      <c r="CE186" s="303"/>
      <c r="CF186" s="303"/>
      <c r="CG186" s="303"/>
      <c r="CH186" s="303"/>
      <c r="CI186" s="303"/>
      <c r="CJ186" s="303"/>
      <c r="CK186" s="303"/>
      <c r="CL186" s="303"/>
      <c r="CM186" s="303"/>
      <c r="CN186" s="303"/>
      <c r="CO186" s="1179"/>
      <c r="CP186" s="914"/>
      <c r="CQ186" s="298"/>
      <c r="CR186" s="298"/>
      <c r="CS186" s="298"/>
      <c r="CT186" s="298"/>
      <c r="CU186" s="298"/>
      <c r="CV186" s="298"/>
      <c r="CW186" s="298"/>
      <c r="CX186" s="298"/>
      <c r="CY186" s="298"/>
      <c r="CZ186" s="298"/>
      <c r="DA186" s="298"/>
      <c r="DB186" s="298"/>
      <c r="DC186" s="298"/>
      <c r="DD186" s="53">
        <f t="shared" si="24"/>
        <v>0</v>
      </c>
      <c r="DE186" s="53">
        <f t="shared" si="25"/>
        <v>0</v>
      </c>
      <c r="DF186" s="105"/>
      <c r="DG186" s="105"/>
      <c r="DH186" s="105"/>
      <c r="DI186" s="105"/>
      <c r="DJ186" s="105"/>
      <c r="DK186" s="105"/>
      <c r="DL186" s="105"/>
      <c r="DM186" s="105"/>
      <c r="DN186" s="105"/>
      <c r="DO186" s="105"/>
      <c r="DP186" s="105"/>
      <c r="DQ186" s="105"/>
      <c r="DR186" s="105"/>
      <c r="DS186" s="105"/>
      <c r="DT186" s="105"/>
      <c r="DU186" s="105"/>
      <c r="DV186" s="105"/>
      <c r="DW186" s="105"/>
      <c r="DX186" s="105"/>
      <c r="DY186" s="105"/>
      <c r="DZ186" s="105"/>
      <c r="EA186" s="105"/>
      <c r="EB186" s="105"/>
      <c r="EC186" s="105"/>
      <c r="ED186" s="105"/>
      <c r="EE186" s="105"/>
      <c r="EF186" s="105"/>
      <c r="EG186" s="105"/>
      <c r="EH186" s="105"/>
      <c r="EI186" s="105"/>
      <c r="EJ186" s="105"/>
      <c r="EK186" s="105"/>
      <c r="EL186" s="105"/>
      <c r="EM186" s="105"/>
      <c r="EN186" s="105"/>
      <c r="EO186" s="105"/>
      <c r="EP186" s="105"/>
      <c r="EQ186" s="105"/>
      <c r="ER186" s="105"/>
      <c r="ES186" s="105"/>
      <c r="ET186" s="105"/>
      <c r="EU186" s="105"/>
      <c r="EV186" s="105"/>
      <c r="EW186" s="105"/>
      <c r="EX186" s="105"/>
      <c r="EY186" s="105"/>
      <c r="EZ186" s="105"/>
      <c r="FA186" s="105"/>
      <c r="FB186" s="105"/>
      <c r="FC186" s="105"/>
      <c r="FD186" s="105"/>
      <c r="FE186" s="81"/>
      <c r="FF186" s="105"/>
      <c r="FG186" s="105"/>
      <c r="FH186" s="105"/>
      <c r="FI186" s="105"/>
      <c r="FJ186" s="105"/>
      <c r="FK186" s="107"/>
      <c r="FL186" s="107"/>
      <c r="FM186" s="107"/>
      <c r="FN186" s="107"/>
      <c r="FO186" s="107"/>
      <c r="FP186" s="107"/>
      <c r="FQ186" s="107"/>
      <c r="FR186" s="107"/>
      <c r="FS186" s="107"/>
      <c r="FT186" s="107"/>
      <c r="FU186" s="107"/>
      <c r="FV186" s="107"/>
      <c r="FW186" s="108"/>
      <c r="FX186" s="107"/>
      <c r="FY186" s="107"/>
      <c r="FZ186" s="107"/>
      <c r="GA186" s="107"/>
      <c r="GB186" s="107"/>
      <c r="GC186" s="107"/>
      <c r="GD186" s="107"/>
      <c r="GE186" s="107"/>
      <c r="GF186" s="107"/>
      <c r="GG186" s="107"/>
      <c r="GH186" s="107"/>
      <c r="GI186" s="107"/>
      <c r="GJ186" s="107"/>
      <c r="GK186" s="107"/>
      <c r="GL186" s="107"/>
      <c r="GM186" s="107"/>
      <c r="GN186" s="107"/>
      <c r="GO186" s="107"/>
      <c r="GP186" s="107"/>
      <c r="GQ186" s="107"/>
      <c r="GR186" s="107"/>
      <c r="GS186" s="107"/>
      <c r="GT186" s="107"/>
      <c r="GU186" s="107"/>
      <c r="GV186" s="107"/>
      <c r="GW186" s="107"/>
      <c r="GX186" s="107"/>
      <c r="GY186" s="107"/>
      <c r="GZ186" s="107"/>
      <c r="HA186" s="107"/>
      <c r="HB186" s="107"/>
      <c r="HC186" s="107"/>
      <c r="HD186" s="107"/>
      <c r="HE186" s="46"/>
      <c r="HF186" s="107"/>
      <c r="HG186" s="107"/>
      <c r="HH186" s="107"/>
      <c r="HI186" s="107"/>
      <c r="HJ186" s="107"/>
      <c r="HK186" s="107"/>
      <c r="HL186" s="46"/>
      <c r="HM186" s="46"/>
      <c r="HN186" s="46"/>
      <c r="HO186" s="46"/>
      <c r="HP186" s="46"/>
      <c r="HQ186" s="46"/>
      <c r="HR186" s="46"/>
      <c r="HS186" s="25"/>
      <c r="HT186" s="25"/>
      <c r="HU186" s="25"/>
      <c r="HV186" s="25"/>
      <c r="HW186" s="25"/>
      <c r="HX186" s="25"/>
      <c r="HY186" s="25"/>
    </row>
    <row r="187" spans="1:234" s="66" customFormat="1" ht="94.5" customHeight="1" thickBot="1" x14ac:dyDescent="0.3">
      <c r="A187" s="580" t="s">
        <v>252</v>
      </c>
      <c r="B187" s="581" t="s">
        <v>127</v>
      </c>
      <c r="C187" s="581" t="s">
        <v>127</v>
      </c>
      <c r="D187" s="581" t="s">
        <v>523</v>
      </c>
      <c r="E187" s="581" t="s">
        <v>714</v>
      </c>
      <c r="F187" s="581" t="s">
        <v>106</v>
      </c>
      <c r="G187" s="529" t="s">
        <v>717</v>
      </c>
      <c r="H187" s="282" t="s">
        <v>113</v>
      </c>
      <c r="I187" s="582" t="s">
        <v>719</v>
      </c>
      <c r="J187" s="583" t="s">
        <v>720</v>
      </c>
      <c r="K187" s="738">
        <v>1</v>
      </c>
      <c r="L187" s="891" t="s">
        <v>718</v>
      </c>
      <c r="M187" s="583">
        <v>2021005810220</v>
      </c>
      <c r="N187" s="389">
        <v>265775266.88999999</v>
      </c>
      <c r="O187" s="543" t="s">
        <v>1000</v>
      </c>
      <c r="P187" s="391" t="s">
        <v>1001</v>
      </c>
      <c r="Q187" s="892" t="s">
        <v>1003</v>
      </c>
      <c r="R187" s="925" t="s">
        <v>1122</v>
      </c>
      <c r="S187" s="391" t="s">
        <v>1002</v>
      </c>
      <c r="T187" s="542">
        <v>44200</v>
      </c>
      <c r="U187" s="542">
        <v>44258</v>
      </c>
      <c r="V187" s="738" t="s">
        <v>1009</v>
      </c>
      <c r="W187" s="979" t="s">
        <v>120</v>
      </c>
      <c r="X187" s="563">
        <f>CU187</f>
        <v>265775266.88999999</v>
      </c>
      <c r="Y187" s="584">
        <v>91122</v>
      </c>
      <c r="Z187" s="589" t="s">
        <v>725</v>
      </c>
      <c r="AA187" s="1007">
        <v>265775.26688999997</v>
      </c>
      <c r="AB187" s="1075" t="s">
        <v>721</v>
      </c>
      <c r="AC187" s="952" t="s">
        <v>1004</v>
      </c>
      <c r="AD187" s="1040" t="s">
        <v>722</v>
      </c>
      <c r="AE187" s="402" t="s">
        <v>723</v>
      </c>
      <c r="AF187" s="586">
        <v>265775266.88999999</v>
      </c>
      <c r="AG187" s="586">
        <v>0</v>
      </c>
      <c r="AH187" s="1137">
        <f t="shared" si="26"/>
        <v>265775266.88999999</v>
      </c>
      <c r="AI187" s="1172">
        <v>265.77526688999995</v>
      </c>
      <c r="AJ187" s="404"/>
      <c r="AK187" s="397"/>
      <c r="AL187" s="397"/>
      <c r="AM187" s="397"/>
      <c r="AN187" s="397"/>
      <c r="AO187" s="397"/>
      <c r="AP187" s="397"/>
      <c r="AQ187" s="397"/>
      <c r="AR187" s="397"/>
      <c r="AS187" s="397"/>
      <c r="AT187" s="397"/>
      <c r="AU187" s="397"/>
      <c r="AV187" s="397"/>
      <c r="AW187" s="397"/>
      <c r="AX187" s="397"/>
      <c r="AY187" s="397"/>
      <c r="AZ187" s="397"/>
      <c r="BA187" s="397"/>
      <c r="BB187" s="397"/>
      <c r="BC187" s="397">
        <v>265.76996788999998</v>
      </c>
      <c r="BD187" s="397"/>
      <c r="BE187" s="397"/>
      <c r="BF187" s="397">
        <v>5.2990000000000008E-3</v>
      </c>
      <c r="BG187" s="397"/>
      <c r="BH187" s="397"/>
      <c r="BI187" s="397"/>
      <c r="BJ187" s="397"/>
      <c r="BK187" s="397"/>
      <c r="BL187" s="397"/>
      <c r="BM187" s="397"/>
      <c r="BN187" s="397"/>
      <c r="BO187" s="397"/>
      <c r="BP187" s="397"/>
      <c r="BQ187" s="397"/>
      <c r="BR187" s="397"/>
      <c r="BS187" s="488"/>
      <c r="BT187" s="488"/>
      <c r="BU187" s="488"/>
      <c r="BV187" s="488"/>
      <c r="BW187" s="488"/>
      <c r="BX187" s="397"/>
      <c r="BY187" s="397"/>
      <c r="BZ187" s="397"/>
      <c r="CA187" s="397"/>
      <c r="CB187" s="397"/>
      <c r="CC187" s="397"/>
      <c r="CD187" s="397"/>
      <c r="CE187" s="397"/>
      <c r="CF187" s="397"/>
      <c r="CG187" s="397"/>
      <c r="CH187" s="397"/>
      <c r="CI187" s="397"/>
      <c r="CJ187" s="397"/>
      <c r="CK187" s="397"/>
      <c r="CL187" s="397"/>
      <c r="CM187" s="398"/>
      <c r="CN187" s="398"/>
      <c r="CO187" s="1173"/>
      <c r="CP187" s="1218">
        <v>1903041</v>
      </c>
      <c r="CQ187" s="412" t="s">
        <v>724</v>
      </c>
      <c r="CR187" s="587">
        <v>19031</v>
      </c>
      <c r="CS187" s="588" t="s">
        <v>1170</v>
      </c>
      <c r="CT187" s="489" t="s">
        <v>120</v>
      </c>
      <c r="CU187" s="491">
        <f>AH187</f>
        <v>265775266.88999999</v>
      </c>
      <c r="CV187" s="584">
        <v>91122</v>
      </c>
      <c r="CW187" s="585" t="s">
        <v>725</v>
      </c>
      <c r="CX187" s="584">
        <v>10</v>
      </c>
      <c r="CY187" s="585" t="s">
        <v>726</v>
      </c>
      <c r="CZ187" s="584">
        <v>70131</v>
      </c>
      <c r="DA187" s="585" t="s">
        <v>317</v>
      </c>
      <c r="DB187" s="585" t="s">
        <v>727</v>
      </c>
      <c r="DC187" s="589" t="s">
        <v>728</v>
      </c>
      <c r="DD187" s="53">
        <f t="shared" si="24"/>
        <v>265775266.88999999</v>
      </c>
      <c r="DE187" s="53">
        <f t="shared" si="25"/>
        <v>0</v>
      </c>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c r="FA187" s="84"/>
      <c r="FB187" s="84"/>
      <c r="FC187" s="84"/>
      <c r="FD187" s="84"/>
      <c r="FE187" s="84"/>
      <c r="FF187" s="84"/>
      <c r="FG187" s="84"/>
      <c r="FH187" s="84"/>
      <c r="FI187" s="84"/>
      <c r="FJ187" s="84"/>
      <c r="FK187" s="84"/>
      <c r="FL187" s="84"/>
      <c r="FM187" s="84"/>
      <c r="FN187" s="84"/>
      <c r="FO187" s="84"/>
      <c r="FP187" s="84"/>
      <c r="FQ187" s="84"/>
      <c r="FR187" s="84"/>
      <c r="FS187" s="84"/>
      <c r="FT187" s="84"/>
      <c r="FU187" s="84"/>
      <c r="FV187" s="84"/>
      <c r="FW187" s="85"/>
      <c r="FX187" s="84"/>
      <c r="FY187" s="84"/>
      <c r="FZ187" s="84"/>
      <c r="GA187" s="84"/>
      <c r="GB187" s="84"/>
      <c r="GC187" s="84"/>
      <c r="GD187" s="84"/>
      <c r="GE187" s="84"/>
      <c r="GF187" s="84"/>
      <c r="GG187" s="84"/>
      <c r="GH187" s="84"/>
      <c r="GI187" s="84"/>
      <c r="GJ187" s="84"/>
      <c r="GK187" s="84"/>
      <c r="GL187" s="84"/>
      <c r="GM187" s="84"/>
      <c r="GN187" s="84"/>
      <c r="GO187" s="84"/>
      <c r="GP187" s="84"/>
      <c r="GQ187" s="84"/>
      <c r="GR187" s="84"/>
      <c r="GS187" s="84"/>
      <c r="GT187" s="84"/>
      <c r="GU187" s="84"/>
      <c r="GV187" s="84"/>
      <c r="GW187" s="84"/>
      <c r="GX187" s="84"/>
      <c r="GY187" s="84"/>
      <c r="GZ187" s="84"/>
      <c r="HA187" s="84"/>
      <c r="HB187" s="84"/>
      <c r="HC187" s="84"/>
      <c r="HD187" s="84"/>
      <c r="HE187" s="64"/>
      <c r="HF187" s="84"/>
      <c r="HG187" s="84"/>
      <c r="HH187" s="84"/>
      <c r="HI187" s="84"/>
      <c r="HJ187" s="84"/>
      <c r="HK187" s="84"/>
      <c r="HL187" s="64"/>
      <c r="HM187" s="64"/>
      <c r="HN187" s="64"/>
      <c r="HO187" s="64"/>
      <c r="HP187" s="64"/>
      <c r="HQ187" s="64"/>
      <c r="HR187" s="64"/>
      <c r="HS187" s="64"/>
      <c r="HT187" s="64"/>
      <c r="HU187" s="64"/>
      <c r="HV187" s="64"/>
      <c r="HW187" s="64"/>
      <c r="HX187" s="64"/>
      <c r="HY187" s="64"/>
    </row>
    <row r="188" spans="1:234" ht="20.25" thickBot="1" x14ac:dyDescent="0.3">
      <c r="A188" s="669" t="s">
        <v>252</v>
      </c>
      <c r="B188" s="343" t="s">
        <v>127</v>
      </c>
      <c r="C188" s="343" t="s">
        <v>127</v>
      </c>
      <c r="D188" s="343" t="s">
        <v>523</v>
      </c>
      <c r="E188" s="343" t="s">
        <v>714</v>
      </c>
      <c r="F188" s="343" t="s">
        <v>132</v>
      </c>
      <c r="G188" s="670"/>
      <c r="H188" s="681"/>
      <c r="I188" s="732"/>
      <c r="J188" s="351"/>
      <c r="K188" s="733"/>
      <c r="L188" s="869" t="s">
        <v>729</v>
      </c>
      <c r="M188" s="351"/>
      <c r="N188" s="346"/>
      <c r="O188" s="347"/>
      <c r="P188" s="343"/>
      <c r="Q188" s="870"/>
      <c r="R188" s="669"/>
      <c r="S188" s="343"/>
      <c r="T188" s="347"/>
      <c r="U188" s="347"/>
      <c r="V188" s="733"/>
      <c r="W188" s="973"/>
      <c r="X188" s="344"/>
      <c r="Y188" s="344"/>
      <c r="Z188" s="670"/>
      <c r="AA188" s="1021"/>
      <c r="AB188" s="1092"/>
      <c r="AC188" s="1093"/>
      <c r="AD188" s="1058"/>
      <c r="AE188" s="351"/>
      <c r="AF188" s="353"/>
      <c r="AG188" s="354"/>
      <c r="AH188" s="1138"/>
      <c r="AI188" s="1203"/>
      <c r="AJ188" s="355"/>
      <c r="AK188" s="355"/>
      <c r="AL188" s="355"/>
      <c r="AM188" s="355"/>
      <c r="AN188" s="355"/>
      <c r="AO188" s="355"/>
      <c r="AP188" s="355"/>
      <c r="AQ188" s="355"/>
      <c r="AR188" s="355"/>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55"/>
      <c r="BP188" s="355"/>
      <c r="BQ188" s="355"/>
      <c r="BR188" s="355"/>
      <c r="BS188" s="355"/>
      <c r="BT188" s="355"/>
      <c r="BU188" s="355"/>
      <c r="BV188" s="355"/>
      <c r="BW188" s="355"/>
      <c r="BX188" s="355"/>
      <c r="BY188" s="355"/>
      <c r="BZ188" s="355"/>
      <c r="CA188" s="355"/>
      <c r="CB188" s="355"/>
      <c r="CC188" s="355"/>
      <c r="CD188" s="355"/>
      <c r="CE188" s="355"/>
      <c r="CF188" s="355"/>
      <c r="CG188" s="355"/>
      <c r="CH188" s="355"/>
      <c r="CI188" s="355"/>
      <c r="CJ188" s="355"/>
      <c r="CK188" s="355"/>
      <c r="CL188" s="355"/>
      <c r="CM188" s="355"/>
      <c r="CN188" s="355"/>
      <c r="CO188" s="1204"/>
      <c r="CP188" s="918"/>
      <c r="CQ188" s="344"/>
      <c r="CR188" s="344"/>
      <c r="CS188" s="344"/>
      <c r="CT188" s="344"/>
      <c r="CU188" s="344"/>
      <c r="CV188" s="344"/>
      <c r="CW188" s="344"/>
      <c r="CX188" s="344"/>
      <c r="CY188" s="344"/>
      <c r="CZ188" s="344"/>
      <c r="DA188" s="344"/>
      <c r="DB188" s="344"/>
      <c r="DC188" s="344"/>
      <c r="DD188" s="79"/>
      <c r="DE188" s="109"/>
      <c r="DF188" s="109"/>
      <c r="DG188" s="105"/>
      <c r="DH188" s="105"/>
      <c r="DI188" s="105"/>
      <c r="DJ188" s="105"/>
      <c r="DK188" s="105"/>
      <c r="DL188" s="105"/>
      <c r="DM188" s="105"/>
      <c r="DN188" s="105"/>
      <c r="DO188" s="105"/>
      <c r="DP188" s="105"/>
      <c r="DQ188" s="105"/>
      <c r="DR188" s="105"/>
      <c r="DS188" s="105"/>
      <c r="DT188" s="105"/>
      <c r="DU188" s="105"/>
      <c r="DV188" s="105"/>
      <c r="DW188" s="105"/>
      <c r="DX188" s="105"/>
      <c r="DY188" s="105"/>
      <c r="DZ188" s="105"/>
      <c r="EA188" s="105"/>
      <c r="EB188" s="105"/>
      <c r="EC188" s="105"/>
      <c r="ED188" s="105"/>
      <c r="EE188" s="105"/>
      <c r="EF188" s="105"/>
      <c r="EG188" s="105"/>
      <c r="EH188" s="105"/>
      <c r="EI188" s="105"/>
      <c r="EJ188" s="105"/>
      <c r="EK188" s="105"/>
      <c r="EL188" s="105"/>
      <c r="EM188" s="105"/>
      <c r="EN188" s="105"/>
      <c r="EO188" s="105"/>
      <c r="EP188" s="105"/>
      <c r="EQ188" s="105"/>
      <c r="ER188" s="105"/>
      <c r="ES188" s="105"/>
      <c r="ET188" s="105"/>
      <c r="EU188" s="105"/>
      <c r="EV188" s="105"/>
      <c r="EW188" s="105"/>
      <c r="EX188" s="105"/>
      <c r="EY188" s="105"/>
      <c r="EZ188" s="105"/>
      <c r="FA188" s="105"/>
      <c r="FB188" s="105"/>
      <c r="FC188" s="105"/>
      <c r="FD188" s="105"/>
      <c r="FE188" s="105"/>
      <c r="FF188" s="110"/>
      <c r="FG188" s="105"/>
      <c r="FH188" s="105"/>
      <c r="FI188" s="105"/>
      <c r="FJ188" s="105"/>
      <c r="FK188" s="105"/>
      <c r="FL188" s="111"/>
      <c r="FM188" s="111"/>
      <c r="FN188" s="111"/>
      <c r="FO188" s="111"/>
      <c r="FP188" s="111"/>
      <c r="FQ188" s="111"/>
      <c r="FR188" s="111"/>
      <c r="FS188" s="111"/>
      <c r="FT188" s="111"/>
      <c r="FU188" s="111"/>
      <c r="FV188" s="111"/>
      <c r="FW188" s="111"/>
      <c r="FX188" s="112"/>
      <c r="FY188" s="111"/>
      <c r="FZ188" s="111"/>
      <c r="GA188" s="111"/>
      <c r="GB188" s="111"/>
      <c r="GC188" s="111"/>
      <c r="GD188" s="111"/>
      <c r="GE188" s="111"/>
      <c r="GF188" s="111"/>
      <c r="GG188" s="111"/>
      <c r="GH188" s="111"/>
      <c r="GI188" s="111"/>
      <c r="GJ188" s="111"/>
      <c r="GK188" s="111"/>
      <c r="GL188" s="111"/>
      <c r="GM188" s="111"/>
      <c r="GN188" s="111"/>
      <c r="GO188" s="111"/>
      <c r="GP188" s="111"/>
      <c r="GQ188" s="111"/>
      <c r="GR188" s="111"/>
      <c r="GS188" s="111"/>
      <c r="GT188" s="111"/>
      <c r="GU188" s="111"/>
      <c r="GV188" s="111"/>
      <c r="GW188" s="111"/>
      <c r="GX188" s="111"/>
      <c r="GY188" s="111"/>
      <c r="GZ188" s="111"/>
      <c r="HA188" s="111"/>
      <c r="HB188" s="111"/>
      <c r="HC188" s="111"/>
      <c r="HD188" s="111"/>
      <c r="HE188" s="111"/>
      <c r="HF188" s="113"/>
      <c r="HG188" s="111"/>
      <c r="HH188" s="111"/>
      <c r="HI188" s="111"/>
      <c r="HJ188" s="111"/>
      <c r="HK188" s="111"/>
      <c r="HL188" s="111"/>
      <c r="HM188" s="113"/>
      <c r="HN188" s="113"/>
      <c r="HO188" s="113"/>
      <c r="HP188" s="113"/>
      <c r="HQ188" s="113"/>
      <c r="HR188" s="113"/>
      <c r="HS188" s="113"/>
      <c r="HT188" s="25"/>
      <c r="HU188" s="25"/>
      <c r="HV188" s="25"/>
      <c r="HW188" s="25"/>
      <c r="HX188" s="25"/>
      <c r="HY188" s="25"/>
      <c r="HZ188" s="25"/>
    </row>
    <row r="189" spans="1:234" ht="132.75" customHeight="1" thickBot="1" x14ac:dyDescent="0.3">
      <c r="A189" s="580" t="s">
        <v>252</v>
      </c>
      <c r="B189" s="581" t="s">
        <v>127</v>
      </c>
      <c r="C189" s="581" t="s">
        <v>127</v>
      </c>
      <c r="D189" s="581" t="s">
        <v>523</v>
      </c>
      <c r="E189" s="581" t="s">
        <v>714</v>
      </c>
      <c r="F189" s="581" t="s">
        <v>132</v>
      </c>
      <c r="G189" s="590" t="s">
        <v>730</v>
      </c>
      <c r="H189" s="286" t="s">
        <v>113</v>
      </c>
      <c r="I189" s="591" t="s">
        <v>1014</v>
      </c>
      <c r="J189" s="592" t="s">
        <v>1015</v>
      </c>
      <c r="K189" s="738">
        <v>1</v>
      </c>
      <c r="L189" s="893" t="s">
        <v>731</v>
      </c>
      <c r="M189" s="593">
        <v>2021005810193</v>
      </c>
      <c r="N189" s="389">
        <v>403750000</v>
      </c>
      <c r="O189" s="543" t="s">
        <v>1005</v>
      </c>
      <c r="P189" s="594" t="s">
        <v>1006</v>
      </c>
      <c r="Q189" s="829">
        <v>403750000</v>
      </c>
      <c r="R189" s="925" t="s">
        <v>1007</v>
      </c>
      <c r="S189" s="391" t="s">
        <v>1008</v>
      </c>
      <c r="T189" s="542">
        <v>44621</v>
      </c>
      <c r="U189" s="542">
        <v>44834</v>
      </c>
      <c r="V189" s="938" t="s">
        <v>1010</v>
      </c>
      <c r="W189" s="580" t="s">
        <v>120</v>
      </c>
      <c r="X189" s="563">
        <f>CU189</f>
        <v>403750000</v>
      </c>
      <c r="Y189" s="584">
        <v>91122</v>
      </c>
      <c r="Z189" s="589" t="s">
        <v>734</v>
      </c>
      <c r="AA189" s="1007">
        <v>403750</v>
      </c>
      <c r="AB189" s="1075" t="s">
        <v>721</v>
      </c>
      <c r="AC189" s="952" t="s">
        <v>1004</v>
      </c>
      <c r="AD189" s="1064" t="s">
        <v>722</v>
      </c>
      <c r="AE189" s="583" t="s">
        <v>723</v>
      </c>
      <c r="AF189" s="595"/>
      <c r="AG189" s="596">
        <v>403750000</v>
      </c>
      <c r="AH189" s="1139">
        <f>AF189+AG189</f>
        <v>403750000</v>
      </c>
      <c r="AI189" s="1172">
        <v>403.75</v>
      </c>
      <c r="AJ189" s="396"/>
      <c r="AK189" s="597"/>
      <c r="AL189" s="597"/>
      <c r="AM189" s="597"/>
      <c r="AN189" s="597"/>
      <c r="AO189" s="597"/>
      <c r="AP189" s="597"/>
      <c r="AQ189" s="597"/>
      <c r="AR189" s="597"/>
      <c r="AS189" s="597"/>
      <c r="AT189" s="597"/>
      <c r="AU189" s="597"/>
      <c r="AV189" s="597"/>
      <c r="AW189" s="597"/>
      <c r="AX189" s="597"/>
      <c r="AY189" s="597"/>
      <c r="AZ189" s="597"/>
      <c r="BA189" s="597"/>
      <c r="BB189" s="597"/>
      <c r="BC189" s="597"/>
      <c r="BD189" s="597"/>
      <c r="BE189" s="597"/>
      <c r="BF189" s="597"/>
      <c r="BG189" s="597"/>
      <c r="BH189" s="597"/>
      <c r="BI189" s="597"/>
      <c r="BJ189" s="597"/>
      <c r="BK189" s="597"/>
      <c r="BL189" s="397">
        <v>400</v>
      </c>
      <c r="BM189" s="397">
        <v>3.75</v>
      </c>
      <c r="BN189" s="597"/>
      <c r="BO189" s="597"/>
      <c r="BP189" s="597"/>
      <c r="BQ189" s="597"/>
      <c r="BR189" s="597"/>
      <c r="BS189" s="597"/>
      <c r="BT189" s="488"/>
      <c r="BU189" s="488"/>
      <c r="BV189" s="488"/>
      <c r="BW189" s="488"/>
      <c r="BX189" s="488"/>
      <c r="BY189" s="597"/>
      <c r="BZ189" s="597"/>
      <c r="CA189" s="597"/>
      <c r="CB189" s="597"/>
      <c r="CC189" s="597"/>
      <c r="CD189" s="597"/>
      <c r="CE189" s="597"/>
      <c r="CF189" s="597"/>
      <c r="CG189" s="597"/>
      <c r="CH189" s="597"/>
      <c r="CI189" s="597"/>
      <c r="CJ189" s="597"/>
      <c r="CK189" s="597"/>
      <c r="CL189" s="597"/>
      <c r="CM189" s="597"/>
      <c r="CN189" s="598"/>
      <c r="CO189" s="1205"/>
      <c r="CP189" s="1227">
        <v>1905023</v>
      </c>
      <c r="CQ189" s="600" t="s">
        <v>732</v>
      </c>
      <c r="CR189" s="599">
        <v>19052</v>
      </c>
      <c r="CS189" s="588" t="s">
        <v>733</v>
      </c>
      <c r="CT189" s="489" t="s">
        <v>120</v>
      </c>
      <c r="CU189" s="491">
        <f>AH189</f>
        <v>403750000</v>
      </c>
      <c r="CV189" s="584">
        <v>91122</v>
      </c>
      <c r="CW189" s="585" t="s">
        <v>734</v>
      </c>
      <c r="CX189" s="584">
        <v>11</v>
      </c>
      <c r="CY189" s="585" t="s">
        <v>735</v>
      </c>
      <c r="CZ189" s="584">
        <v>70131</v>
      </c>
      <c r="DA189" s="585" t="s">
        <v>317</v>
      </c>
      <c r="DB189" s="585" t="s">
        <v>727</v>
      </c>
      <c r="DC189" s="589" t="s">
        <v>728</v>
      </c>
      <c r="DD189" s="32"/>
      <c r="DE189" s="109"/>
      <c r="DF189" s="109"/>
      <c r="DG189" s="105"/>
      <c r="DH189" s="105"/>
      <c r="DI189" s="105"/>
      <c r="DJ189" s="105"/>
      <c r="DK189" s="105"/>
      <c r="DL189" s="105"/>
      <c r="DM189" s="105"/>
      <c r="DN189" s="105"/>
      <c r="DO189" s="105"/>
      <c r="DP189" s="105"/>
      <c r="DQ189" s="105"/>
      <c r="DR189" s="105"/>
      <c r="DS189" s="105"/>
      <c r="DT189" s="105"/>
      <c r="DU189" s="105"/>
      <c r="DV189" s="105"/>
      <c r="DW189" s="105"/>
      <c r="DX189" s="105"/>
      <c r="DY189" s="105"/>
      <c r="DZ189" s="105"/>
      <c r="EA189" s="105"/>
      <c r="EB189" s="105"/>
      <c r="EC189" s="105"/>
      <c r="ED189" s="105"/>
      <c r="EE189" s="105"/>
      <c r="EF189" s="105"/>
      <c r="EG189" s="105"/>
      <c r="EH189" s="105"/>
      <c r="EI189" s="105"/>
      <c r="EJ189" s="105"/>
      <c r="EK189" s="105"/>
      <c r="EL189" s="105"/>
      <c r="EM189" s="105"/>
      <c r="EN189" s="105"/>
      <c r="EO189" s="105"/>
      <c r="EP189" s="105"/>
      <c r="EQ189" s="105"/>
      <c r="ER189" s="105"/>
      <c r="ES189" s="105"/>
      <c r="ET189" s="105"/>
      <c r="EU189" s="105"/>
      <c r="EV189" s="105"/>
      <c r="EW189" s="105"/>
      <c r="EX189" s="105"/>
      <c r="EY189" s="105"/>
      <c r="EZ189" s="105"/>
      <c r="FA189" s="105"/>
      <c r="FB189" s="105"/>
      <c r="FC189" s="105"/>
      <c r="FD189" s="105"/>
      <c r="FE189" s="105"/>
      <c r="FF189" s="105"/>
      <c r="FG189" s="105"/>
      <c r="FH189" s="105"/>
      <c r="FI189" s="105"/>
      <c r="FJ189" s="105"/>
      <c r="FK189" s="105"/>
      <c r="FL189" s="105"/>
      <c r="FM189" s="105"/>
      <c r="FN189" s="105"/>
      <c r="FO189" s="105"/>
      <c r="FP189" s="105"/>
      <c r="FQ189" s="105"/>
      <c r="FR189" s="105"/>
      <c r="FS189" s="105"/>
      <c r="FT189" s="105"/>
      <c r="FU189" s="105"/>
      <c r="FV189" s="105"/>
      <c r="FW189" s="105"/>
      <c r="FX189" s="106"/>
      <c r="FY189" s="105"/>
      <c r="FZ189" s="105"/>
      <c r="GA189" s="105"/>
      <c r="GB189" s="105"/>
      <c r="GC189" s="105"/>
      <c r="GD189" s="105"/>
      <c r="GE189" s="105"/>
      <c r="GF189" s="105"/>
      <c r="GG189" s="105"/>
      <c r="GH189" s="105"/>
      <c r="GI189" s="105"/>
      <c r="GJ189" s="105"/>
      <c r="GK189" s="105"/>
      <c r="GL189" s="105"/>
      <c r="GM189" s="105"/>
      <c r="GN189" s="105"/>
      <c r="GO189" s="105"/>
      <c r="GP189" s="105"/>
      <c r="GQ189" s="105"/>
      <c r="GR189" s="105"/>
      <c r="GS189" s="105"/>
      <c r="GT189" s="105"/>
      <c r="GU189" s="105"/>
      <c r="GV189" s="105"/>
      <c r="GW189" s="105"/>
      <c r="GX189" s="105"/>
      <c r="GY189" s="105"/>
      <c r="GZ189" s="105"/>
      <c r="HA189" s="105"/>
      <c r="HB189" s="105"/>
      <c r="HC189" s="105"/>
      <c r="HD189" s="105"/>
      <c r="HE189" s="105"/>
      <c r="HF189" s="25"/>
      <c r="HG189" s="105"/>
      <c r="HH189" s="105"/>
      <c r="HI189" s="105"/>
      <c r="HJ189" s="105"/>
      <c r="HK189" s="105"/>
      <c r="HL189" s="105"/>
      <c r="HM189" s="25"/>
      <c r="HN189" s="25"/>
      <c r="HO189" s="25"/>
      <c r="HP189" s="25"/>
      <c r="HQ189" s="25"/>
      <c r="HR189" s="25"/>
      <c r="HS189" s="25"/>
      <c r="HT189" s="25"/>
      <c r="HU189" s="25"/>
      <c r="HV189" s="25"/>
      <c r="HW189" s="25"/>
      <c r="HX189" s="25"/>
      <c r="HY189" s="25"/>
      <c r="HZ189" s="25"/>
    </row>
    <row r="190" spans="1:234" ht="19.5" x14ac:dyDescent="0.25">
      <c r="A190" s="657" t="s">
        <v>463</v>
      </c>
      <c r="B190" s="315"/>
      <c r="C190" s="315"/>
      <c r="D190" s="315"/>
      <c r="E190" s="315"/>
      <c r="F190" s="315"/>
      <c r="G190" s="658"/>
      <c r="H190" s="674"/>
      <c r="I190" s="690"/>
      <c r="J190" s="244"/>
      <c r="K190" s="720"/>
      <c r="L190" s="830" t="s">
        <v>736</v>
      </c>
      <c r="M190" s="244"/>
      <c r="N190" s="318"/>
      <c r="O190" s="319"/>
      <c r="P190" s="315"/>
      <c r="Q190" s="831"/>
      <c r="R190" s="657"/>
      <c r="S190" s="315"/>
      <c r="T190" s="319"/>
      <c r="U190" s="319"/>
      <c r="V190" s="720"/>
      <c r="W190" s="961"/>
      <c r="X190" s="316"/>
      <c r="Y190" s="316"/>
      <c r="Z190" s="658"/>
      <c r="AA190" s="1008"/>
      <c r="AB190" s="990"/>
      <c r="AC190" s="940"/>
      <c r="AD190" s="1048"/>
      <c r="AE190" s="244"/>
      <c r="AF190" s="320"/>
      <c r="AG190" s="320"/>
      <c r="AH190" s="1112"/>
      <c r="AI190" s="1174"/>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1"/>
      <c r="BF190" s="321"/>
      <c r="BG190" s="321"/>
      <c r="BH190" s="321"/>
      <c r="BI190" s="321"/>
      <c r="BJ190" s="321"/>
      <c r="BK190" s="321"/>
      <c r="BL190" s="321"/>
      <c r="BM190" s="321"/>
      <c r="BN190" s="321"/>
      <c r="BO190" s="321"/>
      <c r="BP190" s="321"/>
      <c r="BQ190" s="321"/>
      <c r="BR190" s="321"/>
      <c r="BS190" s="321"/>
      <c r="BT190" s="321"/>
      <c r="BU190" s="321"/>
      <c r="BV190" s="321"/>
      <c r="BW190" s="321"/>
      <c r="BX190" s="321"/>
      <c r="BY190" s="321"/>
      <c r="BZ190" s="321"/>
      <c r="CA190" s="321"/>
      <c r="CB190" s="321"/>
      <c r="CC190" s="321"/>
      <c r="CD190" s="321"/>
      <c r="CE190" s="321"/>
      <c r="CF190" s="321"/>
      <c r="CG190" s="321"/>
      <c r="CH190" s="321"/>
      <c r="CI190" s="321"/>
      <c r="CJ190" s="321"/>
      <c r="CK190" s="321"/>
      <c r="CL190" s="321"/>
      <c r="CM190" s="321"/>
      <c r="CN190" s="321"/>
      <c r="CO190" s="1175"/>
      <c r="CP190" s="912"/>
      <c r="CQ190" s="316"/>
      <c r="CR190" s="316"/>
      <c r="CS190" s="316"/>
      <c r="CT190" s="316"/>
      <c r="CU190" s="316"/>
      <c r="CV190" s="316"/>
      <c r="CW190" s="316"/>
      <c r="CX190" s="316"/>
      <c r="CY190" s="316"/>
      <c r="CZ190" s="316"/>
      <c r="DA190" s="316"/>
      <c r="DB190" s="316"/>
      <c r="DC190" s="316"/>
      <c r="DD190" s="53">
        <f t="shared" ref="DD190:DD197" si="29">AF190+AG190</f>
        <v>0</v>
      </c>
      <c r="DE190" s="53">
        <f t="shared" ref="DE190:DE197" si="30">AH190-DD190</f>
        <v>0</v>
      </c>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row>
    <row r="191" spans="1:234" ht="19.5" x14ac:dyDescent="0.25">
      <c r="A191" s="647" t="s">
        <v>463</v>
      </c>
      <c r="B191" s="26" t="s">
        <v>102</v>
      </c>
      <c r="C191" s="26"/>
      <c r="D191" s="26"/>
      <c r="E191" s="26"/>
      <c r="F191" s="26"/>
      <c r="G191" s="648"/>
      <c r="H191" s="675"/>
      <c r="I191" s="709"/>
      <c r="J191" s="76"/>
      <c r="K191" s="710"/>
      <c r="L191" s="832" t="s">
        <v>129</v>
      </c>
      <c r="M191" s="76"/>
      <c r="N191" s="68"/>
      <c r="O191" s="199"/>
      <c r="P191" s="26"/>
      <c r="Q191" s="833"/>
      <c r="R191" s="647"/>
      <c r="S191" s="26"/>
      <c r="T191" s="199"/>
      <c r="U191" s="199"/>
      <c r="V191" s="710"/>
      <c r="W191" s="956"/>
      <c r="X191" s="27"/>
      <c r="Y191" s="27"/>
      <c r="Z191" s="648"/>
      <c r="AA191" s="1009"/>
      <c r="AB191" s="991"/>
      <c r="AC191" s="944"/>
      <c r="AD191" s="1041"/>
      <c r="AE191" s="76"/>
      <c r="AF191" s="30"/>
      <c r="AG191" s="30"/>
      <c r="AH191" s="1106"/>
      <c r="AI191" s="1162"/>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1163"/>
      <c r="CP191" s="906"/>
      <c r="CQ191" s="27"/>
      <c r="CR191" s="27"/>
      <c r="CS191" s="27"/>
      <c r="CT191" s="27"/>
      <c r="CU191" s="27"/>
      <c r="CV191" s="27"/>
      <c r="CW191" s="27"/>
      <c r="CX191" s="27"/>
      <c r="CY191" s="27"/>
      <c r="CZ191" s="27"/>
      <c r="DA191" s="27"/>
      <c r="DB191" s="27"/>
      <c r="DC191" s="27"/>
      <c r="DD191" s="53">
        <f t="shared" si="29"/>
        <v>0</v>
      </c>
      <c r="DE191" s="53">
        <f t="shared" si="30"/>
        <v>0</v>
      </c>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row>
    <row r="192" spans="1:234" ht="19.5" x14ac:dyDescent="0.25">
      <c r="A192" s="649" t="s">
        <v>463</v>
      </c>
      <c r="B192" s="34" t="s">
        <v>102</v>
      </c>
      <c r="C192" s="34" t="s">
        <v>130</v>
      </c>
      <c r="D192" s="34"/>
      <c r="E192" s="34"/>
      <c r="F192" s="34"/>
      <c r="G192" s="650"/>
      <c r="H192" s="676"/>
      <c r="I192" s="694"/>
      <c r="J192" s="37"/>
      <c r="K192" s="695"/>
      <c r="L192" s="834" t="s">
        <v>131</v>
      </c>
      <c r="M192" s="37"/>
      <c r="N192" s="69"/>
      <c r="O192" s="34"/>
      <c r="P192" s="34"/>
      <c r="Q192" s="835"/>
      <c r="R192" s="649"/>
      <c r="S192" s="34"/>
      <c r="T192" s="34"/>
      <c r="U192" s="34"/>
      <c r="V192" s="695"/>
      <c r="W192" s="957"/>
      <c r="X192" s="35"/>
      <c r="Y192" s="35"/>
      <c r="Z192" s="962"/>
      <c r="AA192" s="1010"/>
      <c r="AB192" s="649"/>
      <c r="AC192" s="650"/>
      <c r="AD192" s="1033"/>
      <c r="AE192" s="37"/>
      <c r="AF192" s="38"/>
      <c r="AG192" s="38"/>
      <c r="AH192" s="1107"/>
      <c r="AI192" s="1164"/>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1165"/>
      <c r="CP192" s="907"/>
      <c r="CQ192" s="35"/>
      <c r="CR192" s="35"/>
      <c r="CS192" s="35"/>
      <c r="CT192" s="35"/>
      <c r="CU192" s="35"/>
      <c r="CV192" s="35"/>
      <c r="CW192" s="35"/>
      <c r="CX192" s="35"/>
      <c r="CY192" s="35"/>
      <c r="CZ192" s="35"/>
      <c r="DA192" s="35"/>
      <c r="DB192" s="35"/>
      <c r="DC192" s="35"/>
      <c r="DD192" s="53">
        <f t="shared" si="29"/>
        <v>0</v>
      </c>
      <c r="DE192" s="53">
        <f t="shared" si="30"/>
        <v>0</v>
      </c>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row>
    <row r="193" spans="1:233" x14ac:dyDescent="0.25">
      <c r="A193" s="659" t="s">
        <v>463</v>
      </c>
      <c r="B193" s="70" t="s">
        <v>102</v>
      </c>
      <c r="C193" s="70" t="s">
        <v>130</v>
      </c>
      <c r="D193" s="70" t="s">
        <v>132</v>
      </c>
      <c r="E193" s="70"/>
      <c r="F193" s="70"/>
      <c r="G193" s="660"/>
      <c r="H193" s="680"/>
      <c r="I193" s="711"/>
      <c r="J193" s="78"/>
      <c r="K193" s="712"/>
      <c r="L193" s="836" t="s">
        <v>133</v>
      </c>
      <c r="M193" s="78"/>
      <c r="N193" s="72"/>
      <c r="O193" s="70"/>
      <c r="P193" s="70"/>
      <c r="Q193" s="837"/>
      <c r="R193" s="659"/>
      <c r="S193" s="70"/>
      <c r="T193" s="70"/>
      <c r="U193" s="70"/>
      <c r="V193" s="712"/>
      <c r="W193" s="963"/>
      <c r="X193" s="71"/>
      <c r="Y193" s="71"/>
      <c r="Z193" s="660"/>
      <c r="AA193" s="1011"/>
      <c r="AB193" s="659"/>
      <c r="AC193" s="1076"/>
      <c r="AD193" s="1042"/>
      <c r="AE193" s="78"/>
      <c r="AF193" s="90"/>
      <c r="AG193" s="90"/>
      <c r="AH193" s="1126"/>
      <c r="AI193" s="1190"/>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1191"/>
      <c r="CP193" s="913"/>
      <c r="CQ193" s="71"/>
      <c r="CR193" s="71"/>
      <c r="CS193" s="71"/>
      <c r="CT193" s="71"/>
      <c r="CU193" s="71"/>
      <c r="CV193" s="71"/>
      <c r="CW193" s="71"/>
      <c r="CX193" s="71"/>
      <c r="CY193" s="71"/>
      <c r="CZ193" s="71"/>
      <c r="DA193" s="71"/>
      <c r="DB193" s="71"/>
      <c r="DC193" s="71"/>
      <c r="DD193" s="53">
        <f t="shared" si="29"/>
        <v>0</v>
      </c>
      <c r="DE193" s="53">
        <f t="shared" si="30"/>
        <v>0</v>
      </c>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25"/>
      <c r="HT193" s="25"/>
      <c r="HU193" s="25"/>
      <c r="HV193" s="25"/>
      <c r="HW193" s="25"/>
      <c r="HX193" s="25"/>
      <c r="HY193" s="25"/>
    </row>
    <row r="194" spans="1:233" ht="19.5" x14ac:dyDescent="0.25">
      <c r="A194" s="653" t="s">
        <v>463</v>
      </c>
      <c r="B194" s="47" t="s">
        <v>102</v>
      </c>
      <c r="C194" s="47" t="s">
        <v>130</v>
      </c>
      <c r="D194" s="47" t="s">
        <v>132</v>
      </c>
      <c r="E194" s="47" t="s">
        <v>134</v>
      </c>
      <c r="F194" s="47"/>
      <c r="G194" s="654"/>
      <c r="H194" s="678"/>
      <c r="I194" s="698"/>
      <c r="J194" s="50"/>
      <c r="K194" s="699"/>
      <c r="L194" s="824" t="s">
        <v>135</v>
      </c>
      <c r="M194" s="50"/>
      <c r="N194" s="49"/>
      <c r="O194" s="198"/>
      <c r="P194" s="47"/>
      <c r="Q194" s="825"/>
      <c r="R194" s="653"/>
      <c r="S194" s="47"/>
      <c r="T194" s="198"/>
      <c r="U194" s="198"/>
      <c r="V194" s="699"/>
      <c r="W194" s="959"/>
      <c r="X194" s="48"/>
      <c r="Y194" s="48"/>
      <c r="Z194" s="654"/>
      <c r="AA194" s="1005"/>
      <c r="AB194" s="993"/>
      <c r="AC194" s="942"/>
      <c r="AD194" s="1035"/>
      <c r="AE194" s="50"/>
      <c r="AF194" s="51"/>
      <c r="AG194" s="51"/>
      <c r="AH194" s="1109"/>
      <c r="AI194" s="1168"/>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1169"/>
      <c r="CP194" s="909"/>
      <c r="CQ194" s="48"/>
      <c r="CR194" s="48"/>
      <c r="CS194" s="48"/>
      <c r="CT194" s="48"/>
      <c r="CU194" s="48"/>
      <c r="CV194" s="48"/>
      <c r="CW194" s="48"/>
      <c r="CX194" s="48"/>
      <c r="CY194" s="48"/>
      <c r="CZ194" s="48"/>
      <c r="DA194" s="48"/>
      <c r="DB194" s="48"/>
      <c r="DC194" s="48"/>
      <c r="DD194" s="53">
        <f t="shared" si="29"/>
        <v>0</v>
      </c>
      <c r="DE194" s="53">
        <f t="shared" si="30"/>
        <v>0</v>
      </c>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25"/>
      <c r="HT194" s="25"/>
      <c r="HU194" s="25"/>
      <c r="HV194" s="25"/>
      <c r="HW194" s="25"/>
      <c r="HX194" s="25"/>
      <c r="HY194" s="25"/>
    </row>
    <row r="195" spans="1:233" ht="32.25" thickBot="1" x14ac:dyDescent="0.3">
      <c r="A195" s="661" t="s">
        <v>463</v>
      </c>
      <c r="B195" s="297" t="s">
        <v>102</v>
      </c>
      <c r="C195" s="297" t="s">
        <v>130</v>
      </c>
      <c r="D195" s="297" t="s">
        <v>132</v>
      </c>
      <c r="E195" s="297" t="s">
        <v>134</v>
      </c>
      <c r="F195" s="297" t="s">
        <v>136</v>
      </c>
      <c r="G195" s="662"/>
      <c r="H195" s="681"/>
      <c r="I195" s="706"/>
      <c r="J195" s="299"/>
      <c r="K195" s="707"/>
      <c r="L195" s="838" t="s">
        <v>137</v>
      </c>
      <c r="M195" s="299"/>
      <c r="N195" s="300"/>
      <c r="O195" s="301"/>
      <c r="P195" s="297"/>
      <c r="Q195" s="839"/>
      <c r="R195" s="661"/>
      <c r="S195" s="297"/>
      <c r="T195" s="301"/>
      <c r="U195" s="301"/>
      <c r="V195" s="707"/>
      <c r="W195" s="964"/>
      <c r="X195" s="298"/>
      <c r="Y195" s="298"/>
      <c r="Z195" s="662"/>
      <c r="AA195" s="1012"/>
      <c r="AB195" s="1077"/>
      <c r="AC195" s="1078"/>
      <c r="AD195" s="1039"/>
      <c r="AE195" s="299"/>
      <c r="AF195" s="302"/>
      <c r="AG195" s="302"/>
      <c r="AH195" s="1114"/>
      <c r="AI195" s="1178"/>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3"/>
      <c r="BK195" s="303"/>
      <c r="BL195" s="303"/>
      <c r="BM195" s="303"/>
      <c r="BN195" s="303"/>
      <c r="BO195" s="303"/>
      <c r="BP195" s="303"/>
      <c r="BQ195" s="303"/>
      <c r="BR195" s="303"/>
      <c r="BS195" s="303"/>
      <c r="BT195" s="303"/>
      <c r="BU195" s="303"/>
      <c r="BV195" s="303"/>
      <c r="BW195" s="303"/>
      <c r="BX195" s="303"/>
      <c r="BY195" s="303"/>
      <c r="BZ195" s="303"/>
      <c r="CA195" s="303"/>
      <c r="CB195" s="303"/>
      <c r="CC195" s="303"/>
      <c r="CD195" s="303"/>
      <c r="CE195" s="303"/>
      <c r="CF195" s="303"/>
      <c r="CG195" s="303"/>
      <c r="CH195" s="303"/>
      <c r="CI195" s="303"/>
      <c r="CJ195" s="303"/>
      <c r="CK195" s="303"/>
      <c r="CL195" s="303"/>
      <c r="CM195" s="303"/>
      <c r="CN195" s="303"/>
      <c r="CO195" s="1179"/>
      <c r="CP195" s="914"/>
      <c r="CQ195" s="298"/>
      <c r="CR195" s="298"/>
      <c r="CS195" s="298"/>
      <c r="CT195" s="298"/>
      <c r="CU195" s="298"/>
      <c r="CV195" s="298"/>
      <c r="CW195" s="298"/>
      <c r="CX195" s="298"/>
      <c r="CY195" s="298"/>
      <c r="CZ195" s="298"/>
      <c r="DA195" s="298"/>
      <c r="DB195" s="298"/>
      <c r="DC195" s="298"/>
      <c r="DD195" s="53">
        <f t="shared" si="29"/>
        <v>0</v>
      </c>
      <c r="DE195" s="53">
        <f t="shared" si="30"/>
        <v>0</v>
      </c>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c r="EU195" s="89"/>
      <c r="EV195" s="89"/>
      <c r="EW195" s="89"/>
      <c r="EX195" s="89"/>
      <c r="EY195" s="89"/>
      <c r="EZ195" s="89"/>
      <c r="FA195" s="89"/>
      <c r="FB195" s="89"/>
      <c r="FC195" s="89"/>
      <c r="FD195" s="89"/>
      <c r="FE195" s="89"/>
      <c r="FF195" s="89"/>
      <c r="FG195" s="89"/>
      <c r="FH195" s="89"/>
      <c r="FI195" s="89"/>
      <c r="FJ195" s="89"/>
      <c r="FK195" s="89"/>
      <c r="FL195" s="89"/>
      <c r="FM195" s="89"/>
      <c r="FN195" s="89"/>
      <c r="FO195" s="89"/>
      <c r="FP195" s="89"/>
      <c r="FQ195" s="89"/>
      <c r="FR195" s="89"/>
      <c r="FS195" s="89"/>
      <c r="FT195" s="89"/>
      <c r="FU195" s="89"/>
      <c r="FV195" s="89"/>
      <c r="FW195" s="89"/>
      <c r="FX195" s="89"/>
      <c r="FY195" s="89"/>
      <c r="FZ195" s="89"/>
      <c r="GA195" s="89"/>
      <c r="GB195" s="89"/>
      <c r="GC195" s="89"/>
      <c r="GD195" s="89"/>
      <c r="GE195" s="89"/>
      <c r="GF195" s="89"/>
      <c r="GG195" s="89"/>
      <c r="GH195" s="89"/>
      <c r="GI195" s="89"/>
      <c r="GJ195" s="89"/>
      <c r="GK195" s="89"/>
      <c r="GL195" s="89"/>
      <c r="GM195" s="89"/>
      <c r="GN195" s="89"/>
      <c r="GO195" s="89"/>
      <c r="GP195" s="89"/>
      <c r="GQ195" s="89"/>
      <c r="GR195" s="89"/>
      <c r="GS195" s="89"/>
      <c r="GT195" s="89"/>
      <c r="GU195" s="89"/>
      <c r="GV195" s="89"/>
      <c r="GW195" s="89"/>
      <c r="GX195" s="89"/>
      <c r="GY195" s="89"/>
      <c r="GZ195" s="89"/>
      <c r="HA195" s="89"/>
      <c r="HB195" s="89"/>
      <c r="HC195" s="89"/>
      <c r="HD195" s="89"/>
      <c r="HE195" s="89"/>
      <c r="HF195" s="89"/>
      <c r="HG195" s="89"/>
      <c r="HH195" s="89"/>
      <c r="HI195" s="89"/>
      <c r="HJ195" s="89"/>
      <c r="HK195" s="89"/>
      <c r="HL195" s="89"/>
      <c r="HM195" s="89"/>
      <c r="HN195" s="89"/>
      <c r="HO195" s="89"/>
      <c r="HP195" s="89"/>
      <c r="HQ195" s="89"/>
      <c r="HR195" s="89"/>
      <c r="HS195" s="25"/>
      <c r="HT195" s="25"/>
      <c r="HU195" s="25"/>
      <c r="HV195" s="25"/>
      <c r="HW195" s="25"/>
      <c r="HX195" s="25"/>
      <c r="HY195" s="25"/>
    </row>
    <row r="196" spans="1:233" s="66" customFormat="1" ht="90.95" customHeight="1" x14ac:dyDescent="0.25">
      <c r="A196" s="415" t="s">
        <v>463</v>
      </c>
      <c r="B196" s="416" t="s">
        <v>102</v>
      </c>
      <c r="C196" s="416" t="s">
        <v>130</v>
      </c>
      <c r="D196" s="416" t="s">
        <v>132</v>
      </c>
      <c r="E196" s="416" t="s">
        <v>134</v>
      </c>
      <c r="F196" s="416" t="s">
        <v>136</v>
      </c>
      <c r="G196" s="417" t="s">
        <v>737</v>
      </c>
      <c r="H196" s="281" t="s">
        <v>197</v>
      </c>
      <c r="I196" s="495" t="s">
        <v>141</v>
      </c>
      <c r="J196" s="464" t="s">
        <v>199</v>
      </c>
      <c r="K196" s="723">
        <v>1</v>
      </c>
      <c r="L196" s="894" t="s">
        <v>738</v>
      </c>
      <c r="M196" s="464">
        <v>2021005810194</v>
      </c>
      <c r="N196" s="425">
        <v>274842700</v>
      </c>
      <c r="O196" s="426" t="s">
        <v>1078</v>
      </c>
      <c r="P196" s="427">
        <v>1</v>
      </c>
      <c r="Q196" s="847">
        <v>274842700</v>
      </c>
      <c r="R196" s="926" t="s">
        <v>1123</v>
      </c>
      <c r="S196" s="427" t="s">
        <v>1124</v>
      </c>
      <c r="T196" s="428" t="s">
        <v>1017</v>
      </c>
      <c r="U196" s="428" t="s">
        <v>999</v>
      </c>
      <c r="V196" s="723"/>
      <c r="W196" s="415" t="s">
        <v>120</v>
      </c>
      <c r="X196" s="470">
        <f t="shared" ref="X196:X199" si="31">CU196</f>
        <v>274842700</v>
      </c>
      <c r="Y196" s="519" t="s">
        <v>312</v>
      </c>
      <c r="Z196" s="986" t="s">
        <v>313</v>
      </c>
      <c r="AA196" s="1015">
        <v>274842.7</v>
      </c>
      <c r="AB196" s="1082" t="s">
        <v>152</v>
      </c>
      <c r="AC196" s="1083" t="s">
        <v>821</v>
      </c>
      <c r="AD196" s="1050" t="s">
        <v>143</v>
      </c>
      <c r="AE196" s="464" t="s">
        <v>144</v>
      </c>
      <c r="AF196" s="432"/>
      <c r="AG196" s="432">
        <v>274842700</v>
      </c>
      <c r="AH196" s="1118">
        <f t="shared" si="26"/>
        <v>274842700</v>
      </c>
      <c r="AI196" s="1182">
        <v>274.84270000000004</v>
      </c>
      <c r="AJ196" s="433"/>
      <c r="AK196" s="434"/>
      <c r="AL196" s="434"/>
      <c r="AM196" s="434"/>
      <c r="AN196" s="434"/>
      <c r="AO196" s="434">
        <v>0.495</v>
      </c>
      <c r="AP196" s="434">
        <v>13.5</v>
      </c>
      <c r="AQ196" s="434">
        <v>2.4101999999999997</v>
      </c>
      <c r="AR196" s="434">
        <v>0.6</v>
      </c>
      <c r="AS196" s="434">
        <v>18.225000000000001</v>
      </c>
      <c r="AT196" s="601"/>
      <c r="AU196" s="434">
        <v>0.3</v>
      </c>
      <c r="AV196" s="434">
        <v>9.06</v>
      </c>
      <c r="AW196" s="434">
        <v>2.25</v>
      </c>
      <c r="AX196" s="434">
        <v>12.8</v>
      </c>
      <c r="AY196" s="434">
        <v>11</v>
      </c>
      <c r="AZ196" s="434">
        <v>1.125</v>
      </c>
      <c r="BA196" s="434">
        <v>20</v>
      </c>
      <c r="BB196" s="434">
        <v>14.797499999999999</v>
      </c>
      <c r="BC196" s="434">
        <v>59.53</v>
      </c>
      <c r="BD196" s="434">
        <v>4.3499999999999996</v>
      </c>
      <c r="BE196" s="434">
        <v>104.4</v>
      </c>
      <c r="BF196" s="434"/>
      <c r="BG196" s="434"/>
      <c r="BH196" s="434"/>
      <c r="BI196" s="434"/>
      <c r="BJ196" s="434"/>
      <c r="BK196" s="434"/>
      <c r="BL196" s="434"/>
      <c r="BM196" s="434"/>
      <c r="BN196" s="434"/>
      <c r="BO196" s="602"/>
      <c r="BP196" s="602"/>
      <c r="BQ196" s="602"/>
      <c r="BR196" s="602"/>
      <c r="BS196" s="602"/>
      <c r="BT196" s="602"/>
      <c r="BU196" s="602"/>
      <c r="BV196" s="602"/>
      <c r="BW196" s="602"/>
      <c r="BX196" s="602"/>
      <c r="BY196" s="602"/>
      <c r="BZ196" s="602"/>
      <c r="CA196" s="602"/>
      <c r="CB196" s="434"/>
      <c r="CC196" s="434"/>
      <c r="CD196" s="602"/>
      <c r="CE196" s="602"/>
      <c r="CF196" s="602"/>
      <c r="CG196" s="602"/>
      <c r="CH196" s="602"/>
      <c r="CI196" s="434"/>
      <c r="CJ196" s="434"/>
      <c r="CK196" s="434"/>
      <c r="CL196" s="434"/>
      <c r="CM196" s="435"/>
      <c r="CN196" s="435"/>
      <c r="CO196" s="1183"/>
      <c r="CP196" s="1222">
        <v>4599030</v>
      </c>
      <c r="CQ196" s="510" t="s">
        <v>739</v>
      </c>
      <c r="CR196" s="551">
        <v>45991</v>
      </c>
      <c r="CS196" s="552" t="s">
        <v>200</v>
      </c>
      <c r="CT196" s="468" t="s">
        <v>120</v>
      </c>
      <c r="CU196" s="470">
        <f>AH196</f>
        <v>274842700</v>
      </c>
      <c r="CV196" s="519" t="s">
        <v>312</v>
      </c>
      <c r="CW196" s="519" t="s">
        <v>313</v>
      </c>
      <c r="CX196" s="520" t="s">
        <v>147</v>
      </c>
      <c r="CY196" s="520" t="s">
        <v>740</v>
      </c>
      <c r="CZ196" s="572" t="s">
        <v>316</v>
      </c>
      <c r="DA196" s="572" t="s">
        <v>317</v>
      </c>
      <c r="DB196" s="573" t="s">
        <v>150</v>
      </c>
      <c r="DC196" s="574" t="s">
        <v>305</v>
      </c>
      <c r="DD196" s="53">
        <f t="shared" si="29"/>
        <v>274842700</v>
      </c>
      <c r="DE196" s="53">
        <f t="shared" si="30"/>
        <v>0</v>
      </c>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5"/>
      <c r="HT196" s="65"/>
      <c r="HU196" s="65"/>
      <c r="HV196" s="65"/>
      <c r="HW196" s="65"/>
      <c r="HX196" s="65"/>
      <c r="HY196" s="65"/>
    </row>
    <row r="197" spans="1:233" s="66" customFormat="1" ht="120" x14ac:dyDescent="0.25">
      <c r="A197" s="501" t="s">
        <v>463</v>
      </c>
      <c r="B197" s="61" t="s">
        <v>102</v>
      </c>
      <c r="C197" s="61" t="s">
        <v>130</v>
      </c>
      <c r="D197" s="61" t="s">
        <v>132</v>
      </c>
      <c r="E197" s="61" t="s">
        <v>134</v>
      </c>
      <c r="F197" s="61" t="s">
        <v>136</v>
      </c>
      <c r="G197" s="502" t="s">
        <v>741</v>
      </c>
      <c r="H197" s="281" t="s">
        <v>197</v>
      </c>
      <c r="I197" s="506" t="s">
        <v>141</v>
      </c>
      <c r="J197" s="63" t="s">
        <v>199</v>
      </c>
      <c r="K197" s="725">
        <v>1</v>
      </c>
      <c r="L197" s="895" t="s">
        <v>742</v>
      </c>
      <c r="M197" s="63">
        <v>2021005810186</v>
      </c>
      <c r="N197" s="183">
        <v>207410000</v>
      </c>
      <c r="O197" s="185" t="s">
        <v>1079</v>
      </c>
      <c r="P197" s="184">
        <v>1</v>
      </c>
      <c r="Q197" s="864">
        <v>207410000</v>
      </c>
      <c r="R197" s="930" t="s">
        <v>1080</v>
      </c>
      <c r="S197" s="184" t="s">
        <v>1083</v>
      </c>
      <c r="T197" s="188" t="s">
        <v>1017</v>
      </c>
      <c r="U197" s="188" t="s">
        <v>999</v>
      </c>
      <c r="V197" s="725"/>
      <c r="W197" s="501" t="s">
        <v>120</v>
      </c>
      <c r="X197" s="258">
        <f t="shared" si="31"/>
        <v>207410000</v>
      </c>
      <c r="Y197" s="263">
        <v>91138</v>
      </c>
      <c r="Z197" s="576" t="s">
        <v>1171</v>
      </c>
      <c r="AA197" s="1020">
        <v>207410</v>
      </c>
      <c r="AB197" s="1090" t="s">
        <v>152</v>
      </c>
      <c r="AC197" s="1091" t="s">
        <v>821</v>
      </c>
      <c r="AD197" s="1052" t="s">
        <v>143</v>
      </c>
      <c r="AE197" s="63" t="s">
        <v>144</v>
      </c>
      <c r="AF197" s="83">
        <v>0</v>
      </c>
      <c r="AG197" s="83">
        <v>207410000</v>
      </c>
      <c r="AH197" s="1140">
        <f t="shared" si="26"/>
        <v>207410000</v>
      </c>
      <c r="AI197" s="1192">
        <v>207.41</v>
      </c>
      <c r="AJ197" s="54"/>
      <c r="AK197" s="55"/>
      <c r="AL197" s="55"/>
      <c r="AM197" s="55"/>
      <c r="AN197" s="55"/>
      <c r="AO197" s="55"/>
      <c r="AP197" s="55"/>
      <c r="AQ197" s="55"/>
      <c r="AR197" s="55"/>
      <c r="AS197" s="93"/>
      <c r="AT197" s="55">
        <v>117.39</v>
      </c>
      <c r="AU197" s="55"/>
      <c r="AV197" s="55"/>
      <c r="AW197" s="55"/>
      <c r="AX197" s="55"/>
      <c r="AY197" s="55"/>
      <c r="AZ197" s="55"/>
      <c r="BA197" s="55"/>
      <c r="BB197" s="55"/>
      <c r="BC197" s="55">
        <v>90.02</v>
      </c>
      <c r="BD197" s="55"/>
      <c r="BE197" s="55"/>
      <c r="BF197" s="55"/>
      <c r="BG197" s="55"/>
      <c r="BH197" s="55"/>
      <c r="BI197" s="55"/>
      <c r="BJ197" s="55"/>
      <c r="BK197" s="55"/>
      <c r="BL197" s="55"/>
      <c r="BM197" s="55"/>
      <c r="BN197" s="55"/>
      <c r="BO197" s="96"/>
      <c r="BP197" s="96"/>
      <c r="BQ197" s="96"/>
      <c r="BR197" s="96"/>
      <c r="BS197" s="96"/>
      <c r="BT197" s="96"/>
      <c r="BU197" s="96"/>
      <c r="BV197" s="96"/>
      <c r="BW197" s="96"/>
      <c r="BX197" s="96"/>
      <c r="BY197" s="96"/>
      <c r="BZ197" s="96"/>
      <c r="CA197" s="96"/>
      <c r="CB197" s="55"/>
      <c r="CC197" s="55"/>
      <c r="CD197" s="96"/>
      <c r="CE197" s="96"/>
      <c r="CF197" s="96"/>
      <c r="CG197" s="96"/>
      <c r="CH197" s="96"/>
      <c r="CI197" s="55"/>
      <c r="CJ197" s="55"/>
      <c r="CK197" s="55"/>
      <c r="CL197" s="55"/>
      <c r="CM197" s="56"/>
      <c r="CN197" s="56"/>
      <c r="CO197" s="1193"/>
      <c r="CP197" s="1223">
        <v>4599030</v>
      </c>
      <c r="CQ197" s="57" t="s">
        <v>739</v>
      </c>
      <c r="CR197" s="241">
        <v>45991</v>
      </c>
      <c r="CS197" s="239" t="s">
        <v>200</v>
      </c>
      <c r="CT197" s="100" t="s">
        <v>120</v>
      </c>
      <c r="CU197" s="258">
        <f>AH197</f>
        <v>207410000</v>
      </c>
      <c r="CV197" s="263">
        <v>91138</v>
      </c>
      <c r="CW197" s="263" t="s">
        <v>1171</v>
      </c>
      <c r="CX197" s="263">
        <v>66</v>
      </c>
      <c r="CY197" s="263" t="s">
        <v>202</v>
      </c>
      <c r="CZ197" s="263">
        <v>70481</v>
      </c>
      <c r="DA197" s="263" t="s">
        <v>743</v>
      </c>
      <c r="DB197" s="263" t="s">
        <v>203</v>
      </c>
      <c r="DC197" s="576" t="s">
        <v>204</v>
      </c>
      <c r="DD197" s="53">
        <f t="shared" si="29"/>
        <v>207410000</v>
      </c>
      <c r="DE197" s="53">
        <f t="shared" si="30"/>
        <v>0</v>
      </c>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5"/>
      <c r="HT197" s="65"/>
      <c r="HU197" s="65"/>
      <c r="HV197" s="65"/>
      <c r="HW197" s="65"/>
      <c r="HX197" s="65"/>
      <c r="HY197" s="65"/>
    </row>
    <row r="198" spans="1:233" s="66" customFormat="1" ht="135" x14ac:dyDescent="0.25">
      <c r="A198" s="501" t="s">
        <v>463</v>
      </c>
      <c r="B198" s="61" t="s">
        <v>102</v>
      </c>
      <c r="C198" s="61" t="s">
        <v>130</v>
      </c>
      <c r="D198" s="61" t="s">
        <v>132</v>
      </c>
      <c r="E198" s="61" t="s">
        <v>134</v>
      </c>
      <c r="F198" s="61" t="s">
        <v>136</v>
      </c>
      <c r="G198" s="502" t="s">
        <v>744</v>
      </c>
      <c r="H198" s="281" t="s">
        <v>197</v>
      </c>
      <c r="I198" s="506" t="s">
        <v>141</v>
      </c>
      <c r="J198" s="63" t="s">
        <v>199</v>
      </c>
      <c r="K198" s="725">
        <v>1</v>
      </c>
      <c r="L198" s="895" t="s">
        <v>745</v>
      </c>
      <c r="M198" s="63">
        <v>2021005810182</v>
      </c>
      <c r="N198" s="183">
        <v>596900000</v>
      </c>
      <c r="O198" s="184" t="s">
        <v>1081</v>
      </c>
      <c r="P198" s="184">
        <v>1</v>
      </c>
      <c r="Q198" s="864">
        <v>596900000</v>
      </c>
      <c r="R198" s="930" t="s">
        <v>1082</v>
      </c>
      <c r="S198" s="184" t="s">
        <v>1084</v>
      </c>
      <c r="T198" s="188" t="s">
        <v>1017</v>
      </c>
      <c r="U198" s="188" t="s">
        <v>999</v>
      </c>
      <c r="V198" s="939"/>
      <c r="W198" s="501" t="s">
        <v>120</v>
      </c>
      <c r="X198" s="258">
        <f t="shared" si="31"/>
        <v>596900000</v>
      </c>
      <c r="Y198" s="260" t="s">
        <v>312</v>
      </c>
      <c r="Z198" s="975" t="s">
        <v>313</v>
      </c>
      <c r="AA198" s="1020">
        <v>596900</v>
      </c>
      <c r="AB198" s="1090" t="s">
        <v>152</v>
      </c>
      <c r="AC198" s="1091" t="s">
        <v>821</v>
      </c>
      <c r="AD198" s="1052" t="s">
        <v>143</v>
      </c>
      <c r="AE198" s="63" t="s">
        <v>144</v>
      </c>
      <c r="AF198" s="83">
        <v>596900000</v>
      </c>
      <c r="AG198" s="83"/>
      <c r="AH198" s="1140">
        <f>AF198+AG198</f>
        <v>596900000</v>
      </c>
      <c r="AI198" s="1192">
        <v>596.9</v>
      </c>
      <c r="AJ198" s="54"/>
      <c r="AK198" s="55"/>
      <c r="AL198" s="55"/>
      <c r="AM198" s="55"/>
      <c r="AN198" s="55"/>
      <c r="AO198" s="55"/>
      <c r="AP198" s="55"/>
      <c r="AQ198" s="55"/>
      <c r="AR198" s="55"/>
      <c r="AS198" s="55"/>
      <c r="AT198" s="55">
        <v>596.9</v>
      </c>
      <c r="AU198" s="55"/>
      <c r="AV198" s="55"/>
      <c r="AW198" s="55"/>
      <c r="AX198" s="55"/>
      <c r="AY198" s="55"/>
      <c r="AZ198" s="55"/>
      <c r="BA198" s="55"/>
      <c r="BB198" s="55"/>
      <c r="BC198" s="55"/>
      <c r="BD198" s="55"/>
      <c r="BE198" s="55"/>
      <c r="BF198" s="55"/>
      <c r="BG198" s="88"/>
      <c r="BH198" s="88"/>
      <c r="BI198" s="88"/>
      <c r="BJ198" s="88"/>
      <c r="BK198" s="88"/>
      <c r="BL198" s="55"/>
      <c r="BM198" s="55"/>
      <c r="BN198" s="55"/>
      <c r="BO198" s="55"/>
      <c r="BP198" s="55"/>
      <c r="BQ198" s="55"/>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6"/>
      <c r="CN198" s="56"/>
      <c r="CO198" s="1193"/>
      <c r="CP198" s="1223">
        <v>4599030</v>
      </c>
      <c r="CQ198" s="57" t="s">
        <v>739</v>
      </c>
      <c r="CR198" s="241">
        <v>45991</v>
      </c>
      <c r="CS198" s="239" t="s">
        <v>200</v>
      </c>
      <c r="CT198" s="100" t="s">
        <v>120</v>
      </c>
      <c r="CU198" s="258">
        <f>AH198</f>
        <v>596900000</v>
      </c>
      <c r="CV198" s="260" t="s">
        <v>312</v>
      </c>
      <c r="CW198" s="260" t="s">
        <v>313</v>
      </c>
      <c r="CX198" s="261" t="s">
        <v>147</v>
      </c>
      <c r="CY198" s="261" t="s">
        <v>740</v>
      </c>
      <c r="CZ198" s="256" t="s">
        <v>316</v>
      </c>
      <c r="DA198" s="256" t="s">
        <v>317</v>
      </c>
      <c r="DB198" s="257" t="s">
        <v>150</v>
      </c>
      <c r="DC198" s="575" t="s">
        <v>305</v>
      </c>
      <c r="DD198" s="53"/>
      <c r="DE198" s="53"/>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5"/>
      <c r="HT198" s="65"/>
      <c r="HU198" s="65"/>
      <c r="HV198" s="65"/>
      <c r="HW198" s="65"/>
      <c r="HX198" s="65"/>
      <c r="HY198" s="65"/>
    </row>
    <row r="199" spans="1:233" s="66" customFormat="1" ht="135.75" thickBot="1" x14ac:dyDescent="0.3">
      <c r="A199" s="418" t="s">
        <v>463</v>
      </c>
      <c r="B199" s="419" t="s">
        <v>102</v>
      </c>
      <c r="C199" s="419" t="s">
        <v>130</v>
      </c>
      <c r="D199" s="419" t="s">
        <v>132</v>
      </c>
      <c r="E199" s="419" t="s">
        <v>134</v>
      </c>
      <c r="F199" s="419" t="s">
        <v>136</v>
      </c>
      <c r="G199" s="420" t="s">
        <v>746</v>
      </c>
      <c r="H199" s="281" t="s">
        <v>197</v>
      </c>
      <c r="I199" s="498" t="s">
        <v>141</v>
      </c>
      <c r="J199" s="476" t="s">
        <v>199</v>
      </c>
      <c r="K199" s="724">
        <v>1</v>
      </c>
      <c r="L199" s="896" t="s">
        <v>747</v>
      </c>
      <c r="M199" s="476">
        <v>2021005810182</v>
      </c>
      <c r="N199" s="442">
        <v>203592168</v>
      </c>
      <c r="O199" s="513" t="s">
        <v>1172</v>
      </c>
      <c r="P199" s="443">
        <v>1</v>
      </c>
      <c r="Q199" s="849">
        <v>203592168</v>
      </c>
      <c r="R199" s="928" t="s">
        <v>1125</v>
      </c>
      <c r="S199" s="443" t="s">
        <v>1085</v>
      </c>
      <c r="T199" s="444" t="s">
        <v>1017</v>
      </c>
      <c r="U199" s="444" t="s">
        <v>999</v>
      </c>
      <c r="V199" s="724"/>
      <c r="W199" s="418" t="s">
        <v>120</v>
      </c>
      <c r="X199" s="482">
        <f t="shared" si="31"/>
        <v>203592168</v>
      </c>
      <c r="Y199" s="515" t="s">
        <v>312</v>
      </c>
      <c r="Z199" s="989" t="s">
        <v>313</v>
      </c>
      <c r="AA199" s="1016">
        <v>203592.16800000001</v>
      </c>
      <c r="AB199" s="1084" t="s">
        <v>152</v>
      </c>
      <c r="AC199" s="1085" t="s">
        <v>821</v>
      </c>
      <c r="AD199" s="1051" t="s">
        <v>143</v>
      </c>
      <c r="AE199" s="476" t="s">
        <v>144</v>
      </c>
      <c r="AF199" s="449">
        <v>203592168</v>
      </c>
      <c r="AG199" s="603"/>
      <c r="AH199" s="1141">
        <f>AF199+AG199</f>
        <v>203592168</v>
      </c>
      <c r="AI199" s="1184">
        <v>203.59216800000002</v>
      </c>
      <c r="AJ199" s="450"/>
      <c r="AK199" s="451"/>
      <c r="AL199" s="451"/>
      <c r="AM199" s="451"/>
      <c r="AN199" s="451"/>
      <c r="AO199" s="451"/>
      <c r="AP199" s="451">
        <v>203.59216800000002</v>
      </c>
      <c r="AQ199" s="451"/>
      <c r="AR199" s="451"/>
      <c r="AS199" s="451"/>
      <c r="AT199" s="451"/>
      <c r="AU199" s="451"/>
      <c r="AV199" s="451"/>
      <c r="AW199" s="451"/>
      <c r="AX199" s="451"/>
      <c r="AY199" s="451"/>
      <c r="AZ199" s="451"/>
      <c r="BA199" s="451"/>
      <c r="BB199" s="451"/>
      <c r="BC199" s="451"/>
      <c r="BD199" s="451"/>
      <c r="BE199" s="451"/>
      <c r="BF199" s="451"/>
      <c r="BG199" s="604"/>
      <c r="BH199" s="604"/>
      <c r="BI199" s="604"/>
      <c r="BJ199" s="604"/>
      <c r="BK199" s="604"/>
      <c r="BL199" s="451"/>
      <c r="BM199" s="451"/>
      <c r="BN199" s="451"/>
      <c r="BO199" s="451"/>
      <c r="BP199" s="451"/>
      <c r="BQ199" s="451"/>
      <c r="BR199" s="451"/>
      <c r="BS199" s="451"/>
      <c r="BT199" s="451"/>
      <c r="BU199" s="451"/>
      <c r="BV199" s="451"/>
      <c r="BW199" s="451"/>
      <c r="BX199" s="451"/>
      <c r="BY199" s="451"/>
      <c r="BZ199" s="451"/>
      <c r="CA199" s="451"/>
      <c r="CB199" s="451"/>
      <c r="CC199" s="451"/>
      <c r="CD199" s="451"/>
      <c r="CE199" s="451"/>
      <c r="CF199" s="451"/>
      <c r="CG199" s="451"/>
      <c r="CH199" s="451"/>
      <c r="CI199" s="451"/>
      <c r="CJ199" s="451"/>
      <c r="CK199" s="451"/>
      <c r="CL199" s="451"/>
      <c r="CM199" s="452"/>
      <c r="CN199" s="452"/>
      <c r="CO199" s="1185"/>
      <c r="CP199" s="1224">
        <v>4599030</v>
      </c>
      <c r="CQ199" s="512" t="s">
        <v>739</v>
      </c>
      <c r="CR199" s="556">
        <v>45991</v>
      </c>
      <c r="CS199" s="557" t="s">
        <v>200</v>
      </c>
      <c r="CT199" s="480" t="s">
        <v>120</v>
      </c>
      <c r="CU199" s="482">
        <f>AH199</f>
        <v>203592168</v>
      </c>
      <c r="CV199" s="515" t="s">
        <v>312</v>
      </c>
      <c r="CW199" s="515" t="s">
        <v>313</v>
      </c>
      <c r="CX199" s="517" t="s">
        <v>147</v>
      </c>
      <c r="CY199" s="517" t="s">
        <v>740</v>
      </c>
      <c r="CZ199" s="605" t="s">
        <v>316</v>
      </c>
      <c r="DA199" s="605" t="s">
        <v>317</v>
      </c>
      <c r="DB199" s="606" t="s">
        <v>150</v>
      </c>
      <c r="DC199" s="607" t="s">
        <v>305</v>
      </c>
      <c r="DD199" s="53">
        <f t="shared" ref="DD199:DD222" si="32">AF199+AG199</f>
        <v>203592168</v>
      </c>
      <c r="DE199" s="53">
        <f t="shared" ref="DE199:DE222" si="33">AH199-DD199</f>
        <v>0</v>
      </c>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5"/>
      <c r="HT199" s="65"/>
      <c r="HU199" s="65"/>
      <c r="HV199" s="65"/>
      <c r="HW199" s="65"/>
      <c r="HX199" s="65"/>
      <c r="HY199" s="65"/>
    </row>
    <row r="200" spans="1:233" ht="19.5" x14ac:dyDescent="0.25">
      <c r="A200" s="657" t="s">
        <v>477</v>
      </c>
      <c r="B200" s="315"/>
      <c r="C200" s="315"/>
      <c r="D200" s="315"/>
      <c r="E200" s="315"/>
      <c r="F200" s="315"/>
      <c r="G200" s="658"/>
      <c r="H200" s="674"/>
      <c r="I200" s="690"/>
      <c r="J200" s="244"/>
      <c r="K200" s="720"/>
      <c r="L200" s="830" t="s">
        <v>748</v>
      </c>
      <c r="M200" s="319"/>
      <c r="N200" s="318"/>
      <c r="O200" s="319"/>
      <c r="P200" s="315"/>
      <c r="Q200" s="831"/>
      <c r="R200" s="657"/>
      <c r="S200" s="315"/>
      <c r="T200" s="319"/>
      <c r="U200" s="319"/>
      <c r="V200" s="940"/>
      <c r="W200" s="961"/>
      <c r="X200" s="316"/>
      <c r="Y200" s="316"/>
      <c r="Z200" s="658"/>
      <c r="AA200" s="1008"/>
      <c r="AB200" s="990"/>
      <c r="AC200" s="940"/>
      <c r="AD200" s="1048"/>
      <c r="AE200" s="244"/>
      <c r="AF200" s="320"/>
      <c r="AG200" s="320"/>
      <c r="AH200" s="1112"/>
      <c r="AI200" s="1174"/>
      <c r="AJ200" s="321"/>
      <c r="AK200" s="321"/>
      <c r="AL200" s="321"/>
      <c r="AM200" s="321"/>
      <c r="AN200" s="321"/>
      <c r="AO200" s="321"/>
      <c r="AP200" s="321"/>
      <c r="AQ200" s="321"/>
      <c r="AR200" s="321"/>
      <c r="AS200" s="321"/>
      <c r="AT200" s="321"/>
      <c r="AU200" s="321"/>
      <c r="AV200" s="321"/>
      <c r="AW200" s="321"/>
      <c r="AX200" s="321"/>
      <c r="AY200" s="321"/>
      <c r="AZ200" s="321"/>
      <c r="BA200" s="321"/>
      <c r="BB200" s="321"/>
      <c r="BC200" s="321"/>
      <c r="BD200" s="321"/>
      <c r="BE200" s="321"/>
      <c r="BF200" s="321"/>
      <c r="BG200" s="321"/>
      <c r="BH200" s="321"/>
      <c r="BI200" s="321"/>
      <c r="BJ200" s="321"/>
      <c r="BK200" s="321"/>
      <c r="BL200" s="321"/>
      <c r="BM200" s="321"/>
      <c r="BN200" s="321"/>
      <c r="BO200" s="321"/>
      <c r="BP200" s="321"/>
      <c r="BQ200" s="321"/>
      <c r="BR200" s="321"/>
      <c r="BS200" s="321"/>
      <c r="BT200" s="321"/>
      <c r="BU200" s="321"/>
      <c r="BV200" s="321"/>
      <c r="BW200" s="321"/>
      <c r="BX200" s="321"/>
      <c r="BY200" s="321"/>
      <c r="BZ200" s="321"/>
      <c r="CA200" s="321"/>
      <c r="CB200" s="321"/>
      <c r="CC200" s="321"/>
      <c r="CD200" s="321"/>
      <c r="CE200" s="321"/>
      <c r="CF200" s="321"/>
      <c r="CG200" s="321"/>
      <c r="CH200" s="321"/>
      <c r="CI200" s="321"/>
      <c r="CJ200" s="321"/>
      <c r="CK200" s="321"/>
      <c r="CL200" s="321"/>
      <c r="CM200" s="321"/>
      <c r="CN200" s="321"/>
      <c r="CO200" s="1175"/>
      <c r="CP200" s="912"/>
      <c r="CQ200" s="316"/>
      <c r="CR200" s="316"/>
      <c r="CS200" s="316"/>
      <c r="CT200" s="316"/>
      <c r="CU200" s="316"/>
      <c r="CV200" s="316"/>
      <c r="CW200" s="316"/>
      <c r="CX200" s="316"/>
      <c r="CY200" s="316"/>
      <c r="CZ200" s="316"/>
      <c r="DA200" s="316"/>
      <c r="DB200" s="316"/>
      <c r="DC200" s="316"/>
      <c r="DD200" s="53">
        <f t="shared" si="32"/>
        <v>0</v>
      </c>
      <c r="DE200" s="53">
        <f t="shared" si="33"/>
        <v>0</v>
      </c>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row>
    <row r="201" spans="1:233" ht="19.5" x14ac:dyDescent="0.25">
      <c r="A201" s="647" t="s">
        <v>477</v>
      </c>
      <c r="B201" s="26" t="s">
        <v>100</v>
      </c>
      <c r="C201" s="26"/>
      <c r="D201" s="26"/>
      <c r="E201" s="26"/>
      <c r="F201" s="26"/>
      <c r="G201" s="648"/>
      <c r="H201" s="675"/>
      <c r="I201" s="692"/>
      <c r="J201" s="29"/>
      <c r="K201" s="693"/>
      <c r="L201" s="832" t="s">
        <v>492</v>
      </c>
      <c r="M201" s="166"/>
      <c r="N201" s="68"/>
      <c r="O201" s="199"/>
      <c r="P201" s="26"/>
      <c r="Q201" s="833"/>
      <c r="R201" s="647"/>
      <c r="S201" s="26"/>
      <c r="T201" s="199"/>
      <c r="U201" s="199"/>
      <c r="V201" s="695"/>
      <c r="W201" s="956"/>
      <c r="X201" s="27"/>
      <c r="Y201" s="27"/>
      <c r="Z201" s="648"/>
      <c r="AA201" s="1009"/>
      <c r="AB201" s="991"/>
      <c r="AC201" s="944"/>
      <c r="AD201" s="1032"/>
      <c r="AE201" s="29"/>
      <c r="AF201" s="30"/>
      <c r="AG201" s="30"/>
      <c r="AH201" s="1106"/>
      <c r="AI201" s="1162"/>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1163"/>
      <c r="CP201" s="906"/>
      <c r="CQ201" s="27"/>
      <c r="CR201" s="27"/>
      <c r="CS201" s="27"/>
      <c r="CT201" s="27"/>
      <c r="CU201" s="27"/>
      <c r="CV201" s="27"/>
      <c r="CW201" s="27"/>
      <c r="CX201" s="27"/>
      <c r="CY201" s="27"/>
      <c r="CZ201" s="27"/>
      <c r="DA201" s="27"/>
      <c r="DB201" s="27"/>
      <c r="DC201" s="27"/>
      <c r="DD201" s="53">
        <f t="shared" si="32"/>
        <v>0</v>
      </c>
      <c r="DE201" s="53">
        <f t="shared" si="33"/>
        <v>0</v>
      </c>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row>
    <row r="202" spans="1:233" ht="19.5" x14ac:dyDescent="0.25">
      <c r="A202" s="649" t="s">
        <v>477</v>
      </c>
      <c r="B202" s="34" t="s">
        <v>100</v>
      </c>
      <c r="C202" s="34" t="s">
        <v>100</v>
      </c>
      <c r="D202" s="34"/>
      <c r="E202" s="34"/>
      <c r="F202" s="34"/>
      <c r="G202" s="650"/>
      <c r="H202" s="676"/>
      <c r="I202" s="694"/>
      <c r="J202" s="37"/>
      <c r="K202" s="695"/>
      <c r="L202" s="834" t="s">
        <v>459</v>
      </c>
      <c r="M202" s="34"/>
      <c r="N202" s="69"/>
      <c r="O202" s="34"/>
      <c r="P202" s="34"/>
      <c r="Q202" s="835"/>
      <c r="R202" s="649"/>
      <c r="S202" s="34"/>
      <c r="T202" s="34"/>
      <c r="U202" s="34"/>
      <c r="V202" s="650"/>
      <c r="W202" s="957"/>
      <c r="X202" s="35"/>
      <c r="Y202" s="35"/>
      <c r="Z202" s="962"/>
      <c r="AA202" s="1010"/>
      <c r="AB202" s="649"/>
      <c r="AC202" s="650"/>
      <c r="AD202" s="1033"/>
      <c r="AE202" s="37"/>
      <c r="AF202" s="38"/>
      <c r="AG202" s="38"/>
      <c r="AH202" s="1107"/>
      <c r="AI202" s="1164"/>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1165"/>
      <c r="CP202" s="907"/>
      <c r="CQ202" s="35"/>
      <c r="CR202" s="35"/>
      <c r="CS202" s="35"/>
      <c r="CT202" s="35"/>
      <c r="CU202" s="35"/>
      <c r="CV202" s="35"/>
      <c r="CW202" s="35"/>
      <c r="CX202" s="35"/>
      <c r="CY202" s="35"/>
      <c r="CZ202" s="35"/>
      <c r="DA202" s="35"/>
      <c r="DB202" s="35"/>
      <c r="DC202" s="35"/>
      <c r="DD202" s="53">
        <f t="shared" si="32"/>
        <v>0</v>
      </c>
      <c r="DE202" s="53">
        <f t="shared" si="33"/>
        <v>0</v>
      </c>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row>
    <row r="203" spans="1:233" ht="19.5" x14ac:dyDescent="0.25">
      <c r="A203" s="659" t="s">
        <v>477</v>
      </c>
      <c r="B203" s="70" t="s">
        <v>100</v>
      </c>
      <c r="C203" s="70" t="s">
        <v>100</v>
      </c>
      <c r="D203" s="70" t="s">
        <v>130</v>
      </c>
      <c r="E203" s="70"/>
      <c r="F203" s="70"/>
      <c r="G203" s="660"/>
      <c r="H203" s="680"/>
      <c r="I203" s="711"/>
      <c r="J203" s="78"/>
      <c r="K203" s="712"/>
      <c r="L203" s="841" t="s">
        <v>749</v>
      </c>
      <c r="M203" s="200"/>
      <c r="N203" s="77"/>
      <c r="O203" s="200"/>
      <c r="P203" s="70"/>
      <c r="Q203" s="842"/>
      <c r="R203" s="659"/>
      <c r="S203" s="70"/>
      <c r="T203" s="200"/>
      <c r="U203" s="200"/>
      <c r="V203" s="941"/>
      <c r="W203" s="963"/>
      <c r="X203" s="71"/>
      <c r="Y203" s="71"/>
      <c r="Z203" s="660"/>
      <c r="AA203" s="1013"/>
      <c r="AB203" s="1079"/>
      <c r="AC203" s="941"/>
      <c r="AD203" s="1042"/>
      <c r="AE203" s="78"/>
      <c r="AF203" s="74"/>
      <c r="AG203" s="74"/>
      <c r="AH203" s="1113"/>
      <c r="AI203" s="1176"/>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1177"/>
      <c r="CP203" s="913"/>
      <c r="CQ203" s="71"/>
      <c r="CR203" s="71"/>
      <c r="CS203" s="71"/>
      <c r="CT203" s="71"/>
      <c r="CU203" s="71"/>
      <c r="CV203" s="71"/>
      <c r="CW203" s="71"/>
      <c r="CX203" s="71"/>
      <c r="CY203" s="71"/>
      <c r="CZ203" s="71"/>
      <c r="DA203" s="71"/>
      <c r="DB203" s="71"/>
      <c r="DC203" s="71"/>
      <c r="DD203" s="53">
        <f t="shared" si="32"/>
        <v>0</v>
      </c>
      <c r="DE203" s="53">
        <f t="shared" si="33"/>
        <v>0</v>
      </c>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25"/>
      <c r="HT203" s="25"/>
      <c r="HU203" s="25"/>
      <c r="HV203" s="25"/>
      <c r="HW203" s="25"/>
      <c r="HX203" s="25"/>
      <c r="HY203" s="25"/>
    </row>
    <row r="204" spans="1:233" ht="19.5" x14ac:dyDescent="0.25">
      <c r="A204" s="653" t="s">
        <v>477</v>
      </c>
      <c r="B204" s="47" t="s">
        <v>100</v>
      </c>
      <c r="C204" s="47" t="s">
        <v>100</v>
      </c>
      <c r="D204" s="47" t="s">
        <v>130</v>
      </c>
      <c r="E204" s="47" t="s">
        <v>134</v>
      </c>
      <c r="F204" s="47"/>
      <c r="G204" s="654"/>
      <c r="H204" s="678"/>
      <c r="I204" s="698"/>
      <c r="J204" s="50"/>
      <c r="K204" s="699"/>
      <c r="L204" s="824" t="s">
        <v>135</v>
      </c>
      <c r="M204" s="198"/>
      <c r="N204" s="49"/>
      <c r="O204" s="198"/>
      <c r="P204" s="47"/>
      <c r="Q204" s="825"/>
      <c r="R204" s="653"/>
      <c r="S204" s="47"/>
      <c r="T204" s="198"/>
      <c r="U204" s="198"/>
      <c r="V204" s="942"/>
      <c r="W204" s="959"/>
      <c r="X204" s="48"/>
      <c r="Y204" s="48"/>
      <c r="Z204" s="654"/>
      <c r="AA204" s="1005"/>
      <c r="AB204" s="993"/>
      <c r="AC204" s="942"/>
      <c r="AD204" s="1035"/>
      <c r="AE204" s="50"/>
      <c r="AF204" s="51"/>
      <c r="AG204" s="51"/>
      <c r="AH204" s="1109"/>
      <c r="AI204" s="1168"/>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1169"/>
      <c r="CP204" s="909"/>
      <c r="CQ204" s="48"/>
      <c r="CR204" s="48"/>
      <c r="CS204" s="48"/>
      <c r="CT204" s="48"/>
      <c r="CU204" s="48"/>
      <c r="CV204" s="48"/>
      <c r="CW204" s="48"/>
      <c r="CX204" s="48"/>
      <c r="CY204" s="48"/>
      <c r="CZ204" s="48"/>
      <c r="DA204" s="48"/>
      <c r="DB204" s="48"/>
      <c r="DC204" s="48"/>
      <c r="DD204" s="53">
        <f t="shared" si="32"/>
        <v>0</v>
      </c>
      <c r="DE204" s="53">
        <f t="shared" si="33"/>
        <v>0</v>
      </c>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25"/>
      <c r="HT204" s="25"/>
      <c r="HU204" s="25"/>
      <c r="HV204" s="25"/>
      <c r="HW204" s="25"/>
      <c r="HX204" s="25"/>
      <c r="HY204" s="25"/>
    </row>
    <row r="205" spans="1:233" ht="33" customHeight="1" thickBot="1" x14ac:dyDescent="0.3">
      <c r="A205" s="661" t="s">
        <v>477</v>
      </c>
      <c r="B205" s="297" t="s">
        <v>100</v>
      </c>
      <c r="C205" s="297" t="s">
        <v>100</v>
      </c>
      <c r="D205" s="297" t="s">
        <v>130</v>
      </c>
      <c r="E205" s="297" t="s">
        <v>134</v>
      </c>
      <c r="F205" s="297" t="s">
        <v>527</v>
      </c>
      <c r="G205" s="662"/>
      <c r="H205" s="739"/>
      <c r="I205" s="730"/>
      <c r="J205" s="305"/>
      <c r="K205" s="731"/>
      <c r="L205" s="838" t="s">
        <v>750</v>
      </c>
      <c r="M205" s="299"/>
      <c r="N205" s="300"/>
      <c r="O205" s="301"/>
      <c r="P205" s="297"/>
      <c r="Q205" s="839"/>
      <c r="R205" s="661"/>
      <c r="S205" s="297"/>
      <c r="T205" s="301"/>
      <c r="U205" s="301"/>
      <c r="V205" s="731"/>
      <c r="W205" s="964"/>
      <c r="X205" s="298"/>
      <c r="Y205" s="298"/>
      <c r="Z205" s="662"/>
      <c r="AA205" s="1012"/>
      <c r="AB205" s="1077"/>
      <c r="AC205" s="1078"/>
      <c r="AD205" s="1057"/>
      <c r="AE205" s="305"/>
      <c r="AF205" s="302"/>
      <c r="AG205" s="302"/>
      <c r="AH205" s="1114"/>
      <c r="AI205" s="1178"/>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c r="BY205" s="303"/>
      <c r="BZ205" s="303"/>
      <c r="CA205" s="303"/>
      <c r="CB205" s="303"/>
      <c r="CC205" s="303"/>
      <c r="CD205" s="303"/>
      <c r="CE205" s="303"/>
      <c r="CF205" s="303"/>
      <c r="CG205" s="303"/>
      <c r="CH205" s="303"/>
      <c r="CI205" s="303"/>
      <c r="CJ205" s="303"/>
      <c r="CK205" s="303"/>
      <c r="CL205" s="303"/>
      <c r="CM205" s="303"/>
      <c r="CN205" s="303"/>
      <c r="CO205" s="1179"/>
      <c r="CP205" s="914"/>
      <c r="CQ205" s="298"/>
      <c r="CR205" s="298"/>
      <c r="CS205" s="298"/>
      <c r="CT205" s="298"/>
      <c r="CU205" s="298"/>
      <c r="CV205" s="298"/>
      <c r="CW205" s="298"/>
      <c r="CX205" s="298"/>
      <c r="CY205" s="298"/>
      <c r="CZ205" s="298"/>
      <c r="DA205" s="298"/>
      <c r="DB205" s="298"/>
      <c r="DC205" s="298"/>
      <c r="DD205" s="53">
        <f t="shared" si="32"/>
        <v>0</v>
      </c>
      <c r="DE205" s="53">
        <f t="shared" si="33"/>
        <v>0</v>
      </c>
      <c r="DF205" s="89"/>
      <c r="DG205" s="89"/>
      <c r="DH205" s="89"/>
      <c r="DI205" s="89"/>
      <c r="DJ205" s="89"/>
      <c r="DK205" s="89"/>
      <c r="DL205" s="89"/>
      <c r="DM205" s="89"/>
      <c r="DN205" s="89"/>
      <c r="DO205" s="89"/>
      <c r="DP205" s="89"/>
      <c r="DQ205" s="89"/>
      <c r="DR205" s="89"/>
      <c r="DS205" s="89"/>
      <c r="DT205" s="89"/>
      <c r="DU205" s="89"/>
      <c r="DV205" s="89"/>
      <c r="DW205" s="89"/>
      <c r="DX205" s="89"/>
      <c r="DY205" s="89"/>
      <c r="DZ205" s="89"/>
      <c r="EA205" s="89"/>
      <c r="EB205" s="89"/>
      <c r="EC205" s="89"/>
      <c r="ED205" s="89"/>
      <c r="EE205" s="89"/>
      <c r="EF205" s="89"/>
      <c r="EG205" s="89"/>
      <c r="EH205" s="89"/>
      <c r="EI205" s="89"/>
      <c r="EJ205" s="89"/>
      <c r="EK205" s="89"/>
      <c r="EL205" s="89"/>
      <c r="EM205" s="89"/>
      <c r="EN205" s="89"/>
      <c r="EO205" s="89"/>
      <c r="EP205" s="89"/>
      <c r="EQ205" s="89"/>
      <c r="ER205" s="89"/>
      <c r="ES205" s="89"/>
      <c r="ET205" s="89"/>
      <c r="EU205" s="89"/>
      <c r="EV205" s="89"/>
      <c r="EW205" s="89"/>
      <c r="EX205" s="89"/>
      <c r="EY205" s="89"/>
      <c r="EZ205" s="89"/>
      <c r="FA205" s="89"/>
      <c r="FB205" s="89"/>
      <c r="FC205" s="89"/>
      <c r="FD205" s="89"/>
      <c r="FE205" s="89"/>
      <c r="FF205" s="89"/>
      <c r="FG205" s="89"/>
      <c r="FH205" s="89"/>
      <c r="FI205" s="89"/>
      <c r="FJ205" s="89"/>
      <c r="FK205" s="89"/>
      <c r="FL205" s="89"/>
      <c r="FM205" s="89"/>
      <c r="FN205" s="89"/>
      <c r="FO205" s="89"/>
      <c r="FP205" s="89"/>
      <c r="FQ205" s="89"/>
      <c r="FR205" s="89"/>
      <c r="FS205" s="89"/>
      <c r="FT205" s="89"/>
      <c r="FU205" s="89"/>
      <c r="FV205" s="89"/>
      <c r="FW205" s="89"/>
      <c r="FX205" s="89"/>
      <c r="FY205" s="89"/>
      <c r="FZ205" s="89"/>
      <c r="GA205" s="89"/>
      <c r="GB205" s="89"/>
      <c r="GC205" s="89"/>
      <c r="GD205" s="89"/>
      <c r="GE205" s="89"/>
      <c r="GF205" s="89"/>
      <c r="GG205" s="89"/>
      <c r="GH205" s="89"/>
      <c r="GI205" s="89"/>
      <c r="GJ205" s="89"/>
      <c r="GK205" s="89"/>
      <c r="GL205" s="89"/>
      <c r="GM205" s="89"/>
      <c r="GN205" s="89"/>
      <c r="GO205" s="89"/>
      <c r="GP205" s="89"/>
      <c r="GQ205" s="89"/>
      <c r="GR205" s="89"/>
      <c r="GS205" s="89"/>
      <c r="GT205" s="89"/>
      <c r="GU205" s="89"/>
      <c r="GV205" s="89"/>
      <c r="GW205" s="89"/>
      <c r="GX205" s="89"/>
      <c r="GY205" s="89"/>
      <c r="GZ205" s="89"/>
      <c r="HA205" s="89"/>
      <c r="HB205" s="89"/>
      <c r="HC205" s="89"/>
      <c r="HD205" s="89"/>
      <c r="HE205" s="89"/>
      <c r="HF205" s="89"/>
      <c r="HG205" s="89"/>
      <c r="HH205" s="89"/>
      <c r="HI205" s="89"/>
      <c r="HJ205" s="89"/>
      <c r="HK205" s="89"/>
      <c r="HL205" s="89"/>
      <c r="HM205" s="89"/>
      <c r="HN205" s="89"/>
      <c r="HO205" s="89"/>
      <c r="HP205" s="89"/>
      <c r="HQ205" s="89"/>
      <c r="HR205" s="89"/>
      <c r="HS205" s="25"/>
      <c r="HT205" s="25"/>
      <c r="HU205" s="25"/>
      <c r="HV205" s="25"/>
      <c r="HW205" s="25"/>
      <c r="HX205" s="25"/>
      <c r="HY205" s="25"/>
    </row>
    <row r="206" spans="1:233" s="66" customFormat="1" ht="126.75" customHeight="1" x14ac:dyDescent="0.25">
      <c r="A206" s="608" t="s">
        <v>477</v>
      </c>
      <c r="B206" s="416" t="s">
        <v>100</v>
      </c>
      <c r="C206" s="416" t="s">
        <v>100</v>
      </c>
      <c r="D206" s="416" t="s">
        <v>130</v>
      </c>
      <c r="E206" s="416" t="s">
        <v>134</v>
      </c>
      <c r="F206" s="416" t="s">
        <v>527</v>
      </c>
      <c r="G206" s="417" t="s">
        <v>751</v>
      </c>
      <c r="H206" s="806" t="s">
        <v>113</v>
      </c>
      <c r="I206" s="495" t="s">
        <v>308</v>
      </c>
      <c r="J206" s="464" t="s">
        <v>753</v>
      </c>
      <c r="K206" s="723">
        <v>3</v>
      </c>
      <c r="L206" s="897" t="s">
        <v>752</v>
      </c>
      <c r="M206" s="464">
        <v>2021005810215</v>
      </c>
      <c r="N206" s="425">
        <v>530946540</v>
      </c>
      <c r="O206" s="426" t="s">
        <v>840</v>
      </c>
      <c r="P206" s="427" t="s">
        <v>841</v>
      </c>
      <c r="Q206" s="847">
        <v>530946540</v>
      </c>
      <c r="R206" s="926" t="s">
        <v>842</v>
      </c>
      <c r="S206" s="427" t="s">
        <v>843</v>
      </c>
      <c r="T206" s="428">
        <v>44652</v>
      </c>
      <c r="U206" s="428">
        <v>44805</v>
      </c>
      <c r="V206" s="723"/>
      <c r="W206" s="415" t="s">
        <v>756</v>
      </c>
      <c r="X206" s="470">
        <f>CU206</f>
        <v>530946540</v>
      </c>
      <c r="Y206" s="550">
        <v>91250</v>
      </c>
      <c r="Z206" s="554" t="s">
        <v>758</v>
      </c>
      <c r="AA206" s="1015">
        <v>530946.54</v>
      </c>
      <c r="AB206" s="1082" t="s">
        <v>101</v>
      </c>
      <c r="AC206" s="1083" t="s">
        <v>847</v>
      </c>
      <c r="AD206" s="1050" t="s">
        <v>754</v>
      </c>
      <c r="AE206" s="464" t="s">
        <v>755</v>
      </c>
      <c r="AF206" s="432">
        <v>0</v>
      </c>
      <c r="AG206" s="610">
        <v>530946540</v>
      </c>
      <c r="AH206" s="1142">
        <f t="shared" si="26"/>
        <v>530946540</v>
      </c>
      <c r="AI206" s="1182">
        <v>530.94654000000003</v>
      </c>
      <c r="AJ206" s="434"/>
      <c r="AK206" s="434"/>
      <c r="AL206" s="434"/>
      <c r="AM206" s="434"/>
      <c r="AN206" s="434"/>
      <c r="AO206" s="434">
        <v>1.32</v>
      </c>
      <c r="AP206" s="434">
        <v>36</v>
      </c>
      <c r="AQ206" s="434">
        <v>6.4272</v>
      </c>
      <c r="AR206" s="434">
        <v>1.6</v>
      </c>
      <c r="AS206" s="434">
        <v>43.637339999999995</v>
      </c>
      <c r="AT206" s="798"/>
      <c r="AU206" s="434">
        <v>0.8</v>
      </c>
      <c r="AV206" s="798"/>
      <c r="AW206" s="798"/>
      <c r="AX206" s="798"/>
      <c r="AY206" s="798"/>
      <c r="AZ206" s="798"/>
      <c r="BA206" s="798"/>
      <c r="BB206" s="434">
        <v>39.46</v>
      </c>
      <c r="BC206" s="434">
        <v>398.8</v>
      </c>
      <c r="BD206" s="434">
        <v>0.1</v>
      </c>
      <c r="BE206" s="434">
        <v>2.4</v>
      </c>
      <c r="BF206" s="434">
        <v>0.4</v>
      </c>
      <c r="BG206" s="434"/>
      <c r="BH206" s="434"/>
      <c r="BI206" s="434"/>
      <c r="BJ206" s="434"/>
      <c r="BK206" s="434"/>
      <c r="BL206" s="434"/>
      <c r="BM206" s="434"/>
      <c r="BN206" s="434"/>
      <c r="BO206" s="602"/>
      <c r="BP206" s="602"/>
      <c r="BQ206" s="602"/>
      <c r="BR206" s="602"/>
      <c r="BS206" s="602"/>
      <c r="BT206" s="602"/>
      <c r="BU206" s="602"/>
      <c r="BV206" s="602"/>
      <c r="BW206" s="602"/>
      <c r="BX206" s="602"/>
      <c r="BY206" s="602"/>
      <c r="BZ206" s="602"/>
      <c r="CA206" s="602"/>
      <c r="CB206" s="602">
        <v>2E-3</v>
      </c>
      <c r="CC206" s="602"/>
      <c r="CD206" s="602"/>
      <c r="CE206" s="602"/>
      <c r="CF206" s="602"/>
      <c r="CG206" s="602"/>
      <c r="CH206" s="602"/>
      <c r="CI206" s="602"/>
      <c r="CJ206" s="602"/>
      <c r="CK206" s="602"/>
      <c r="CL206" s="602"/>
      <c r="CM206" s="602"/>
      <c r="CN206" s="602"/>
      <c r="CO206" s="1206"/>
      <c r="CP206" s="1222">
        <v>4503003</v>
      </c>
      <c r="CQ206" s="510" t="s">
        <v>753</v>
      </c>
      <c r="CR206" s="510">
        <v>45031</v>
      </c>
      <c r="CS206" s="552" t="s">
        <v>757</v>
      </c>
      <c r="CT206" s="468" t="s">
        <v>756</v>
      </c>
      <c r="CU206" s="470">
        <f>AH206</f>
        <v>530946540</v>
      </c>
      <c r="CV206" s="550">
        <v>91250</v>
      </c>
      <c r="CW206" s="550" t="s">
        <v>758</v>
      </c>
      <c r="CX206" s="550">
        <v>83</v>
      </c>
      <c r="CY206" s="550" t="s">
        <v>759</v>
      </c>
      <c r="CZ206" s="550">
        <v>7022</v>
      </c>
      <c r="DA206" s="550" t="s">
        <v>760</v>
      </c>
      <c r="DB206" s="550" t="s">
        <v>761</v>
      </c>
      <c r="DC206" s="554" t="s">
        <v>762</v>
      </c>
      <c r="DD206" s="53">
        <f t="shared" si="32"/>
        <v>530946540</v>
      </c>
      <c r="DE206" s="53">
        <f t="shared" si="33"/>
        <v>0</v>
      </c>
      <c r="DF206" s="65"/>
      <c r="DG206" s="65"/>
      <c r="DH206" s="65"/>
      <c r="DI206" s="65"/>
      <c r="DJ206" s="65"/>
      <c r="DK206" s="65"/>
      <c r="DL206" s="65"/>
      <c r="DM206" s="65"/>
      <c r="DN206" s="65"/>
      <c r="DO206" s="65"/>
      <c r="DP206" s="65"/>
      <c r="DQ206" s="65"/>
      <c r="DR206" s="65"/>
      <c r="DS206" s="65"/>
      <c r="DT206" s="65"/>
      <c r="DU206" s="65"/>
      <c r="DV206" s="65"/>
      <c r="DW206" s="65"/>
      <c r="DX206" s="65"/>
      <c r="DY206" s="65"/>
      <c r="DZ206" s="65"/>
      <c r="EA206" s="65"/>
      <c r="EB206" s="65"/>
      <c r="EC206" s="65"/>
      <c r="ED206" s="65"/>
      <c r="EE206" s="65"/>
      <c r="EF206" s="65"/>
      <c r="EG206" s="65"/>
      <c r="EH206" s="65"/>
      <c r="EI206" s="65"/>
      <c r="EJ206" s="65"/>
      <c r="EK206" s="65"/>
      <c r="EL206" s="65"/>
      <c r="EM206" s="65"/>
      <c r="EN206" s="65"/>
      <c r="EO206" s="65"/>
      <c r="EP206" s="65"/>
      <c r="EQ206" s="65"/>
      <c r="ER206" s="65"/>
      <c r="ES206" s="65"/>
      <c r="ET206" s="65"/>
      <c r="EU206" s="65"/>
      <c r="EV206" s="65"/>
      <c r="EW206" s="65"/>
      <c r="EX206" s="65"/>
      <c r="EY206" s="65"/>
      <c r="EZ206" s="65"/>
      <c r="FA206" s="65"/>
      <c r="FB206" s="65"/>
      <c r="FC206" s="65"/>
      <c r="FD206" s="65"/>
      <c r="FE206" s="65"/>
      <c r="FF206" s="65"/>
      <c r="FG206" s="65"/>
      <c r="FH206" s="65"/>
      <c r="FI206" s="65"/>
      <c r="FJ206" s="65"/>
      <c r="FK206" s="65"/>
      <c r="FL206" s="65"/>
      <c r="FM206" s="65"/>
      <c r="FN206" s="65"/>
      <c r="FO206" s="65"/>
      <c r="FP206" s="65"/>
      <c r="FQ206" s="65"/>
      <c r="FR206" s="65"/>
      <c r="FS206" s="65"/>
      <c r="FT206" s="65"/>
      <c r="FU206" s="65"/>
      <c r="FV206" s="65"/>
      <c r="FW206" s="65"/>
      <c r="FX206" s="65"/>
      <c r="FY206" s="65"/>
      <c r="FZ206" s="65"/>
      <c r="GA206" s="65"/>
      <c r="GB206" s="65"/>
      <c r="GC206" s="65"/>
      <c r="GD206" s="65"/>
      <c r="GE206" s="65"/>
      <c r="GF206" s="65"/>
      <c r="GG206" s="65"/>
      <c r="GH206" s="65"/>
      <c r="GI206" s="65"/>
      <c r="GJ206" s="65"/>
      <c r="GK206" s="65"/>
      <c r="GL206" s="65"/>
      <c r="GM206" s="65"/>
      <c r="GN206" s="65"/>
      <c r="GO206" s="65"/>
      <c r="GP206" s="65"/>
      <c r="GQ206" s="65"/>
      <c r="GR206" s="65"/>
      <c r="GS206" s="65"/>
      <c r="GT206" s="65"/>
      <c r="GU206" s="65"/>
      <c r="GV206" s="65"/>
      <c r="GW206" s="65"/>
      <c r="GX206" s="65"/>
      <c r="GY206" s="65"/>
      <c r="GZ206" s="65"/>
      <c r="HA206" s="65"/>
      <c r="HB206" s="65"/>
      <c r="HC206" s="65"/>
      <c r="HD206" s="65"/>
      <c r="HE206" s="65"/>
      <c r="HF206" s="65"/>
      <c r="HG206" s="65"/>
      <c r="HH206" s="65"/>
      <c r="HI206" s="65"/>
      <c r="HJ206" s="65"/>
      <c r="HK206" s="65"/>
      <c r="HL206" s="65"/>
      <c r="HM206" s="65"/>
      <c r="HN206" s="65"/>
      <c r="HO206" s="65"/>
      <c r="HP206" s="65"/>
      <c r="HQ206" s="65"/>
      <c r="HR206" s="65"/>
      <c r="HS206" s="65"/>
      <c r="HT206" s="65"/>
      <c r="HU206" s="65"/>
      <c r="HV206" s="65"/>
      <c r="HW206" s="65"/>
      <c r="HX206" s="65"/>
      <c r="HY206" s="65"/>
    </row>
    <row r="207" spans="1:233" s="66" customFormat="1" ht="120.75" thickBot="1" x14ac:dyDescent="0.3">
      <c r="A207" s="609" t="s">
        <v>477</v>
      </c>
      <c r="B207" s="419" t="s">
        <v>100</v>
      </c>
      <c r="C207" s="419" t="s">
        <v>100</v>
      </c>
      <c r="D207" s="419" t="s">
        <v>130</v>
      </c>
      <c r="E207" s="419" t="s">
        <v>134</v>
      </c>
      <c r="F207" s="419" t="s">
        <v>527</v>
      </c>
      <c r="G207" s="420" t="s">
        <v>763</v>
      </c>
      <c r="H207" s="807" t="s">
        <v>113</v>
      </c>
      <c r="I207" s="498" t="s">
        <v>765</v>
      </c>
      <c r="J207" s="476" t="s">
        <v>766</v>
      </c>
      <c r="K207" s="724">
        <v>278</v>
      </c>
      <c r="L207" s="872" t="s">
        <v>764</v>
      </c>
      <c r="M207" s="476">
        <v>2021005810215</v>
      </c>
      <c r="N207" s="442">
        <v>354342660</v>
      </c>
      <c r="O207" s="513" t="s">
        <v>1173</v>
      </c>
      <c r="P207" s="443" t="s">
        <v>1174</v>
      </c>
      <c r="Q207" s="849">
        <v>354342660</v>
      </c>
      <c r="R207" s="928" t="s">
        <v>1126</v>
      </c>
      <c r="S207" s="443" t="s">
        <v>844</v>
      </c>
      <c r="T207" s="444">
        <v>44652</v>
      </c>
      <c r="U207" s="444">
        <v>44774</v>
      </c>
      <c r="V207" s="943"/>
      <c r="W207" s="977" t="s">
        <v>651</v>
      </c>
      <c r="X207" s="482">
        <f>CU207</f>
        <v>354342660</v>
      </c>
      <c r="Y207" s="521">
        <v>62129</v>
      </c>
      <c r="Z207" s="559" t="s">
        <v>769</v>
      </c>
      <c r="AA207" s="1016">
        <v>354342.66</v>
      </c>
      <c r="AB207" s="1084" t="s">
        <v>101</v>
      </c>
      <c r="AC207" s="1085" t="s">
        <v>847</v>
      </c>
      <c r="AD207" s="1051" t="s">
        <v>754</v>
      </c>
      <c r="AE207" s="476" t="s">
        <v>755</v>
      </c>
      <c r="AF207" s="449"/>
      <c r="AG207" s="449">
        <f>144342660+210000000</f>
        <v>354342660</v>
      </c>
      <c r="AH207" s="1119">
        <f t="shared" si="26"/>
        <v>354342660</v>
      </c>
      <c r="AI207" s="1184">
        <v>354.34265999999997</v>
      </c>
      <c r="AJ207" s="451"/>
      <c r="AK207" s="451"/>
      <c r="AL207" s="451"/>
      <c r="AM207" s="451"/>
      <c r="AN207" s="451"/>
      <c r="AO207" s="451"/>
      <c r="AP207" s="451"/>
      <c r="AQ207" s="451"/>
      <c r="AR207" s="451"/>
      <c r="AS207" s="451">
        <v>4.9626599999999996</v>
      </c>
      <c r="AT207" s="451">
        <v>313.04000000000002</v>
      </c>
      <c r="AU207" s="451"/>
      <c r="AV207" s="451">
        <v>24.16</v>
      </c>
      <c r="AW207" s="451">
        <v>6</v>
      </c>
      <c r="AX207" s="451">
        <v>1.28</v>
      </c>
      <c r="AY207" s="451">
        <v>1.1000000000000001</v>
      </c>
      <c r="AZ207" s="451">
        <v>3</v>
      </c>
      <c r="BA207" s="451">
        <v>0.8</v>
      </c>
      <c r="BB207" s="451"/>
      <c r="BC207" s="451"/>
      <c r="BD207" s="451"/>
      <c r="BE207" s="451"/>
      <c r="BF207" s="451"/>
      <c r="BG207" s="451"/>
      <c r="BH207" s="451"/>
      <c r="BI207" s="451"/>
      <c r="BJ207" s="451"/>
      <c r="BK207" s="451"/>
      <c r="BL207" s="451"/>
      <c r="BM207" s="451"/>
      <c r="BN207" s="451"/>
      <c r="BO207" s="611"/>
      <c r="BP207" s="611"/>
      <c r="BQ207" s="611"/>
      <c r="BR207" s="611"/>
      <c r="BS207" s="611"/>
      <c r="BT207" s="611"/>
      <c r="BU207" s="611"/>
      <c r="BV207" s="611"/>
      <c r="BW207" s="611"/>
      <c r="BX207" s="611"/>
      <c r="BY207" s="611"/>
      <c r="BZ207" s="611"/>
      <c r="CA207" s="611"/>
      <c r="CB207" s="611"/>
      <c r="CC207" s="611"/>
      <c r="CD207" s="611"/>
      <c r="CE207" s="611"/>
      <c r="CF207" s="611"/>
      <c r="CG207" s="611"/>
      <c r="CH207" s="611"/>
      <c r="CI207" s="611"/>
      <c r="CJ207" s="611"/>
      <c r="CK207" s="611"/>
      <c r="CL207" s="611"/>
      <c r="CM207" s="611"/>
      <c r="CN207" s="611"/>
      <c r="CO207" s="1207"/>
      <c r="CP207" s="1224">
        <v>4503004</v>
      </c>
      <c r="CQ207" s="512" t="s">
        <v>767</v>
      </c>
      <c r="CR207" s="512">
        <v>45032</v>
      </c>
      <c r="CS207" s="557" t="s">
        <v>768</v>
      </c>
      <c r="CT207" s="514" t="s">
        <v>651</v>
      </c>
      <c r="CU207" s="482">
        <f>AH207</f>
        <v>354342660</v>
      </c>
      <c r="CV207" s="521">
        <v>62129</v>
      </c>
      <c r="CW207" s="521" t="s">
        <v>769</v>
      </c>
      <c r="CX207" s="521">
        <v>83</v>
      </c>
      <c r="CY207" s="521" t="s">
        <v>770</v>
      </c>
      <c r="CZ207" s="521">
        <v>7109</v>
      </c>
      <c r="DA207" s="521" t="s">
        <v>771</v>
      </c>
      <c r="DB207" s="521" t="s">
        <v>772</v>
      </c>
      <c r="DC207" s="559" t="s">
        <v>773</v>
      </c>
      <c r="DD207" s="53">
        <f t="shared" si="32"/>
        <v>354342660</v>
      </c>
      <c r="DE207" s="53">
        <f t="shared" si="33"/>
        <v>0</v>
      </c>
      <c r="DF207" s="65"/>
      <c r="DG207" s="65"/>
      <c r="DH207" s="65"/>
      <c r="DI207" s="65"/>
      <c r="DJ207" s="65"/>
      <c r="DK207" s="65"/>
      <c r="DL207" s="65"/>
      <c r="DM207" s="65"/>
      <c r="DN207" s="65"/>
      <c r="DO207" s="65"/>
      <c r="DP207" s="65"/>
      <c r="DQ207" s="65"/>
      <c r="DR207" s="65"/>
      <c r="DS207" s="65"/>
      <c r="DT207" s="65"/>
      <c r="DU207" s="65"/>
      <c r="DV207" s="65"/>
      <c r="DW207" s="65"/>
      <c r="DX207" s="65"/>
      <c r="DY207" s="65"/>
      <c r="DZ207" s="65"/>
      <c r="EA207" s="65"/>
      <c r="EB207" s="65"/>
      <c r="EC207" s="65"/>
      <c r="ED207" s="65"/>
      <c r="EE207" s="65"/>
      <c r="EF207" s="65"/>
      <c r="EG207" s="65"/>
      <c r="EH207" s="65"/>
      <c r="EI207" s="65"/>
      <c r="EJ207" s="65"/>
      <c r="EK207" s="65"/>
      <c r="EL207" s="65"/>
      <c r="EM207" s="65"/>
      <c r="EN207" s="65"/>
      <c r="EO207" s="65"/>
      <c r="EP207" s="65"/>
      <c r="EQ207" s="65"/>
      <c r="ER207" s="65"/>
      <c r="ES207" s="65"/>
      <c r="ET207" s="65"/>
      <c r="EU207" s="65"/>
      <c r="EV207" s="65"/>
      <c r="EW207" s="65"/>
      <c r="EX207" s="65"/>
      <c r="EY207" s="65"/>
      <c r="EZ207" s="65"/>
      <c r="FA207" s="65"/>
      <c r="FB207" s="65"/>
      <c r="FC207" s="65"/>
      <c r="FD207" s="65"/>
      <c r="FE207" s="65"/>
      <c r="FF207" s="65"/>
      <c r="FG207" s="65"/>
      <c r="FH207" s="65"/>
      <c r="FI207" s="65"/>
      <c r="FJ207" s="65"/>
      <c r="FK207" s="65"/>
      <c r="FL207" s="65"/>
      <c r="FM207" s="65"/>
      <c r="FN207" s="65"/>
      <c r="FO207" s="65"/>
      <c r="FP207" s="65"/>
      <c r="FQ207" s="65"/>
      <c r="FR207" s="65"/>
      <c r="FS207" s="65"/>
      <c r="FT207" s="65"/>
      <c r="FU207" s="65"/>
      <c r="FV207" s="65"/>
      <c r="FW207" s="65"/>
      <c r="FX207" s="65"/>
      <c r="FY207" s="65"/>
      <c r="FZ207" s="65"/>
      <c r="GA207" s="65"/>
      <c r="GB207" s="65"/>
      <c r="GC207" s="65"/>
      <c r="GD207" s="65"/>
      <c r="GE207" s="65"/>
      <c r="GF207" s="65"/>
      <c r="GG207" s="65"/>
      <c r="GH207" s="65"/>
      <c r="GI207" s="65"/>
      <c r="GJ207" s="65"/>
      <c r="GK207" s="65"/>
      <c r="GL207" s="65"/>
      <c r="GM207" s="65"/>
      <c r="GN207" s="65"/>
      <c r="GO207" s="65"/>
      <c r="GP207" s="65"/>
      <c r="GQ207" s="65"/>
      <c r="GR207" s="65"/>
      <c r="GS207" s="65"/>
      <c r="GT207" s="65"/>
      <c r="GU207" s="65"/>
      <c r="GV207" s="65"/>
      <c r="GW207" s="65"/>
      <c r="GX207" s="65"/>
      <c r="GY207" s="65"/>
      <c r="GZ207" s="65"/>
      <c r="HA207" s="65"/>
      <c r="HB207" s="65"/>
      <c r="HC207" s="65"/>
      <c r="HD207" s="65"/>
      <c r="HE207" s="65"/>
      <c r="HF207" s="65"/>
      <c r="HG207" s="65"/>
      <c r="HH207" s="65"/>
      <c r="HI207" s="65"/>
      <c r="HJ207" s="65"/>
      <c r="HK207" s="65"/>
      <c r="HL207" s="65"/>
      <c r="HM207" s="65"/>
      <c r="HN207" s="65"/>
      <c r="HO207" s="65"/>
      <c r="HP207" s="65"/>
      <c r="HQ207" s="65"/>
      <c r="HR207" s="65"/>
      <c r="HS207" s="65"/>
      <c r="HT207" s="65"/>
      <c r="HU207" s="65"/>
      <c r="HV207" s="65"/>
      <c r="HW207" s="65"/>
      <c r="HX207" s="65"/>
      <c r="HY207" s="65"/>
    </row>
    <row r="208" spans="1:233" ht="19.5" x14ac:dyDescent="0.25">
      <c r="A208" s="657" t="s">
        <v>461</v>
      </c>
      <c r="B208" s="315"/>
      <c r="C208" s="315"/>
      <c r="D208" s="315"/>
      <c r="E208" s="315"/>
      <c r="F208" s="315"/>
      <c r="G208" s="658"/>
      <c r="H208" s="767"/>
      <c r="I208" s="690"/>
      <c r="J208" s="244"/>
      <c r="K208" s="720"/>
      <c r="L208" s="830" t="s">
        <v>774</v>
      </c>
      <c r="M208" s="318"/>
      <c r="N208" s="318"/>
      <c r="O208" s="319"/>
      <c r="P208" s="315"/>
      <c r="Q208" s="831"/>
      <c r="R208" s="657"/>
      <c r="S208" s="315"/>
      <c r="T208" s="319"/>
      <c r="U208" s="319"/>
      <c r="V208" s="940"/>
      <c r="W208" s="990"/>
      <c r="X208" s="319"/>
      <c r="Y208" s="316"/>
      <c r="Z208" s="658"/>
      <c r="AA208" s="1008"/>
      <c r="AB208" s="990"/>
      <c r="AC208" s="940"/>
      <c r="AD208" s="1048"/>
      <c r="AE208" s="244"/>
      <c r="AF208" s="320"/>
      <c r="AG208" s="320"/>
      <c r="AH208" s="1112"/>
      <c r="AI208" s="1174"/>
      <c r="AJ208" s="321"/>
      <c r="AK208" s="321"/>
      <c r="AL208" s="321"/>
      <c r="AM208" s="321"/>
      <c r="AN208" s="321"/>
      <c r="AO208" s="321"/>
      <c r="AP208" s="321"/>
      <c r="AQ208" s="321"/>
      <c r="AR208" s="321"/>
      <c r="AS208" s="321"/>
      <c r="AT208" s="321"/>
      <c r="AU208" s="321"/>
      <c r="AV208" s="321"/>
      <c r="AW208" s="321"/>
      <c r="AX208" s="321"/>
      <c r="AY208" s="321"/>
      <c r="AZ208" s="321"/>
      <c r="BA208" s="321"/>
      <c r="BB208" s="321"/>
      <c r="BC208" s="321"/>
      <c r="BD208" s="321"/>
      <c r="BE208" s="321"/>
      <c r="BF208" s="321"/>
      <c r="BG208" s="321"/>
      <c r="BH208" s="321"/>
      <c r="BI208" s="321"/>
      <c r="BJ208" s="321"/>
      <c r="BK208" s="321"/>
      <c r="BL208" s="321"/>
      <c r="BM208" s="321"/>
      <c r="BN208" s="321"/>
      <c r="BO208" s="321"/>
      <c r="BP208" s="321"/>
      <c r="BQ208" s="321"/>
      <c r="BR208" s="321"/>
      <c r="BS208" s="321"/>
      <c r="BT208" s="321"/>
      <c r="BU208" s="321"/>
      <c r="BV208" s="321"/>
      <c r="BW208" s="321"/>
      <c r="BX208" s="321"/>
      <c r="BY208" s="321"/>
      <c r="BZ208" s="321"/>
      <c r="CA208" s="321"/>
      <c r="CB208" s="321"/>
      <c r="CC208" s="321"/>
      <c r="CD208" s="321"/>
      <c r="CE208" s="321"/>
      <c r="CF208" s="321"/>
      <c r="CG208" s="321"/>
      <c r="CH208" s="321"/>
      <c r="CI208" s="321"/>
      <c r="CJ208" s="321"/>
      <c r="CK208" s="321"/>
      <c r="CL208" s="321"/>
      <c r="CM208" s="321"/>
      <c r="CN208" s="321"/>
      <c r="CO208" s="1175"/>
      <c r="CP208" s="912"/>
      <c r="CQ208" s="316"/>
      <c r="CR208" s="316"/>
      <c r="CS208" s="316"/>
      <c r="CT208" s="316"/>
      <c r="CU208" s="316"/>
      <c r="CV208" s="316"/>
      <c r="CW208" s="316"/>
      <c r="CX208" s="316"/>
      <c r="CY208" s="316"/>
      <c r="CZ208" s="316"/>
      <c r="DA208" s="316"/>
      <c r="DB208" s="316"/>
      <c r="DC208" s="316"/>
      <c r="DD208" s="53">
        <f t="shared" si="32"/>
        <v>0</v>
      </c>
      <c r="DE208" s="53">
        <f t="shared" si="33"/>
        <v>0</v>
      </c>
      <c r="DF208" s="114"/>
      <c r="DG208" s="114"/>
      <c r="DH208" s="114"/>
      <c r="DI208" s="114"/>
      <c r="DJ208" s="114"/>
      <c r="DK208" s="114"/>
      <c r="DL208" s="114"/>
      <c r="DM208" s="114"/>
      <c r="DN208" s="114"/>
      <c r="DO208" s="114"/>
      <c r="DP208" s="114"/>
      <c r="DQ208" s="114"/>
      <c r="DR208" s="114"/>
      <c r="DS208" s="114"/>
      <c r="DT208" s="114"/>
      <c r="DU208" s="114"/>
      <c r="DV208" s="114"/>
      <c r="DW208" s="114"/>
      <c r="DX208" s="114"/>
      <c r="DY208" s="114"/>
      <c r="DZ208" s="114"/>
      <c r="EA208" s="114"/>
      <c r="EB208" s="114"/>
      <c r="EC208" s="114"/>
      <c r="ED208" s="114"/>
      <c r="EE208" s="114"/>
      <c r="EF208" s="114"/>
      <c r="EG208" s="114"/>
      <c r="EH208" s="114"/>
      <c r="EI208" s="114"/>
      <c r="EJ208" s="114"/>
      <c r="EK208" s="114"/>
      <c r="EL208" s="114"/>
      <c r="EM208" s="114"/>
      <c r="EN208" s="114"/>
      <c r="EO208" s="114"/>
      <c r="EP208" s="114"/>
      <c r="EQ208" s="114"/>
      <c r="ER208" s="114"/>
      <c r="ES208" s="114"/>
      <c r="ET208" s="114"/>
      <c r="EU208" s="114"/>
      <c r="EV208" s="114"/>
      <c r="EW208" s="114"/>
      <c r="EX208" s="114"/>
      <c r="EY208" s="114"/>
      <c r="EZ208" s="114"/>
      <c r="FA208" s="114"/>
      <c r="FB208" s="114"/>
      <c r="FC208" s="114"/>
      <c r="FD208" s="114"/>
      <c r="FE208" s="114"/>
      <c r="FF208" s="114"/>
      <c r="FG208" s="114"/>
      <c r="FH208" s="114"/>
      <c r="FI208" s="114"/>
      <c r="FJ208" s="114"/>
      <c r="FK208" s="114"/>
      <c r="FL208" s="114"/>
      <c r="FM208" s="114"/>
      <c r="FN208" s="114"/>
      <c r="FO208" s="114"/>
      <c r="FP208" s="114"/>
      <c r="FQ208" s="114"/>
      <c r="FR208" s="114"/>
      <c r="FS208" s="114"/>
      <c r="FT208" s="114"/>
      <c r="FU208" s="114"/>
      <c r="FV208" s="114"/>
      <c r="FW208" s="114"/>
      <c r="FX208" s="114"/>
      <c r="FY208" s="114"/>
      <c r="FZ208" s="114"/>
      <c r="GA208" s="114"/>
      <c r="GB208" s="114"/>
      <c r="GC208" s="114"/>
      <c r="GD208" s="114"/>
      <c r="GE208" s="114"/>
      <c r="GF208" s="114"/>
      <c r="GG208" s="114"/>
      <c r="GH208" s="114"/>
      <c r="GI208" s="114"/>
      <c r="GJ208" s="114"/>
      <c r="GK208" s="114"/>
      <c r="GL208" s="114"/>
      <c r="GM208" s="114"/>
      <c r="GN208" s="114"/>
      <c r="GO208" s="114"/>
      <c r="GP208" s="114"/>
      <c r="GQ208" s="114"/>
      <c r="GR208" s="114"/>
      <c r="GS208" s="114"/>
      <c r="GT208" s="114"/>
      <c r="GU208" s="114"/>
      <c r="GV208" s="114"/>
      <c r="GW208" s="114"/>
      <c r="GX208" s="114"/>
      <c r="GY208" s="114"/>
      <c r="GZ208" s="114"/>
      <c r="HA208" s="114"/>
      <c r="HB208" s="114"/>
      <c r="HC208" s="114"/>
      <c r="HD208" s="114"/>
      <c r="HE208" s="114"/>
      <c r="HF208" s="114"/>
      <c r="HG208" s="114"/>
      <c r="HH208" s="114"/>
      <c r="HI208" s="114"/>
      <c r="HJ208" s="114"/>
      <c r="HK208" s="114"/>
      <c r="HL208" s="114"/>
      <c r="HM208" s="114"/>
      <c r="HN208" s="114"/>
      <c r="HO208" s="114"/>
      <c r="HP208" s="114"/>
      <c r="HQ208" s="114"/>
      <c r="HR208" s="114"/>
      <c r="HS208" s="25"/>
      <c r="HT208" s="25"/>
      <c r="HU208" s="25"/>
      <c r="HV208" s="25"/>
      <c r="HW208" s="25"/>
      <c r="HX208" s="25"/>
      <c r="HY208" s="25"/>
    </row>
    <row r="209" spans="1:233" ht="19.5" x14ac:dyDescent="0.25">
      <c r="A209" s="647" t="s">
        <v>461</v>
      </c>
      <c r="B209" s="26" t="s">
        <v>127</v>
      </c>
      <c r="C209" s="26"/>
      <c r="D209" s="26"/>
      <c r="E209" s="26"/>
      <c r="F209" s="26"/>
      <c r="G209" s="648"/>
      <c r="H209" s="675"/>
      <c r="I209" s="692"/>
      <c r="J209" s="29"/>
      <c r="K209" s="693"/>
      <c r="L209" s="832" t="s">
        <v>153</v>
      </c>
      <c r="M209" s="68"/>
      <c r="N209" s="68"/>
      <c r="O209" s="199"/>
      <c r="P209" s="26"/>
      <c r="Q209" s="833"/>
      <c r="R209" s="647"/>
      <c r="S209" s="26"/>
      <c r="T209" s="199"/>
      <c r="U209" s="199"/>
      <c r="V209" s="944"/>
      <c r="W209" s="991"/>
      <c r="X209" s="199"/>
      <c r="Y209" s="27"/>
      <c r="Z209" s="648"/>
      <c r="AA209" s="1009"/>
      <c r="AB209" s="991"/>
      <c r="AC209" s="944"/>
      <c r="AD209" s="1032"/>
      <c r="AE209" s="29"/>
      <c r="AF209" s="30"/>
      <c r="AG209" s="30"/>
      <c r="AH209" s="1106"/>
      <c r="AI209" s="1162"/>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1163"/>
      <c r="CP209" s="906"/>
      <c r="CQ209" s="27"/>
      <c r="CR209" s="27"/>
      <c r="CS209" s="27"/>
      <c r="CT209" s="27"/>
      <c r="CU209" s="27"/>
      <c r="CV209" s="27"/>
      <c r="CW209" s="27"/>
      <c r="CX209" s="27"/>
      <c r="CY209" s="27"/>
      <c r="CZ209" s="27"/>
      <c r="DA209" s="27"/>
      <c r="DB209" s="27"/>
      <c r="DC209" s="27"/>
      <c r="DD209" s="53">
        <f t="shared" si="32"/>
        <v>0</v>
      </c>
      <c r="DE209" s="53">
        <f t="shared" si="33"/>
        <v>0</v>
      </c>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row>
    <row r="210" spans="1:233" ht="19.5" x14ac:dyDescent="0.25">
      <c r="A210" s="649" t="s">
        <v>461</v>
      </c>
      <c r="B210" s="34" t="s">
        <v>127</v>
      </c>
      <c r="C210" s="34" t="s">
        <v>102</v>
      </c>
      <c r="D210" s="34"/>
      <c r="E210" s="34"/>
      <c r="F210" s="34"/>
      <c r="G210" s="650"/>
      <c r="H210" s="676"/>
      <c r="I210" s="694"/>
      <c r="J210" s="37"/>
      <c r="K210" s="695"/>
      <c r="L210" s="834" t="s">
        <v>154</v>
      </c>
      <c r="M210" s="69"/>
      <c r="N210" s="69"/>
      <c r="O210" s="34"/>
      <c r="P210" s="34"/>
      <c r="Q210" s="835"/>
      <c r="R210" s="649"/>
      <c r="S210" s="34"/>
      <c r="T210" s="34"/>
      <c r="U210" s="34"/>
      <c r="V210" s="650"/>
      <c r="W210" s="649"/>
      <c r="X210" s="34"/>
      <c r="Y210" s="35"/>
      <c r="Z210" s="962"/>
      <c r="AA210" s="1010"/>
      <c r="AB210" s="649"/>
      <c r="AC210" s="650"/>
      <c r="AD210" s="1033"/>
      <c r="AE210" s="37"/>
      <c r="AF210" s="38"/>
      <c r="AG210" s="38"/>
      <c r="AH210" s="1107"/>
      <c r="AI210" s="1164"/>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1165"/>
      <c r="CP210" s="907"/>
      <c r="CQ210" s="35"/>
      <c r="CR210" s="35"/>
      <c r="CS210" s="35"/>
      <c r="CT210" s="35"/>
      <c r="CU210" s="35"/>
      <c r="CV210" s="35"/>
      <c r="CW210" s="35"/>
      <c r="CX210" s="35"/>
      <c r="CY210" s="35"/>
      <c r="CZ210" s="35"/>
      <c r="DA210" s="35"/>
      <c r="DB210" s="35"/>
      <c r="DC210" s="35"/>
      <c r="DD210" s="53">
        <f t="shared" si="32"/>
        <v>0</v>
      </c>
      <c r="DE210" s="53">
        <f t="shared" si="33"/>
        <v>0</v>
      </c>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row>
    <row r="211" spans="1:233" ht="19.5" x14ac:dyDescent="0.25">
      <c r="A211" s="659" t="s">
        <v>461</v>
      </c>
      <c r="B211" s="70" t="s">
        <v>127</v>
      </c>
      <c r="C211" s="70" t="s">
        <v>102</v>
      </c>
      <c r="D211" s="70" t="s">
        <v>463</v>
      </c>
      <c r="E211" s="70"/>
      <c r="F211" s="70"/>
      <c r="G211" s="660"/>
      <c r="H211" s="680"/>
      <c r="I211" s="704"/>
      <c r="J211" s="73"/>
      <c r="K211" s="705"/>
      <c r="L211" s="898" t="s">
        <v>775</v>
      </c>
      <c r="M211" s="115"/>
      <c r="N211" s="115"/>
      <c r="O211" s="202"/>
      <c r="P211" s="177"/>
      <c r="Q211" s="899"/>
      <c r="R211" s="945"/>
      <c r="S211" s="177"/>
      <c r="T211" s="202"/>
      <c r="U211" s="202"/>
      <c r="V211" s="946"/>
      <c r="W211" s="992"/>
      <c r="X211" s="202"/>
      <c r="Y211" s="71"/>
      <c r="Z211" s="660"/>
      <c r="AA211" s="1027"/>
      <c r="AB211" s="992"/>
      <c r="AC211" s="946"/>
      <c r="AD211" s="996"/>
      <c r="AE211" s="73"/>
      <c r="AF211" s="116"/>
      <c r="AG211" s="116"/>
      <c r="AH211" s="1143"/>
      <c r="AI211" s="1208"/>
      <c r="AJ211" s="117"/>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c r="CH211" s="117"/>
      <c r="CI211" s="117"/>
      <c r="CJ211" s="117"/>
      <c r="CK211" s="117"/>
      <c r="CL211" s="117"/>
      <c r="CM211" s="117"/>
      <c r="CN211" s="117"/>
      <c r="CO211" s="1209"/>
      <c r="CP211" s="913"/>
      <c r="CQ211" s="71"/>
      <c r="CR211" s="71"/>
      <c r="CS211" s="71"/>
      <c r="CT211" s="71"/>
      <c r="CU211" s="71"/>
      <c r="CV211" s="71"/>
      <c r="CW211" s="71"/>
      <c r="CX211" s="71"/>
      <c r="CY211" s="71"/>
      <c r="CZ211" s="71"/>
      <c r="DA211" s="71"/>
      <c r="DB211" s="71"/>
      <c r="DC211" s="71"/>
      <c r="DD211" s="53">
        <f t="shared" si="32"/>
        <v>0</v>
      </c>
      <c r="DE211" s="53">
        <f t="shared" si="33"/>
        <v>0</v>
      </c>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row>
    <row r="212" spans="1:233" ht="19.5" x14ac:dyDescent="0.25">
      <c r="A212" s="653" t="s">
        <v>461</v>
      </c>
      <c r="B212" s="47" t="s">
        <v>127</v>
      </c>
      <c r="C212" s="47" t="s">
        <v>102</v>
      </c>
      <c r="D212" s="47" t="s">
        <v>463</v>
      </c>
      <c r="E212" s="47" t="s">
        <v>108</v>
      </c>
      <c r="F212" s="47"/>
      <c r="G212" s="654"/>
      <c r="H212" s="678"/>
      <c r="I212" s="698"/>
      <c r="J212" s="50"/>
      <c r="K212" s="699"/>
      <c r="L212" s="824" t="s">
        <v>109</v>
      </c>
      <c r="M212" s="49"/>
      <c r="N212" s="49"/>
      <c r="O212" s="198"/>
      <c r="P212" s="47"/>
      <c r="Q212" s="825"/>
      <c r="R212" s="653"/>
      <c r="S212" s="47"/>
      <c r="T212" s="198"/>
      <c r="U212" s="198"/>
      <c r="V212" s="942"/>
      <c r="W212" s="993"/>
      <c r="X212" s="198"/>
      <c r="Y212" s="48"/>
      <c r="Z212" s="654"/>
      <c r="AA212" s="1005"/>
      <c r="AB212" s="993"/>
      <c r="AC212" s="942"/>
      <c r="AD212" s="1035"/>
      <c r="AE212" s="50"/>
      <c r="AF212" s="51"/>
      <c r="AG212" s="51"/>
      <c r="AH212" s="1109"/>
      <c r="AI212" s="1168"/>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1169"/>
      <c r="CP212" s="909"/>
      <c r="CQ212" s="48"/>
      <c r="CR212" s="48"/>
      <c r="CS212" s="48"/>
      <c r="CT212" s="48"/>
      <c r="CU212" s="48"/>
      <c r="CV212" s="48"/>
      <c r="CW212" s="48"/>
      <c r="CX212" s="48"/>
      <c r="CY212" s="48"/>
      <c r="CZ212" s="48"/>
      <c r="DA212" s="48"/>
      <c r="DB212" s="48"/>
      <c r="DC212" s="48"/>
      <c r="DD212" s="53">
        <f t="shared" si="32"/>
        <v>0</v>
      </c>
      <c r="DE212" s="53">
        <f t="shared" si="33"/>
        <v>0</v>
      </c>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row>
    <row r="213" spans="1:233" ht="20.25" thickBot="1" x14ac:dyDescent="0.3">
      <c r="A213" s="661" t="s">
        <v>461</v>
      </c>
      <c r="B213" s="297" t="s">
        <v>127</v>
      </c>
      <c r="C213" s="297" t="s">
        <v>102</v>
      </c>
      <c r="D213" s="297" t="s">
        <v>463</v>
      </c>
      <c r="E213" s="297" t="s">
        <v>108</v>
      </c>
      <c r="F213" s="297" t="s">
        <v>211</v>
      </c>
      <c r="G213" s="662"/>
      <c r="H213" s="681"/>
      <c r="I213" s="706"/>
      <c r="J213" s="299"/>
      <c r="K213" s="707"/>
      <c r="L213" s="900" t="s">
        <v>776</v>
      </c>
      <c r="M213" s="307"/>
      <c r="N213" s="307"/>
      <c r="O213" s="308"/>
      <c r="P213" s="309"/>
      <c r="Q213" s="901"/>
      <c r="R213" s="947"/>
      <c r="S213" s="309"/>
      <c r="T213" s="308"/>
      <c r="U213" s="308"/>
      <c r="V213" s="948"/>
      <c r="W213" s="994"/>
      <c r="X213" s="308"/>
      <c r="Y213" s="298"/>
      <c r="Z213" s="662"/>
      <c r="AA213" s="1028"/>
      <c r="AB213" s="994"/>
      <c r="AC213" s="948"/>
      <c r="AD213" s="1039"/>
      <c r="AE213" s="299"/>
      <c r="AF213" s="310"/>
      <c r="AG213" s="310"/>
      <c r="AH213" s="1144"/>
      <c r="AI213" s="1210"/>
      <c r="AJ213" s="311"/>
      <c r="AK213" s="311"/>
      <c r="AL213" s="311"/>
      <c r="AM213" s="311"/>
      <c r="AN213" s="311"/>
      <c r="AO213" s="311"/>
      <c r="AP213" s="311"/>
      <c r="AQ213" s="311"/>
      <c r="AR213" s="311"/>
      <c r="AS213" s="311"/>
      <c r="AT213" s="311"/>
      <c r="AU213" s="311"/>
      <c r="AV213" s="311"/>
      <c r="AW213" s="311"/>
      <c r="AX213" s="311"/>
      <c r="AY213" s="311"/>
      <c r="AZ213" s="311"/>
      <c r="BA213" s="311"/>
      <c r="BB213" s="311"/>
      <c r="BC213" s="311"/>
      <c r="BD213" s="311"/>
      <c r="BE213" s="311"/>
      <c r="BF213" s="311"/>
      <c r="BG213" s="311"/>
      <c r="BH213" s="311"/>
      <c r="BI213" s="311"/>
      <c r="BJ213" s="311"/>
      <c r="BK213" s="311"/>
      <c r="BL213" s="311"/>
      <c r="BM213" s="311"/>
      <c r="BN213" s="311"/>
      <c r="BO213" s="311"/>
      <c r="BP213" s="311"/>
      <c r="BQ213" s="311"/>
      <c r="BR213" s="311"/>
      <c r="BS213" s="311"/>
      <c r="BT213" s="311"/>
      <c r="BU213" s="311"/>
      <c r="BV213" s="311"/>
      <c r="BW213" s="311"/>
      <c r="BX213" s="311"/>
      <c r="BY213" s="311"/>
      <c r="BZ213" s="311"/>
      <c r="CA213" s="311"/>
      <c r="CB213" s="311"/>
      <c r="CC213" s="311"/>
      <c r="CD213" s="311"/>
      <c r="CE213" s="311"/>
      <c r="CF213" s="311"/>
      <c r="CG213" s="311"/>
      <c r="CH213" s="311"/>
      <c r="CI213" s="311"/>
      <c r="CJ213" s="311"/>
      <c r="CK213" s="311"/>
      <c r="CL213" s="311"/>
      <c r="CM213" s="311"/>
      <c r="CN213" s="311"/>
      <c r="CO213" s="1211"/>
      <c r="CP213" s="914"/>
      <c r="CQ213" s="298"/>
      <c r="CR213" s="298"/>
      <c r="CS213" s="298"/>
      <c r="CT213" s="298"/>
      <c r="CU213" s="298"/>
      <c r="CV213" s="298"/>
      <c r="CW213" s="298"/>
      <c r="CX213" s="298"/>
      <c r="CY213" s="298"/>
      <c r="CZ213" s="298"/>
      <c r="DA213" s="298"/>
      <c r="DB213" s="298"/>
      <c r="DC213" s="298"/>
      <c r="DD213" s="53">
        <f t="shared" si="32"/>
        <v>0</v>
      </c>
      <c r="DE213" s="53">
        <f t="shared" si="33"/>
        <v>0</v>
      </c>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25"/>
      <c r="HT213" s="25"/>
      <c r="HU213" s="25"/>
      <c r="HV213" s="25"/>
      <c r="HW213" s="25"/>
      <c r="HX213" s="25"/>
      <c r="HY213" s="25"/>
    </row>
    <row r="214" spans="1:233" s="66" customFormat="1" ht="90.75" thickBot="1" x14ac:dyDescent="0.3">
      <c r="A214" s="560" t="s">
        <v>461</v>
      </c>
      <c r="B214" s="561" t="s">
        <v>127</v>
      </c>
      <c r="C214" s="561" t="s">
        <v>102</v>
      </c>
      <c r="D214" s="561" t="s">
        <v>463</v>
      </c>
      <c r="E214" s="561" t="s">
        <v>108</v>
      </c>
      <c r="F214" s="561" t="s">
        <v>211</v>
      </c>
      <c r="G214" s="562" t="s">
        <v>777</v>
      </c>
      <c r="H214" s="281" t="s">
        <v>113</v>
      </c>
      <c r="I214" s="387" t="s">
        <v>779</v>
      </c>
      <c r="J214" s="544" t="s">
        <v>1186</v>
      </c>
      <c r="K214" s="701">
        <v>9</v>
      </c>
      <c r="L214" s="902" t="s">
        <v>778</v>
      </c>
      <c r="M214" s="544">
        <v>2021005810206</v>
      </c>
      <c r="N214" s="389">
        <v>100000000</v>
      </c>
      <c r="O214" s="543" t="s">
        <v>907</v>
      </c>
      <c r="P214" s="391" t="s">
        <v>908</v>
      </c>
      <c r="Q214" s="829">
        <v>100000000</v>
      </c>
      <c r="R214" s="925" t="s">
        <v>909</v>
      </c>
      <c r="S214" s="391" t="s">
        <v>910</v>
      </c>
      <c r="T214" s="542" t="s">
        <v>911</v>
      </c>
      <c r="U214" s="542" t="s">
        <v>912</v>
      </c>
      <c r="V214" s="949"/>
      <c r="W214" s="560" t="s">
        <v>120</v>
      </c>
      <c r="X214" s="563">
        <f>CU214</f>
        <v>100000000</v>
      </c>
      <c r="Y214" s="584">
        <v>92919</v>
      </c>
      <c r="Z214" s="579" t="s">
        <v>783</v>
      </c>
      <c r="AA214" s="1007">
        <v>100000</v>
      </c>
      <c r="AB214" s="1075" t="s">
        <v>774</v>
      </c>
      <c r="AC214" s="952" t="s">
        <v>921</v>
      </c>
      <c r="AD214" s="1037" t="s">
        <v>118</v>
      </c>
      <c r="AE214" s="388" t="s">
        <v>119</v>
      </c>
      <c r="AF214" s="612">
        <v>100000000</v>
      </c>
      <c r="AG214" s="612"/>
      <c r="AH214" s="1145">
        <v>100000000</v>
      </c>
      <c r="AI214" s="1172">
        <v>100</v>
      </c>
      <c r="AJ214" s="613"/>
      <c r="AK214" s="459"/>
      <c r="AL214" s="459"/>
      <c r="AM214" s="459"/>
      <c r="AN214" s="459"/>
      <c r="AO214" s="614"/>
      <c r="AP214" s="614"/>
      <c r="AQ214" s="614"/>
      <c r="AR214" s="614"/>
      <c r="AS214" s="614"/>
      <c r="AT214" s="614"/>
      <c r="AU214" s="614"/>
      <c r="AV214" s="459"/>
      <c r="AW214" s="459"/>
      <c r="AX214" s="459"/>
      <c r="AY214" s="459"/>
      <c r="AZ214" s="459"/>
      <c r="BA214" s="459"/>
      <c r="BB214" s="459"/>
      <c r="BC214" s="397">
        <v>100</v>
      </c>
      <c r="BD214" s="459"/>
      <c r="BE214" s="459"/>
      <c r="BF214" s="459"/>
      <c r="BG214" s="459"/>
      <c r="BH214" s="459"/>
      <c r="BI214" s="614"/>
      <c r="BJ214" s="614"/>
      <c r="BK214" s="614"/>
      <c r="BL214" s="459"/>
      <c r="BM214" s="459"/>
      <c r="BN214" s="459"/>
      <c r="BO214" s="459"/>
      <c r="BP214" s="459"/>
      <c r="BQ214" s="459"/>
      <c r="BR214" s="459"/>
      <c r="BS214" s="459"/>
      <c r="BT214" s="459"/>
      <c r="BU214" s="459"/>
      <c r="BV214" s="459"/>
      <c r="BW214" s="459"/>
      <c r="BX214" s="459"/>
      <c r="BY214" s="459"/>
      <c r="BZ214" s="459"/>
      <c r="CA214" s="459"/>
      <c r="CB214" s="459"/>
      <c r="CC214" s="459"/>
      <c r="CD214" s="459"/>
      <c r="CE214" s="459"/>
      <c r="CF214" s="459"/>
      <c r="CG214" s="459"/>
      <c r="CH214" s="459"/>
      <c r="CI214" s="459"/>
      <c r="CJ214" s="459"/>
      <c r="CK214" s="459"/>
      <c r="CL214" s="459"/>
      <c r="CM214" s="615"/>
      <c r="CN214" s="615"/>
      <c r="CO214" s="1212"/>
      <c r="CP214" s="1216" t="s">
        <v>780</v>
      </c>
      <c r="CQ214" s="399" t="s">
        <v>781</v>
      </c>
      <c r="CR214" s="546">
        <v>41026</v>
      </c>
      <c r="CS214" s="547" t="s">
        <v>782</v>
      </c>
      <c r="CT214" s="489" t="s">
        <v>120</v>
      </c>
      <c r="CU214" s="491">
        <f>AH214</f>
        <v>100000000</v>
      </c>
      <c r="CV214" s="584">
        <v>92919</v>
      </c>
      <c r="CW214" s="522" t="s">
        <v>783</v>
      </c>
      <c r="CX214" s="522">
        <v>55</v>
      </c>
      <c r="CY214" s="522" t="s">
        <v>784</v>
      </c>
      <c r="CZ214" s="522">
        <v>7104</v>
      </c>
      <c r="DA214" s="522" t="s">
        <v>785</v>
      </c>
      <c r="DB214" s="522" t="s">
        <v>118</v>
      </c>
      <c r="DC214" s="579" t="s">
        <v>786</v>
      </c>
      <c r="DD214" s="53">
        <f t="shared" si="32"/>
        <v>100000000</v>
      </c>
      <c r="DE214" s="53">
        <f t="shared" si="33"/>
        <v>0</v>
      </c>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row>
    <row r="215" spans="1:233" ht="19.5" x14ac:dyDescent="0.25">
      <c r="A215" s="667" t="s">
        <v>461</v>
      </c>
      <c r="B215" s="336" t="s">
        <v>127</v>
      </c>
      <c r="C215" s="336" t="s">
        <v>102</v>
      </c>
      <c r="D215" s="336" t="s">
        <v>787</v>
      </c>
      <c r="E215" s="336"/>
      <c r="F215" s="336"/>
      <c r="G215" s="668"/>
      <c r="H215" s="680"/>
      <c r="I215" s="721"/>
      <c r="J215" s="338"/>
      <c r="K215" s="722"/>
      <c r="L215" s="903" t="s">
        <v>788</v>
      </c>
      <c r="M215" s="356"/>
      <c r="N215" s="356"/>
      <c r="O215" s="357"/>
      <c r="P215" s="358"/>
      <c r="Q215" s="904"/>
      <c r="R215" s="950"/>
      <c r="S215" s="358"/>
      <c r="T215" s="357"/>
      <c r="U215" s="357"/>
      <c r="V215" s="951"/>
      <c r="W215" s="995"/>
      <c r="X215" s="357"/>
      <c r="Y215" s="337"/>
      <c r="Z215" s="668"/>
      <c r="AA215" s="1029"/>
      <c r="AB215" s="995"/>
      <c r="AC215" s="951"/>
      <c r="AD215" s="1049"/>
      <c r="AE215" s="338"/>
      <c r="AF215" s="359"/>
      <c r="AG215" s="359"/>
      <c r="AH215" s="1146"/>
      <c r="AI215" s="1213"/>
      <c r="AJ215" s="360"/>
      <c r="AK215" s="360"/>
      <c r="AL215" s="360"/>
      <c r="AM215" s="360"/>
      <c r="AN215" s="360"/>
      <c r="AO215" s="360"/>
      <c r="AP215" s="360"/>
      <c r="AQ215" s="360"/>
      <c r="AR215" s="360"/>
      <c r="AS215" s="360"/>
      <c r="AT215" s="360"/>
      <c r="AU215" s="360"/>
      <c r="AV215" s="360"/>
      <c r="AW215" s="360"/>
      <c r="AX215" s="360"/>
      <c r="AY215" s="360"/>
      <c r="AZ215" s="360"/>
      <c r="BA215" s="360"/>
      <c r="BB215" s="360"/>
      <c r="BC215" s="360"/>
      <c r="BD215" s="360"/>
      <c r="BE215" s="360"/>
      <c r="BF215" s="360"/>
      <c r="BG215" s="360"/>
      <c r="BH215" s="360"/>
      <c r="BI215" s="360"/>
      <c r="BJ215" s="360"/>
      <c r="BK215" s="360"/>
      <c r="BL215" s="360"/>
      <c r="BM215" s="360"/>
      <c r="BN215" s="360"/>
      <c r="BO215" s="360"/>
      <c r="BP215" s="360"/>
      <c r="BQ215" s="360"/>
      <c r="BR215" s="360"/>
      <c r="BS215" s="360"/>
      <c r="BT215" s="360"/>
      <c r="BU215" s="360"/>
      <c r="BV215" s="360"/>
      <c r="BW215" s="360"/>
      <c r="BX215" s="360"/>
      <c r="BY215" s="360"/>
      <c r="BZ215" s="360"/>
      <c r="CA215" s="360"/>
      <c r="CB215" s="360"/>
      <c r="CC215" s="360"/>
      <c r="CD215" s="360"/>
      <c r="CE215" s="360"/>
      <c r="CF215" s="360"/>
      <c r="CG215" s="360"/>
      <c r="CH215" s="360"/>
      <c r="CI215" s="360"/>
      <c r="CJ215" s="360"/>
      <c r="CK215" s="360"/>
      <c r="CL215" s="360"/>
      <c r="CM215" s="360"/>
      <c r="CN215" s="360"/>
      <c r="CO215" s="1214"/>
      <c r="CP215" s="917"/>
      <c r="CQ215" s="337"/>
      <c r="CR215" s="337"/>
      <c r="CS215" s="337"/>
      <c r="CT215" s="337"/>
      <c r="CU215" s="337"/>
      <c r="CV215" s="337"/>
      <c r="CW215" s="337"/>
      <c r="CX215" s="337"/>
      <c r="CY215" s="337"/>
      <c r="CZ215" s="337"/>
      <c r="DA215" s="337"/>
      <c r="DB215" s="337"/>
      <c r="DC215" s="337"/>
      <c r="DD215" s="53">
        <f t="shared" si="32"/>
        <v>0</v>
      </c>
      <c r="DE215" s="53">
        <f t="shared" si="33"/>
        <v>0</v>
      </c>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c r="HU215" s="33"/>
      <c r="HV215" s="33"/>
      <c r="HW215" s="33"/>
      <c r="HX215" s="33"/>
      <c r="HY215" s="33"/>
    </row>
    <row r="216" spans="1:233" ht="19.5" x14ac:dyDescent="0.25">
      <c r="A216" s="653" t="s">
        <v>461</v>
      </c>
      <c r="B216" s="47" t="s">
        <v>127</v>
      </c>
      <c r="C216" s="47" t="s">
        <v>102</v>
      </c>
      <c r="D216" s="47" t="s">
        <v>787</v>
      </c>
      <c r="E216" s="47" t="s">
        <v>108</v>
      </c>
      <c r="F216" s="47"/>
      <c r="G216" s="654"/>
      <c r="H216" s="678"/>
      <c r="I216" s="698"/>
      <c r="J216" s="50"/>
      <c r="K216" s="699"/>
      <c r="L216" s="824" t="s">
        <v>109</v>
      </c>
      <c r="M216" s="49"/>
      <c r="N216" s="49"/>
      <c r="O216" s="198"/>
      <c r="P216" s="47"/>
      <c r="Q216" s="825"/>
      <c r="R216" s="653"/>
      <c r="S216" s="47"/>
      <c r="T216" s="198"/>
      <c r="U216" s="198"/>
      <c r="V216" s="942"/>
      <c r="W216" s="993"/>
      <c r="X216" s="198"/>
      <c r="Y216" s="48"/>
      <c r="Z216" s="654"/>
      <c r="AA216" s="1005"/>
      <c r="AB216" s="993"/>
      <c r="AC216" s="942"/>
      <c r="AD216" s="1035"/>
      <c r="AE216" s="50"/>
      <c r="AF216" s="51"/>
      <c r="AG216" s="51"/>
      <c r="AH216" s="1109"/>
      <c r="AI216" s="1168"/>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1169"/>
      <c r="CP216" s="909"/>
      <c r="CQ216" s="48"/>
      <c r="CR216" s="48"/>
      <c r="CS216" s="48"/>
      <c r="CT216" s="48"/>
      <c r="CU216" s="48"/>
      <c r="CV216" s="48"/>
      <c r="CW216" s="48"/>
      <c r="CX216" s="48"/>
      <c r="CY216" s="48"/>
      <c r="CZ216" s="48"/>
      <c r="DA216" s="48"/>
      <c r="DB216" s="48"/>
      <c r="DC216" s="48"/>
      <c r="DD216" s="53">
        <f t="shared" si="32"/>
        <v>0</v>
      </c>
      <c r="DE216" s="53">
        <f t="shared" si="33"/>
        <v>0</v>
      </c>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c r="HU216" s="33"/>
      <c r="HV216" s="33"/>
      <c r="HW216" s="33"/>
      <c r="HX216" s="33"/>
      <c r="HY216" s="33"/>
    </row>
    <row r="217" spans="1:233" ht="32.25" thickBot="1" x14ac:dyDescent="0.3">
      <c r="A217" s="661" t="s">
        <v>461</v>
      </c>
      <c r="B217" s="297" t="s">
        <v>127</v>
      </c>
      <c r="C217" s="297" t="s">
        <v>102</v>
      </c>
      <c r="D217" s="297" t="s">
        <v>787</v>
      </c>
      <c r="E217" s="297" t="s">
        <v>108</v>
      </c>
      <c r="F217" s="297" t="s">
        <v>789</v>
      </c>
      <c r="G217" s="662"/>
      <c r="H217" s="681"/>
      <c r="I217" s="706"/>
      <c r="J217" s="299"/>
      <c r="K217" s="707"/>
      <c r="L217" s="900" t="s">
        <v>790</v>
      </c>
      <c r="M217" s="307"/>
      <c r="N217" s="307"/>
      <c r="O217" s="308"/>
      <c r="P217" s="309"/>
      <c r="Q217" s="901"/>
      <c r="R217" s="947"/>
      <c r="S217" s="309"/>
      <c r="T217" s="308"/>
      <c r="U217" s="308"/>
      <c r="V217" s="948"/>
      <c r="W217" s="994"/>
      <c r="X217" s="308"/>
      <c r="Y217" s="298"/>
      <c r="Z217" s="662"/>
      <c r="AA217" s="1028"/>
      <c r="AB217" s="994"/>
      <c r="AC217" s="948"/>
      <c r="AD217" s="1039"/>
      <c r="AE217" s="299"/>
      <c r="AF217" s="310"/>
      <c r="AG217" s="310"/>
      <c r="AH217" s="1144"/>
      <c r="AI217" s="1210"/>
      <c r="AJ217" s="311"/>
      <c r="AK217" s="311"/>
      <c r="AL217" s="311"/>
      <c r="AM217" s="311"/>
      <c r="AN217" s="311"/>
      <c r="AO217" s="311"/>
      <c r="AP217" s="311"/>
      <c r="AQ217" s="311"/>
      <c r="AR217" s="311"/>
      <c r="AS217" s="311"/>
      <c r="AT217" s="311"/>
      <c r="AU217" s="311"/>
      <c r="AV217" s="311"/>
      <c r="AW217" s="311"/>
      <c r="AX217" s="311"/>
      <c r="AY217" s="311"/>
      <c r="AZ217" s="311"/>
      <c r="BA217" s="311"/>
      <c r="BB217" s="311"/>
      <c r="BC217" s="311"/>
      <c r="BD217" s="311"/>
      <c r="BE217" s="311"/>
      <c r="BF217" s="311"/>
      <c r="BG217" s="311"/>
      <c r="BH217" s="311"/>
      <c r="BI217" s="311"/>
      <c r="BJ217" s="311"/>
      <c r="BK217" s="311"/>
      <c r="BL217" s="311"/>
      <c r="BM217" s="311"/>
      <c r="BN217" s="311"/>
      <c r="BO217" s="311"/>
      <c r="BP217" s="311"/>
      <c r="BQ217" s="311"/>
      <c r="BR217" s="311"/>
      <c r="BS217" s="311"/>
      <c r="BT217" s="311"/>
      <c r="BU217" s="311"/>
      <c r="BV217" s="311"/>
      <c r="BW217" s="311"/>
      <c r="BX217" s="311"/>
      <c r="BY217" s="311"/>
      <c r="BZ217" s="311"/>
      <c r="CA217" s="311"/>
      <c r="CB217" s="311"/>
      <c r="CC217" s="311"/>
      <c r="CD217" s="311"/>
      <c r="CE217" s="311"/>
      <c r="CF217" s="311"/>
      <c r="CG217" s="311"/>
      <c r="CH217" s="311"/>
      <c r="CI217" s="311"/>
      <c r="CJ217" s="311"/>
      <c r="CK217" s="311"/>
      <c r="CL217" s="311"/>
      <c r="CM217" s="311"/>
      <c r="CN217" s="311"/>
      <c r="CO217" s="1211"/>
      <c r="CP217" s="914"/>
      <c r="CQ217" s="298"/>
      <c r="CR217" s="298"/>
      <c r="CS217" s="298"/>
      <c r="CT217" s="298"/>
      <c r="CU217" s="298"/>
      <c r="CV217" s="298"/>
      <c r="CW217" s="298"/>
      <c r="CX217" s="298"/>
      <c r="CY217" s="298"/>
      <c r="CZ217" s="298"/>
      <c r="DA217" s="298"/>
      <c r="DB217" s="298"/>
      <c r="DC217" s="298"/>
      <c r="DD217" s="53">
        <f t="shared" si="32"/>
        <v>0</v>
      </c>
      <c r="DE217" s="53">
        <f t="shared" si="33"/>
        <v>0</v>
      </c>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25"/>
      <c r="HT217" s="25"/>
      <c r="HU217" s="25"/>
      <c r="HV217" s="25"/>
      <c r="HW217" s="25"/>
      <c r="HX217" s="25"/>
      <c r="HY217" s="25"/>
    </row>
    <row r="218" spans="1:233" s="66" customFormat="1" ht="75.75" thickBot="1" x14ac:dyDescent="0.3">
      <c r="A218" s="560" t="s">
        <v>461</v>
      </c>
      <c r="B218" s="561" t="s">
        <v>127</v>
      </c>
      <c r="C218" s="561" t="s">
        <v>102</v>
      </c>
      <c r="D218" s="561" t="s">
        <v>787</v>
      </c>
      <c r="E218" s="561" t="s">
        <v>108</v>
      </c>
      <c r="F218" s="561" t="s">
        <v>789</v>
      </c>
      <c r="G218" s="562" t="s">
        <v>791</v>
      </c>
      <c r="H218" s="281" t="s">
        <v>113</v>
      </c>
      <c r="I218" s="387" t="s">
        <v>793</v>
      </c>
      <c r="J218" s="544" t="s">
        <v>794</v>
      </c>
      <c r="K218" s="701">
        <v>2</v>
      </c>
      <c r="L218" s="902" t="s">
        <v>792</v>
      </c>
      <c r="M218" s="544">
        <v>2021005810243</v>
      </c>
      <c r="N218" s="389">
        <v>100000000</v>
      </c>
      <c r="O218" s="543" t="s">
        <v>913</v>
      </c>
      <c r="P218" s="391">
        <v>2</v>
      </c>
      <c r="Q218" s="829">
        <v>100000000</v>
      </c>
      <c r="R218" s="925" t="s">
        <v>1127</v>
      </c>
      <c r="S218" s="391" t="s">
        <v>914</v>
      </c>
      <c r="T218" s="542" t="s">
        <v>915</v>
      </c>
      <c r="U218" s="542" t="s">
        <v>916</v>
      </c>
      <c r="V218" s="949"/>
      <c r="W218" s="560" t="s">
        <v>120</v>
      </c>
      <c r="X218" s="563">
        <f>CU218</f>
        <v>100000000</v>
      </c>
      <c r="Y218" s="566">
        <v>9111</v>
      </c>
      <c r="Z218" s="579" t="s">
        <v>1175</v>
      </c>
      <c r="AA218" s="1007">
        <v>100000</v>
      </c>
      <c r="AB218" s="1075" t="s">
        <v>774</v>
      </c>
      <c r="AC218" s="952" t="s">
        <v>922</v>
      </c>
      <c r="AD218" s="1037" t="s">
        <v>118</v>
      </c>
      <c r="AE218" s="388" t="s">
        <v>119</v>
      </c>
      <c r="AF218" s="612">
        <v>100000000</v>
      </c>
      <c r="AG218" s="612"/>
      <c r="AH218" s="1145">
        <v>100000000</v>
      </c>
      <c r="AI218" s="1172">
        <v>99.999999999999517</v>
      </c>
      <c r="AJ218" s="613"/>
      <c r="AK218" s="459"/>
      <c r="AL218" s="459"/>
      <c r="AM218" s="459"/>
      <c r="AN218" s="459"/>
      <c r="AO218" s="614"/>
      <c r="AP218" s="614"/>
      <c r="AQ218" s="614"/>
      <c r="AR218" s="614"/>
      <c r="AS218" s="614"/>
      <c r="AT218" s="614"/>
      <c r="AU218" s="614"/>
      <c r="AV218" s="459"/>
      <c r="AW218" s="459"/>
      <c r="AX218" s="459"/>
      <c r="AY218" s="459"/>
      <c r="AZ218" s="459"/>
      <c r="BA218" s="459"/>
      <c r="BB218" s="459"/>
      <c r="BC218" s="397">
        <v>94.785298999999995</v>
      </c>
      <c r="BD218" s="459"/>
      <c r="BE218" s="459"/>
      <c r="BF218" s="397">
        <v>5.2147009999995237</v>
      </c>
      <c r="BG218" s="459"/>
      <c r="BH218" s="459"/>
      <c r="BI218" s="614"/>
      <c r="BJ218" s="614"/>
      <c r="BK218" s="614"/>
      <c r="BL218" s="459"/>
      <c r="BM218" s="459"/>
      <c r="BN218" s="459"/>
      <c r="BO218" s="459"/>
      <c r="BP218" s="459"/>
      <c r="BQ218" s="459"/>
      <c r="BR218" s="459"/>
      <c r="BS218" s="459"/>
      <c r="BT218" s="459"/>
      <c r="BU218" s="459"/>
      <c r="BV218" s="459"/>
      <c r="BW218" s="459"/>
      <c r="BX218" s="459"/>
      <c r="BY218" s="459"/>
      <c r="BZ218" s="459"/>
      <c r="CA218" s="459"/>
      <c r="CB218" s="459"/>
      <c r="CC218" s="459"/>
      <c r="CD218" s="459"/>
      <c r="CE218" s="459"/>
      <c r="CF218" s="459"/>
      <c r="CG218" s="459"/>
      <c r="CH218" s="459"/>
      <c r="CI218" s="459"/>
      <c r="CJ218" s="459"/>
      <c r="CK218" s="459"/>
      <c r="CL218" s="459"/>
      <c r="CM218" s="615"/>
      <c r="CN218" s="615"/>
      <c r="CO218" s="1212"/>
      <c r="CP218" s="1216" t="s">
        <v>795</v>
      </c>
      <c r="CQ218" s="399" t="s">
        <v>796</v>
      </c>
      <c r="CR218" s="546">
        <v>41035</v>
      </c>
      <c r="CS218" s="547" t="s">
        <v>122</v>
      </c>
      <c r="CT218" s="489" t="s">
        <v>120</v>
      </c>
      <c r="CU218" s="545">
        <f>AH218</f>
        <v>100000000</v>
      </c>
      <c r="CV218" s="522">
        <v>9111</v>
      </c>
      <c r="CW218" s="522" t="s">
        <v>1175</v>
      </c>
      <c r="CX218" s="548" t="s">
        <v>797</v>
      </c>
      <c r="CY218" s="548" t="s">
        <v>798</v>
      </c>
      <c r="CZ218" s="522">
        <v>7109</v>
      </c>
      <c r="DA218" s="522" t="s">
        <v>799</v>
      </c>
      <c r="DB218" s="522" t="s">
        <v>800</v>
      </c>
      <c r="DC218" s="579" t="s">
        <v>801</v>
      </c>
      <c r="DD218" s="53">
        <f t="shared" si="32"/>
        <v>100000000</v>
      </c>
      <c r="DE218" s="53">
        <f t="shared" si="33"/>
        <v>0</v>
      </c>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row>
    <row r="219" spans="1:233" ht="19.5" x14ac:dyDescent="0.25">
      <c r="A219" s="667" t="s">
        <v>461</v>
      </c>
      <c r="B219" s="336" t="s">
        <v>127</v>
      </c>
      <c r="C219" s="336" t="s">
        <v>102</v>
      </c>
      <c r="D219" s="336" t="s">
        <v>477</v>
      </c>
      <c r="E219" s="336"/>
      <c r="F219" s="336"/>
      <c r="G219" s="668"/>
      <c r="H219" s="680"/>
      <c r="I219" s="721"/>
      <c r="J219" s="338"/>
      <c r="K219" s="722"/>
      <c r="L219" s="903" t="s">
        <v>802</v>
      </c>
      <c r="M219" s="356"/>
      <c r="N219" s="356"/>
      <c r="O219" s="357"/>
      <c r="P219" s="358"/>
      <c r="Q219" s="904"/>
      <c r="R219" s="950"/>
      <c r="S219" s="358"/>
      <c r="T219" s="357"/>
      <c r="U219" s="357"/>
      <c r="V219" s="951"/>
      <c r="W219" s="995"/>
      <c r="X219" s="357"/>
      <c r="Y219" s="337"/>
      <c r="Z219" s="668"/>
      <c r="AA219" s="1029"/>
      <c r="AB219" s="995"/>
      <c r="AC219" s="951"/>
      <c r="AD219" s="1049"/>
      <c r="AE219" s="338"/>
      <c r="AF219" s="359"/>
      <c r="AG219" s="359"/>
      <c r="AH219" s="1146"/>
      <c r="AI219" s="1213"/>
      <c r="AJ219" s="360"/>
      <c r="AK219" s="360"/>
      <c r="AL219" s="360"/>
      <c r="AM219" s="360"/>
      <c r="AN219" s="360"/>
      <c r="AO219" s="360"/>
      <c r="AP219" s="360"/>
      <c r="AQ219" s="360"/>
      <c r="AR219" s="360"/>
      <c r="AS219" s="360"/>
      <c r="AT219" s="360"/>
      <c r="AU219" s="360"/>
      <c r="AV219" s="360"/>
      <c r="AW219" s="360"/>
      <c r="AX219" s="360"/>
      <c r="AY219" s="360"/>
      <c r="AZ219" s="360"/>
      <c r="BA219" s="360"/>
      <c r="BB219" s="360"/>
      <c r="BC219" s="360"/>
      <c r="BD219" s="360"/>
      <c r="BE219" s="360"/>
      <c r="BF219" s="360"/>
      <c r="BG219" s="360"/>
      <c r="BH219" s="360"/>
      <c r="BI219" s="360"/>
      <c r="BJ219" s="360"/>
      <c r="BK219" s="360"/>
      <c r="BL219" s="360"/>
      <c r="BM219" s="360"/>
      <c r="BN219" s="360"/>
      <c r="BO219" s="360"/>
      <c r="BP219" s="360"/>
      <c r="BQ219" s="360"/>
      <c r="BR219" s="360"/>
      <c r="BS219" s="360"/>
      <c r="BT219" s="360"/>
      <c r="BU219" s="360"/>
      <c r="BV219" s="360"/>
      <c r="BW219" s="360"/>
      <c r="BX219" s="360"/>
      <c r="BY219" s="360"/>
      <c r="BZ219" s="360"/>
      <c r="CA219" s="360"/>
      <c r="CB219" s="360"/>
      <c r="CC219" s="360"/>
      <c r="CD219" s="360"/>
      <c r="CE219" s="360"/>
      <c r="CF219" s="360"/>
      <c r="CG219" s="360"/>
      <c r="CH219" s="360"/>
      <c r="CI219" s="360"/>
      <c r="CJ219" s="360"/>
      <c r="CK219" s="360"/>
      <c r="CL219" s="360"/>
      <c r="CM219" s="360"/>
      <c r="CN219" s="360"/>
      <c r="CO219" s="1214"/>
      <c r="CP219" s="917"/>
      <c r="CQ219" s="337"/>
      <c r="CR219" s="337"/>
      <c r="CS219" s="337"/>
      <c r="CT219" s="337"/>
      <c r="CU219" s="337"/>
      <c r="CV219" s="337"/>
      <c r="CW219" s="337"/>
      <c r="CX219" s="337"/>
      <c r="CY219" s="337"/>
      <c r="CZ219" s="337"/>
      <c r="DA219" s="337"/>
      <c r="DB219" s="337"/>
      <c r="DC219" s="337"/>
      <c r="DD219" s="53">
        <f t="shared" si="32"/>
        <v>0</v>
      </c>
      <c r="DE219" s="53">
        <f t="shared" si="33"/>
        <v>0</v>
      </c>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row>
    <row r="220" spans="1:233" ht="19.5" x14ac:dyDescent="0.25">
      <c r="A220" s="653" t="s">
        <v>461</v>
      </c>
      <c r="B220" s="47" t="s">
        <v>127</v>
      </c>
      <c r="C220" s="47" t="s">
        <v>102</v>
      </c>
      <c r="D220" s="47" t="s">
        <v>477</v>
      </c>
      <c r="E220" s="47" t="s">
        <v>108</v>
      </c>
      <c r="F220" s="47"/>
      <c r="G220" s="654"/>
      <c r="H220" s="678"/>
      <c r="I220" s="698"/>
      <c r="J220" s="50"/>
      <c r="K220" s="699"/>
      <c r="L220" s="824" t="s">
        <v>109</v>
      </c>
      <c r="M220" s="49"/>
      <c r="N220" s="49"/>
      <c r="O220" s="198"/>
      <c r="P220" s="47"/>
      <c r="Q220" s="825"/>
      <c r="R220" s="653"/>
      <c r="S220" s="47"/>
      <c r="T220" s="198"/>
      <c r="U220" s="198"/>
      <c r="V220" s="942"/>
      <c r="W220" s="993"/>
      <c r="X220" s="198"/>
      <c r="Y220" s="48"/>
      <c r="Z220" s="654"/>
      <c r="AA220" s="1005"/>
      <c r="AB220" s="993"/>
      <c r="AC220" s="942"/>
      <c r="AD220" s="1035"/>
      <c r="AE220" s="50"/>
      <c r="AF220" s="51"/>
      <c r="AG220" s="51"/>
      <c r="AH220" s="1109"/>
      <c r="AI220" s="1168"/>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1169"/>
      <c r="CP220" s="909"/>
      <c r="CQ220" s="48"/>
      <c r="CR220" s="48"/>
      <c r="CS220" s="48"/>
      <c r="CT220" s="48"/>
      <c r="CU220" s="48"/>
      <c r="CV220" s="48"/>
      <c r="CW220" s="48"/>
      <c r="CX220" s="48"/>
      <c r="CY220" s="48"/>
      <c r="CZ220" s="48"/>
      <c r="DA220" s="48"/>
      <c r="DB220" s="48"/>
      <c r="DC220" s="48"/>
      <c r="DD220" s="53">
        <f t="shared" si="32"/>
        <v>0</v>
      </c>
      <c r="DE220" s="53">
        <f t="shared" si="33"/>
        <v>0</v>
      </c>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row>
    <row r="221" spans="1:233" ht="48" customHeight="1" thickBot="1" x14ac:dyDescent="0.3">
      <c r="A221" s="661" t="s">
        <v>461</v>
      </c>
      <c r="B221" s="297" t="s">
        <v>127</v>
      </c>
      <c r="C221" s="297" t="s">
        <v>102</v>
      </c>
      <c r="D221" s="297" t="s">
        <v>477</v>
      </c>
      <c r="E221" s="297" t="s">
        <v>108</v>
      </c>
      <c r="F221" s="297" t="s">
        <v>803</v>
      </c>
      <c r="G221" s="662"/>
      <c r="H221" s="681"/>
      <c r="I221" s="706"/>
      <c r="J221" s="299"/>
      <c r="K221" s="707"/>
      <c r="L221" s="900" t="s">
        <v>804</v>
      </c>
      <c r="M221" s="307"/>
      <c r="N221" s="307"/>
      <c r="O221" s="308"/>
      <c r="P221" s="309"/>
      <c r="Q221" s="901"/>
      <c r="R221" s="947"/>
      <c r="S221" s="309"/>
      <c r="T221" s="308"/>
      <c r="U221" s="308"/>
      <c r="V221" s="948"/>
      <c r="W221" s="994"/>
      <c r="X221" s="308"/>
      <c r="Y221" s="298"/>
      <c r="Z221" s="662"/>
      <c r="AA221" s="1028"/>
      <c r="AB221" s="994"/>
      <c r="AC221" s="948"/>
      <c r="AD221" s="1039"/>
      <c r="AE221" s="299"/>
      <c r="AF221" s="310"/>
      <c r="AG221" s="310"/>
      <c r="AH221" s="1144"/>
      <c r="AI221" s="1210"/>
      <c r="AJ221" s="311"/>
      <c r="AK221" s="311"/>
      <c r="AL221" s="311"/>
      <c r="AM221" s="311"/>
      <c r="AN221" s="311"/>
      <c r="AO221" s="311"/>
      <c r="AP221" s="311"/>
      <c r="AQ221" s="311"/>
      <c r="AR221" s="311"/>
      <c r="AS221" s="311"/>
      <c r="AT221" s="311"/>
      <c r="AU221" s="311"/>
      <c r="AV221" s="311"/>
      <c r="AW221" s="311"/>
      <c r="AX221" s="311"/>
      <c r="AY221" s="311"/>
      <c r="AZ221" s="311"/>
      <c r="BA221" s="311"/>
      <c r="BB221" s="311"/>
      <c r="BC221" s="311"/>
      <c r="BD221" s="311"/>
      <c r="BE221" s="311"/>
      <c r="BF221" s="311"/>
      <c r="BG221" s="311"/>
      <c r="BH221" s="311"/>
      <c r="BI221" s="311"/>
      <c r="BJ221" s="311"/>
      <c r="BK221" s="311"/>
      <c r="BL221" s="311"/>
      <c r="BM221" s="311"/>
      <c r="BN221" s="311"/>
      <c r="BO221" s="311"/>
      <c r="BP221" s="311"/>
      <c r="BQ221" s="311"/>
      <c r="BR221" s="311"/>
      <c r="BS221" s="311"/>
      <c r="BT221" s="311"/>
      <c r="BU221" s="311"/>
      <c r="BV221" s="311"/>
      <c r="BW221" s="311"/>
      <c r="BX221" s="311"/>
      <c r="BY221" s="311"/>
      <c r="BZ221" s="311"/>
      <c r="CA221" s="311"/>
      <c r="CB221" s="311"/>
      <c r="CC221" s="311"/>
      <c r="CD221" s="311"/>
      <c r="CE221" s="311"/>
      <c r="CF221" s="311"/>
      <c r="CG221" s="311"/>
      <c r="CH221" s="311"/>
      <c r="CI221" s="311"/>
      <c r="CJ221" s="311"/>
      <c r="CK221" s="311"/>
      <c r="CL221" s="311"/>
      <c r="CM221" s="311"/>
      <c r="CN221" s="311"/>
      <c r="CO221" s="1211"/>
      <c r="CP221" s="914"/>
      <c r="CQ221" s="298"/>
      <c r="CR221" s="298"/>
      <c r="CS221" s="298"/>
      <c r="CT221" s="298"/>
      <c r="CU221" s="298"/>
      <c r="CV221" s="298"/>
      <c r="CW221" s="298"/>
      <c r="CX221" s="298"/>
      <c r="CY221" s="298"/>
      <c r="CZ221" s="298"/>
      <c r="DA221" s="298"/>
      <c r="DB221" s="298"/>
      <c r="DC221" s="298"/>
      <c r="DD221" s="53">
        <f t="shared" si="32"/>
        <v>0</v>
      </c>
      <c r="DE221" s="53">
        <f t="shared" si="33"/>
        <v>0</v>
      </c>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row>
    <row r="222" spans="1:233" s="66" customFormat="1" ht="119.25" customHeight="1" thickBot="1" x14ac:dyDescent="0.3">
      <c r="A222" s="560" t="s">
        <v>461</v>
      </c>
      <c r="B222" s="561" t="s">
        <v>127</v>
      </c>
      <c r="C222" s="561" t="s">
        <v>102</v>
      </c>
      <c r="D222" s="561" t="s">
        <v>477</v>
      </c>
      <c r="E222" s="561" t="s">
        <v>108</v>
      </c>
      <c r="F222" s="561" t="s">
        <v>803</v>
      </c>
      <c r="G222" s="562" t="s">
        <v>805</v>
      </c>
      <c r="H222" s="281" t="s">
        <v>113</v>
      </c>
      <c r="I222" s="387" t="s">
        <v>807</v>
      </c>
      <c r="J222" s="544" t="s">
        <v>808</v>
      </c>
      <c r="K222" s="701">
        <v>2000</v>
      </c>
      <c r="L222" s="902" t="s">
        <v>806</v>
      </c>
      <c r="M222" s="544">
        <v>2021005810175</v>
      </c>
      <c r="N222" s="389">
        <v>3440000000</v>
      </c>
      <c r="O222" s="543" t="s">
        <v>917</v>
      </c>
      <c r="P222" s="391">
        <v>2000</v>
      </c>
      <c r="Q222" s="829">
        <v>3440000000</v>
      </c>
      <c r="R222" s="925" t="s">
        <v>918</v>
      </c>
      <c r="S222" s="391" t="s">
        <v>919</v>
      </c>
      <c r="T222" s="542" t="s">
        <v>911</v>
      </c>
      <c r="U222" s="542" t="s">
        <v>920</v>
      </c>
      <c r="V222" s="952"/>
      <c r="W222" s="560" t="s">
        <v>120</v>
      </c>
      <c r="X222" s="563">
        <f>CU222</f>
        <v>3440000000</v>
      </c>
      <c r="Y222" s="566">
        <v>93221</v>
      </c>
      <c r="Z222" s="579" t="s">
        <v>812</v>
      </c>
      <c r="AA222" s="1007">
        <v>3440000</v>
      </c>
      <c r="AB222" s="1075" t="s">
        <v>774</v>
      </c>
      <c r="AC222" s="952" t="s">
        <v>923</v>
      </c>
      <c r="AD222" s="1037" t="s">
        <v>118</v>
      </c>
      <c r="AE222" s="388" t="s">
        <v>119</v>
      </c>
      <c r="AF222" s="616"/>
      <c r="AG222" s="1238">
        <v>3440000000</v>
      </c>
      <c r="AH222" s="1145">
        <f t="shared" ref="AH222" si="34">AF222+AG222</f>
        <v>3440000000</v>
      </c>
      <c r="AI222" s="1172">
        <v>3440</v>
      </c>
      <c r="AJ222" s="404"/>
      <c r="AK222" s="397"/>
      <c r="AL222" s="397"/>
      <c r="AM222" s="397"/>
      <c r="AN222" s="397"/>
      <c r="AO222" s="397"/>
      <c r="AP222" s="397"/>
      <c r="AQ222" s="397"/>
      <c r="AR222" s="397"/>
      <c r="AS222" s="397"/>
      <c r="AT222" s="397"/>
      <c r="AU222" s="397"/>
      <c r="AV222" s="397"/>
      <c r="AW222" s="397"/>
      <c r="AX222" s="397"/>
      <c r="AY222" s="397"/>
      <c r="AZ222" s="397"/>
      <c r="BA222" s="397"/>
      <c r="BB222" s="397"/>
      <c r="BC222" s="397"/>
      <c r="BD222" s="397"/>
      <c r="BE222" s="397"/>
      <c r="BF222" s="397"/>
      <c r="BG222" s="397"/>
      <c r="BH222" s="397"/>
      <c r="BI222" s="397"/>
      <c r="BJ222" s="397"/>
      <c r="BK222" s="397"/>
      <c r="BL222" s="397"/>
      <c r="BM222" s="397"/>
      <c r="BN222" s="397">
        <v>3400</v>
      </c>
      <c r="BO222" s="397">
        <v>40</v>
      </c>
      <c r="BP222" s="397"/>
      <c r="BQ222" s="397"/>
      <c r="BR222" s="397"/>
      <c r="BS222" s="397"/>
      <c r="BT222" s="397"/>
      <c r="BU222" s="397"/>
      <c r="BV222" s="397"/>
      <c r="BW222" s="397"/>
      <c r="BX222" s="397"/>
      <c r="BY222" s="397"/>
      <c r="BZ222" s="397"/>
      <c r="CA222" s="397"/>
      <c r="CB222" s="397"/>
      <c r="CC222" s="397"/>
      <c r="CD222" s="397"/>
      <c r="CE222" s="397"/>
      <c r="CF222" s="397"/>
      <c r="CG222" s="397"/>
      <c r="CH222" s="397"/>
      <c r="CI222" s="397"/>
      <c r="CJ222" s="397"/>
      <c r="CK222" s="397"/>
      <c r="CL222" s="397"/>
      <c r="CM222" s="398"/>
      <c r="CN222" s="398"/>
      <c r="CO222" s="1173"/>
      <c r="CP222" s="1216" t="s">
        <v>809</v>
      </c>
      <c r="CQ222" s="399" t="s">
        <v>810</v>
      </c>
      <c r="CR222" s="546">
        <v>41041</v>
      </c>
      <c r="CS222" s="547" t="s">
        <v>811</v>
      </c>
      <c r="CT222" s="489" t="s">
        <v>120</v>
      </c>
      <c r="CU222" s="491">
        <f t="shared" ref="CU222:CU223" si="35">AH222</f>
        <v>3440000000</v>
      </c>
      <c r="CV222" s="522">
        <v>93221</v>
      </c>
      <c r="CW222" s="522" t="s">
        <v>812</v>
      </c>
      <c r="CX222" s="522">
        <v>28</v>
      </c>
      <c r="CY222" s="522" t="s">
        <v>813</v>
      </c>
      <c r="CZ222" s="522">
        <v>7102</v>
      </c>
      <c r="DA222" s="522" t="s">
        <v>814</v>
      </c>
      <c r="DB222" s="522" t="s">
        <v>815</v>
      </c>
      <c r="DC222" s="579" t="s">
        <v>816</v>
      </c>
      <c r="DD222" s="53">
        <f t="shared" si="32"/>
        <v>3440000000</v>
      </c>
      <c r="DE222" s="53">
        <f t="shared" si="33"/>
        <v>0</v>
      </c>
      <c r="DF222" s="65"/>
      <c r="DG222" s="65"/>
      <c r="DH222" s="65"/>
      <c r="DI222" s="65"/>
      <c r="DJ222" s="65"/>
      <c r="DK222" s="65"/>
      <c r="DL222" s="65"/>
      <c r="DM222" s="65"/>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c r="GH222" s="65"/>
      <c r="GI222" s="65"/>
      <c r="GJ222" s="65"/>
      <c r="GK222" s="65"/>
      <c r="GL222" s="65"/>
      <c r="GM222" s="65"/>
      <c r="GN222" s="65"/>
      <c r="GO222" s="65"/>
      <c r="GP222" s="65"/>
      <c r="GQ222" s="65"/>
      <c r="GR222" s="65"/>
      <c r="GS222" s="65"/>
      <c r="GT222" s="65"/>
      <c r="GU222" s="65"/>
      <c r="GV222" s="65"/>
      <c r="GW222" s="65"/>
      <c r="GX222" s="65"/>
      <c r="GY222" s="65"/>
      <c r="GZ222" s="65"/>
      <c r="HA222" s="65"/>
      <c r="HB222" s="65"/>
      <c r="HC222" s="65"/>
      <c r="HD222" s="65"/>
      <c r="HE222" s="65"/>
      <c r="HF222" s="65"/>
      <c r="HG222" s="65"/>
      <c r="HH222" s="65"/>
      <c r="HI222" s="65"/>
      <c r="HJ222" s="65"/>
      <c r="HK222" s="65"/>
      <c r="HL222" s="65"/>
      <c r="HM222" s="65"/>
      <c r="HN222" s="65"/>
      <c r="HO222" s="65"/>
      <c r="HP222" s="65"/>
      <c r="HQ222" s="65"/>
      <c r="HR222" s="65"/>
      <c r="HS222" s="65"/>
      <c r="HT222" s="65"/>
      <c r="HU222" s="65"/>
      <c r="HV222" s="65"/>
      <c r="HW222" s="65"/>
      <c r="HX222" s="65"/>
      <c r="HY222" s="65"/>
    </row>
    <row r="223" spans="1:233" s="120" customFormat="1" ht="27.75" customHeight="1" thickBot="1" x14ac:dyDescent="0.3">
      <c r="A223" s="1293" t="s">
        <v>817</v>
      </c>
      <c r="B223" s="1294"/>
      <c r="C223" s="1294"/>
      <c r="D223" s="1294"/>
      <c r="E223" s="1294"/>
      <c r="F223" s="1294"/>
      <c r="G223" s="1294"/>
      <c r="H223" s="1295"/>
      <c r="I223" s="1294"/>
      <c r="J223" s="1294"/>
      <c r="K223" s="1294"/>
      <c r="L223" s="1294"/>
      <c r="M223" s="1294"/>
      <c r="N223" s="1294"/>
      <c r="O223" s="1294"/>
      <c r="P223" s="1294"/>
      <c r="Q223" s="1294"/>
      <c r="R223" s="1294"/>
      <c r="S223" s="1294"/>
      <c r="T223" s="1294"/>
      <c r="U223" s="1294"/>
      <c r="V223" s="1294"/>
      <c r="W223" s="1294"/>
      <c r="X223" s="1294"/>
      <c r="Y223" s="1294"/>
      <c r="Z223" s="1294"/>
      <c r="AA223" s="1294"/>
      <c r="AB223" s="1294"/>
      <c r="AC223" s="1294"/>
      <c r="AD223" s="1294"/>
      <c r="AE223" s="1294"/>
      <c r="AF223" s="361">
        <f>SUM(AF14:AF222)</f>
        <v>7147338920.3000002</v>
      </c>
      <c r="AG223" s="361">
        <f>SUM(AG14:AG222)</f>
        <v>247163844920.40002</v>
      </c>
      <c r="AH223" s="362">
        <f>SUM(AH13:AH222)</f>
        <v>254311183840.70001</v>
      </c>
      <c r="AI223" s="622">
        <v>251821.44050070003</v>
      </c>
      <c r="AJ223" s="622">
        <v>220</v>
      </c>
      <c r="AK223" s="622">
        <v>0.5</v>
      </c>
      <c r="AL223" s="622">
        <v>1E-3</v>
      </c>
      <c r="AM223" s="622">
        <v>0.1</v>
      </c>
      <c r="AN223" s="622">
        <v>0.05</v>
      </c>
      <c r="AO223" s="622">
        <v>14.9985</v>
      </c>
      <c r="AP223" s="622">
        <v>409.05</v>
      </c>
      <c r="AQ223" s="622">
        <v>95.2029</v>
      </c>
      <c r="AR223" s="622">
        <v>23.7</v>
      </c>
      <c r="AS223" s="622">
        <v>136.6875</v>
      </c>
      <c r="AT223" s="622">
        <v>3925.7166014999998</v>
      </c>
      <c r="AU223" s="622">
        <v>11.85</v>
      </c>
      <c r="AV223" s="622">
        <v>357.87000000000012</v>
      </c>
      <c r="AW223" s="622">
        <v>88.875</v>
      </c>
      <c r="AX223" s="622">
        <v>15.891200000000001</v>
      </c>
      <c r="AY223" s="622">
        <v>13.656499999999999</v>
      </c>
      <c r="AZ223" s="622">
        <v>44.4375</v>
      </c>
      <c r="BA223" s="622">
        <v>25.64</v>
      </c>
      <c r="BB223" s="622">
        <v>584.50125000000003</v>
      </c>
      <c r="BC223" s="622">
        <v>2926.4544688000005</v>
      </c>
      <c r="BD223" s="622">
        <v>4.5</v>
      </c>
      <c r="BE223" s="622">
        <v>108</v>
      </c>
      <c r="BF223" s="622">
        <v>5.8199999999995233</v>
      </c>
      <c r="BG223" s="623">
        <v>1267.2</v>
      </c>
      <c r="BH223" s="623">
        <v>9.9922014000000008</v>
      </c>
      <c r="BI223" s="623">
        <v>7.2</v>
      </c>
      <c r="BJ223" s="623">
        <v>672</v>
      </c>
      <c r="BK223" s="623">
        <v>2</v>
      </c>
      <c r="BL223" s="623">
        <v>1600</v>
      </c>
      <c r="BM223" s="623">
        <v>14.5</v>
      </c>
      <c r="BN223" s="623">
        <v>3400</v>
      </c>
      <c r="BO223" s="623">
        <v>40</v>
      </c>
      <c r="BP223" s="623">
        <v>3800.3</v>
      </c>
      <c r="BQ223" s="623">
        <v>10</v>
      </c>
      <c r="BR223" s="623">
        <v>700</v>
      </c>
      <c r="BS223" s="623">
        <v>2</v>
      </c>
      <c r="BT223" s="623">
        <v>20</v>
      </c>
      <c r="BU223" s="623">
        <v>482.56672800000001</v>
      </c>
      <c r="BV223" s="623">
        <v>9924.4867210000011</v>
      </c>
      <c r="BW223" s="623">
        <v>22851.955586</v>
      </c>
      <c r="BX223" s="623">
        <v>174584.53484400001</v>
      </c>
      <c r="BY223" s="623">
        <v>20</v>
      </c>
      <c r="BZ223" s="623">
        <v>0.15</v>
      </c>
      <c r="CA223" s="623">
        <v>70</v>
      </c>
      <c r="CB223" s="623">
        <v>2E-3</v>
      </c>
      <c r="CC223" s="623">
        <v>0.05</v>
      </c>
      <c r="CD223" s="623">
        <v>1</v>
      </c>
      <c r="CE223" s="623">
        <v>0</v>
      </c>
      <c r="CF223" s="623">
        <v>2000.0000000000036</v>
      </c>
      <c r="CG223" s="623">
        <v>228</v>
      </c>
      <c r="CH223" s="623">
        <v>20</v>
      </c>
      <c r="CI223" s="623">
        <v>30</v>
      </c>
      <c r="CJ223" s="623">
        <v>2850</v>
      </c>
      <c r="CK223" s="623">
        <v>3200</v>
      </c>
      <c r="CL223" s="623">
        <v>300</v>
      </c>
      <c r="CM223" s="623">
        <v>0</v>
      </c>
      <c r="CN223" s="623">
        <v>400</v>
      </c>
      <c r="CO223" s="623">
        <v>15000</v>
      </c>
      <c r="CP223" s="1228"/>
      <c r="CQ223" s="624"/>
      <c r="CR223" s="624"/>
      <c r="CS223" s="624"/>
      <c r="CT223" s="624"/>
      <c r="CU223" s="625">
        <f t="shared" si="35"/>
        <v>254311183840.70001</v>
      </c>
      <c r="CV223" s="626"/>
      <c r="CW223" s="626"/>
      <c r="CX223" s="627"/>
      <c r="CY223" s="626"/>
      <c r="CZ223" s="626"/>
      <c r="DA223" s="626"/>
      <c r="DB223" s="626"/>
      <c r="DC223" s="626"/>
      <c r="DD223" s="118"/>
      <c r="DE223" s="118"/>
      <c r="DF223" s="118"/>
      <c r="DG223" s="118"/>
      <c r="DH223" s="118"/>
      <c r="DI223" s="118"/>
      <c r="DJ223" s="118"/>
      <c r="DK223" s="118"/>
      <c r="DL223" s="118"/>
      <c r="DM223" s="118"/>
      <c r="DN223" s="118"/>
      <c r="DO223" s="118"/>
      <c r="DP223" s="118"/>
      <c r="DQ223" s="118"/>
      <c r="DR223" s="118"/>
      <c r="DS223" s="118"/>
      <c r="DT223" s="118"/>
      <c r="DU223" s="118"/>
      <c r="DV223" s="118"/>
      <c r="DW223" s="118"/>
      <c r="DX223" s="118"/>
      <c r="DY223" s="118"/>
      <c r="DZ223" s="118"/>
      <c r="EA223" s="118"/>
      <c r="EB223" s="118"/>
      <c r="EC223" s="118"/>
      <c r="ED223" s="118"/>
      <c r="EE223" s="118"/>
      <c r="EF223" s="118"/>
      <c r="EG223" s="118"/>
      <c r="EH223" s="118"/>
      <c r="EI223" s="118"/>
      <c r="EJ223" s="118"/>
      <c r="EK223" s="118"/>
      <c r="EL223" s="118"/>
      <c r="EM223" s="118"/>
      <c r="EN223" s="118"/>
      <c r="EO223" s="118"/>
      <c r="EP223" s="118"/>
      <c r="EQ223" s="118"/>
      <c r="ER223" s="118"/>
      <c r="ES223" s="118"/>
      <c r="ET223" s="118"/>
      <c r="EU223" s="118"/>
      <c r="EV223" s="118"/>
      <c r="EW223" s="118"/>
      <c r="EX223" s="118"/>
      <c r="EY223" s="118"/>
      <c r="EZ223" s="118"/>
      <c r="FA223" s="118"/>
      <c r="FB223" s="118"/>
      <c r="FC223" s="118"/>
      <c r="FD223" s="118"/>
      <c r="FE223" s="118"/>
      <c r="FF223" s="118"/>
      <c r="FG223" s="118"/>
      <c r="FH223" s="118"/>
      <c r="FI223" s="118"/>
      <c r="FJ223" s="118"/>
      <c r="FK223" s="118"/>
      <c r="FL223" s="118"/>
      <c r="FM223" s="118"/>
      <c r="FN223" s="118"/>
      <c r="FO223" s="118"/>
      <c r="FP223" s="118"/>
      <c r="FQ223" s="118"/>
      <c r="FR223" s="118"/>
      <c r="FS223" s="118"/>
      <c r="FT223" s="118"/>
      <c r="FU223" s="118"/>
      <c r="FV223" s="118"/>
      <c r="FW223" s="118"/>
      <c r="FX223" s="118"/>
      <c r="FY223" s="118"/>
      <c r="FZ223" s="118"/>
      <c r="GA223" s="118"/>
      <c r="GB223" s="118"/>
      <c r="GC223" s="118"/>
      <c r="GD223" s="118"/>
      <c r="GE223" s="118"/>
      <c r="GF223" s="118"/>
      <c r="GG223" s="118"/>
      <c r="GH223" s="118"/>
      <c r="GI223" s="118"/>
      <c r="GJ223" s="118"/>
      <c r="GK223" s="118"/>
      <c r="GL223" s="118"/>
      <c r="GM223" s="118"/>
      <c r="GN223" s="118"/>
      <c r="GO223" s="118"/>
      <c r="GP223" s="118"/>
      <c r="GQ223" s="118"/>
      <c r="GR223" s="118"/>
      <c r="GS223" s="118"/>
      <c r="GT223" s="118"/>
      <c r="GU223" s="118"/>
      <c r="GV223" s="118"/>
      <c r="GW223" s="118"/>
      <c r="GX223" s="118"/>
      <c r="GY223" s="118"/>
      <c r="GZ223" s="118"/>
      <c r="HA223" s="118"/>
      <c r="HB223" s="118"/>
      <c r="HC223" s="118"/>
      <c r="HD223" s="118"/>
      <c r="HE223" s="118"/>
      <c r="HF223" s="118"/>
      <c r="HG223" s="118"/>
      <c r="HH223" s="118"/>
      <c r="HI223" s="118"/>
      <c r="HJ223" s="118"/>
      <c r="HK223" s="118"/>
      <c r="HL223" s="118"/>
      <c r="HM223" s="118"/>
      <c r="HN223" s="118"/>
      <c r="HO223" s="118"/>
      <c r="HP223" s="118"/>
      <c r="HQ223" s="118"/>
      <c r="HR223" s="118"/>
      <c r="HS223" s="119"/>
      <c r="HT223" s="119"/>
      <c r="HU223" s="119"/>
      <c r="HV223" s="119"/>
      <c r="HW223" s="119"/>
      <c r="HX223" s="119"/>
      <c r="HY223" s="119"/>
    </row>
    <row r="224" spans="1:233" s="2" customFormat="1" ht="24" customHeight="1" thickBot="1" x14ac:dyDescent="0.3">
      <c r="A224" s="628"/>
      <c r="B224" s="629"/>
      <c r="C224" s="629"/>
      <c r="D224" s="629"/>
      <c r="E224" s="629"/>
      <c r="F224" s="629"/>
      <c r="G224" s="630"/>
      <c r="H224" s="121"/>
      <c r="I224" s="631"/>
      <c r="J224" s="632"/>
      <c r="K224" s="632"/>
      <c r="L224" s="633"/>
      <c r="M224" s="632"/>
      <c r="N224" s="641">
        <f>SUBTOTAL(9,N19:N222)</f>
        <v>254311183840.70001</v>
      </c>
      <c r="O224" s="634"/>
      <c r="P224" s="629"/>
      <c r="Q224" s="635"/>
      <c r="R224" s="629"/>
      <c r="S224" s="629"/>
      <c r="T224" s="636"/>
      <c r="U224" s="636"/>
      <c r="V224" s="632"/>
      <c r="W224" s="634"/>
      <c r="X224" s="637"/>
      <c r="Y224" s="638"/>
      <c r="Z224" s="638"/>
      <c r="AA224" s="641">
        <f>SUBTOTAL(9,AA19:AA222)</f>
        <v>254311183.8407</v>
      </c>
      <c r="AB224" s="634"/>
      <c r="AC224" s="634"/>
      <c r="AD224" s="629"/>
      <c r="AE224" s="629"/>
      <c r="AF224" s="635"/>
      <c r="AG224" s="635"/>
      <c r="AH224" s="641">
        <f>SUBTOTAL(9,AH19:AH222)</f>
        <v>254311183840.70001</v>
      </c>
      <c r="AI224" s="635"/>
      <c r="AJ224" s="635"/>
      <c r="AK224" s="635"/>
      <c r="AL224" s="635"/>
      <c r="AM224" s="635"/>
      <c r="AN224" s="635"/>
      <c r="AO224" s="635"/>
      <c r="AP224" s="635"/>
      <c r="AQ224" s="635"/>
      <c r="AR224" s="635"/>
      <c r="AS224" s="635"/>
      <c r="AT224" s="635"/>
      <c r="AU224" s="635"/>
      <c r="AV224" s="635"/>
      <c r="AW224" s="635"/>
      <c r="AX224" s="635"/>
      <c r="AY224" s="635"/>
      <c r="AZ224" s="635"/>
      <c r="BA224" s="635"/>
      <c r="BB224" s="635"/>
      <c r="BC224" s="635"/>
      <c r="BD224" s="635"/>
      <c r="BE224" s="635"/>
      <c r="BF224" s="635"/>
      <c r="BG224" s="635"/>
      <c r="BH224" s="635"/>
      <c r="BI224" s="635"/>
      <c r="BJ224" s="635"/>
      <c r="BK224" s="635"/>
      <c r="BL224" s="639"/>
      <c r="BM224" s="639"/>
      <c r="BN224" s="639"/>
      <c r="BO224" s="639"/>
      <c r="BP224" s="639"/>
      <c r="BQ224" s="639"/>
      <c r="BR224" s="639"/>
      <c r="BS224" s="639"/>
      <c r="BT224" s="639"/>
      <c r="BU224" s="639"/>
      <c r="BV224" s="639"/>
      <c r="BW224" s="639"/>
      <c r="BX224" s="639"/>
      <c r="BY224" s="639"/>
      <c r="BZ224" s="639"/>
      <c r="CA224" s="639"/>
      <c r="CB224" s="639"/>
      <c r="CC224" s="639"/>
      <c r="CD224" s="639"/>
      <c r="CE224" s="639"/>
      <c r="CF224" s="639"/>
      <c r="CG224" s="639"/>
      <c r="CH224" s="639"/>
      <c r="CI224" s="639"/>
      <c r="CJ224" s="639"/>
      <c r="CK224" s="639"/>
      <c r="CL224" s="639"/>
      <c r="CM224" s="639"/>
      <c r="CN224" s="639"/>
      <c r="CO224" s="639"/>
      <c r="CP224" s="1229"/>
      <c r="CQ224" s="639"/>
      <c r="CR224" s="639"/>
      <c r="CS224" s="639"/>
      <c r="CT224" s="638"/>
      <c r="CU224" s="637"/>
      <c r="CV224" s="638"/>
      <c r="CW224" s="638"/>
      <c r="CX224" s="638"/>
      <c r="CY224" s="638"/>
      <c r="CZ224" s="638"/>
      <c r="DA224" s="638"/>
      <c r="DB224" s="638"/>
      <c r="DC224" s="640"/>
    </row>
    <row r="225" spans="1:107" s="2" customFormat="1" ht="24" customHeight="1" x14ac:dyDescent="0.25">
      <c r="A225" s="125"/>
      <c r="B225" s="124"/>
      <c r="C225" s="124"/>
      <c r="D225" s="124"/>
      <c r="E225" s="124"/>
      <c r="F225" s="124"/>
      <c r="G225" s="124"/>
      <c r="H225" s="123"/>
      <c r="I225" s="127"/>
      <c r="J225" s="127"/>
      <c r="K225" s="127"/>
      <c r="L225" s="129"/>
      <c r="M225" s="127"/>
      <c r="N225" s="129"/>
      <c r="O225" s="265"/>
      <c r="P225" s="124"/>
      <c r="Q225" s="129"/>
      <c r="R225" s="124"/>
      <c r="S225" s="124"/>
      <c r="T225" s="215"/>
      <c r="U225" s="215"/>
      <c r="V225" s="124"/>
      <c r="W225" s="265"/>
      <c r="X225" s="236"/>
      <c r="Y225" s="235"/>
      <c r="Z225" s="235"/>
      <c r="AA225" s="248"/>
      <c r="AB225" s="265"/>
      <c r="AC225" s="265"/>
      <c r="AD225" s="124"/>
      <c r="AE225" s="124"/>
      <c r="AF225" s="129"/>
      <c r="AG225" s="129"/>
      <c r="AH225" s="130"/>
      <c r="AI225" s="129"/>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CP225" s="1215"/>
      <c r="CT225" s="235"/>
      <c r="CU225" s="236"/>
      <c r="CV225" s="235"/>
      <c r="CW225" s="235"/>
      <c r="CX225" s="235"/>
      <c r="CY225" s="235"/>
      <c r="CZ225" s="235"/>
      <c r="DA225" s="235"/>
      <c r="DB225" s="235"/>
      <c r="DC225" s="235"/>
    </row>
    <row r="226" spans="1:107" s="131" customFormat="1" ht="23.25" customHeight="1" x14ac:dyDescent="0.25">
      <c r="A226" s="125"/>
      <c r="B226" s="124"/>
      <c r="C226" s="124"/>
      <c r="D226" s="124"/>
      <c r="E226" s="124"/>
      <c r="F226" s="124"/>
      <c r="G226" s="124"/>
      <c r="H226" s="124"/>
      <c r="I226" s="127"/>
      <c r="J226" s="127"/>
      <c r="K226" s="127"/>
      <c r="L226" s="126"/>
      <c r="M226" s="127"/>
      <c r="N226" s="126"/>
      <c r="O226" s="170"/>
      <c r="P226" s="124"/>
      <c r="Q226" s="126"/>
      <c r="R226" s="124"/>
      <c r="S226" s="124"/>
      <c r="T226" s="215"/>
      <c r="U226" s="215"/>
      <c r="V226" s="226"/>
      <c r="W226" s="171"/>
      <c r="X226" s="238"/>
      <c r="Y226" s="209"/>
      <c r="Z226" s="209"/>
      <c r="AA226" s="248"/>
      <c r="AB226" s="170"/>
      <c r="AC226" s="170"/>
      <c r="AD226" s="127"/>
      <c r="AE226" s="124"/>
      <c r="AF226" s="129"/>
      <c r="AG226" s="129"/>
      <c r="AH226" s="130"/>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CP226" s="1230"/>
      <c r="CT226" s="209"/>
      <c r="CU226" s="238"/>
      <c r="CV226" s="209"/>
      <c r="CW226" s="209"/>
      <c r="CX226" s="209"/>
      <c r="CY226" s="209"/>
      <c r="CZ226" s="209"/>
      <c r="DA226" s="209"/>
      <c r="DB226" s="209"/>
      <c r="DC226" s="209"/>
    </row>
    <row r="227" spans="1:107" s="131" customFormat="1" ht="24" customHeight="1" x14ac:dyDescent="0.25">
      <c r="A227" s="125"/>
      <c r="B227" s="190"/>
      <c r="C227" s="190"/>
      <c r="D227" s="132"/>
      <c r="E227" s="132"/>
      <c r="F227" s="132"/>
      <c r="G227" s="132"/>
      <c r="H227" s="132"/>
      <c r="I227" s="132"/>
      <c r="J227" s="132"/>
      <c r="K227" s="132"/>
      <c r="L227" s="1296" t="s">
        <v>1206</v>
      </c>
      <c r="M227" s="1296"/>
      <c r="N227" s="1296"/>
      <c r="O227" s="1296"/>
      <c r="P227" s="1296"/>
      <c r="Q227" s="1296"/>
      <c r="R227" s="1296"/>
      <c r="S227" s="167"/>
      <c r="T227" s="1297" t="s">
        <v>818</v>
      </c>
      <c r="U227" s="1297"/>
      <c r="V227" s="1297"/>
      <c r="W227" s="1297"/>
      <c r="X227" s="1297"/>
      <c r="Y227" s="1297"/>
      <c r="Z227" s="1297"/>
      <c r="AA227" s="1298"/>
      <c r="AB227" s="1296"/>
      <c r="AC227" s="1296"/>
      <c r="AD227" s="1299"/>
      <c r="AE227" s="1299"/>
      <c r="AG227" s="129"/>
      <c r="AH227" s="130"/>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CP227" s="1230"/>
      <c r="CT227" s="209"/>
      <c r="CU227" s="238"/>
      <c r="CV227" s="209"/>
      <c r="CW227" s="209"/>
      <c r="CX227" s="209"/>
      <c r="CY227" s="209"/>
      <c r="CZ227" s="209"/>
      <c r="DA227" s="209"/>
      <c r="DB227" s="209"/>
      <c r="DC227" s="209"/>
    </row>
    <row r="228" spans="1:107" s="131" customFormat="1" ht="24" customHeight="1" x14ac:dyDescent="0.25">
      <c r="A228" s="125"/>
      <c r="B228" s="190"/>
      <c r="C228" s="190"/>
      <c r="D228" s="133"/>
      <c r="E228" s="133"/>
      <c r="F228" s="133"/>
      <c r="G228" s="133"/>
      <c r="H228" s="133"/>
      <c r="I228" s="133"/>
      <c r="J228" s="133"/>
      <c r="K228" s="133"/>
      <c r="L228" s="1324" t="s">
        <v>819</v>
      </c>
      <c r="M228" s="1324"/>
      <c r="N228" s="1324"/>
      <c r="O228" s="1324"/>
      <c r="P228" s="1324"/>
      <c r="Q228" s="1324"/>
      <c r="R228" s="1324"/>
      <c r="S228" s="169"/>
      <c r="T228" s="1325" t="s">
        <v>820</v>
      </c>
      <c r="U228" s="1325"/>
      <c r="V228" s="1325"/>
      <c r="W228" s="1325"/>
      <c r="X228" s="1325"/>
      <c r="Y228" s="1325"/>
      <c r="Z228" s="1325"/>
      <c r="AA228" s="1326"/>
      <c r="AB228" s="1324"/>
      <c r="AC228" s="1324"/>
      <c r="AD228" s="1327"/>
      <c r="AE228" s="1327"/>
      <c r="AG228" s="129"/>
      <c r="AH228" s="130"/>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CP228" s="1230"/>
      <c r="CT228" s="209"/>
      <c r="CU228" s="238"/>
      <c r="CV228" s="209"/>
      <c r="CW228" s="209"/>
      <c r="CX228" s="209"/>
      <c r="CY228" s="209"/>
      <c r="CZ228" s="209"/>
      <c r="DA228" s="209"/>
      <c r="DB228" s="209"/>
      <c r="DC228" s="209"/>
    </row>
    <row r="229" spans="1:107" s="131" customFormat="1" ht="24" customHeight="1" x14ac:dyDescent="0.25">
      <c r="A229" s="125"/>
      <c r="B229" s="124"/>
      <c r="C229" s="124"/>
      <c r="D229" s="124"/>
      <c r="E229" s="124"/>
      <c r="F229" s="124"/>
      <c r="G229" s="124"/>
      <c r="H229" s="124"/>
      <c r="I229" s="127"/>
      <c r="J229" s="127"/>
      <c r="K229" s="127"/>
      <c r="L229" s="126"/>
      <c r="M229" s="127"/>
      <c r="N229" s="126"/>
      <c r="O229" s="170"/>
      <c r="P229" s="124"/>
      <c r="Q229" s="126"/>
      <c r="R229" s="124"/>
      <c r="S229" s="124"/>
      <c r="T229" s="215"/>
      <c r="U229" s="215"/>
      <c r="V229" s="124"/>
      <c r="W229" s="171"/>
      <c r="X229" s="238"/>
      <c r="Y229" s="209"/>
      <c r="Z229" s="209"/>
      <c r="AA229" s="248"/>
      <c r="AB229" s="170"/>
      <c r="AC229" s="170"/>
      <c r="AD229" s="127"/>
      <c r="AE229" s="124"/>
      <c r="AF229" s="129"/>
      <c r="AG229" s="129"/>
      <c r="AH229" s="130"/>
      <c r="AI229" s="129"/>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CP229" s="1230"/>
      <c r="CT229" s="209"/>
      <c r="CU229" s="238"/>
      <c r="CV229" s="209"/>
      <c r="CW229" s="209"/>
      <c r="CX229" s="209"/>
      <c r="CY229" s="209"/>
      <c r="CZ229" s="209"/>
      <c r="DA229" s="209"/>
      <c r="DB229" s="209"/>
      <c r="DC229" s="209"/>
    </row>
    <row r="230" spans="1:107" s="131" customFormat="1" ht="24" customHeight="1" x14ac:dyDescent="0.25">
      <c r="A230" s="125"/>
      <c r="B230" s="124"/>
      <c r="C230" s="124"/>
      <c r="D230" s="124"/>
      <c r="E230" s="124"/>
      <c r="F230" s="124"/>
      <c r="G230" s="124"/>
      <c r="H230" s="124"/>
      <c r="I230" s="127"/>
      <c r="J230" s="127"/>
      <c r="K230" s="127"/>
      <c r="L230" s="126"/>
      <c r="M230" s="165"/>
      <c r="N230" s="126"/>
      <c r="O230" s="170"/>
      <c r="P230" s="124"/>
      <c r="Q230" s="126"/>
      <c r="R230" s="124"/>
      <c r="S230" s="124"/>
      <c r="T230" s="215"/>
      <c r="U230" s="215"/>
      <c r="V230" s="192"/>
      <c r="W230" s="171"/>
      <c r="X230" s="238"/>
      <c r="Y230" s="209"/>
      <c r="Z230" s="209"/>
      <c r="AA230" s="248"/>
      <c r="AB230" s="170"/>
      <c r="AC230" s="170"/>
      <c r="AD230" s="127"/>
      <c r="AE230" s="124"/>
      <c r="AF230" s="129"/>
      <c r="AG230" s="129"/>
      <c r="AH230" s="130"/>
      <c r="AI230" s="129"/>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CP230" s="1230"/>
      <c r="CT230" s="209"/>
      <c r="CU230" s="238"/>
      <c r="CV230" s="209"/>
      <c r="CW230" s="209"/>
      <c r="CX230" s="209"/>
      <c r="CY230" s="209"/>
      <c r="CZ230" s="209"/>
      <c r="DA230" s="209"/>
      <c r="DB230" s="209"/>
      <c r="DC230" s="209"/>
    </row>
    <row r="231" spans="1:107" s="131" customFormat="1" ht="24" customHeight="1" x14ac:dyDescent="0.25">
      <c r="A231" s="125"/>
      <c r="B231" s="191"/>
      <c r="C231" s="191"/>
      <c r="D231" s="191"/>
      <c r="E231" s="191"/>
      <c r="F231" s="191"/>
      <c r="G231" s="191"/>
      <c r="H231" s="191"/>
      <c r="I231" s="192"/>
      <c r="J231" s="192"/>
      <c r="K231" s="192"/>
      <c r="L231" s="191"/>
      <c r="M231" s="165"/>
      <c r="N231" s="191"/>
      <c r="O231" s="192"/>
      <c r="P231" s="192"/>
      <c r="Q231" s="191"/>
      <c r="R231" s="192"/>
      <c r="S231" s="192"/>
      <c r="T231" s="216"/>
      <c r="U231" s="216"/>
      <c r="V231" s="172"/>
      <c r="W231" s="192"/>
      <c r="X231" s="238"/>
      <c r="Y231" s="209"/>
      <c r="Z231" s="209"/>
      <c r="AA231" s="249"/>
      <c r="AB231" s="192"/>
      <c r="AC231" s="192"/>
      <c r="AD231" s="192"/>
      <c r="AE231" s="192"/>
      <c r="AF231" s="134"/>
      <c r="AG231" s="129"/>
      <c r="AH231" s="130"/>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CP231" s="1230"/>
      <c r="CT231" s="209"/>
      <c r="CU231" s="238"/>
      <c r="CV231" s="209"/>
      <c r="CW231" s="209"/>
      <c r="CX231" s="209"/>
      <c r="CY231" s="209"/>
      <c r="CZ231" s="209"/>
      <c r="DA231" s="209"/>
      <c r="DB231" s="209"/>
      <c r="DC231" s="209"/>
    </row>
    <row r="232" spans="1:107" s="131" customFormat="1" ht="48.75" customHeight="1" x14ac:dyDescent="0.25">
      <c r="A232" s="125"/>
      <c r="B232" s="135"/>
      <c r="C232" s="135"/>
      <c r="D232" s="135"/>
      <c r="E232" s="135"/>
      <c r="F232" s="135"/>
      <c r="G232" s="135"/>
      <c r="H232" s="135"/>
      <c r="I232" s="172"/>
      <c r="J232" s="172"/>
      <c r="K232" s="172"/>
      <c r="L232" s="135"/>
      <c r="M232" s="165"/>
      <c r="N232" s="135"/>
      <c r="O232" s="172"/>
      <c r="P232" s="172"/>
      <c r="Q232" s="135"/>
      <c r="R232" s="172"/>
      <c r="S232" s="172"/>
      <c r="T232" s="213"/>
      <c r="U232" s="213"/>
      <c r="V232" s="172"/>
      <c r="W232" s="172"/>
      <c r="X232" s="238"/>
      <c r="Y232" s="209"/>
      <c r="Z232" s="209"/>
      <c r="AA232" s="247"/>
      <c r="AB232" s="172"/>
      <c r="AC232" s="172"/>
      <c r="AD232" s="172"/>
      <c r="AE232" s="172"/>
      <c r="AF232" s="135"/>
      <c r="AG232" s="129"/>
      <c r="AH232" s="130"/>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CP232" s="1230"/>
      <c r="CT232" s="209"/>
      <c r="CU232" s="238"/>
      <c r="CV232" s="209"/>
      <c r="CW232" s="209"/>
      <c r="CX232" s="209"/>
      <c r="CY232" s="209"/>
      <c r="CZ232" s="209"/>
      <c r="DA232" s="209"/>
      <c r="DB232" s="209"/>
      <c r="DC232" s="209"/>
    </row>
    <row r="233" spans="1:107" s="131" customFormat="1" ht="24" customHeight="1" x14ac:dyDescent="0.25">
      <c r="A233" s="125"/>
      <c r="B233" s="190"/>
      <c r="C233" s="190"/>
      <c r="D233" s="132"/>
      <c r="E233" s="132"/>
      <c r="F233" s="132"/>
      <c r="G233" s="132"/>
      <c r="H233" s="132"/>
      <c r="I233" s="132"/>
      <c r="J233" s="132"/>
      <c r="K233" s="132"/>
      <c r="L233" s="1296" t="s">
        <v>821</v>
      </c>
      <c r="M233" s="1296"/>
      <c r="N233" s="1296"/>
      <c r="O233" s="1296"/>
      <c r="P233" s="1296"/>
      <c r="Q233" s="1296"/>
      <c r="R233" s="1296"/>
      <c r="S233" s="167"/>
      <c r="T233" s="1297" t="s">
        <v>822</v>
      </c>
      <c r="U233" s="1297"/>
      <c r="V233" s="1297"/>
      <c r="W233" s="1297"/>
      <c r="X233" s="1297"/>
      <c r="Y233" s="1297"/>
      <c r="Z233" s="1297"/>
      <c r="AA233" s="1298"/>
      <c r="AB233" s="1296"/>
      <c r="AC233" s="1296"/>
      <c r="AD233" s="1299"/>
      <c r="AE233" s="1299"/>
      <c r="AG233" s="129"/>
      <c r="AH233" s="130"/>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CP233" s="1230"/>
      <c r="CT233" s="209"/>
      <c r="CU233" s="238"/>
      <c r="CV233" s="209"/>
      <c r="CW233" s="209"/>
      <c r="CX233" s="209"/>
      <c r="CY233" s="209"/>
      <c r="CZ233" s="209"/>
      <c r="DA233" s="209"/>
      <c r="DB233" s="209"/>
      <c r="DC233" s="209"/>
    </row>
    <row r="234" spans="1:107" s="131" customFormat="1" ht="24" customHeight="1" x14ac:dyDescent="0.25">
      <c r="A234" s="125"/>
      <c r="B234" s="190"/>
      <c r="C234" s="190"/>
      <c r="D234" s="133"/>
      <c r="E234" s="133"/>
      <c r="F234" s="133"/>
      <c r="G234" s="133"/>
      <c r="H234" s="133"/>
      <c r="I234" s="133"/>
      <c r="J234" s="133"/>
      <c r="K234" s="133"/>
      <c r="L234" s="1324" t="s">
        <v>823</v>
      </c>
      <c r="M234" s="1324"/>
      <c r="N234" s="1324"/>
      <c r="O234" s="1324"/>
      <c r="P234" s="1324"/>
      <c r="Q234" s="1324"/>
      <c r="R234" s="1324"/>
      <c r="S234" s="169"/>
      <c r="T234" s="1325" t="s">
        <v>824</v>
      </c>
      <c r="U234" s="1325"/>
      <c r="V234" s="1325"/>
      <c r="W234" s="1325"/>
      <c r="X234" s="1325"/>
      <c r="Y234" s="1325"/>
      <c r="Z234" s="1325"/>
      <c r="AA234" s="1326"/>
      <c r="AB234" s="1324"/>
      <c r="AC234" s="1324"/>
      <c r="AD234" s="1327"/>
      <c r="AE234" s="1327"/>
      <c r="AG234" s="129"/>
      <c r="AH234" s="130"/>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CP234" s="1230"/>
      <c r="CT234" s="209"/>
      <c r="CU234" s="238"/>
      <c r="CV234" s="209"/>
      <c r="CW234" s="209"/>
      <c r="CX234" s="209"/>
      <c r="CY234" s="209"/>
      <c r="CZ234" s="209"/>
      <c r="DA234" s="209"/>
      <c r="DB234" s="209"/>
      <c r="DC234" s="209"/>
    </row>
    <row r="235" spans="1:107" s="131" customFormat="1" ht="24" customHeight="1" x14ac:dyDescent="0.25">
      <c r="A235" s="125"/>
      <c r="B235" s="124"/>
      <c r="C235" s="124"/>
      <c r="D235" s="124"/>
      <c r="E235" s="124"/>
      <c r="F235" s="124"/>
      <c r="G235" s="124"/>
      <c r="H235" s="124"/>
      <c r="I235" s="127"/>
      <c r="J235" s="127"/>
      <c r="K235" s="127"/>
      <c r="L235" s="126"/>
      <c r="M235" s="127"/>
      <c r="N235" s="126"/>
      <c r="O235" s="170"/>
      <c r="P235" s="124"/>
      <c r="Q235" s="126"/>
      <c r="R235" s="124"/>
      <c r="S235" s="124"/>
      <c r="T235" s="215"/>
      <c r="U235" s="215"/>
      <c r="V235" s="124"/>
      <c r="W235" s="171"/>
      <c r="X235" s="238"/>
      <c r="Y235" s="209"/>
      <c r="Z235" s="209"/>
      <c r="AA235" s="248"/>
      <c r="AB235" s="170"/>
      <c r="AC235" s="170"/>
      <c r="AD235" s="127"/>
      <c r="AE235" s="124"/>
      <c r="AF235" s="129"/>
      <c r="AG235" s="129"/>
      <c r="AH235" s="130"/>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CP235" s="1230"/>
      <c r="CT235" s="209"/>
      <c r="CU235" s="238"/>
      <c r="CV235" s="209"/>
      <c r="CW235" s="209"/>
      <c r="CX235" s="209"/>
      <c r="CY235" s="209"/>
      <c r="CZ235" s="209"/>
      <c r="DA235" s="209"/>
      <c r="DB235" s="209"/>
      <c r="DC235" s="209"/>
    </row>
    <row r="236" spans="1:107" s="131" customFormat="1" ht="87.75" customHeight="1" x14ac:dyDescent="0.25">
      <c r="A236" s="125"/>
      <c r="B236" s="124"/>
      <c r="C236" s="124"/>
      <c r="D236" s="124"/>
      <c r="E236" s="124"/>
      <c r="F236" s="124"/>
      <c r="G236" s="124"/>
      <c r="H236" s="124"/>
      <c r="I236" s="127"/>
      <c r="J236" s="127"/>
      <c r="K236" s="127"/>
      <c r="L236" s="136"/>
      <c r="M236" s="127"/>
      <c r="N236" s="136"/>
      <c r="O236" s="168"/>
      <c r="P236" s="167"/>
      <c r="Q236" s="136"/>
      <c r="R236" s="167"/>
      <c r="S236" s="167"/>
      <c r="T236" s="217"/>
      <c r="U236" s="217"/>
      <c r="V236" s="228"/>
      <c r="W236" s="171"/>
      <c r="X236" s="238"/>
      <c r="Y236" s="209"/>
      <c r="Z236" s="209"/>
      <c r="AA236" s="250"/>
      <c r="AB236" s="168"/>
      <c r="AC236" s="168"/>
      <c r="AD236" s="127"/>
      <c r="AE236" s="124"/>
      <c r="AF236" s="136"/>
      <c r="AG236" s="129"/>
      <c r="AH236" s="130"/>
      <c r="AI236" s="129"/>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CP236" s="1230"/>
      <c r="CT236" s="209"/>
      <c r="CU236" s="238"/>
      <c r="CV236" s="209"/>
      <c r="CW236" s="209"/>
      <c r="CX236" s="209"/>
      <c r="CY236" s="209"/>
      <c r="CZ236" s="209"/>
      <c r="DA236" s="209"/>
      <c r="DB236" s="209"/>
      <c r="DC236" s="209"/>
    </row>
    <row r="237" spans="1:107" s="131" customFormat="1" ht="24" customHeight="1" x14ac:dyDescent="0.25">
      <c r="A237" s="125"/>
      <c r="B237" s="190"/>
      <c r="C237" s="190"/>
      <c r="D237" s="132"/>
      <c r="E237" s="132"/>
      <c r="F237" s="132"/>
      <c r="G237" s="132"/>
      <c r="H237" s="132"/>
      <c r="I237" s="132"/>
      <c r="J237" s="132"/>
      <c r="K237" s="132"/>
      <c r="L237" s="1296" t="s">
        <v>825</v>
      </c>
      <c r="M237" s="1296"/>
      <c r="N237" s="1296"/>
      <c r="O237" s="1296"/>
      <c r="P237" s="1296"/>
      <c r="Q237" s="1296"/>
      <c r="R237" s="1296"/>
      <c r="S237" s="167"/>
      <c r="T237" s="1297" t="s">
        <v>826</v>
      </c>
      <c r="U237" s="1297"/>
      <c r="V237" s="1297"/>
      <c r="W237" s="1297"/>
      <c r="X237" s="1297"/>
      <c r="Y237" s="1297"/>
      <c r="Z237" s="1297"/>
      <c r="AA237" s="1298"/>
      <c r="AB237" s="1296"/>
      <c r="AC237" s="1296"/>
      <c r="AD237" s="1299"/>
      <c r="AE237" s="1299"/>
      <c r="AG237" s="129"/>
      <c r="AH237" s="130"/>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CP237" s="1230"/>
      <c r="CT237" s="209"/>
      <c r="CU237" s="238"/>
      <c r="CV237" s="209"/>
      <c r="CW237" s="209"/>
      <c r="CX237" s="209"/>
      <c r="CY237" s="209"/>
      <c r="CZ237" s="209"/>
      <c r="DA237" s="209"/>
      <c r="DB237" s="209"/>
      <c r="DC237" s="209"/>
    </row>
    <row r="238" spans="1:107" s="131" customFormat="1" ht="24" customHeight="1" x14ac:dyDescent="0.25">
      <c r="A238" s="125"/>
      <c r="B238" s="190"/>
      <c r="C238" s="190"/>
      <c r="D238" s="133"/>
      <c r="E238" s="133"/>
      <c r="F238" s="133"/>
      <c r="G238" s="133"/>
      <c r="H238" s="133"/>
      <c r="I238" s="133"/>
      <c r="J238" s="133"/>
      <c r="K238" s="133"/>
      <c r="L238" s="1324" t="s">
        <v>827</v>
      </c>
      <c r="M238" s="1324"/>
      <c r="N238" s="1324"/>
      <c r="O238" s="1324"/>
      <c r="P238" s="1324"/>
      <c r="Q238" s="1324"/>
      <c r="R238" s="1324"/>
      <c r="S238" s="169"/>
      <c r="T238" s="1325" t="s">
        <v>828</v>
      </c>
      <c r="U238" s="1325"/>
      <c r="V238" s="1325"/>
      <c r="W238" s="1325"/>
      <c r="X238" s="1325"/>
      <c r="Y238" s="1325"/>
      <c r="Z238" s="1325"/>
      <c r="AA238" s="1326"/>
      <c r="AB238" s="1324"/>
      <c r="AC238" s="1324"/>
      <c r="AD238" s="1327"/>
      <c r="AE238" s="1327"/>
      <c r="AG238" s="129"/>
      <c r="AH238" s="130"/>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CP238" s="1230"/>
      <c r="CT238" s="209"/>
      <c r="CU238" s="238"/>
      <c r="CV238" s="209"/>
      <c r="CW238" s="209"/>
      <c r="CX238" s="209"/>
      <c r="CY238" s="209"/>
      <c r="CZ238" s="209"/>
      <c r="DA238" s="209"/>
      <c r="DB238" s="209"/>
      <c r="DC238" s="209"/>
    </row>
    <row r="239" spans="1:107" s="131" customFormat="1" ht="142.5" customHeight="1" x14ac:dyDescent="0.25">
      <c r="A239" s="125"/>
      <c r="B239" s="169"/>
      <c r="C239" s="169"/>
      <c r="D239" s="169"/>
      <c r="E239" s="169"/>
      <c r="F239" s="169"/>
      <c r="G239" s="169"/>
      <c r="H239" s="133"/>
      <c r="I239" s="127"/>
      <c r="J239" s="127"/>
      <c r="K239" s="225"/>
      <c r="L239" s="133"/>
      <c r="M239" s="127"/>
      <c r="N239" s="133"/>
      <c r="O239" s="169"/>
      <c r="P239" s="124"/>
      <c r="Q239" s="133"/>
      <c r="R239" s="169"/>
      <c r="S239" s="169"/>
      <c r="T239" s="218"/>
      <c r="U239" s="218"/>
      <c r="V239" s="124"/>
      <c r="W239" s="124"/>
      <c r="X239" s="238"/>
      <c r="Y239" s="209"/>
      <c r="Z239" s="209"/>
      <c r="AA239" s="251"/>
      <c r="AB239" s="124"/>
      <c r="AC239" s="124"/>
      <c r="AD239" s="124"/>
      <c r="AE239" s="124"/>
      <c r="AF239" s="137"/>
      <c r="AG239" s="129"/>
      <c r="AH239" s="130"/>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CP239" s="1230"/>
      <c r="CT239" s="209"/>
      <c r="CU239" s="238"/>
      <c r="CV239" s="209"/>
      <c r="CW239" s="209"/>
      <c r="CX239" s="209"/>
      <c r="CY239" s="209"/>
      <c r="CZ239" s="209"/>
      <c r="DA239" s="209"/>
      <c r="DB239" s="209"/>
      <c r="DC239" s="209"/>
    </row>
    <row r="240" spans="1:107" s="131" customFormat="1" ht="24" customHeight="1" x14ac:dyDescent="0.25">
      <c r="A240" s="125"/>
      <c r="B240" s="132"/>
      <c r="C240" s="132"/>
      <c r="D240" s="132"/>
      <c r="E240" s="132"/>
      <c r="F240" s="132"/>
      <c r="G240" s="132"/>
      <c r="H240" s="132"/>
      <c r="I240" s="127"/>
      <c r="J240" s="127"/>
      <c r="K240" s="203"/>
      <c r="L240" s="132"/>
      <c r="M240" s="127"/>
      <c r="N240" s="132"/>
      <c r="O240" s="167"/>
      <c r="P240" s="167"/>
      <c r="Q240" s="227"/>
      <c r="R240" s="167"/>
      <c r="S240" s="167"/>
      <c r="T240" s="1297" t="s">
        <v>829</v>
      </c>
      <c r="U240" s="1297"/>
      <c r="V240" s="1297"/>
      <c r="W240" s="1297"/>
      <c r="X240" s="1297"/>
      <c r="Y240" s="1297"/>
      <c r="Z240" s="1297"/>
      <c r="AA240" s="1298"/>
      <c r="AB240" s="1296"/>
      <c r="AC240" s="1296"/>
      <c r="AD240" s="209"/>
      <c r="AE240" s="209"/>
      <c r="AF240" s="138"/>
      <c r="AG240" s="129"/>
      <c r="AH240" s="130"/>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CP240" s="1230"/>
      <c r="CT240" s="209"/>
      <c r="CU240" s="238"/>
      <c r="CV240" s="209"/>
      <c r="CW240" s="209"/>
      <c r="CX240" s="209"/>
      <c r="CY240" s="209"/>
      <c r="CZ240" s="209"/>
      <c r="DA240" s="209"/>
      <c r="DB240" s="209"/>
      <c r="DC240" s="209"/>
    </row>
    <row r="241" spans="1:233" s="131" customFormat="1" ht="24" customHeight="1" x14ac:dyDescent="0.25">
      <c r="A241" s="125"/>
      <c r="B241" s="133"/>
      <c r="C241" s="133"/>
      <c r="D241" s="133"/>
      <c r="E241" s="133"/>
      <c r="F241" s="133"/>
      <c r="G241" s="133"/>
      <c r="H241" s="133"/>
      <c r="I241" s="127"/>
      <c r="J241" s="127"/>
      <c r="K241" s="203"/>
      <c r="L241" s="133"/>
      <c r="M241" s="127"/>
      <c r="N241" s="133"/>
      <c r="O241" s="169"/>
      <c r="P241" s="124"/>
      <c r="Q241" s="124"/>
      <c r="R241" s="169"/>
      <c r="S241" s="169"/>
      <c r="T241" s="1325" t="s">
        <v>830</v>
      </c>
      <c r="U241" s="1325"/>
      <c r="V241" s="1325"/>
      <c r="W241" s="1325"/>
      <c r="X241" s="1325"/>
      <c r="Y241" s="1325"/>
      <c r="Z241" s="1325"/>
      <c r="AA241" s="1326"/>
      <c r="AB241" s="1324"/>
      <c r="AC241" s="1324"/>
      <c r="AD241" s="209"/>
      <c r="AE241" s="209"/>
      <c r="AF241" s="137"/>
      <c r="AG241" s="129"/>
      <c r="AH241" s="130"/>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CP241" s="1230"/>
      <c r="CT241" s="209"/>
      <c r="CU241" s="238"/>
      <c r="CV241" s="209"/>
      <c r="CW241" s="209"/>
      <c r="CX241" s="209"/>
      <c r="CY241" s="209"/>
      <c r="CZ241" s="209"/>
      <c r="DA241" s="209"/>
      <c r="DB241" s="209"/>
      <c r="DC241" s="209"/>
    </row>
    <row r="242" spans="1:233" s="2" customFormat="1" ht="64.5" customHeight="1" x14ac:dyDescent="0.25">
      <c r="A242" s="125"/>
      <c r="B242" s="124"/>
      <c r="C242" s="124"/>
      <c r="D242" s="124"/>
      <c r="E242" s="124"/>
      <c r="F242" s="124"/>
      <c r="G242" s="124"/>
      <c r="H242" s="128"/>
      <c r="I242" s="127"/>
      <c r="J242" s="127"/>
      <c r="K242" s="127"/>
      <c r="L242" s="129"/>
      <c r="M242" s="127"/>
      <c r="N242" s="129"/>
      <c r="O242" s="170"/>
      <c r="P242" s="124"/>
      <c r="Q242" s="129"/>
      <c r="R242" s="124"/>
      <c r="S242" s="124"/>
      <c r="T242" s="215"/>
      <c r="U242" s="215"/>
      <c r="V242" s="226"/>
      <c r="W242" s="226"/>
      <c r="X242" s="236"/>
      <c r="Y242" s="235"/>
      <c r="Z242" s="235"/>
      <c r="AA242" s="248"/>
      <c r="AB242" s="170"/>
      <c r="AC242" s="170"/>
      <c r="AD242" s="124"/>
      <c r="AE242" s="124"/>
      <c r="AF242" s="129"/>
      <c r="AG242" s="129"/>
      <c r="AH242" s="130"/>
      <c r="AI242" s="129"/>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CP242" s="1215"/>
      <c r="CT242" s="235"/>
      <c r="CU242" s="236"/>
      <c r="CV242" s="235"/>
      <c r="CW242" s="235"/>
      <c r="CX242" s="235"/>
      <c r="CY242" s="235"/>
      <c r="CZ242" s="235"/>
      <c r="DA242" s="235"/>
      <c r="DB242" s="235"/>
      <c r="DC242" s="235"/>
    </row>
    <row r="243" spans="1:233" s="2" customFormat="1" ht="44.25" customHeight="1" x14ac:dyDescent="0.25">
      <c r="A243" s="1332" t="s">
        <v>831</v>
      </c>
      <c r="B243" s="1332"/>
      <c r="C243" s="1332"/>
      <c r="D243" s="1332"/>
      <c r="E243" s="1332"/>
      <c r="F243" s="1332"/>
      <c r="G243" s="1332"/>
      <c r="H243" s="1332"/>
      <c r="I243" s="1332"/>
      <c r="J243" s="1332"/>
      <c r="K243" s="1332"/>
      <c r="L243" s="1332"/>
      <c r="M243" s="1332"/>
      <c r="N243" s="1332"/>
      <c r="O243" s="1332"/>
      <c r="P243" s="1332"/>
      <c r="Q243" s="1332"/>
      <c r="R243" s="1332"/>
      <c r="S243" s="1332"/>
      <c r="T243" s="1342"/>
      <c r="U243" s="1342"/>
      <c r="V243" s="1342"/>
      <c r="W243" s="1342"/>
      <c r="X243" s="1342"/>
      <c r="Y243" s="1342"/>
      <c r="Z243" s="1342"/>
      <c r="AA243" s="1343"/>
      <c r="AB243" s="1332"/>
      <c r="AC243" s="1332"/>
      <c r="AD243" s="1344"/>
      <c r="AE243" s="1344"/>
      <c r="AF243" s="1332"/>
      <c r="AG243" s="1332"/>
      <c r="AH243" s="1332"/>
      <c r="AI243" s="267"/>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CP243" s="1215"/>
      <c r="CT243" s="235"/>
      <c r="CU243" s="236"/>
      <c r="CV243" s="235"/>
      <c r="CW243" s="235"/>
      <c r="CX243" s="235"/>
      <c r="CY243" s="235"/>
      <c r="CZ243" s="235"/>
      <c r="DA243" s="235"/>
      <c r="DB243" s="235"/>
      <c r="DC243" s="235"/>
    </row>
    <row r="244" spans="1:233" s="2" customFormat="1" ht="159" customHeight="1" x14ac:dyDescent="0.25">
      <c r="A244" s="1332" t="s">
        <v>832</v>
      </c>
      <c r="B244" s="1332"/>
      <c r="C244" s="1333"/>
      <c r="D244" s="1334"/>
      <c r="E244" s="1334"/>
      <c r="F244" s="1334"/>
      <c r="G244" s="1334"/>
      <c r="H244" s="1334"/>
      <c r="I244" s="1334"/>
      <c r="J244" s="1334"/>
      <c r="K244" s="1334"/>
      <c r="L244" s="1334"/>
      <c r="M244" s="1334"/>
      <c r="N244" s="1334"/>
      <c r="O244" s="1334"/>
      <c r="P244" s="1334"/>
      <c r="Q244" s="1334"/>
      <c r="R244" s="1334"/>
      <c r="S244" s="1334"/>
      <c r="T244" s="1335"/>
      <c r="U244" s="1335"/>
      <c r="V244" s="1335"/>
      <c r="W244" s="1335"/>
      <c r="X244" s="1335"/>
      <c r="Y244" s="1335"/>
      <c r="Z244" s="1335"/>
      <c r="AA244" s="1336"/>
      <c r="AB244" s="1334"/>
      <c r="AC244" s="1334"/>
      <c r="AD244" s="1337"/>
      <c r="AE244" s="1337"/>
      <c r="AF244" s="1340"/>
      <c r="AG244" s="1340"/>
      <c r="AH244" s="1341"/>
      <c r="AI244" s="268"/>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CP244" s="1215"/>
      <c r="CT244" s="235"/>
      <c r="CU244" s="236"/>
      <c r="CV244" s="235"/>
      <c r="CW244" s="235"/>
      <c r="CX244" s="235"/>
      <c r="CY244" s="235"/>
      <c r="CZ244" s="235"/>
      <c r="DA244" s="235"/>
      <c r="DB244" s="235"/>
      <c r="DC244" s="235"/>
    </row>
    <row r="245" spans="1:233" s="2" customFormat="1" ht="37.5" customHeight="1" x14ac:dyDescent="0.3">
      <c r="A245" s="1332" t="s">
        <v>833</v>
      </c>
      <c r="B245" s="1332"/>
      <c r="C245" s="1333"/>
      <c r="D245" s="1338"/>
      <c r="E245" s="1338"/>
      <c r="F245" s="1338"/>
      <c r="G245" s="1338"/>
      <c r="H245" s="1338"/>
      <c r="I245" s="1338"/>
      <c r="J245" s="1338"/>
      <c r="K245" s="1338"/>
      <c r="L245" s="1338"/>
      <c r="M245" s="1338"/>
      <c r="N245" s="1338"/>
      <c r="O245" s="1338"/>
      <c r="P245" s="1338"/>
      <c r="Q245" s="1338"/>
      <c r="R245" s="1338"/>
      <c r="S245" s="1338"/>
      <c r="T245" s="1339"/>
      <c r="U245" s="1339"/>
      <c r="V245" s="1339"/>
      <c r="W245" s="1339"/>
      <c r="X245" s="1339"/>
      <c r="Y245" s="1339"/>
      <c r="Z245" s="1339"/>
      <c r="AA245" s="1336"/>
      <c r="AB245" s="1338"/>
      <c r="AC245" s="1338"/>
      <c r="AD245" s="1340"/>
      <c r="AE245" s="1340"/>
      <c r="AF245" s="1328"/>
      <c r="AG245" s="1328"/>
      <c r="AH245" s="1329"/>
      <c r="AI245" s="269"/>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CP245" s="1215"/>
      <c r="CT245" s="235"/>
      <c r="CU245" s="236"/>
      <c r="CV245" s="235"/>
      <c r="CW245" s="235"/>
      <c r="CX245" s="235"/>
      <c r="CY245" s="235"/>
      <c r="CZ245" s="235"/>
      <c r="DA245" s="235"/>
      <c r="DB245" s="235"/>
      <c r="DC245" s="235"/>
    </row>
    <row r="246" spans="1:233" s="2" customFormat="1" ht="41.25" customHeight="1" x14ac:dyDescent="0.3">
      <c r="A246" s="1332" t="s">
        <v>834</v>
      </c>
      <c r="B246" s="1332"/>
      <c r="C246" s="1333" t="s">
        <v>835</v>
      </c>
      <c r="D246" s="1338"/>
      <c r="E246" s="1338"/>
      <c r="F246" s="1338"/>
      <c r="G246" s="1338"/>
      <c r="H246" s="1338"/>
      <c r="I246" s="1338"/>
      <c r="J246" s="1338"/>
      <c r="K246" s="1338"/>
      <c r="L246" s="1338"/>
      <c r="M246" s="1338"/>
      <c r="N246" s="1338"/>
      <c r="O246" s="1338"/>
      <c r="P246" s="1338"/>
      <c r="Q246" s="1338"/>
      <c r="R246" s="1338"/>
      <c r="S246" s="1338"/>
      <c r="T246" s="1339"/>
      <c r="U246" s="1339"/>
      <c r="V246" s="1339"/>
      <c r="W246" s="1339"/>
      <c r="X246" s="1339"/>
      <c r="Y246" s="1339"/>
      <c r="Z246" s="1339"/>
      <c r="AA246" s="1336"/>
      <c r="AB246" s="1338"/>
      <c r="AC246" s="1338"/>
      <c r="AD246" s="1340"/>
      <c r="AE246" s="1340"/>
      <c r="AF246" s="1328"/>
      <c r="AG246" s="1328"/>
      <c r="AH246" s="1329"/>
      <c r="AI246" s="269"/>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CP246" s="1215"/>
      <c r="CT246" s="235"/>
      <c r="CU246" s="236"/>
      <c r="CV246" s="235"/>
      <c r="CW246" s="235"/>
      <c r="CX246" s="235"/>
      <c r="CY246" s="235"/>
      <c r="CZ246" s="235"/>
      <c r="DA246" s="235"/>
      <c r="DB246" s="235"/>
      <c r="DC246" s="235"/>
    </row>
    <row r="247" spans="1:233" s="2" customFormat="1" ht="24" customHeight="1" x14ac:dyDescent="0.25">
      <c r="A247" s="193"/>
      <c r="B247" s="191"/>
      <c r="C247" s="191"/>
      <c r="D247" s="191"/>
      <c r="E247" s="191"/>
      <c r="F247" s="191"/>
      <c r="G247" s="191"/>
      <c r="H247" s="191"/>
      <c r="I247" s="192"/>
      <c r="J247" s="192"/>
      <c r="K247" s="192"/>
      <c r="L247" s="191"/>
      <c r="M247" s="139"/>
      <c r="N247" s="191"/>
      <c r="O247" s="192"/>
      <c r="P247" s="192"/>
      <c r="Q247" s="191"/>
      <c r="R247" s="192"/>
      <c r="S247" s="192"/>
      <c r="T247" s="216"/>
      <c r="U247" s="216"/>
      <c r="V247" s="127"/>
      <c r="W247" s="192"/>
      <c r="X247" s="236"/>
      <c r="Y247" s="235"/>
      <c r="Z247" s="235"/>
      <c r="AA247" s="249"/>
      <c r="AB247" s="192"/>
      <c r="AC247" s="192"/>
      <c r="AD247" s="192"/>
      <c r="AE247" s="192"/>
      <c r="AF247" s="134"/>
      <c r="AG247" s="134"/>
      <c r="AH247" s="140"/>
      <c r="AI247" s="129"/>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CP247" s="1215"/>
      <c r="CT247" s="235"/>
      <c r="CU247" s="236"/>
      <c r="CV247" s="235"/>
      <c r="CW247" s="235"/>
      <c r="CX247" s="235"/>
      <c r="CY247" s="235"/>
      <c r="CZ247" s="235"/>
      <c r="DA247" s="235"/>
      <c r="DB247" s="235"/>
      <c r="DC247" s="235"/>
    </row>
    <row r="248" spans="1:233" s="2" customFormat="1" ht="64.5" customHeight="1" x14ac:dyDescent="0.25">
      <c r="A248" s="1330" t="s">
        <v>836</v>
      </c>
      <c r="B248" s="1331"/>
      <c r="C248" s="1331"/>
      <c r="D248" s="1331"/>
      <c r="E248" s="1331"/>
      <c r="F248" s="141"/>
      <c r="G248" s="141"/>
      <c r="H248" s="142"/>
      <c r="I248" s="139"/>
      <c r="J248" s="139"/>
      <c r="K248" s="139"/>
      <c r="L248" s="142"/>
      <c r="M248" s="143"/>
      <c r="N248" s="142"/>
      <c r="O248" s="204"/>
      <c r="P248" s="141"/>
      <c r="Q248" s="142"/>
      <c r="R248" s="141"/>
      <c r="S248" s="141"/>
      <c r="T248" s="219"/>
      <c r="U248" s="219"/>
      <c r="V248" s="143"/>
      <c r="W248" s="173"/>
      <c r="X248" s="236"/>
      <c r="Y248" s="235"/>
      <c r="Z248" s="235"/>
      <c r="AA248" s="252"/>
      <c r="AB248" s="204"/>
      <c r="AC248" s="204"/>
      <c r="AD248" s="208"/>
      <c r="AE248" s="141"/>
      <c r="AF248" s="142"/>
      <c r="AG248" s="142"/>
      <c r="AH248" s="144"/>
      <c r="AI248" s="270"/>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CP248" s="1215"/>
      <c r="CT248" s="235"/>
      <c r="CU248" s="236"/>
      <c r="CV248" s="235"/>
      <c r="CW248" s="235"/>
      <c r="CX248" s="235"/>
      <c r="CY248" s="235"/>
      <c r="CZ248" s="235"/>
      <c r="DA248" s="235"/>
      <c r="DB248" s="235"/>
      <c r="DC248" s="235"/>
    </row>
    <row r="249" spans="1:233" ht="39.75" customHeight="1" x14ac:dyDescent="0.25">
      <c r="A249" s="146"/>
      <c r="B249" s="146"/>
      <c r="C249" s="146"/>
      <c r="D249" s="146"/>
      <c r="E249" s="146"/>
      <c r="F249" s="146"/>
      <c r="G249" s="146"/>
      <c r="H249" s="146"/>
      <c r="I249" s="143"/>
      <c r="J249" s="143"/>
      <c r="K249" s="143"/>
      <c r="L249" s="147"/>
      <c r="M249" s="143"/>
      <c r="N249" s="147"/>
      <c r="O249" s="205"/>
      <c r="P249" s="178"/>
      <c r="Q249" s="147"/>
      <c r="R249" s="178"/>
      <c r="S249" s="178"/>
      <c r="T249" s="220"/>
      <c r="U249" s="220"/>
      <c r="V249" s="143"/>
      <c r="W249" s="146"/>
      <c r="X249" s="234"/>
      <c r="Y249" s="151"/>
      <c r="Z249" s="151"/>
      <c r="AA249" s="253"/>
      <c r="AB249" s="205"/>
      <c r="AC249" s="205"/>
      <c r="AD249" s="143"/>
      <c r="AE249" s="143"/>
      <c r="AF249" s="148"/>
      <c r="AG249" s="148"/>
      <c r="AH249" s="149"/>
      <c r="AI249" s="105"/>
      <c r="AJ249" s="150"/>
      <c r="AK249" s="150"/>
      <c r="AL249" s="150"/>
      <c r="AM249" s="150"/>
      <c r="AN249" s="150"/>
      <c r="AO249" s="150"/>
      <c r="AP249" s="150"/>
      <c r="AQ249" s="150"/>
      <c r="AR249" s="150"/>
      <c r="AS249" s="150"/>
      <c r="AT249" s="150"/>
      <c r="AU249" s="150"/>
      <c r="AV249" s="150"/>
      <c r="AW249" s="150"/>
      <c r="AX249" s="150"/>
      <c r="AY249" s="150"/>
      <c r="AZ249" s="150"/>
      <c r="BA249" s="150"/>
      <c r="BB249" s="150"/>
      <c r="BC249" s="150"/>
      <c r="BD249" s="150"/>
      <c r="BE249" s="150"/>
      <c r="BF249" s="150"/>
      <c r="BG249" s="150"/>
      <c r="BH249" s="150"/>
      <c r="BI249" s="150"/>
      <c r="BJ249" s="150"/>
      <c r="BK249" s="150"/>
      <c r="BL249" s="150"/>
      <c r="BM249" s="150"/>
      <c r="BN249" s="150"/>
      <c r="BO249" s="150"/>
      <c r="BP249" s="150"/>
      <c r="BQ249" s="150"/>
      <c r="BR249" s="150"/>
      <c r="BS249" s="150"/>
      <c r="BT249" s="150"/>
      <c r="BU249" s="150"/>
      <c r="BV249" s="150"/>
      <c r="BW249" s="150"/>
      <c r="BX249" s="150"/>
      <c r="BY249" s="150"/>
      <c r="BZ249" s="150"/>
      <c r="CA249" s="150"/>
      <c r="CB249" s="150"/>
      <c r="CC249" s="150"/>
      <c r="CD249" s="150"/>
      <c r="CE249" s="150"/>
      <c r="CF249" s="150"/>
      <c r="CG249" s="150"/>
      <c r="CH249" s="150"/>
      <c r="CI249" s="150"/>
      <c r="CJ249" s="150"/>
      <c r="CK249" s="150"/>
      <c r="CL249" s="150"/>
      <c r="CM249" s="150"/>
      <c r="CN249" s="150"/>
      <c r="CO249" s="150"/>
      <c r="CP249" s="151"/>
      <c r="CQ249" s="25"/>
      <c r="CR249" s="25"/>
      <c r="CS249" s="25"/>
      <c r="CT249" s="151"/>
      <c r="CU249" s="234"/>
      <c r="CV249" s="151"/>
      <c r="CW249" s="151"/>
      <c r="CX249" s="151"/>
      <c r="CY249" s="151"/>
      <c r="CZ249" s="151"/>
      <c r="DA249" s="151"/>
      <c r="DB249" s="151"/>
      <c r="DC249" s="151"/>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c r="FH249" s="25"/>
      <c r="FI249" s="25"/>
      <c r="FJ249" s="25"/>
      <c r="FK249" s="25"/>
      <c r="FL249" s="25"/>
      <c r="FM249" s="25"/>
      <c r="FN249" s="25"/>
      <c r="FO249" s="25"/>
      <c r="FP249" s="25"/>
      <c r="FQ249" s="25"/>
      <c r="FR249" s="25"/>
      <c r="FS249" s="25"/>
      <c r="FT249" s="25"/>
      <c r="FU249" s="25"/>
      <c r="FV249" s="25"/>
      <c r="FW249" s="25"/>
      <c r="FX249" s="25"/>
      <c r="FY249" s="25"/>
      <c r="FZ249" s="25"/>
      <c r="GA249" s="25"/>
      <c r="GB249" s="25"/>
      <c r="GC249" s="25"/>
      <c r="GD249" s="25"/>
      <c r="GE249" s="25"/>
      <c r="GF249" s="25"/>
      <c r="GG249" s="25"/>
      <c r="GH249" s="25"/>
      <c r="GI249" s="25"/>
      <c r="GJ249" s="25"/>
      <c r="GK249" s="25"/>
      <c r="GL249" s="25"/>
      <c r="GM249" s="25"/>
      <c r="GN249" s="25"/>
      <c r="GO249" s="25"/>
      <c r="GP249" s="25"/>
      <c r="GQ249" s="25"/>
      <c r="GR249" s="25"/>
      <c r="GS249" s="25"/>
      <c r="GT249" s="25"/>
      <c r="GU249" s="25"/>
      <c r="GV249" s="25"/>
      <c r="GW249" s="25"/>
      <c r="GX249" s="25"/>
      <c r="GY249" s="25"/>
      <c r="GZ249" s="25"/>
      <c r="HA249" s="25"/>
      <c r="HB249" s="25"/>
      <c r="HC249" s="25"/>
      <c r="HD249" s="25"/>
      <c r="HE249" s="25"/>
      <c r="HF249" s="25"/>
      <c r="HG249" s="25"/>
      <c r="HH249" s="25"/>
      <c r="HI249" s="25"/>
      <c r="HJ249" s="25"/>
      <c r="HK249" s="25"/>
      <c r="HL249" s="25"/>
      <c r="HM249" s="25"/>
      <c r="HN249" s="25"/>
      <c r="HO249" s="25"/>
      <c r="HP249" s="25"/>
      <c r="HQ249" s="25"/>
      <c r="HR249" s="25"/>
      <c r="HS249" s="25"/>
      <c r="HT249" s="25"/>
      <c r="HU249" s="25"/>
      <c r="HV249" s="25"/>
      <c r="HW249" s="25"/>
      <c r="HX249" s="25"/>
      <c r="HY249" s="25"/>
    </row>
    <row r="250" spans="1:233" ht="63" customHeight="1" x14ac:dyDescent="0.25">
      <c r="A250" s="146"/>
      <c r="B250" s="146"/>
      <c r="C250" s="146"/>
      <c r="D250" s="146"/>
      <c r="E250" s="146"/>
      <c r="F250" s="146"/>
      <c r="G250" s="146"/>
      <c r="H250" s="146"/>
      <c r="I250" s="143"/>
      <c r="J250" s="143"/>
      <c r="K250" s="143"/>
      <c r="L250" s="147"/>
      <c r="M250" s="152"/>
      <c r="N250" s="147"/>
      <c r="O250" s="205"/>
      <c r="P250" s="178"/>
      <c r="Q250" s="147"/>
      <c r="R250" s="178"/>
      <c r="S250" s="178"/>
      <c r="T250" s="220"/>
      <c r="U250" s="220"/>
      <c r="V250" s="152"/>
      <c r="W250" s="146"/>
      <c r="X250" s="234"/>
      <c r="Y250" s="151"/>
      <c r="Z250" s="151"/>
      <c r="AA250" s="253"/>
      <c r="AB250" s="205"/>
      <c r="AC250" s="205"/>
      <c r="AD250" s="143"/>
      <c r="AE250" s="143"/>
      <c r="AF250" s="617"/>
      <c r="AG250" s="148"/>
      <c r="AH250" s="149"/>
      <c r="AI250" s="105"/>
      <c r="AJ250" s="150"/>
      <c r="AK250" s="150"/>
      <c r="AL250" s="150"/>
      <c r="AM250" s="150"/>
      <c r="AN250" s="150"/>
      <c r="AO250" s="150"/>
      <c r="AP250" s="150"/>
      <c r="AQ250" s="150"/>
      <c r="AR250" s="150"/>
      <c r="AS250" s="150"/>
      <c r="AT250" s="150"/>
      <c r="AU250" s="150"/>
      <c r="AV250" s="150"/>
      <c r="AW250" s="150"/>
      <c r="AX250" s="150"/>
      <c r="AY250" s="150"/>
      <c r="AZ250" s="150"/>
      <c r="BA250" s="150"/>
      <c r="BB250" s="150"/>
      <c r="BC250" s="150"/>
      <c r="BD250" s="150"/>
      <c r="BE250" s="150"/>
      <c r="BF250" s="150"/>
      <c r="BG250" s="150"/>
      <c r="BH250" s="150"/>
      <c r="BI250" s="150"/>
      <c r="BJ250" s="150"/>
      <c r="BK250" s="150"/>
      <c r="BL250" s="150"/>
      <c r="BM250" s="150"/>
      <c r="BN250" s="150"/>
      <c r="BO250" s="150"/>
      <c r="BP250" s="150"/>
      <c r="BQ250" s="150"/>
      <c r="BR250" s="150"/>
      <c r="BS250" s="150"/>
      <c r="BT250" s="150"/>
      <c r="BU250" s="150"/>
      <c r="BV250" s="150"/>
      <c r="BW250" s="150"/>
      <c r="BX250" s="150"/>
      <c r="BY250" s="150"/>
      <c r="BZ250" s="150"/>
      <c r="CA250" s="150"/>
      <c r="CB250" s="150"/>
      <c r="CC250" s="150"/>
      <c r="CD250" s="150"/>
      <c r="CE250" s="150"/>
      <c r="CF250" s="150"/>
      <c r="CG250" s="150"/>
      <c r="CH250" s="150"/>
      <c r="CI250" s="150"/>
      <c r="CJ250" s="150"/>
      <c r="CK250" s="150"/>
      <c r="CL250" s="150"/>
      <c r="CM250" s="150"/>
      <c r="CN250" s="150"/>
      <c r="CO250" s="150"/>
      <c r="CP250" s="151"/>
      <c r="CQ250" s="25"/>
      <c r="CR250" s="25"/>
      <c r="CS250" s="25"/>
      <c r="CT250" s="151"/>
      <c r="CU250" s="234"/>
      <c r="CV250" s="151"/>
      <c r="CW250" s="151"/>
      <c r="CX250" s="151"/>
      <c r="CY250" s="151"/>
      <c r="CZ250" s="151"/>
      <c r="DA250" s="151"/>
      <c r="DB250" s="151"/>
      <c r="DC250" s="151"/>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row>
    <row r="251" spans="1:233" ht="40.5" customHeight="1" x14ac:dyDescent="0.25">
      <c r="A251" s="146"/>
      <c r="B251" s="146"/>
      <c r="C251" s="146"/>
      <c r="D251" s="146"/>
      <c r="E251" s="146"/>
      <c r="F251" s="146"/>
      <c r="H251" s="153"/>
      <c r="I251" s="152"/>
      <c r="J251" s="152"/>
      <c r="K251" s="152"/>
      <c r="L251" s="154"/>
      <c r="M251" s="152"/>
      <c r="N251" s="154"/>
      <c r="O251" s="206"/>
      <c r="P251" s="153"/>
      <c r="Q251" s="154"/>
      <c r="R251" s="153"/>
      <c r="S251" s="153"/>
      <c r="T251" s="221"/>
      <c r="U251" s="221"/>
      <c r="V251" s="152"/>
      <c r="W251" s="153"/>
      <c r="X251" s="234"/>
      <c r="Y251" s="151"/>
      <c r="Z251" s="151"/>
      <c r="AA251" s="224"/>
      <c r="AB251" s="206"/>
      <c r="AC251" s="206"/>
      <c r="AD251" s="152"/>
      <c r="AE251" s="152"/>
      <c r="AF251" s="618"/>
      <c r="AG251" s="619"/>
      <c r="AH251" s="155"/>
      <c r="AI251" s="153"/>
      <c r="AJ251" s="150"/>
      <c r="AK251" s="150"/>
      <c r="AL251" s="150"/>
      <c r="AM251" s="150"/>
      <c r="AN251" s="150"/>
      <c r="AO251" s="150"/>
      <c r="AP251" s="150"/>
      <c r="AQ251" s="150"/>
      <c r="AR251" s="150"/>
      <c r="AS251" s="150"/>
      <c r="AT251" s="150"/>
      <c r="AU251" s="150"/>
      <c r="AV251" s="150"/>
      <c r="AW251" s="150"/>
      <c r="AX251" s="150"/>
      <c r="AY251" s="150"/>
      <c r="AZ251" s="150"/>
      <c r="BA251" s="150"/>
      <c r="BB251" s="150"/>
      <c r="BC251" s="150"/>
      <c r="BD251" s="150"/>
      <c r="BE251" s="150"/>
      <c r="BF251" s="150"/>
      <c r="BG251" s="150"/>
      <c r="BH251" s="150"/>
      <c r="BI251" s="150"/>
      <c r="BJ251" s="150"/>
      <c r="BK251" s="150"/>
      <c r="BL251" s="150"/>
      <c r="BM251" s="150"/>
      <c r="BN251" s="150"/>
      <c r="BO251" s="150"/>
      <c r="BP251" s="150"/>
      <c r="BQ251" s="150"/>
      <c r="BR251" s="150"/>
      <c r="BS251" s="150"/>
      <c r="BT251" s="150"/>
      <c r="BU251" s="150"/>
      <c r="BV251" s="150"/>
      <c r="BW251" s="150"/>
      <c r="BX251" s="150"/>
      <c r="BY251" s="150"/>
      <c r="BZ251" s="150"/>
      <c r="CA251" s="150"/>
      <c r="CB251" s="150"/>
      <c r="CC251" s="150"/>
      <c r="CD251" s="150"/>
      <c r="CE251" s="150"/>
      <c r="CF251" s="150"/>
      <c r="CG251" s="150"/>
      <c r="CH251" s="150"/>
      <c r="CI251" s="150"/>
      <c r="CJ251" s="150"/>
      <c r="CK251" s="150"/>
      <c r="CL251" s="150"/>
      <c r="CM251" s="150"/>
      <c r="CN251" s="150"/>
      <c r="CO251" s="150"/>
      <c r="CP251" s="151"/>
      <c r="CQ251" s="25"/>
      <c r="CR251" s="25"/>
      <c r="CS251" s="25"/>
      <c r="CT251" s="151"/>
      <c r="CU251" s="234"/>
      <c r="CV251" s="151"/>
      <c r="CW251" s="151"/>
      <c r="CX251" s="151"/>
      <c r="CY251" s="151"/>
      <c r="CZ251" s="151"/>
      <c r="DA251" s="151"/>
      <c r="DB251" s="151"/>
      <c r="DC251" s="151"/>
      <c r="DD251" s="25"/>
      <c r="DE251" s="25"/>
      <c r="DF251" s="25"/>
      <c r="DG251" s="25"/>
      <c r="DH251" s="25"/>
      <c r="DI251" s="25"/>
      <c r="DJ251" s="25"/>
      <c r="DK251" s="25"/>
      <c r="DL251" s="25"/>
      <c r="DM251" s="25"/>
      <c r="DN251" s="25"/>
      <c r="DO251" s="25"/>
      <c r="DP251" s="25"/>
      <c r="DQ251" s="25"/>
      <c r="DR251" s="25"/>
      <c r="DS251" s="25"/>
      <c r="DT251" s="25"/>
      <c r="DU251" s="25"/>
      <c r="DV251" s="25"/>
      <c r="DW251" s="25"/>
      <c r="DX251" s="25"/>
      <c r="DY251" s="25"/>
      <c r="DZ251" s="25"/>
      <c r="EA251" s="25"/>
      <c r="EB251" s="25"/>
      <c r="EC251" s="25"/>
      <c r="ED251" s="25"/>
      <c r="EE251" s="25"/>
      <c r="EF251" s="25"/>
      <c r="EG251" s="25"/>
      <c r="EH251" s="25"/>
      <c r="EI251" s="25"/>
      <c r="EJ251" s="25"/>
      <c r="EK251" s="25"/>
      <c r="EL251" s="25"/>
      <c r="EM251" s="25"/>
      <c r="EN251" s="25"/>
      <c r="EO251" s="25"/>
      <c r="EP251" s="25"/>
      <c r="EQ251" s="25"/>
      <c r="ER251" s="25"/>
      <c r="ES251" s="25"/>
      <c r="ET251" s="25"/>
      <c r="EU251" s="25"/>
      <c r="EV251" s="25"/>
      <c r="EW251" s="25"/>
      <c r="EX251" s="25"/>
      <c r="EY251" s="25"/>
      <c r="EZ251" s="25"/>
      <c r="FA251" s="25"/>
      <c r="FB251" s="25"/>
      <c r="FC251" s="25"/>
      <c r="FD251" s="25"/>
      <c r="FE251" s="25"/>
      <c r="FF251" s="25"/>
      <c r="FG251" s="25"/>
      <c r="FH251" s="25"/>
      <c r="FI251" s="25"/>
      <c r="FJ251" s="25"/>
      <c r="FK251" s="25"/>
      <c r="FL251" s="25"/>
      <c r="FM251" s="25"/>
      <c r="FN251" s="25"/>
      <c r="FO251" s="25"/>
      <c r="FP251" s="25"/>
      <c r="FQ251" s="25"/>
      <c r="FR251" s="25"/>
      <c r="FS251" s="25"/>
      <c r="FT251" s="25"/>
      <c r="FU251" s="25"/>
      <c r="FV251" s="25"/>
      <c r="FW251" s="25"/>
      <c r="FX251" s="25"/>
      <c r="FY251" s="25"/>
      <c r="FZ251" s="25"/>
      <c r="GA251" s="25"/>
      <c r="GB251" s="25"/>
      <c r="GC251" s="25"/>
      <c r="GD251" s="25"/>
      <c r="GE251" s="25"/>
      <c r="GF251" s="25"/>
      <c r="GG251" s="25"/>
      <c r="GH251" s="25"/>
      <c r="GI251" s="25"/>
      <c r="GJ251" s="25"/>
      <c r="GK251" s="25"/>
      <c r="GL251" s="25"/>
      <c r="GM251" s="25"/>
      <c r="GN251" s="25"/>
      <c r="GO251" s="25"/>
      <c r="GP251" s="25"/>
      <c r="GQ251" s="25"/>
      <c r="GR251" s="25"/>
      <c r="GS251" s="25"/>
      <c r="GT251" s="25"/>
      <c r="GU251" s="25"/>
      <c r="GV251" s="25"/>
      <c r="GW251" s="25"/>
      <c r="GX251" s="25"/>
      <c r="GY251" s="25"/>
      <c r="GZ251" s="25"/>
      <c r="HA251" s="25"/>
      <c r="HB251" s="25"/>
      <c r="HC251" s="25"/>
      <c r="HD251" s="25"/>
      <c r="HE251" s="25"/>
      <c r="HF251" s="25"/>
      <c r="HG251" s="25"/>
      <c r="HH251" s="25"/>
      <c r="HI251" s="25"/>
      <c r="HJ251" s="25"/>
      <c r="HK251" s="25"/>
      <c r="HL251" s="25"/>
      <c r="HM251" s="25"/>
      <c r="HN251" s="25"/>
      <c r="HO251" s="25"/>
      <c r="HP251" s="25"/>
      <c r="HQ251" s="25"/>
      <c r="HR251" s="25"/>
      <c r="HS251" s="25"/>
      <c r="HT251" s="25"/>
      <c r="HU251" s="25"/>
      <c r="HV251" s="25"/>
      <c r="HW251" s="25"/>
      <c r="HX251" s="25"/>
      <c r="HY251" s="25"/>
    </row>
    <row r="252" spans="1:233" ht="138.75" customHeight="1" x14ac:dyDescent="0.25">
      <c r="A252" s="146"/>
      <c r="B252" s="146"/>
      <c r="C252" s="146"/>
      <c r="D252" s="146"/>
      <c r="E252" s="146"/>
      <c r="F252" s="146"/>
      <c r="H252" s="153"/>
      <c r="I252" s="152"/>
      <c r="J252" s="152"/>
      <c r="K252" s="152"/>
      <c r="L252" s="154"/>
      <c r="M252" s="152"/>
      <c r="N252" s="154"/>
      <c r="O252" s="206"/>
      <c r="P252" s="153"/>
      <c r="Q252" s="154"/>
      <c r="R252" s="153"/>
      <c r="S252" s="153"/>
      <c r="T252" s="221"/>
      <c r="U252" s="221"/>
      <c r="V252" s="152"/>
      <c r="W252" s="153"/>
      <c r="X252" s="234"/>
      <c r="Y252" s="151"/>
      <c r="Z252" s="151"/>
      <c r="AA252" s="224"/>
      <c r="AB252" s="206"/>
      <c r="AC252" s="206"/>
      <c r="AD252" s="152"/>
      <c r="AE252" s="152"/>
      <c r="AF252" s="620"/>
      <c r="AG252" s="619"/>
      <c r="AH252" s="155"/>
      <c r="AI252" s="153"/>
      <c r="AJ252" s="150"/>
      <c r="AK252" s="150"/>
      <c r="AL252" s="150"/>
      <c r="AM252" s="150"/>
      <c r="AN252" s="150"/>
      <c r="AO252" s="150"/>
      <c r="AP252" s="150"/>
      <c r="AQ252" s="150"/>
      <c r="AR252" s="150"/>
      <c r="AS252" s="150"/>
      <c r="AT252" s="150"/>
      <c r="AU252" s="150"/>
      <c r="AV252" s="150"/>
      <c r="AW252" s="150"/>
      <c r="AX252" s="150"/>
      <c r="AY252" s="150"/>
      <c r="AZ252" s="150"/>
      <c r="BA252" s="150"/>
      <c r="BB252" s="150"/>
      <c r="BC252" s="150"/>
      <c r="BD252" s="150"/>
      <c r="BE252" s="150"/>
      <c r="BF252" s="150"/>
      <c r="BG252" s="150"/>
      <c r="BH252" s="150"/>
      <c r="BI252" s="150"/>
      <c r="BJ252" s="150"/>
      <c r="BK252" s="150"/>
      <c r="BL252" s="150"/>
      <c r="BM252" s="150"/>
      <c r="BN252" s="150"/>
      <c r="BO252" s="150"/>
      <c r="BP252" s="150"/>
      <c r="BQ252" s="150"/>
      <c r="BR252" s="150"/>
      <c r="BS252" s="150"/>
      <c r="BT252" s="150"/>
      <c r="BU252" s="150"/>
      <c r="BV252" s="150"/>
      <c r="BW252" s="150"/>
      <c r="BX252" s="150"/>
      <c r="BY252" s="150"/>
      <c r="BZ252" s="150"/>
      <c r="CA252" s="150"/>
      <c r="CB252" s="150"/>
      <c r="CC252" s="150"/>
      <c r="CD252" s="150"/>
      <c r="CE252" s="150"/>
      <c r="CF252" s="150"/>
      <c r="CG252" s="150"/>
      <c r="CH252" s="150"/>
      <c r="CI252" s="150"/>
      <c r="CJ252" s="150"/>
      <c r="CK252" s="150"/>
      <c r="CL252" s="150"/>
      <c r="CM252" s="150"/>
      <c r="CN252" s="150"/>
      <c r="CO252" s="150"/>
      <c r="CP252" s="151"/>
      <c r="CQ252" s="25"/>
      <c r="CR252" s="25"/>
      <c r="CS252" s="25"/>
      <c r="CT252" s="151"/>
      <c r="CU252" s="234"/>
      <c r="CV252" s="151"/>
      <c r="CW252" s="151"/>
      <c r="CX252" s="151"/>
      <c r="CY252" s="151"/>
      <c r="CZ252" s="151"/>
      <c r="DA252" s="151"/>
      <c r="DB252" s="151"/>
      <c r="DC252" s="151"/>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25"/>
      <c r="HK252" s="25"/>
      <c r="HL252" s="25"/>
      <c r="HM252" s="25"/>
      <c r="HN252" s="25"/>
      <c r="HO252" s="25"/>
      <c r="HP252" s="25"/>
      <c r="HQ252" s="25"/>
      <c r="HR252" s="25"/>
      <c r="HS252" s="25"/>
      <c r="HT252" s="25"/>
      <c r="HU252" s="25"/>
      <c r="HV252" s="25"/>
      <c r="HW252" s="25"/>
      <c r="HX252" s="25"/>
      <c r="HY252" s="25"/>
    </row>
    <row r="253" spans="1:233" ht="40.5" customHeight="1" x14ac:dyDescent="0.25">
      <c r="A253" s="146"/>
      <c r="B253" s="146"/>
      <c r="C253" s="146"/>
      <c r="D253" s="146"/>
      <c r="E253" s="146"/>
      <c r="F253" s="146"/>
      <c r="H253" s="153"/>
      <c r="I253" s="152"/>
      <c r="J253" s="152"/>
      <c r="K253" s="152"/>
      <c r="L253" s="154"/>
      <c r="N253" s="154"/>
      <c r="O253" s="206"/>
      <c r="P253" s="153"/>
      <c r="Q253" s="154"/>
      <c r="R253" s="153"/>
      <c r="S253" s="153"/>
      <c r="T253" s="221"/>
      <c r="U253" s="221"/>
      <c r="W253" s="153"/>
      <c r="X253" s="234"/>
      <c r="Y253" s="151"/>
      <c r="Z253" s="151"/>
      <c r="AA253" s="224"/>
      <c r="AB253" s="206"/>
      <c r="AC253" s="206"/>
      <c r="AD253" s="152"/>
      <c r="AE253" s="152"/>
      <c r="AF253" s="621"/>
      <c r="AG253" s="619"/>
      <c r="AH253" s="155"/>
      <c r="AI253" s="153"/>
      <c r="AJ253" s="150"/>
      <c r="AK253" s="150"/>
      <c r="AL253" s="150"/>
      <c r="AM253" s="150"/>
      <c r="AN253" s="150"/>
      <c r="AO253" s="150"/>
      <c r="AP253" s="150"/>
      <c r="AQ253" s="150"/>
      <c r="AR253" s="150"/>
      <c r="AS253" s="150"/>
      <c r="AT253" s="150"/>
      <c r="AU253" s="150"/>
      <c r="AV253" s="150"/>
      <c r="AW253" s="150"/>
      <c r="AX253" s="150"/>
      <c r="AY253" s="150"/>
      <c r="AZ253" s="150"/>
      <c r="BA253" s="150"/>
      <c r="BB253" s="150"/>
      <c r="BC253" s="150"/>
      <c r="BD253" s="150"/>
      <c r="BE253" s="150"/>
      <c r="BF253" s="150"/>
      <c r="BG253" s="150"/>
      <c r="BH253" s="150"/>
      <c r="BI253" s="150"/>
      <c r="BJ253" s="150"/>
      <c r="BK253" s="150"/>
      <c r="BL253" s="150"/>
      <c r="BM253" s="150"/>
      <c r="BN253" s="150"/>
      <c r="BO253" s="150"/>
      <c r="BP253" s="150"/>
      <c r="BQ253" s="150"/>
      <c r="BR253" s="150"/>
      <c r="BS253" s="150"/>
      <c r="BT253" s="150"/>
      <c r="BU253" s="150"/>
      <c r="BV253" s="150"/>
      <c r="BW253" s="150"/>
      <c r="BX253" s="150"/>
      <c r="BY253" s="150"/>
      <c r="BZ253" s="150"/>
      <c r="CA253" s="150"/>
      <c r="CB253" s="150"/>
      <c r="CC253" s="150"/>
      <c r="CD253" s="150"/>
      <c r="CE253" s="150"/>
      <c r="CF253" s="150"/>
      <c r="CG253" s="150"/>
      <c r="CH253" s="150"/>
      <c r="CI253" s="150"/>
      <c r="CJ253" s="150"/>
      <c r="CK253" s="150"/>
      <c r="CL253" s="150"/>
      <c r="CM253" s="150"/>
      <c r="CN253" s="150"/>
      <c r="CO253" s="150"/>
      <c r="CP253" s="151"/>
      <c r="CQ253" s="25"/>
      <c r="CR253" s="25"/>
      <c r="CS253" s="25"/>
      <c r="CT253" s="151"/>
      <c r="CU253" s="234"/>
      <c r="CV253" s="151"/>
      <c r="CW253" s="151"/>
      <c r="CX253" s="151"/>
      <c r="CY253" s="151"/>
      <c r="CZ253" s="151"/>
      <c r="DA253" s="151"/>
      <c r="DB253" s="151"/>
      <c r="DC253" s="151"/>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c r="FH253" s="25"/>
      <c r="FI253" s="25"/>
      <c r="FJ253" s="25"/>
      <c r="FK253" s="25"/>
      <c r="FL253" s="25"/>
      <c r="FM253" s="25"/>
      <c r="FN253" s="25"/>
      <c r="FO253" s="25"/>
      <c r="FP253" s="25"/>
      <c r="FQ253" s="25"/>
      <c r="FR253" s="25"/>
      <c r="FS253" s="25"/>
      <c r="FT253" s="25"/>
      <c r="FU253" s="25"/>
      <c r="FV253" s="25"/>
      <c r="FW253" s="25"/>
      <c r="FX253" s="25"/>
      <c r="FY253" s="25"/>
      <c r="FZ253" s="25"/>
      <c r="GA253" s="25"/>
      <c r="GB253" s="25"/>
      <c r="GC253" s="25"/>
      <c r="GD253" s="25"/>
      <c r="GE253" s="25"/>
      <c r="GF253" s="25"/>
      <c r="GG253" s="25"/>
      <c r="GH253" s="25"/>
      <c r="GI253" s="25"/>
      <c r="GJ253" s="25"/>
      <c r="GK253" s="25"/>
      <c r="GL253" s="25"/>
      <c r="GM253" s="25"/>
      <c r="GN253" s="25"/>
      <c r="GO253" s="25"/>
      <c r="GP253" s="25"/>
      <c r="GQ253" s="25"/>
      <c r="GR253" s="25"/>
      <c r="GS253" s="25"/>
      <c r="GT253" s="25"/>
      <c r="GU253" s="25"/>
      <c r="GV253" s="25"/>
      <c r="GW253" s="25"/>
      <c r="GX253" s="25"/>
      <c r="GY253" s="25"/>
      <c r="GZ253" s="25"/>
      <c r="HA253" s="25"/>
      <c r="HB253" s="25"/>
      <c r="HC253" s="25"/>
      <c r="HD253" s="25"/>
      <c r="HE253" s="25"/>
      <c r="HF253" s="25"/>
      <c r="HG253" s="25"/>
      <c r="HH253" s="25"/>
      <c r="HI253" s="25"/>
      <c r="HJ253" s="25"/>
      <c r="HK253" s="25"/>
      <c r="HL253" s="25"/>
      <c r="HM253" s="25"/>
      <c r="HN253" s="25"/>
      <c r="HO253" s="25"/>
      <c r="HP253" s="25"/>
      <c r="HQ253" s="25"/>
      <c r="HR253" s="25"/>
      <c r="HS253" s="25"/>
      <c r="HT253" s="25"/>
      <c r="HU253" s="25"/>
      <c r="HV253" s="25"/>
      <c r="HW253" s="25"/>
      <c r="HX253" s="25"/>
      <c r="HY253" s="25"/>
    </row>
    <row r="254" spans="1:233" ht="18.75" customHeight="1" x14ac:dyDescent="0.25">
      <c r="L254" s="157"/>
      <c r="N254" s="157"/>
      <c r="O254" s="207"/>
      <c r="P254" s="179"/>
      <c r="Q254" s="157"/>
      <c r="R254" s="179"/>
      <c r="S254" s="179"/>
      <c r="T254" s="222"/>
      <c r="U254" s="222"/>
      <c r="AA254" s="254"/>
      <c r="AB254" s="207"/>
      <c r="AC254" s="207"/>
      <c r="AF254" s="158"/>
      <c r="AG254" s="158"/>
      <c r="AH254" s="159"/>
      <c r="AI254" s="160"/>
    </row>
  </sheetData>
  <sheetProtection autoFilter="0"/>
  <mergeCells count="207">
    <mergeCell ref="CN152:CN153"/>
    <mergeCell ref="CO152:CO153"/>
    <mergeCell ref="BY152:BY153"/>
    <mergeCell ref="BZ152:BZ153"/>
    <mergeCell ref="CA152:CA153"/>
    <mergeCell ref="CB152:CB153"/>
    <mergeCell ref="CC152:CC153"/>
    <mergeCell ref="CD152:CD153"/>
    <mergeCell ref="CE152:CE153"/>
    <mergeCell ref="CF152:CF153"/>
    <mergeCell ref="CG152:CG153"/>
    <mergeCell ref="BV152:BV153"/>
    <mergeCell ref="BW152:BW153"/>
    <mergeCell ref="BX152:BX153"/>
    <mergeCell ref="CH152:CH153"/>
    <mergeCell ref="CI152:CI153"/>
    <mergeCell ref="CJ152:CJ153"/>
    <mergeCell ref="CK152:CK153"/>
    <mergeCell ref="CL152:CL153"/>
    <mergeCell ref="CM152:CM153"/>
    <mergeCell ref="BM152:BM153"/>
    <mergeCell ref="BN152:BN153"/>
    <mergeCell ref="BO152:BO153"/>
    <mergeCell ref="BP152:BP153"/>
    <mergeCell ref="BQ152:BQ153"/>
    <mergeCell ref="BR152:BR153"/>
    <mergeCell ref="BS152:BS153"/>
    <mergeCell ref="BT152:BT153"/>
    <mergeCell ref="BU152:BU153"/>
    <mergeCell ref="BD152:BD153"/>
    <mergeCell ref="BE152:BE153"/>
    <mergeCell ref="BF152:BF153"/>
    <mergeCell ref="BG152:BG153"/>
    <mergeCell ref="BH152:BH153"/>
    <mergeCell ref="BI152:BI153"/>
    <mergeCell ref="BJ152:BJ153"/>
    <mergeCell ref="BK152:BK153"/>
    <mergeCell ref="BL152:BL153"/>
    <mergeCell ref="AU152:AU153"/>
    <mergeCell ref="AV152:AV153"/>
    <mergeCell ref="AW152:AW153"/>
    <mergeCell ref="AX152:AX153"/>
    <mergeCell ref="AY152:AY153"/>
    <mergeCell ref="AZ152:AZ153"/>
    <mergeCell ref="BA152:BA153"/>
    <mergeCell ref="BB152:BB153"/>
    <mergeCell ref="BC152:BC153"/>
    <mergeCell ref="AL152:AL153"/>
    <mergeCell ref="AM152:AM153"/>
    <mergeCell ref="AN152:AN153"/>
    <mergeCell ref="AO152:AO153"/>
    <mergeCell ref="AP152:AP153"/>
    <mergeCell ref="AQ152:AQ153"/>
    <mergeCell ref="AR152:AR153"/>
    <mergeCell ref="AS152:AS153"/>
    <mergeCell ref="AT152:AT153"/>
    <mergeCell ref="AA152:AA153"/>
    <mergeCell ref="AF152:AF153"/>
    <mergeCell ref="AH152:AH153"/>
    <mergeCell ref="AG152:AG153"/>
    <mergeCell ref="AD152:AD153"/>
    <mergeCell ref="AE152:AE153"/>
    <mergeCell ref="AI152:AI153"/>
    <mergeCell ref="AJ152:AJ153"/>
    <mergeCell ref="AK152:AK153"/>
    <mergeCell ref="CP139:CP144"/>
    <mergeCell ref="CQ139:CQ144"/>
    <mergeCell ref="CR139:CR144"/>
    <mergeCell ref="CS139:CS144"/>
    <mergeCell ref="N139:N144"/>
    <mergeCell ref="O139:O144"/>
    <mergeCell ref="CT139:CT144"/>
    <mergeCell ref="R139:R144"/>
    <mergeCell ref="T139:T144"/>
    <mergeCell ref="U139:U144"/>
    <mergeCell ref="X139:X144"/>
    <mergeCell ref="AA139:AA144"/>
    <mergeCell ref="AD139:AD144"/>
    <mergeCell ref="AE139:AE144"/>
    <mergeCell ref="AG139:AG144"/>
    <mergeCell ref="AH139:AH144"/>
    <mergeCell ref="AI139:AI144"/>
    <mergeCell ref="CD139:CD144"/>
    <mergeCell ref="W152:W153"/>
    <mergeCell ref="Y152:Y153"/>
    <mergeCell ref="Z152:Z153"/>
    <mergeCell ref="W8:Z8"/>
    <mergeCell ref="A8:G8"/>
    <mergeCell ref="I8:K8"/>
    <mergeCell ref="M139:M144"/>
    <mergeCell ref="M152:M153"/>
    <mergeCell ref="Q152:Q153"/>
    <mergeCell ref="L8:Q8"/>
    <mergeCell ref="R8:V8"/>
    <mergeCell ref="F152:F153"/>
    <mergeCell ref="E152:E153"/>
    <mergeCell ref="D152:D153"/>
    <mergeCell ref="C152:C153"/>
    <mergeCell ref="B152:B153"/>
    <mergeCell ref="U152:U153"/>
    <mergeCell ref="CU139:CU144"/>
    <mergeCell ref="CV139:CV144"/>
    <mergeCell ref="CW139:CW144"/>
    <mergeCell ref="CX139:CX144"/>
    <mergeCell ref="DB152:DB153"/>
    <mergeCell ref="DC152:DC153"/>
    <mergeCell ref="DD152:DD153"/>
    <mergeCell ref="CU152:CU153"/>
    <mergeCell ref="CV152:CV153"/>
    <mergeCell ref="CW152:CW153"/>
    <mergeCell ref="CX152:CX153"/>
    <mergeCell ref="CY152:CY153"/>
    <mergeCell ref="DA152:DA153"/>
    <mergeCell ref="CZ152:CZ153"/>
    <mergeCell ref="A243:AC243"/>
    <mergeCell ref="AD243:AE243"/>
    <mergeCell ref="AF243:AH243"/>
    <mergeCell ref="L234:R234"/>
    <mergeCell ref="T234:AC234"/>
    <mergeCell ref="AD234:AE234"/>
    <mergeCell ref="DD139:DD144"/>
    <mergeCell ref="N152:N153"/>
    <mergeCell ref="L152:L153"/>
    <mergeCell ref="H152:H153"/>
    <mergeCell ref="G152:G153"/>
    <mergeCell ref="AB152:AB153"/>
    <mergeCell ref="AC152:AC153"/>
    <mergeCell ref="X152:X153"/>
    <mergeCell ref="CP152:CP153"/>
    <mergeCell ref="CQ152:CQ153"/>
    <mergeCell ref="CR152:CR153"/>
    <mergeCell ref="CS152:CS153"/>
    <mergeCell ref="CT152:CT153"/>
    <mergeCell ref="CY139:CY144"/>
    <mergeCell ref="CZ139:CZ144"/>
    <mergeCell ref="DA139:DA144"/>
    <mergeCell ref="DB139:DB144"/>
    <mergeCell ref="DC139:DC144"/>
    <mergeCell ref="AF246:AH246"/>
    <mergeCell ref="A248:E248"/>
    <mergeCell ref="A244:B244"/>
    <mergeCell ref="C244:AC244"/>
    <mergeCell ref="AD244:AE244"/>
    <mergeCell ref="A246:B246"/>
    <mergeCell ref="C246:AC246"/>
    <mergeCell ref="AD246:AE246"/>
    <mergeCell ref="AF244:AH244"/>
    <mergeCell ref="A245:B245"/>
    <mergeCell ref="C245:AC245"/>
    <mergeCell ref="AD245:AE245"/>
    <mergeCell ref="AF245:AH245"/>
    <mergeCell ref="L237:R237"/>
    <mergeCell ref="T237:AC237"/>
    <mergeCell ref="AD237:AE237"/>
    <mergeCell ref="L238:R238"/>
    <mergeCell ref="T238:AC238"/>
    <mergeCell ref="AD238:AE238"/>
    <mergeCell ref="T240:AC240"/>
    <mergeCell ref="T241:AC241"/>
    <mergeCell ref="L228:R228"/>
    <mergeCell ref="T228:AC228"/>
    <mergeCell ref="AD228:AE228"/>
    <mergeCell ref="L233:R233"/>
    <mergeCell ref="T233:AC233"/>
    <mergeCell ref="AD233:AE233"/>
    <mergeCell ref="L10:L12"/>
    <mergeCell ref="A223:AE223"/>
    <mergeCell ref="L227:R227"/>
    <mergeCell ref="T227:AC227"/>
    <mergeCell ref="AD227:AE227"/>
    <mergeCell ref="N106:N107"/>
    <mergeCell ref="L139:L144"/>
    <mergeCell ref="H139:H144"/>
    <mergeCell ref="G139:G144"/>
    <mergeCell ref="F139:F144"/>
    <mergeCell ref="E139:E144"/>
    <mergeCell ref="D139:D144"/>
    <mergeCell ref="C139:C144"/>
    <mergeCell ref="B139:B144"/>
    <mergeCell ref="A139:A144"/>
    <mergeCell ref="A152:A153"/>
    <mergeCell ref="O152:O153"/>
    <mergeCell ref="AB139:AB144"/>
    <mergeCell ref="AC139:AC144"/>
    <mergeCell ref="W139:W144"/>
    <mergeCell ref="Y139:Y144"/>
    <mergeCell ref="Z139:Z144"/>
    <mergeCell ref="R152:R153"/>
    <mergeCell ref="T152:T153"/>
    <mergeCell ref="AB8:AC8"/>
    <mergeCell ref="AI8:CO8"/>
    <mergeCell ref="CA7:CM7"/>
    <mergeCell ref="A1:AC2"/>
    <mergeCell ref="AD1:AH2"/>
    <mergeCell ref="A3:AC3"/>
    <mergeCell ref="AD3:AE3"/>
    <mergeCell ref="AF3:AH3"/>
    <mergeCell ref="A5:E5"/>
    <mergeCell ref="F5:AC5"/>
    <mergeCell ref="AD5:AE6"/>
    <mergeCell ref="AF5:AH6"/>
    <mergeCell ref="A6:E6"/>
    <mergeCell ref="F6:AC6"/>
    <mergeCell ref="A7:AH7"/>
    <mergeCell ref="AJ7:AL7"/>
    <mergeCell ref="AP7:BD7"/>
    <mergeCell ref="BG7:BQ7"/>
  </mergeCells>
  <conditionalFormatting sqref="AF251">
    <cfRule type="duplicateValues" dxfId="16" priority="18"/>
  </conditionalFormatting>
  <conditionalFormatting sqref="AF252">
    <cfRule type="duplicateValues" dxfId="15" priority="17"/>
  </conditionalFormatting>
  <conditionalFormatting sqref="CV9:XFD9 A9:D9 F9 AD9:CO9">
    <cfRule type="duplicateValues" dxfId="14" priority="19"/>
  </conditionalFormatting>
  <conditionalFormatting sqref="CP9:CU9">
    <cfRule type="duplicateValues" dxfId="13" priority="20"/>
  </conditionalFormatting>
  <conditionalFormatting sqref="G9">
    <cfRule type="duplicateValues" dxfId="12" priority="16"/>
  </conditionalFormatting>
  <conditionalFormatting sqref="H9">
    <cfRule type="duplicateValues" dxfId="11" priority="15"/>
  </conditionalFormatting>
  <conditionalFormatting sqref="E9">
    <cfRule type="duplicateValues" dxfId="10" priority="12"/>
  </conditionalFormatting>
  <conditionalFormatting sqref="I9">
    <cfRule type="duplicateValues" dxfId="9" priority="10"/>
  </conditionalFormatting>
  <conditionalFormatting sqref="J9:K9">
    <cfRule type="duplicateValues" dxfId="8" priority="9"/>
  </conditionalFormatting>
  <conditionalFormatting sqref="Q9">
    <cfRule type="duplicateValues" dxfId="7" priority="7"/>
  </conditionalFormatting>
  <conditionalFormatting sqref="AB9:AC9 L9 N9:P9 R9:U9">
    <cfRule type="duplicateValues" dxfId="6" priority="56"/>
  </conditionalFormatting>
  <conditionalFormatting sqref="M9">
    <cfRule type="duplicateValues" dxfId="5" priority="6"/>
  </conditionalFormatting>
  <conditionalFormatting sqref="V9">
    <cfRule type="duplicateValues" dxfId="4" priority="5"/>
  </conditionalFormatting>
  <conditionalFormatting sqref="W9">
    <cfRule type="duplicateValues" dxfId="3" priority="4"/>
  </conditionalFormatting>
  <conditionalFormatting sqref="Y9:Z9">
    <cfRule type="duplicateValues" dxfId="2" priority="2"/>
  </conditionalFormatting>
  <conditionalFormatting sqref="X9">
    <cfRule type="duplicateValues" dxfId="1" priority="3"/>
  </conditionalFormatting>
  <conditionalFormatting sqref="AA9">
    <cfRule type="duplicateValues" dxfId="0" priority="63"/>
  </conditionalFormatting>
  <printOptions horizontalCentered="1"/>
  <pageMargins left="0.31496062992125984" right="0.31496062992125984" top="0.31496062992125984" bottom="0.31496062992125984" header="0.19685039370078741" footer="0.19685039370078741"/>
  <pageSetup scale="10" fitToHeight="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vt:lpstr>
      <vt:lpstr>PA!Área_de_impresión</vt:lpstr>
      <vt:lpstr>PA!Títulos_a_imprimir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JAEL PLANEACION</dc:creator>
  <cp:lastModifiedBy>PLANEACION SCANNER</cp:lastModifiedBy>
  <dcterms:created xsi:type="dcterms:W3CDTF">2022-01-12T20:09:15Z</dcterms:created>
  <dcterms:modified xsi:type="dcterms:W3CDTF">2022-01-28T15:33:20Z</dcterms:modified>
</cp:coreProperties>
</file>