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LKIN\01 2021\GOBERNACIÓN\PLAN ACCIÓN 2021\"/>
    </mc:Choice>
  </mc:AlternateContent>
  <bookViews>
    <workbookView xWindow="0" yWindow="0" windowWidth="20490" windowHeight="7755"/>
  </bookViews>
  <sheets>
    <sheet name="PA 2021" sheetId="1" r:id="rId1"/>
  </sheets>
  <definedNames>
    <definedName name="_xlnm._FilterDatabase" localSheetId="0" hidden="1">'PA 2021'!$A$6:$DK$301</definedName>
    <definedName name="A">#REF!</definedName>
    <definedName name="ACREENCIAS_LEY617" localSheetId="0">#REF!</definedName>
    <definedName name="ACREENCIAS_LEY617">#REF!</definedName>
    <definedName name="ACREENCIAS_NO_RELACIONADAS" localSheetId="0">#REF!</definedName>
    <definedName name="ACREENCIAS_NO_RELACIONADAS">#REF!</definedName>
    <definedName name="ACREENCIAS_REESTRUCTURADAS" localSheetId="0">#REF!</definedName>
    <definedName name="ACREENCIAS_REESTRUCTURADAS">#REF!</definedName>
    <definedName name="B">#REF!</definedName>
    <definedName name="CONTRATISTAS" localSheetId="0">#REF!</definedName>
    <definedName name="CONTRATISTAS">#REF!</definedName>
    <definedName name="D">#REF!</definedName>
    <definedName name="DESCENTRALIZADAS" localSheetId="0">#REF!</definedName>
    <definedName name="DESCENTRALIZADAS">#REF!</definedName>
    <definedName name="DEUDA" localSheetId="0">#REF!</definedName>
    <definedName name="DEUDA">#REF!</definedName>
    <definedName name="E">#REF!</definedName>
    <definedName name="ENCABEZADO" localSheetId="0">#REF!</definedName>
    <definedName name="ENCABEZADO">#REF!</definedName>
    <definedName name="EVOLUCION_PLANTA" localSheetId="0">#REF!</definedName>
    <definedName name="EVOLUCION_PLANTA">#REF!</definedName>
    <definedName name="PENSIONADOS" localSheetId="0">#REF!</definedName>
    <definedName name="PENSIONADOS">#REF!</definedName>
    <definedName name="PLANTA" localSheetId="0">#REF!</definedName>
    <definedName name="PLANTA">#REF!</definedName>
    <definedName name="Z_396253F3_E6CA_4D53_9A5A_66098C782280_.wvu.Cols" localSheetId="0">#REF!</definedName>
    <definedName name="Z_396253F3_E6CA_4D53_9A5A_66098C782280_.wvu.PrintTitles" localSheetId="0">'PA 2021'!$6:$6</definedName>
    <definedName name="Z_396253F3_E6CA_4D53_9A5A_66098C782280_.wvu.Rows" localSheetId="0">'PA 2021'!$299:$299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2" i="1" l="1"/>
  <c r="CK299" i="1" l="1"/>
  <c r="CJ299" i="1"/>
  <c r="CJ8" i="1" s="1"/>
  <c r="CI299" i="1"/>
  <c r="CH299" i="1"/>
  <c r="CG299" i="1"/>
  <c r="CF299" i="1"/>
  <c r="CE299" i="1"/>
  <c r="CD299" i="1"/>
  <c r="CC299" i="1"/>
  <c r="CB299" i="1"/>
  <c r="CB8" i="1" s="1"/>
  <c r="CA299" i="1"/>
  <c r="BZ299" i="1"/>
  <c r="BY299" i="1"/>
  <c r="BX299" i="1"/>
  <c r="BW299" i="1"/>
  <c r="BV299" i="1"/>
  <c r="BU299" i="1"/>
  <c r="BT299" i="1"/>
  <c r="BT8" i="1" s="1"/>
  <c r="BS299" i="1"/>
  <c r="BR299" i="1"/>
  <c r="BQ299" i="1"/>
  <c r="BP299" i="1"/>
  <c r="BO299" i="1"/>
  <c r="BN299" i="1"/>
  <c r="BM299" i="1"/>
  <c r="BL299" i="1"/>
  <c r="BL8" i="1" s="1"/>
  <c r="BK299" i="1"/>
  <c r="BJ299" i="1"/>
  <c r="BI299" i="1"/>
  <c r="BH299" i="1"/>
  <c r="BG299" i="1"/>
  <c r="BF299" i="1"/>
  <c r="BE299" i="1"/>
  <c r="BD299" i="1"/>
  <c r="BD8" i="1" s="1"/>
  <c r="BC299" i="1"/>
  <c r="BB299" i="1"/>
  <c r="AZ299" i="1"/>
  <c r="AY299" i="1"/>
  <c r="AX299" i="1"/>
  <c r="AV299" i="1"/>
  <c r="AV8" i="1" s="1"/>
  <c r="AU299" i="1"/>
  <c r="AT299" i="1"/>
  <c r="AP299" i="1"/>
  <c r="AN299" i="1"/>
  <c r="AN8" i="1" s="1"/>
  <c r="AM299" i="1"/>
  <c r="AL299" i="1"/>
  <c r="AJ299" i="1"/>
  <c r="AH299" i="1"/>
  <c r="AG299" i="1"/>
  <c r="AF299" i="1"/>
  <c r="AF8" i="1" s="1"/>
  <c r="AE299" i="1"/>
  <c r="AD299" i="1"/>
  <c r="AC299" i="1"/>
  <c r="AB299" i="1"/>
  <c r="Z296" i="1"/>
  <c r="J296" i="1" s="1"/>
  <c r="Z295" i="1"/>
  <c r="J295" i="1" s="1"/>
  <c r="Z293" i="1"/>
  <c r="J293" i="1" s="1"/>
  <c r="Z282" i="1"/>
  <c r="J282" i="1" s="1"/>
  <c r="Z281" i="1"/>
  <c r="J281" i="1" s="1"/>
  <c r="AR275" i="1"/>
  <c r="Z275" i="1"/>
  <c r="J275" i="1" s="1"/>
  <c r="Z274" i="1"/>
  <c r="J274" i="1"/>
  <c r="Z272" i="1"/>
  <c r="Z269" i="1"/>
  <c r="J269" i="1" s="1"/>
  <c r="Z268" i="1"/>
  <c r="J268" i="1" s="1"/>
  <c r="Z265" i="1"/>
  <c r="J265" i="1" s="1"/>
  <c r="Z264" i="1"/>
  <c r="J264" i="1" s="1"/>
  <c r="Z262" i="1"/>
  <c r="J262" i="1" s="1"/>
  <c r="Z261" i="1"/>
  <c r="J261" i="1" s="1"/>
  <c r="Z260" i="1"/>
  <c r="J260" i="1" s="1"/>
  <c r="Z258" i="1"/>
  <c r="J258" i="1" s="1"/>
  <c r="Z257" i="1"/>
  <c r="J257" i="1" s="1"/>
  <c r="Z256" i="1"/>
  <c r="J256" i="1" s="1"/>
  <c r="Z254" i="1"/>
  <c r="J254" i="1" s="1"/>
  <c r="Z253" i="1"/>
  <c r="J253" i="1" s="1"/>
  <c r="Z252" i="1"/>
  <c r="J252" i="1" s="1"/>
  <c r="Z250" i="1"/>
  <c r="J250" i="1" s="1"/>
  <c r="Z249" i="1"/>
  <c r="J249" i="1" s="1"/>
  <c r="Z248" i="1"/>
  <c r="J248" i="1" s="1"/>
  <c r="Z246" i="1"/>
  <c r="J246" i="1" s="1"/>
  <c r="AQ241" i="1"/>
  <c r="Z241" i="1" s="1"/>
  <c r="J241" i="1" s="1"/>
  <c r="Z240" i="1"/>
  <c r="J240" i="1" s="1"/>
  <c r="Z238" i="1"/>
  <c r="J238" i="1" s="1"/>
  <c r="AN232" i="1"/>
  <c r="Z232" i="1"/>
  <c r="J232" i="1" s="1"/>
  <c r="Z231" i="1"/>
  <c r="J231" i="1" s="1"/>
  <c r="Z229" i="1"/>
  <c r="J229" i="1" s="1"/>
  <c r="Z228" i="1"/>
  <c r="J228" i="1" s="1"/>
  <c r="Z227" i="1"/>
  <c r="J227" i="1" s="1"/>
  <c r="Z226" i="1"/>
  <c r="J226" i="1" s="1"/>
  <c r="Z225" i="1"/>
  <c r="J225" i="1" s="1"/>
  <c r="Z224" i="1"/>
  <c r="J224" i="1" s="1"/>
  <c r="Z223" i="1"/>
  <c r="J223" i="1" s="1"/>
  <c r="Z221" i="1"/>
  <c r="J221" i="1" s="1"/>
  <c r="Z220" i="1"/>
  <c r="J220" i="1" s="1"/>
  <c r="Z219" i="1"/>
  <c r="J219" i="1" s="1"/>
  <c r="Z218" i="1"/>
  <c r="J218" i="1" s="1"/>
  <c r="Z217" i="1"/>
  <c r="J217" i="1" s="1"/>
  <c r="Z216" i="1"/>
  <c r="J216" i="1" s="1"/>
  <c r="Z215" i="1"/>
  <c r="J215" i="1" s="1"/>
  <c r="BA214" i="1"/>
  <c r="Z214" i="1" s="1"/>
  <c r="J214" i="1" s="1"/>
  <c r="AS214" i="1"/>
  <c r="AS299" i="1" s="1"/>
  <c r="AS8" i="1" s="1"/>
  <c r="AR214" i="1"/>
  <c r="AO214" i="1"/>
  <c r="AO299" i="1" s="1"/>
  <c r="AO8" i="1" s="1"/>
  <c r="Z213" i="1"/>
  <c r="J213" i="1" s="1"/>
  <c r="Z211" i="1"/>
  <c r="J211" i="1" s="1"/>
  <c r="Z210" i="1"/>
  <c r="J210" i="1" s="1"/>
  <c r="Z209" i="1"/>
  <c r="J209" i="1" s="1"/>
  <c r="Z208" i="1"/>
  <c r="J208" i="1" s="1"/>
  <c r="Z207" i="1"/>
  <c r="J207" i="1" s="1"/>
  <c r="Z206" i="1"/>
  <c r="J206" i="1" s="1"/>
  <c r="Z205" i="1"/>
  <c r="J205" i="1" s="1"/>
  <c r="Z204" i="1"/>
  <c r="J204" i="1" s="1"/>
  <c r="Z203" i="1"/>
  <c r="J203" i="1" s="1"/>
  <c r="Z202" i="1"/>
  <c r="J202" i="1" s="1"/>
  <c r="Z201" i="1"/>
  <c r="J201" i="1" s="1"/>
  <c r="AW200" i="1"/>
  <c r="AW299" i="1" s="1"/>
  <c r="AW8" i="1" s="1"/>
  <c r="Z199" i="1"/>
  <c r="J199" i="1" s="1"/>
  <c r="Z197" i="1"/>
  <c r="J197" i="1" s="1"/>
  <c r="Z196" i="1"/>
  <c r="J196" i="1" s="1"/>
  <c r="Z195" i="1"/>
  <c r="J195" i="1" s="1"/>
  <c r="Z194" i="1"/>
  <c r="J194" i="1" s="1"/>
  <c r="Z193" i="1"/>
  <c r="J193" i="1" s="1"/>
  <c r="Z192" i="1"/>
  <c r="J192" i="1" s="1"/>
  <c r="Z191" i="1"/>
  <c r="J191" i="1" s="1"/>
  <c r="Z189" i="1"/>
  <c r="J189" i="1" s="1"/>
  <c r="Z188" i="1"/>
  <c r="J188" i="1" s="1"/>
  <c r="Z187" i="1"/>
  <c r="J187" i="1" s="1"/>
  <c r="Z186" i="1"/>
  <c r="J186" i="1" s="1"/>
  <c r="Z185" i="1"/>
  <c r="J185" i="1" s="1"/>
  <c r="Z184" i="1"/>
  <c r="J184" i="1"/>
  <c r="Z183" i="1"/>
  <c r="J183" i="1" s="1"/>
  <c r="Z182" i="1"/>
  <c r="J182" i="1" s="1"/>
  <c r="Z181" i="1"/>
  <c r="J181" i="1" s="1"/>
  <c r="Z180" i="1"/>
  <c r="J180" i="1" s="1"/>
  <c r="Z179" i="1"/>
  <c r="J179" i="1" s="1"/>
  <c r="Z178" i="1"/>
  <c r="J178" i="1" s="1"/>
  <c r="Z177" i="1"/>
  <c r="J177" i="1" s="1"/>
  <c r="Z176" i="1"/>
  <c r="J176" i="1" s="1"/>
  <c r="Z175" i="1"/>
  <c r="J175" i="1" s="1"/>
  <c r="Z174" i="1"/>
  <c r="J174" i="1" s="1"/>
  <c r="Z173" i="1"/>
  <c r="J173" i="1" s="1"/>
  <c r="Z172" i="1"/>
  <c r="J172" i="1" s="1"/>
  <c r="Z171" i="1"/>
  <c r="J171" i="1" s="1"/>
  <c r="Z170" i="1"/>
  <c r="J170" i="1" s="1"/>
  <c r="Z168" i="1"/>
  <c r="J168" i="1" s="1"/>
  <c r="Z167" i="1"/>
  <c r="J167" i="1" s="1"/>
  <c r="Z166" i="1"/>
  <c r="J166" i="1" s="1"/>
  <c r="Z165" i="1"/>
  <c r="J165" i="1" s="1"/>
  <c r="Z164" i="1"/>
  <c r="J164" i="1" s="1"/>
  <c r="Z163" i="1"/>
  <c r="J163" i="1" s="1"/>
  <c r="Z161" i="1"/>
  <c r="J161" i="1" s="1"/>
  <c r="Z160" i="1"/>
  <c r="J160" i="1" s="1"/>
  <c r="Z159" i="1"/>
  <c r="J159" i="1" s="1"/>
  <c r="Z158" i="1"/>
  <c r="J158" i="1" s="1"/>
  <c r="Z157" i="1"/>
  <c r="J157" i="1" s="1"/>
  <c r="Z156" i="1"/>
  <c r="J156" i="1" s="1"/>
  <c r="Z154" i="1"/>
  <c r="J154" i="1" s="1"/>
  <c r="Z153" i="1"/>
  <c r="J153" i="1" s="1"/>
  <c r="Z152" i="1"/>
  <c r="J152" i="1" s="1"/>
  <c r="Z151" i="1"/>
  <c r="J151" i="1" s="1"/>
  <c r="Z150" i="1"/>
  <c r="J150" i="1" s="1"/>
  <c r="Z148" i="1"/>
  <c r="J148" i="1" s="1"/>
  <c r="Z147" i="1"/>
  <c r="J147" i="1" s="1"/>
  <c r="Z146" i="1"/>
  <c r="J146" i="1" s="1"/>
  <c r="Z144" i="1"/>
  <c r="J144" i="1" s="1"/>
  <c r="Z143" i="1"/>
  <c r="J143" i="1" s="1"/>
  <c r="Z142" i="1"/>
  <c r="J142" i="1" s="1"/>
  <c r="Z141" i="1"/>
  <c r="J141" i="1" s="1"/>
  <c r="Z140" i="1"/>
  <c r="J140" i="1" s="1"/>
  <c r="Z139" i="1"/>
  <c r="J139" i="1" s="1"/>
  <c r="AK138" i="1"/>
  <c r="Z138" i="1" s="1"/>
  <c r="J138" i="1" s="1"/>
  <c r="AV137" i="1"/>
  <c r="AR137" i="1"/>
  <c r="AR299" i="1" s="1"/>
  <c r="AR8" i="1" s="1"/>
  <c r="Z136" i="1"/>
  <c r="J136" i="1" s="1"/>
  <c r="Z134" i="1"/>
  <c r="J134" i="1" s="1"/>
  <c r="Z133" i="1"/>
  <c r="J133" i="1" s="1"/>
  <c r="Z132" i="1"/>
  <c r="J132" i="1" s="1"/>
  <c r="Z131" i="1"/>
  <c r="J131" i="1" s="1"/>
  <c r="Q131" i="1" s="1"/>
  <c r="Z130" i="1"/>
  <c r="J130" i="1" s="1"/>
  <c r="Z129" i="1"/>
  <c r="J129" i="1" s="1"/>
  <c r="Z128" i="1"/>
  <c r="J128" i="1" s="1"/>
  <c r="Q128" i="1"/>
  <c r="Z127" i="1"/>
  <c r="J127" i="1" s="1"/>
  <c r="Z126" i="1"/>
  <c r="J126" i="1" s="1"/>
  <c r="Q126" i="1"/>
  <c r="Z125" i="1"/>
  <c r="Z123" i="1"/>
  <c r="Z122" i="1"/>
  <c r="Z121" i="1"/>
  <c r="Z120" i="1"/>
  <c r="Z119" i="1"/>
  <c r="J119" i="1" s="1"/>
  <c r="Z118" i="1"/>
  <c r="Z117" i="1"/>
  <c r="J117" i="1" s="1"/>
  <c r="Z116" i="1"/>
  <c r="J116" i="1" s="1"/>
  <c r="Z115" i="1"/>
  <c r="J115" i="1" s="1"/>
  <c r="Z114" i="1"/>
  <c r="J114" i="1" s="1"/>
  <c r="Z113" i="1"/>
  <c r="J113" i="1" s="1"/>
  <c r="Z112" i="1"/>
  <c r="Z110" i="1"/>
  <c r="Z109" i="1"/>
  <c r="Z108" i="1"/>
  <c r="Z107" i="1"/>
  <c r="J107" i="1" s="1"/>
  <c r="Z106" i="1"/>
  <c r="Z105" i="1"/>
  <c r="J105" i="1" s="1"/>
  <c r="Z104" i="1"/>
  <c r="J104" i="1" s="1"/>
  <c r="Z103" i="1"/>
  <c r="J103" i="1" s="1"/>
  <c r="Z102" i="1"/>
  <c r="J102" i="1" s="1"/>
  <c r="Z101" i="1"/>
  <c r="J101" i="1" s="1"/>
  <c r="Z100" i="1"/>
  <c r="J100" i="1" s="1"/>
  <c r="Z99" i="1"/>
  <c r="J99" i="1" s="1"/>
  <c r="Z98" i="1"/>
  <c r="J98" i="1" s="1"/>
  <c r="Z97" i="1"/>
  <c r="J97" i="1" s="1"/>
  <c r="Z96" i="1"/>
  <c r="Z94" i="1"/>
  <c r="Z93" i="1"/>
  <c r="Z92" i="1"/>
  <c r="Z91" i="1"/>
  <c r="Z90" i="1"/>
  <c r="J90" i="1" s="1"/>
  <c r="Z89" i="1"/>
  <c r="J89" i="1" s="1"/>
  <c r="Z88" i="1"/>
  <c r="J88" i="1" s="1"/>
  <c r="Z87" i="1"/>
  <c r="Z85" i="1"/>
  <c r="Z84" i="1"/>
  <c r="Z83" i="1"/>
  <c r="Z82" i="1"/>
  <c r="J82" i="1" s="1"/>
  <c r="Z81" i="1"/>
  <c r="Z79" i="1"/>
  <c r="Z78" i="1"/>
  <c r="Z77" i="1"/>
  <c r="Z76" i="1"/>
  <c r="J76" i="1" s="1"/>
  <c r="Z75" i="1"/>
  <c r="J75" i="1" s="1"/>
  <c r="Z74" i="1"/>
  <c r="J74" i="1" s="1"/>
  <c r="Z73" i="1"/>
  <c r="Z71" i="1"/>
  <c r="Z70" i="1"/>
  <c r="Z69" i="1"/>
  <c r="Z68" i="1"/>
  <c r="J68" i="1" s="1"/>
  <c r="Z67" i="1"/>
  <c r="Z65" i="1"/>
  <c r="Z64" i="1"/>
  <c r="J64" i="1" s="1"/>
  <c r="Z63" i="1"/>
  <c r="Z61" i="1"/>
  <c r="Z60" i="1"/>
  <c r="Z59" i="1"/>
  <c r="Z58" i="1"/>
  <c r="AI57" i="1"/>
  <c r="AI299" i="1" s="1"/>
  <c r="AI8" i="1" s="1"/>
  <c r="Z57" i="1"/>
  <c r="J57" i="1" s="1"/>
  <c r="Z56" i="1"/>
  <c r="Z54" i="1"/>
  <c r="Z53" i="1"/>
  <c r="Z52" i="1"/>
  <c r="Z51" i="1"/>
  <c r="J51" i="1" s="1"/>
  <c r="Z50" i="1"/>
  <c r="J50" i="1" s="1"/>
  <c r="AA49" i="1"/>
  <c r="Z49" i="1" s="1"/>
  <c r="J49" i="1" s="1"/>
  <c r="Z48" i="1"/>
  <c r="Z46" i="1"/>
  <c r="J46" i="1" s="1"/>
  <c r="Z45" i="1"/>
  <c r="J45" i="1" s="1"/>
  <c r="Z44" i="1"/>
  <c r="Z42" i="1"/>
  <c r="Z41" i="1"/>
  <c r="Z40" i="1"/>
  <c r="Z39" i="1"/>
  <c r="Z38" i="1"/>
  <c r="J38" i="1" s="1"/>
  <c r="Z37" i="1"/>
  <c r="Z35" i="1"/>
  <c r="J35" i="1" s="1"/>
  <c r="Z34" i="1"/>
  <c r="Z32" i="1"/>
  <c r="Z31" i="1"/>
  <c r="Z30" i="1"/>
  <c r="Z29" i="1"/>
  <c r="Z28" i="1"/>
  <c r="J28" i="1" s="1"/>
  <c r="Z27" i="1"/>
  <c r="Z25" i="1"/>
  <c r="Z24" i="1"/>
  <c r="Z23" i="1"/>
  <c r="J23" i="1" s="1"/>
  <c r="Z22" i="1"/>
  <c r="Z20" i="1"/>
  <c r="Z19" i="1"/>
  <c r="J19" i="1" s="1"/>
  <c r="Z18" i="1"/>
  <c r="Z16" i="1"/>
  <c r="J16" i="1" s="1"/>
  <c r="Z15" i="1"/>
  <c r="J15" i="1" s="1"/>
  <c r="Z14" i="1"/>
  <c r="Z12" i="1"/>
  <c r="Z11" i="1"/>
  <c r="Z10" i="1"/>
  <c r="CK8" i="1"/>
  <c r="CI8" i="1"/>
  <c r="CH8" i="1"/>
  <c r="CG8" i="1"/>
  <c r="CF8" i="1"/>
  <c r="CE8" i="1"/>
  <c r="CD8" i="1"/>
  <c r="CA8" i="1"/>
  <c r="BZ8" i="1"/>
  <c r="BY8" i="1"/>
  <c r="BX8" i="1"/>
  <c r="BW8" i="1"/>
  <c r="BV8" i="1"/>
  <c r="BU8" i="1"/>
  <c r="BS8" i="1"/>
  <c r="BR8" i="1"/>
  <c r="BQ8" i="1"/>
  <c r="BP8" i="1"/>
  <c r="BO8" i="1"/>
  <c r="BN8" i="1"/>
  <c r="BM8" i="1"/>
  <c r="BK8" i="1"/>
  <c r="BJ8" i="1"/>
  <c r="BI8" i="1"/>
  <c r="BH8" i="1"/>
  <c r="BG8" i="1"/>
  <c r="BF8" i="1"/>
  <c r="BE8" i="1"/>
  <c r="BC8" i="1"/>
  <c r="BB8" i="1"/>
  <c r="AZ8" i="1"/>
  <c r="AY8" i="1"/>
  <c r="AX8" i="1"/>
  <c r="AP8" i="1"/>
  <c r="AM8" i="1"/>
  <c r="AL8" i="1"/>
  <c r="AJ8" i="1"/>
  <c r="AH8" i="1"/>
  <c r="AG8" i="1"/>
  <c r="AE8" i="1"/>
  <c r="AD8" i="1"/>
  <c r="AC8" i="1"/>
  <c r="AB8" i="1"/>
  <c r="Z7" i="1"/>
  <c r="Z299" i="1" l="1"/>
  <c r="Z137" i="1"/>
  <c r="J137" i="1" s="1"/>
  <c r="J7" i="1" s="1"/>
  <c r="AA299" i="1"/>
  <c r="AA8" i="1" s="1"/>
  <c r="AQ299" i="1"/>
  <c r="AQ8" i="1" s="1"/>
  <c r="AK299" i="1"/>
  <c r="AK8" i="1" s="1"/>
  <c r="BA299" i="1"/>
  <c r="BA8" i="1" s="1"/>
  <c r="Z200" i="1"/>
  <c r="J200" i="1" s="1"/>
  <c r="J299" i="1" s="1"/>
  <c r="Z8" i="1" l="1"/>
</calcChain>
</file>

<file path=xl/sharedStrings.xml><?xml version="1.0" encoding="utf-8"?>
<sst xmlns="http://schemas.openxmlformats.org/spreadsheetml/2006/main" count="2776" uniqueCount="943">
  <si>
    <t>SEPLAD-F-13</t>
  </si>
  <si>
    <t>FECHA: 31/03/20</t>
  </si>
  <si>
    <t>INGRESOS CORRIENTES DE LIBRE DESTINACION</t>
  </si>
  <si>
    <t>ESTAMPILLAS</t>
  </si>
  <si>
    <t>UN</t>
  </si>
  <si>
    <t>DIM</t>
  </si>
  <si>
    <t>LINEA ESTRATEGICA</t>
  </si>
  <si>
    <t>SECTOR PDD</t>
  </si>
  <si>
    <t>SECTOR DE INVERSION CCPET</t>
  </si>
  <si>
    <t>PROGRAMA PPTAL</t>
  </si>
  <si>
    <t>PROYECTO</t>
  </si>
  <si>
    <t>GASTO PUBLICO SOCIAL</t>
  </si>
  <si>
    <t>PROYECTO DE INVERSION</t>
  </si>
  <si>
    <t xml:space="preserve">VALOR TOTAL DEL PROYECTO </t>
  </si>
  <si>
    <t>OBJETIVO DEL PROYECTO</t>
  </si>
  <si>
    <t>META DE ALCANCE DEL PROYECTO</t>
  </si>
  <si>
    <t>ACTIVIDADES</t>
  </si>
  <si>
    <t>INDICADOR ESPERADO DE  ACTIVIDADES</t>
  </si>
  <si>
    <t>FECHA DE INICIO</t>
  </si>
  <si>
    <t xml:space="preserve">FECHA DE TERMINACIÓN </t>
  </si>
  <si>
    <t>VALOR DEL PROYECTO POR META</t>
  </si>
  <si>
    <t>Dependencia</t>
  </si>
  <si>
    <t>Responsables</t>
  </si>
  <si>
    <t xml:space="preserve">CODIGO BPIN </t>
  </si>
  <si>
    <t>OBSERVACIÓN</t>
  </si>
  <si>
    <t>PRODUCTO</t>
  </si>
  <si>
    <t>INDICADOR DE PRODUCTO</t>
  </si>
  <si>
    <t>SECTOR FUT</t>
  </si>
  <si>
    <t>VALOR DE LAS FUENTES DE FINANCIACION</t>
  </si>
  <si>
    <t>Rendimientos Financieros Regalías</t>
  </si>
  <si>
    <t>Rendimientos Financieros FAEP</t>
  </si>
  <si>
    <t xml:space="preserve"> rendimientos financieros margen de comercialización regalías</t>
  </si>
  <si>
    <t xml:space="preserve">rendimientos financieros departamento de Arauca - saldos empréstitos </t>
  </si>
  <si>
    <t>Rendimientos Financieros Excedentes del FONPET  en virtud del decreto No.055/2009, resolución 304/2014 Min hacienda</t>
  </si>
  <si>
    <t>Rendimientos financieros cta. No 064-011935 Dpto. de Arauca - Empréstito bancario 2013, registro Min hacienda 611515230</t>
  </si>
  <si>
    <t>Rendimientos financieros cta.No.137-31967-9 Departamento de Arauca-Emprestito Bancario 2013,registro ninhacienda 611515221</t>
  </si>
  <si>
    <t>Impuesto de Registro - Oficinas de Instrumentos Públicos</t>
  </si>
  <si>
    <t>Impuesto al consumo de licores - Nacionales  (60%  ICLD)</t>
  </si>
  <si>
    <t>Impuesto al consumo de licores - Extranjeros  (60% ICLD)</t>
  </si>
  <si>
    <t>Impuesto al consumo de cervezas, sifones, refajos y mezclas - Nacionales</t>
  </si>
  <si>
    <t>Impuesto al consumo de cervezas, sifones, refajos y mezclas - Extranjeras</t>
  </si>
  <si>
    <t>Componente específico del impuesto al consumo de cigarrillos y tabaco - Nacionales</t>
  </si>
  <si>
    <t>Rendimientos Financieros ICLD</t>
  </si>
  <si>
    <t>Componente específico del impuesto al consumo de cigarrillos y tabaco - Extranjeros</t>
  </si>
  <si>
    <t>Al Deguello Ganado Mayor Mpio Arauca</t>
  </si>
  <si>
    <t>Al Deguello Ganado Mayor Otros Municipios</t>
  </si>
  <si>
    <t>Sobretasa a la gasolina CSF</t>
  </si>
  <si>
    <t>Sanciones administrativas</t>
  </si>
  <si>
    <t>Multas por contravenciones a las rentas Departamentales</t>
  </si>
  <si>
    <t>Sanciones sobre Impuestos sobre vehículos automotores (80% Vigencia Anterior CSF).</t>
  </si>
  <si>
    <t>Sanciones sobre impuestos sobre vehiculos  automotores (80% vigencia actual) CSF</t>
  </si>
  <si>
    <t>Impuestos sobre vehículos automotores (80% Vigencia Actual CSF).</t>
  </si>
  <si>
    <t>Impuestos sobre vehículos automotores (80% Vigencia Anterior CSF).</t>
  </si>
  <si>
    <t>Publicaciones de documentos de carácter oficial - Gaceta Departamental</t>
  </si>
  <si>
    <t>Arrendamientos</t>
  </si>
  <si>
    <t xml:space="preserve">Participación del IVA antiguas intendencias y comisarías </t>
  </si>
  <si>
    <t>Intereses de mora  sobre Impuestos sobre vehículos automotores (80% Vigencia Anterior CSF).</t>
  </si>
  <si>
    <t>Estampilla pro desarrollo departamental</t>
  </si>
  <si>
    <t>Rendimientos Financieros  Estampilla Pro desarrollo Departamental</t>
  </si>
  <si>
    <t>Estampilla Pro-Electrificación Rural(Ordenanza 07E/2013)</t>
  </si>
  <si>
    <t>Estampilla pro electrificación rural (Ordenanza 014 de 2017)</t>
  </si>
  <si>
    <t>Rendimientos Financieros  Estampilla Pro electrificación rural</t>
  </si>
  <si>
    <t>Estampilla pro desarrollo fronterizo</t>
  </si>
  <si>
    <t>Rendimientos Financieros Estampilla Pro desarrollo Fronterizo</t>
  </si>
  <si>
    <t>Estampilla  Proadulto mayor</t>
  </si>
  <si>
    <t>Rendimientos Financieros Estampilla Pro-Adulto Mayor</t>
  </si>
  <si>
    <t>Estampilla procultura</t>
  </si>
  <si>
    <t>Rendimientos Financieros Estampilla procultura</t>
  </si>
  <si>
    <t>Rendimientos Financieros recursos  Ley de Bibliotecas</t>
  </si>
  <si>
    <t>Rendimientos Financieros Excedentes  FONPET  en virtud del decreto No. 4105/2004, Resolución 1371 del 13 de mayo de 2015  Minhacienda</t>
  </si>
  <si>
    <t>Prestación del servicio educativo CSF</t>
  </si>
  <si>
    <t>Prestación del servicio educativo (Aporte Docente SSF)</t>
  </si>
  <si>
    <t>Prestación del servicio educativo (Aporte Patronal SSF)</t>
  </si>
  <si>
    <t>Rendimientos Financieros - S.G.P. Educación Prestación del Servicio</t>
  </si>
  <si>
    <t>Rendimientos Financieros - S.G.P. Educación Cancelaciones</t>
  </si>
  <si>
    <t>Cancelación de prestaciones sociales del magisterio</t>
  </si>
  <si>
    <t>Cofinanciacion Ministerio de Educación Nacional programa de Alimentación escolar PAE</t>
  </si>
  <si>
    <t>Rendimientos Financieros cta.no.137-30074-5 Recursos para Cofinanciación Cobertura en Educación de las Entidades Territoriales Productoras, art.145 decreto 4923/2011</t>
  </si>
  <si>
    <t>Cofinanciación de coberturas en educación entidades productoras</t>
  </si>
  <si>
    <t>Cofinanciacion Ministerio de Educación Nacional programa de Alimentación escolar PAE Jornada Unica</t>
  </si>
  <si>
    <t>Rendimientos Financieros sobretasa al ACPM</t>
  </si>
  <si>
    <t>Rendimientos Financieros Cta 21500241423 Dpto De Arauca Fondo de Desastres</t>
  </si>
  <si>
    <t>SGP Agua Potable y Saneamiento Básico (once doceavas 2021 CSF)</t>
  </si>
  <si>
    <t>SGP Agua Potable y Saneamiento Básico (once doceavas 2021 SSF)</t>
  </si>
  <si>
    <t>SGP Agua Potable y saneamiento Básico (ultima doceava 2019 CSF)</t>
  </si>
  <si>
    <t xml:space="preserve">Participación del impuesto nacional al consumo del servicio de telefonía móvil </t>
  </si>
  <si>
    <t>Rendimientos Financieros Recursos para Agua Potable y Saneamiento Básico SGP - Ley 1176/2007</t>
  </si>
  <si>
    <t>Contribución especial sobre contratos de obras públicas</t>
  </si>
  <si>
    <t>Impuesto al consumo de licores - Extranjeros (3% Deporte Ley 1816)</t>
  </si>
  <si>
    <t>Impuesto al consumo de licores - Nacionales  (3% Deporte Ley 1816)</t>
  </si>
  <si>
    <t>Rendimientos Financieros Cta 7370-005256-4 Fondo Rotatorio de Tame</t>
  </si>
  <si>
    <t>Rendimientos financieros Fondo de seguridad ley 418/97</t>
  </si>
  <si>
    <t>CODIGO CGR</t>
  </si>
  <si>
    <t>DESTINACIÓN CGR</t>
  </si>
  <si>
    <t>FINALIDAD DEL GASTO CGR</t>
  </si>
  <si>
    <t>CODIGO FUT</t>
  </si>
  <si>
    <t>CODIGO DANE</t>
  </si>
  <si>
    <t>CCPTE</t>
  </si>
  <si>
    <t>02</t>
  </si>
  <si>
    <t>SECRETARIA DE GOBIERNO Y SEGURIDAD CIUDADANA</t>
  </si>
  <si>
    <t>04</t>
  </si>
  <si>
    <t>Dimensión Institucional</t>
  </si>
  <si>
    <t>06</t>
  </si>
  <si>
    <t>Arauca una frontera segura y en Paz</t>
  </si>
  <si>
    <t>25</t>
  </si>
  <si>
    <t>Fronteras, Integración Regional y Cooperación Internacional</t>
  </si>
  <si>
    <t>36</t>
  </si>
  <si>
    <t>Trabajo</t>
  </si>
  <si>
    <t>Generación y formalización de empleo</t>
  </si>
  <si>
    <t>5119</t>
  </si>
  <si>
    <t>NO</t>
  </si>
  <si>
    <t>Desarrollo de estrategias de emprendimiento para población migrante, retornados y comunidad de acogida en el Departamento de Arauca (VF)</t>
  </si>
  <si>
    <t>Desarrollar una estrategia de emprendimiento para población migrante, retornados y comunidad de acogida en el Departamento de Arauca.</t>
  </si>
  <si>
    <t xml:space="preserve">8 planes de negocios financiados </t>
  </si>
  <si>
    <t>1. Asistencia Técnica.                   2. Estrategia de fortalecimiento a unidades productivas de población migrante, colombianos retornado y comunidad de acogida.                 3. Estrategia de Asistencia Técnica y Formación de Capacidades</t>
  </si>
  <si>
    <t xml:space="preserve">Planes de negocios financiados </t>
  </si>
  <si>
    <t>DICIEMBRE 31 DE 2020</t>
  </si>
  <si>
    <t>ABRIL 30 DE 2021</t>
  </si>
  <si>
    <t>SECRETARÍA DE GOBIERNO Y SEGURIDAD CIUDADANA</t>
  </si>
  <si>
    <t>LUIS MERARDO TOVAR ALTUNA</t>
  </si>
  <si>
    <t>NUEVO</t>
  </si>
  <si>
    <t>Fortalecimiento de alternativas de integracón socioeconómica y cultural para población migrante y de acogida mediante la implementación de estratégias de cooperación internacional en el Departamento de Arauca</t>
  </si>
  <si>
    <t>Desarrollar procesos de integración socioeconómica con población migrante y de acogida en el Departamento de Arauca, a través del
fortalecimiento de capacidades productivas, comerciales, empresariales y asociativas de los participantes</t>
  </si>
  <si>
    <t>1 proyecto cofinanciado con recursos de cooperación internacional, 23 planes de negocios</t>
  </si>
  <si>
    <t>1. Servicio de acompañamiento familiar y comunitario.   2. Servicio de asistencia técnica para el emprendimiento.     3. Servicio de atención y acompañamiento
integral a la población migrante y retornados en situación de vulnerabilidad</t>
  </si>
  <si>
    <t>Proyectos cofinanciados con recursos de cooperación internacional</t>
  </si>
  <si>
    <t>MARZO DE 2021</t>
  </si>
  <si>
    <t>SEPTIEMBRE DE 2021</t>
  </si>
  <si>
    <t>41</t>
  </si>
  <si>
    <t>Inclusión social y reconciliación</t>
  </si>
  <si>
    <t>34</t>
  </si>
  <si>
    <t>Inclusión social y productiva para la población en situación de vulnerabilidad</t>
  </si>
  <si>
    <t>Caracterización socioeconómica y demográfica de población migrante y refugiada en el Departamento de Arauca</t>
  </si>
  <si>
    <t>Identificar las características demográficas y socioeconómicas de la población migrante y refugiados en el departamento de Arauca</t>
  </si>
  <si>
    <t>20000 personas caracterizadas</t>
  </si>
  <si>
    <t>1. Estrategia de caracterización de población migrante y refugiada- 2. Análisis y diagnóstico de la estrategia aplicada</t>
  </si>
  <si>
    <t>Personas caracterizadas</t>
  </si>
  <si>
    <t>26</t>
  </si>
  <si>
    <t>Paz y Reconciliación, derechos Humanos y DIH</t>
  </si>
  <si>
    <t>45</t>
  </si>
  <si>
    <t>Gobierno territorial</t>
  </si>
  <si>
    <t>39</t>
  </si>
  <si>
    <t>Fortalecimiento de la Convivencia y la Seguridad Ciudadana</t>
  </si>
  <si>
    <t>SI</t>
  </si>
  <si>
    <t>Prevención de la violación de Derechos Humanos y del Derecho Internacional Humanitario en el Departamento de Arauca</t>
  </si>
  <si>
    <t>IMPLEMENTAR ACCIONES INTEGRALES PARA LA PREVENCIÓN DE VIOLACIÓN DE LOS DERECHOS HUMANOS Y DIH.</t>
  </si>
  <si>
    <t>DISMINUNCIÓN EN LOS CASOS DE VIOLACIÓN A DDHH  E INFRACCIONES AL DIH.</t>
  </si>
  <si>
    <t>CAPACITACIÓN.</t>
  </si>
  <si>
    <t>NUMERO DE ACCIONES EJECUTADAS/ NUEMRO DE ACCIONES PRIORIZADAS.</t>
  </si>
  <si>
    <t>ABRIL DE 2021.</t>
  </si>
  <si>
    <t>DOCOEIMBRE 2021.</t>
  </si>
  <si>
    <t>2019005810134</t>
  </si>
  <si>
    <t>07</t>
  </si>
  <si>
    <t>Arauca con Buen Gobierno</t>
  </si>
  <si>
    <t>28</t>
  </si>
  <si>
    <t>Buen Gobierno territorial</t>
  </si>
  <si>
    <t>50</t>
  </si>
  <si>
    <t>Organizaciones comunales, asociaciones y ESALES con futuro</t>
  </si>
  <si>
    <t>Implementación de la estrategia comunal Emprende en el Municipio de Arauca, Departamento de Arauca</t>
  </si>
  <si>
    <t xml:space="preserve">IMPLEMENTACION DE LA ESTRATEGIA COMUNAL EMPRENDE EN EL MUNICIPIO DE ARAUCA DEPARTAMENTO DE ARAUCA </t>
  </si>
  <si>
    <t xml:space="preserve">CAPACI AR AL SECTORCOMUNAL EN TEMAS RELACIONADOS CON EL EMPRENDIMIENTO </t>
  </si>
  <si>
    <t>NÚMERO DE PROYECTOS EN EJECUCIÓN / NUMERO DE PROYECTOS APROBADOS.</t>
  </si>
  <si>
    <t>MAYO DE 2021</t>
  </si>
  <si>
    <t>100,000,000</t>
  </si>
  <si>
    <t>03</t>
  </si>
  <si>
    <t>SECRETARIA GENERAL Y DESARROLLO INSTITUCIONAL</t>
  </si>
  <si>
    <t>Dimensión  Institucional</t>
  </si>
  <si>
    <t>33</t>
  </si>
  <si>
    <t>Cultura</t>
  </si>
  <si>
    <t>05</t>
  </si>
  <si>
    <t>Gestión, protección y salvaguarda del patrimonio cultural colombiano</t>
  </si>
  <si>
    <t>Fortalecimiento a los sistemas integrados de gestión y MIPG en las dimensiones de talento humano y gestión del conocimiento y la innovación del Departamento de Arauca</t>
  </si>
  <si>
    <t xml:space="preserve">Dar cumplimiento a las obligaciones propias de la entidad territorial al fortalecer los sitemas de gestión.  </t>
  </si>
  <si>
    <t xml:space="preserve">1.  FORMULACION E INSTRUMENTACION DE LAS POLÍTICAS  DE LA DIMENSIÓN DE TALENTO HUMANO 2. FORTALECIMIENTO AL PLAN ANUAL DE SEGURIDAD Y SALUD EN EL TRABAJO 3. FORTALECIMIENTO AL SISTEMA DE GESTION DE LA CALIDAD BAJO LA NORMA ISO 9001 2015 4. APOYO A LA IMPLEMENTACION: GESTIÓN DEL CONOCIMIENTO Y LA INNOVACIÓN 5.    FORTALECIMIENTO AL MODELO INTEGRAL DE SERVICIO Y ATENCION AL CIUDADANO  </t>
  </si>
  <si>
    <t xml:space="preserve">Sistemas de Gestión fortalecidos </t>
  </si>
  <si>
    <t>Marzo</t>
  </si>
  <si>
    <t>Julio</t>
  </si>
  <si>
    <t>SECRETARIA GENERAL Y DESARROLLO INSTITUCIONAL/ OFICINA DE APOYO AL SISTEMA DE GESTIÓN DE CALIDAD</t>
  </si>
  <si>
    <t>SECRETARÍA GENERAL Y DESARROLLO INSTITUCIONAL</t>
  </si>
  <si>
    <t>SERVICIOS DE ASISTENCIA TÉCNICA</t>
  </si>
  <si>
    <t>INSTANCIAS TERRITORIALES DE COORDINACIÓN INSTITUCIONAL ASISTIDAS Y APOYADAS</t>
  </si>
  <si>
    <t>52</t>
  </si>
  <si>
    <t>Fortalecimiento de la gestión y dirección de la administración pública territorial</t>
  </si>
  <si>
    <t>Fortalecimiento en la articulación y desarrollo de la función archivistica territorial del Departamento de Arauca</t>
  </si>
  <si>
    <t>Articular y desarrollar la función archivística territorial a través de la implementación de la política archivística definida por el AGN en las
funciones designadas al consejo territorial de archivo referentes a capacitación, asesoría y asistencia técnica.</t>
  </si>
  <si>
    <t>1. Articular y desarrollar la función archivística territorial a través de la implementación de la política archivística definida por el AGN.1.1 Asesoría y asistencia técnica archivística para las entidades del departamento de Arauca.1.2 Capacitación en materia de gestión documental y administración de archivos. 1.3 Evaluación de instrumentos archivísticos TRD y TVD para convalidación. 1.4 Inspección y seguimiento de la función archivística de las entidades de la jurisdicción y monitoreo de los planes de mejoramiento suscritos con el AGN y con el CDAA.</t>
  </si>
  <si>
    <t>1, Asistencias técnicas en gestión documental a entidades realizadas 2. Instrumentos archivísticos evaluados 3. Auditorias de vigilancia e inspección realizadas</t>
  </si>
  <si>
    <t>febrero</t>
  </si>
  <si>
    <t>noviembre</t>
  </si>
  <si>
    <t>SECRETARIA GENERAL Y DESARROLLO INSTITUCIONAL/ DIRECCION DE GESTION DOCUMENTAL</t>
  </si>
  <si>
    <t>Gestión, protección y salvaguardia del patrimonio cultural colombiano</t>
  </si>
  <si>
    <t>Servicio de recuperación del patrimonio bibliográfico y documental, y gestión archivística implementados.</t>
  </si>
  <si>
    <t>SECRETARIA DE HACIENDA</t>
  </si>
  <si>
    <t>Dimensión Social</t>
  </si>
  <si>
    <t>Arauca Digna y Social</t>
  </si>
  <si>
    <t>10</t>
  </si>
  <si>
    <t>Deporte y Recreación</t>
  </si>
  <si>
    <t>Inder Arauca</t>
  </si>
  <si>
    <t>43</t>
  </si>
  <si>
    <t>31</t>
  </si>
  <si>
    <t>Formación y preparación de deportistas</t>
  </si>
  <si>
    <t>Asistencia técnica con entrenadores e implementación deportiva para orientar proceso en las ligas del Departamento Arauca</t>
  </si>
  <si>
    <t>Implementar Asistencia técnica a las ligas que permita alcanzar logos deportivos para el Departamento.</t>
  </si>
  <si>
    <t>Asistencia tecnica con material deportivo, entrenadores y formadores deportivos en las diferentes discicplinas deportivas.</t>
  </si>
  <si>
    <t>Deportistas atendidos con asistencia técnica</t>
  </si>
  <si>
    <t>Director Inder Arauca</t>
  </si>
  <si>
    <t>Servicio de asistencia técnica para la promoción del deporte</t>
  </si>
  <si>
    <t xml:space="preserve">Organismos deportivos asistidos </t>
  </si>
  <si>
    <t>Asistencia técnica para orientar proceso de formación deportiva en el Departamento de Arauca</t>
  </si>
  <si>
    <t>Aumentar la Cobertura del programa de Escuelas deportivas en el Departamento de Arauca.</t>
  </si>
  <si>
    <t>Asistencia tecnica con material deportivo  y formadores deportivos en las diferentes disicplinas deportivas.</t>
  </si>
  <si>
    <t xml:space="preserve">Niños y niñas atendidos con el programa de escuelas deportivas </t>
  </si>
  <si>
    <t>Servicio de preparación deportiva</t>
  </si>
  <si>
    <t>Atletas preparados</t>
  </si>
  <si>
    <t>32</t>
  </si>
  <si>
    <t>Fomento a la recreación, la actividad física y el deporte</t>
  </si>
  <si>
    <t>Apoyo estímulos para deportistas y entrenadores de competencias deportivas de nivel Nacional (Según Ordenanza) Arauca</t>
  </si>
  <si>
    <t>Fortalecimiento mediante incentivo económico para los atletas que logren medallas por no contar con apoyo económico del Departamento</t>
  </si>
  <si>
    <t>Entrega de incentivo economicos a los deportistas ganadores de las competencias deportivas realizadas a nivel Nacional diranmte el 2021</t>
  </si>
  <si>
    <t>Incentivos económicos entregados</t>
  </si>
  <si>
    <t>Servicio de apoyo a la actividad física, la recreación y el deporte</t>
  </si>
  <si>
    <t>Estímulos entregados</t>
  </si>
  <si>
    <t>Apoyo al programa Juegos Intercolegiados en el Departamento de Arauca</t>
  </si>
  <si>
    <t>Aumentar la cobertura del Programa Juegos Intercolegiados en el Departamento de Arauca.</t>
  </si>
  <si>
    <t>Servicio de juzgamiento difrenetes disicplinas deportivas de la fase Departamental de los Juegos Intercolegiados 2021.</t>
  </si>
  <si>
    <t>Deportistas Inscritos en plataforma del Programa Juegos Intercolegiados.Personas con talento deportivo identificadas</t>
  </si>
  <si>
    <t>Servicio de identificación de talentos deportivos</t>
  </si>
  <si>
    <t>Personas con talento deportivo identificadas</t>
  </si>
  <si>
    <t>Adecuación y mejoramiento de la Villa Olimpica mediante la construcción del polideportivo en el Municipio de Tame, Departamento de Arauca</t>
  </si>
  <si>
    <t>Adecuar y mejorar la infraestructura física de los escenarios deportivo de la villa olímpica del municipio de Tame mediante la construcción del polideportivo para realizar práctica deportiva y actividades socio-culturales.</t>
  </si>
  <si>
    <t xml:space="preserve">Adecuacion y mejoramiento de la villa del municipio de Tame departamento de Arauca mediante la construcción del polideportivo, las actividades a ejecutar corresponden a labores de construcción de obra civil. </t>
  </si>
  <si>
    <t xml:space="preserve">Escenario deportivo construido y mejorado </t>
  </si>
  <si>
    <t>Servicio de mantenimiento a la infraestructura deportiva</t>
  </si>
  <si>
    <t>Infraestructura deportiva mantenida</t>
  </si>
  <si>
    <t>Actualización y fortalecimiento de los módulos del Sistema de Gestión Financiero (SGF) del Departamento de Arauca</t>
  </si>
  <si>
    <t>Dar Soporte Continuo y eficaz al Sistema de Gestión Financiera SGF en tiempo real.</t>
  </si>
  <si>
    <t xml:space="preserve">1. Soporte al módulo de presupuesto realizando ajustes menores en la programación y diseño de las necesidades que se presenten. El Soporte se hace Vía Telefónica, Remotamente, Email y presencial si se requiere. El Soporte incluye Base de datos y Código en Asp.Net, HTML, CSS, JavaScript al Módulo de Presupuesto
2. Soporte al módulo de presupuesto realizando ajustes menores en la programación y diseño de las necesidades que se presenten. El Soporte se hace Vía Telefónica, Remotamente, Email y presencial si se requiere. El Soporte incluye Base de datos y Código en Asp.Net, HTML, CSS, JavaScript al Módulo de Contabilidad                                                                          3  Soporte al módulo de presupuesto realizando ajustes menores en la programación y diseño de las necesidades que se presenten. El Soporte se hace Vía Telefónica, Remotamente, Email y presencial si se requiere. El Soporte incluye Base de datos y Código en Asp.Net, HTML, CSS, JavaScript al Módulo de Tesorería
4. Soporte al módulo de presupuesto realizando ajustes menores en la programación y diseño de las necesidades que se presenten. El Soporte se hace Vía Telefónica, Remotamente, Email y presencial si se requiere. El Soporte incluye Base de datos y Código en Asp.Net, HTML, CSS, JavaScript  al Módulo de Impuestos
5.  Soporte al módulo de presupuesto realizando ajustes menores en la programación y diseño de las necesidades que se presenten. El Soporte se hace Vía Telefónica, Remotamente, Email y presencial si se requiere. El Soporte incluye Base de datos y Código en Asp.Net, HTML, CSS, JavaScript al Módulo de Transito                                                                                     6 . Soporte al módulo de presupuesto realizando ajustes menores en la programación y diseño de las necesidades que se presenten. El Soporte se hace Vía Telefónica, Remotamente, Email y presencial si se requiere. El Soporte incluye Base de datos y Código en Asp.Net, HTML, CSS, JavaScript al Módulo de  Nómina.
7.  Soporte al módulo de presupuesto realizando ajustes menores en la programación y diseño de las necesidades que se presenten. El Soporte se hace Vía Telefónica, Remotamente, Email y presencial si se requiere. El Soporte incluye Base de datos y Código en Asp.Net, HTML, CSS, JavaScript Recursos Físicos
8  Soporte al módulo de presupuesto realizando ajustes menores en la programación y diseño de las necesidades que se presenten. El Soporte se hace Vía Telefónica, Remotamente, Email y presencial si se requiere. El Soporte incluye Base de datos y Código en Asp.Net, HTML, CSS, JavaScript al Módulo de Informes Generales
9. Soporte al módulo de presupuesto realizando ajustes menores en la programación y diseño de las necesidades que se presenten. El Soporte se hace Vía Telefónica, Remotamente, Email y presencial si se requiere. El Soporte incluye Base de datos y Código en Asp.Net, HTML, CSS, JavaScript al Módulo de Mantenimiento
</t>
  </si>
  <si>
    <t>Junio</t>
  </si>
  <si>
    <t>Diciembre</t>
  </si>
  <si>
    <t>Seretaría de Hacienda</t>
  </si>
  <si>
    <t>Daniel Enrique Gonzalez Rodriguez</t>
  </si>
  <si>
    <t>SECRETARIA DE PLANEACION</t>
  </si>
  <si>
    <t>01</t>
  </si>
  <si>
    <t>Económica</t>
  </si>
  <si>
    <t>Arauca con trabajo</t>
  </si>
  <si>
    <t>Promoción del desarrollo</t>
  </si>
  <si>
    <t>35</t>
  </si>
  <si>
    <t>Comercio Industria y Turismo</t>
  </si>
  <si>
    <t>Crecimiento empresarial</t>
  </si>
  <si>
    <t>Implementación de acciones de reactivación económica para el fortalecimiento y crecimiento empresarial del sector en el Departamento de Arauca</t>
  </si>
  <si>
    <t>Implementar acciones que permitan la reactivación de los sectores económicos para el fortalecimiento y el crecimiento emprsarial</t>
  </si>
  <si>
    <t>10 Empresas beneficiadas</t>
  </si>
  <si>
    <t>.Estrategias empresariales implementadas.
Fortalecimiento de capacidades blandas en los empresarios.</t>
  </si>
  <si>
    <t>Unidades productivas beneficiadas en la implementación de estrategias para incrementar su productividad</t>
  </si>
  <si>
    <t>Secretaría de Planeación</t>
  </si>
  <si>
    <t>2.3.03.01.98</t>
  </si>
  <si>
    <t>063</t>
  </si>
  <si>
    <t>A.13.2</t>
  </si>
  <si>
    <t>91138</t>
  </si>
  <si>
    <t>2.3.2.02.02.008</t>
  </si>
  <si>
    <t>Turismo</t>
  </si>
  <si>
    <t>Turismo con Futuro</t>
  </si>
  <si>
    <t>Desarrollo de estrategias de promoción y articulación  del sector turismo en el Departamento de Arauca</t>
  </si>
  <si>
    <t>Implementar estratégias de promoción y articulación del sector turismo en el Departamento de Arauca</t>
  </si>
  <si>
    <t>1 Campaña de promoción turistica implementada</t>
  </si>
  <si>
    <t>Participación en eventos de promoción turistica.
Publicidad y promoción del territorio.</t>
  </si>
  <si>
    <t>Campañas  realizadas</t>
  </si>
  <si>
    <t>065</t>
  </si>
  <si>
    <t>A.13.5</t>
  </si>
  <si>
    <t>91136</t>
  </si>
  <si>
    <t>2.3.2.02.02.009</t>
  </si>
  <si>
    <t>20</t>
  </si>
  <si>
    <t xml:space="preserve">Vivienda </t>
  </si>
  <si>
    <t>40</t>
  </si>
  <si>
    <t>Acceso a soluciones de vivienda</t>
  </si>
  <si>
    <t>5102</t>
  </si>
  <si>
    <t>Asistencia técnica para la gestión y promoción de programas de vivienda de interés social prioritario en el Departamento de Arauca (VF)</t>
  </si>
  <si>
    <t>Reducir el déficit cuantitativo y cualitativo de vivienda</t>
  </si>
  <si>
    <t xml:space="preserve">Realizar asistencia tecnica en el departamento para la gestion y promoción de vivienda. </t>
  </si>
  <si>
    <t xml:space="preserve">Brindar acompañamiento, asistencia técnica en el seguimiento y control a los proyectos de vivienda de interés social prioritario que desarrolla y visiona la administración departamental. </t>
  </si>
  <si>
    <t>Numero de asistencia tecnicas prestadas</t>
  </si>
  <si>
    <t>Servicio de asistencia técnica y jurídica en saneamiento y titulación de predios</t>
  </si>
  <si>
    <t>Entidades territoriales asistidas técnica y jurídicamente</t>
  </si>
  <si>
    <t>2.3.03.02.98</t>
  </si>
  <si>
    <t>095</t>
  </si>
  <si>
    <t>A.7.8</t>
  </si>
  <si>
    <t>91123</t>
  </si>
  <si>
    <t>5126</t>
  </si>
  <si>
    <t>Fortalecimiento, asistencia técnica y apoyo para la legalización de predios de vivienda de interés social prioritario en el Departamento de Arauca (VF)</t>
  </si>
  <si>
    <t>Orientar las etapas de formulación y ejecución de los proyectos de vivienda de interés social prioritario del Departamento de Arauca</t>
  </si>
  <si>
    <t xml:space="preserve">Apoyar tenica y juridicamente los procesos desarrollados en la promocion y gestion de vivienda en el departamento de Arauca. </t>
  </si>
  <si>
    <t xml:space="preserve">Realizar acompañamiento tecnico y juridico  a los  siete (7) municipios del departamento, para promocion y gestion de vivienda </t>
  </si>
  <si>
    <t>2.3.01.01.02.98</t>
  </si>
  <si>
    <t>A.7.7</t>
  </si>
  <si>
    <t>Asistencia técnica para el apoyo a la gestión, promoción de programas de vivienda de interés social prioritario en el Departamento de Arauca</t>
  </si>
  <si>
    <t xml:space="preserve">Seguimiento a los procesos de vivienda que adelanta o visiona la administracion </t>
  </si>
  <si>
    <t>Institucional</t>
  </si>
  <si>
    <t>Arauca una frontera segura y en paz</t>
  </si>
  <si>
    <t>Apoyo y articulación de proyectos que fortalezca la cooperación internacional en el Departamento de Arauca</t>
  </si>
  <si>
    <t>Fortalecer la cooperación internacional en el Departamento de Arauca</t>
  </si>
  <si>
    <t>Fortalecimiento a la cooperación internacional</t>
  </si>
  <si>
    <t>Realizar fortalecimiento a la cooperación internacional</t>
  </si>
  <si>
    <t>Porcentaje de fortalecimiento</t>
  </si>
  <si>
    <t>Abril de 2021</t>
  </si>
  <si>
    <t>septiembre de 2021</t>
  </si>
  <si>
    <t>Servicio de gestión de oferta social para la población vulnerable</t>
  </si>
  <si>
    <t>055</t>
  </si>
  <si>
    <t>5145</t>
  </si>
  <si>
    <t>Asistencia técnica para el fortalecimiento de la gestión pública territorial en el marco de las competencias institucionales (VF)</t>
  </si>
  <si>
    <t>Brindar asistencia tecnica para mejorar el cumplimiento de las competencias municipales asignadas por la constitución y las leyes por parte de los mandatarios locales.</t>
  </si>
  <si>
    <t>Asistir al 100% de los municipios</t>
  </si>
  <si>
    <t>Asistir a los municipios para el mejoramiento de sus competencias.</t>
  </si>
  <si>
    <t>numero de municipios asistidos para el mejoramiento de sus competencias.</t>
  </si>
  <si>
    <t>01 de julio de 2021</t>
  </si>
  <si>
    <t>29 de noviembre de 2021</t>
  </si>
  <si>
    <t>Martha López</t>
  </si>
  <si>
    <t>VIGENCIA FUTURA AUTORIZADA MEDIANTE ORDENANZA 025 DE 2020</t>
  </si>
  <si>
    <t>Servicio de asistencia técnica</t>
  </si>
  <si>
    <t>Instancias territoriales de coordinación institucional asistidas y apoyadas</t>
  </si>
  <si>
    <t>069</t>
  </si>
  <si>
    <t>A.17.2</t>
  </si>
  <si>
    <t>Fortalecimiento de instancias de planificación e instancias de participación ciudadana dirigido a consejeros territoriales de Planeación Departamental</t>
  </si>
  <si>
    <t xml:space="preserve">Mejorar ejercicio de planificacion del departamento a traves de los  consejeros territoriales municipales y departamentales </t>
  </si>
  <si>
    <t>Fortalecer los consejos territoriales de planeación</t>
  </si>
  <si>
    <t>Mesas de trabajo e instancias de planificación y acompañamiento de consejeros territoriales y municipales</t>
  </si>
  <si>
    <t>Numero de consejos territoriales fortalecidos</t>
  </si>
  <si>
    <t>30 de noviembre de 2021</t>
  </si>
  <si>
    <t>Ángel Arnoby Arenas</t>
  </si>
  <si>
    <t>Apoyo al fortalecimiento institucional para el mejoramiento de las competencias del Banco de Programas y proyectos de Inversión, seguimiento y evaluación al Plan de Desarrollo participativo Departamental de Arauca</t>
  </si>
  <si>
    <t xml:space="preserve">Realizar Asistencia técnica y fortalecimiento del proceso de seguimiento y evaluación de las políticas públicas  y el  Plan de Desarrollo Departamental </t>
  </si>
  <si>
    <t xml:space="preserve">Asistencia Técnica y seguimiento en la implementacion de competencias legales, ajuste y construcción de herramientas de planificación y banco de proyectos de inversión.  Apoyo al proceso de seguimiento al Plan de Desarrollo Departamental.       </t>
  </si>
  <si>
    <t>Porcentaje de cumplimiento del Plan de Desarrollo.</t>
  </si>
  <si>
    <t>marzo de 2021</t>
  </si>
  <si>
    <t>Octubre de2021</t>
  </si>
  <si>
    <t xml:space="preserve">Secretaría de Planeación </t>
  </si>
  <si>
    <t>Servicio de Gestión del conocimiento e Innovación institucional</t>
  </si>
  <si>
    <t>Proyectos con estudios y diseños de pre inversión e inversión.</t>
  </si>
  <si>
    <t>SECRETARIA DE EDUCACION</t>
  </si>
  <si>
    <t>Dimensión Económica</t>
  </si>
  <si>
    <t>Arauca  con trabajo</t>
  </si>
  <si>
    <t xml:space="preserve">Cultura </t>
  </si>
  <si>
    <t>Promoción y acceso efectivo a procesos culturales y artísticos</t>
  </si>
  <si>
    <t>Apoyo a actividades culturales a través de la cofinanciación de proyectos de inversión en el Departamento de Arauca</t>
  </si>
  <si>
    <t>Rescatar y preservar la identidad cultural en el Departamento de Arauca</t>
  </si>
  <si>
    <t>Realizar 10 eventos y/o actividades de promocion para la difusion de la cultura.  Apoyo a programas de concertacion cultural</t>
  </si>
  <si>
    <t>Desarrollo de eventos y/o actividades para la promocion y difusion de la cultura local</t>
  </si>
  <si>
    <t>Eventos y/o actividades de promocion de la cultura ralizadas</t>
  </si>
  <si>
    <t>Oficina Asesora de Cultura</t>
  </si>
  <si>
    <t>OMAR ALBERTO CISNEROS GARRIDO, Asesor Cultura y Turismo - Secretaría de Educación; cultura@arauca.gov.co; Tel: 8851529</t>
  </si>
  <si>
    <t>Apoyo para la difusión de la cultura en la población con enfoque diferencial del Departamento de Arauca</t>
  </si>
  <si>
    <t>Aumentar el apoyo para la implementacion de los programas culturales y artisticos para la poblacion con enfoque diferencial en el Departamento de Arauca</t>
  </si>
  <si>
    <t>Realizar 5 programas culturales ya artisticos para la poblacion con enfoque diferencial del Departamento de Arauca</t>
  </si>
  <si>
    <t>Realizar programas culturales y artisticos para la poblacion con enfoque diferencial  en el Departamento de Arauca (Afrodescendientes, Indigenas, LGTBI,  poblacion en condicion de discapacidad y Juventudes)</t>
  </si>
  <si>
    <t>Programas culturales y artisticos realizados</t>
  </si>
  <si>
    <t>Implementación de un programa de educación superior para la profesionalización de los artistas, como proceso de fortalecimiento del sector artístico en el Departamento de Arauca</t>
  </si>
  <si>
    <t>Incrementar el nivel educativo de los cultores del Departamento de Arauca</t>
  </si>
  <si>
    <t>Ofertar 70 cupos en educacion formal para los cultores del Departamento de Arauca.</t>
  </si>
  <si>
    <t>Profesionalizar a cultores del Departamento de Arauca ( Licenciatura en danzas, licenciatura en musica, licenciatura en teatro y licenciatura en artes plasticas)</t>
  </si>
  <si>
    <t>Cupos de educacion formal ofertados</t>
  </si>
  <si>
    <t>Apoyo y asistencia técnica al Sistema Nacional de Cultura en el Departamento de Arauca</t>
  </si>
  <si>
    <t>Fortalecer el sistema Nacional de Cultura</t>
  </si>
  <si>
    <t xml:space="preserve">Realizar un (1) programa para  fortalecer el Sistema Nacional de Cultura </t>
  </si>
  <si>
    <t>Realizar un encuentro con consejeros de cultura del Departamento de Arauca en Arauca capital, realizar la promocion y difusion del evento</t>
  </si>
  <si>
    <t>Programa de fortalecimiento desarrollado</t>
  </si>
  <si>
    <t>Fortalecimiento a procesos de cinematografía en el Departamento de Arauca</t>
  </si>
  <si>
    <t>Generar un escenario que sea la plataforma para dar a conocer el arte y la cultura mediante la cinematografia</t>
  </si>
  <si>
    <t>Realizar servicio de asistencia tecnica al sector cinematografico para 100 personas.</t>
  </si>
  <si>
    <t xml:space="preserve">Realizar evento de apoyo a festival audiovisual de cinematografia en el Departamento de Arauca, Realizar concurso de cortometrajes, realizar evento de apoyo a procesos de economia narnja para creadores y gestores culturales. </t>
  </si>
  <si>
    <t>Servicio de asistencia tecnica al sector cinematografico</t>
  </si>
  <si>
    <t>Desarrollo de programas de formación artística y cultural en el Departamento de Arauca</t>
  </si>
  <si>
    <t>Rescatar y prevenir el deterioro de la identidad cultural en el Departamento de Arauca</t>
  </si>
  <si>
    <t>Capacitar a 2000 niños, jovenes y adolescentes en procesos de formacion artistica y cultural</t>
  </si>
  <si>
    <t>Formacion artistica en todos los municipios del Departamento de Arauca ( Formadores en Arpa, en cuatro, en maracas, en bajo, en guitarra, en Baile del joropo, en bandola y mandolina, en teatro, en danzas nacionales, en danzas contemporanes, en arte y pintura, en artesanias, en tecnica vocal, en musica, en patrimonio cultural y programas de salvaguarda, en musica y canta llanera y  en acordeon).</t>
  </si>
  <si>
    <t xml:space="preserve">Gestores culturales capacitados </t>
  </si>
  <si>
    <t>Difusión de nuestra cultura mediante la participación en eventos y actividades  artísticas en el Departamento de Arauca</t>
  </si>
  <si>
    <t>Mejorar la implementacion de los programas culturales y artisticos del Departamento de Arauca</t>
  </si>
  <si>
    <t>Realizar 15 eventos artisticos y culturales en el Departamento de Arauca</t>
  </si>
  <si>
    <t>Realizar eventos culturales (Joropiando en el arauca, estimulos a participantes, Serenata llanera, el llanero autentico, patronal de Arauca, Reyes del joropo, eventos en zonas veredales, actividad cultural llanera, muestra artesanal, Evento de colonias, el Banguero de oro y eventos ludicos.</t>
  </si>
  <si>
    <t>Eventos artisticos y culturales en el Departamento de Arauca realizados</t>
  </si>
  <si>
    <t>30/102021</t>
  </si>
  <si>
    <t>Apoyo para la difusión de nuestra cultura mediante la implementación de un programa de Marketing Territorial a nivel Nacional e Internacional del Departamento de Arauca</t>
  </si>
  <si>
    <t>Apoyar la realizacion de 5 actividades culturales para la promocion de la cultura a nivel Nacional e Internacional</t>
  </si>
  <si>
    <t xml:space="preserve">Participacion eventos Nacionales (Festival regional Ensamble grupal, Muestra cultural por modalidad, muestra cultural y artesanal Regional) en representacion del Departamento </t>
  </si>
  <si>
    <t>Actividades culturales para la promocion de la cultura realizadas</t>
  </si>
  <si>
    <t>Apoyo a la formación de programas de lectura a través de las bibliotecas públicas en el Departamento de Arauca</t>
  </si>
  <si>
    <t>Realizar programas de promocion de lectura para 500 niños, niñas y adolescentes.</t>
  </si>
  <si>
    <t xml:space="preserve">Jornadas de promocion de lectura y lectura interactiva en familia, en los siete municipios del departamento de Arauca. </t>
  </si>
  <si>
    <t>Numero de registro a los programas de promocion de lectura, en los siete municipios del Departamento de Arauca</t>
  </si>
  <si>
    <t>Apoyo al programa de gestión, protección y salvaguarda del patrimonio cultural del departamento de Arauca</t>
  </si>
  <si>
    <t>Gestionar, proteger y salvaguardar el patrimonio cultural Araucano.</t>
  </si>
  <si>
    <t>Realizar 2 planes de conservacion en el Departamento</t>
  </si>
  <si>
    <t>Programa de Salvaguarda cantos de vaqueria en san Jose de Cravo Norte, Programa de Salvaguardar del Patrimonio Cultural del Municipio de Puerto Rondon y Programa de Salvaguarda del Municipio de Arauca.</t>
  </si>
  <si>
    <t>Planes de conservacion ejecutados</t>
  </si>
  <si>
    <t>2020005810118</t>
  </si>
  <si>
    <t>09</t>
  </si>
  <si>
    <t>Educación</t>
  </si>
  <si>
    <t>22</t>
  </si>
  <si>
    <t>29</t>
  </si>
  <si>
    <t>Calidad, cobertura y fortalecimiento de la educación inicial, prescolar, basica y media</t>
  </si>
  <si>
    <t>Construcción y mejoramiento de la infraestructura física de los centros educativos urbanos y rurales del Departamento de Arauca</t>
  </si>
  <si>
    <t xml:space="preserve">Mejorar la infraestructura educativa </t>
  </si>
  <si>
    <t xml:space="preserve">Mejorar la infraestrutura educativa de 2 sedes educativas </t>
  </si>
  <si>
    <t>Construccion y mejoramiento de insfraestructura educativa</t>
  </si>
  <si>
    <t xml:space="preserve">Nº de sedes educativas mejoradas </t>
  </si>
  <si>
    <t>Secretaría de Educaciòn</t>
  </si>
  <si>
    <t>William Arevalo Quintero / Secretario Educaciòn Dptal
Planeación SED</t>
  </si>
  <si>
    <t>Infraestructura educativa mejorada</t>
  </si>
  <si>
    <t xml:space="preserve">Sedes educativas mejoradas </t>
  </si>
  <si>
    <t>Servicio de alimentación escolar - PAE - en las sedes educativas oficiales priorizadas por el Departamento de Arauca</t>
  </si>
  <si>
    <t>Contribuir con el acceso y permanencia escolar de los niños, niñas, jóvenes y adolescentes con edad escolar registrados en la matrícula oficial, por medio del suministro de  una ración alimentaria.</t>
  </si>
  <si>
    <t>Contribuir con el acceso y permanencia escolar de 15.265  estudiantes beneficiados con el servicio de alimentación escolar</t>
  </si>
  <si>
    <t>1.       Raciones Alimentarias. 2.       Personal de apoyo.        3.       Interventoría.</t>
  </si>
  <si>
    <t>Nº de estudiantes beneficiacos con el Servicio de alimentación escolar</t>
  </si>
  <si>
    <t>William Arevalo Quintero / Secretario Educaciòn Dptal
Cobertura SED</t>
  </si>
  <si>
    <t>Servicio de apoyo a la permanencia con alimentación escolar</t>
  </si>
  <si>
    <t>Beneficiarios de la alimentación escolar</t>
  </si>
  <si>
    <t>Titulación y legalización de predios de las sedes educativas del sector urbano y rural en el Departamento de Arauca</t>
  </si>
  <si>
    <t>Legalizar sedes educativas urbanas y rurales del dpto de arauca</t>
  </si>
  <si>
    <t xml:space="preserve">Legalizar predios en 8 sedes educativas </t>
  </si>
  <si>
    <t>titulacion de predios de sedes educativas</t>
  </si>
  <si>
    <t>Nº de predios legalizados</t>
  </si>
  <si>
    <t>sedes educativas con predios legalizados</t>
  </si>
  <si>
    <t>Nº de sedes educativas beneficiadas</t>
  </si>
  <si>
    <t>Apoyo para la implementación de programas  y proyectos de educación pertinente articulados con el   sector productivo</t>
  </si>
  <si>
    <t>Fortalecer la educaciòn media tècnica en los EE oficiales del departamento de Arauca</t>
  </si>
  <si>
    <t>Fortalecer la educaciòn media tècnica en 2 EE oficales focalizados</t>
  </si>
  <si>
    <t>Asistencia Tècnica
Dotaciòn de materiales e insumos</t>
  </si>
  <si>
    <t>Total Actividades Ejecutadas/ Total Actividades Programadas *100</t>
  </si>
  <si>
    <t>William Arevalo Quintero / Secretario Educaciòn Dptal
Calidad Educativa</t>
  </si>
  <si>
    <t xml:space="preserve">Servicio de articulación entre la educación media y el sector productivo
Servicio de fortalecimiento a las capacidades de los docentes de educación preescolar, básica y media
</t>
  </si>
  <si>
    <t>Programas y proyectos de educación pertinente articulados con el sector productivo
Docentes de educación inicial, preescolar, básica y media beneficiados con estrategias de mejoramiento de sus capacidades</t>
  </si>
  <si>
    <t>Fortalecimiento del modelo educativo flexible para jovenes y adultos , a traves de la implementación de proyectos pedagógicos productivos en los establecimientos educativos del Departamento de Arauca</t>
  </si>
  <si>
    <t>Fortalecer el desarrollo de los proyectos pedagógicos productivos, en las instituciones y centros educativos con modelos educativos flexibles</t>
  </si>
  <si>
    <t>Fortalecer el desarrollo de los proyectos pedagógicos productivos en 18 sedes educativas focalizadas</t>
  </si>
  <si>
    <t>Servicio de apoyo a proyectos pedagógicos productivos</t>
  </si>
  <si>
    <t>Nº de sedes con proyectos pedagógicos productivos fortalecidos</t>
  </si>
  <si>
    <t>Servicio educación formal por modelos educativos flexibles</t>
  </si>
  <si>
    <t>Beneficiarios atendidos con modelos educativos flexibles</t>
  </si>
  <si>
    <t>30</t>
  </si>
  <si>
    <t>Calidad y fomento de la educación superior</t>
  </si>
  <si>
    <t>5015</t>
  </si>
  <si>
    <t>Apoyo para el acceso a la educación superior, tecnología o técnica a la población con discapacidad del departamento de Arauca (VF)</t>
  </si>
  <si>
    <t>Garantizar el el acceso a la educación superior, tecnologíca o técnica a la población con discapacidad del departamento de Arauca</t>
  </si>
  <si>
    <t xml:space="preserve">Garantizar el acceso a la educación superior, tecnológica o técnica a 1 persona con discapacidad </t>
  </si>
  <si>
    <t>Pago de Matrícula y sostenimiento</t>
  </si>
  <si>
    <t>Pago de Matrícula y sostenimiento realizado</t>
  </si>
  <si>
    <t>Formación de población con discapacidad</t>
  </si>
  <si>
    <t>Nº de beneficiados</t>
  </si>
  <si>
    <t>SECRETARIA DE DESARROLLO AGROPECUARIO Y SOSTENIBLE</t>
  </si>
  <si>
    <t>Arauca con Desarrollo Rural Sostenible</t>
  </si>
  <si>
    <t>Desarrollo Rural y Agroindustrial</t>
  </si>
  <si>
    <t>17</t>
  </si>
  <si>
    <t>Agricultura y desarrollo rural</t>
  </si>
  <si>
    <t>12</t>
  </si>
  <si>
    <t>Inclusión productiva de pequeños productores rurales</t>
  </si>
  <si>
    <t>Apoyo a la promoción de los eventos feriales y de comercialización de los productos agropecuarios del Departamento de Arauca</t>
  </si>
  <si>
    <t>Incentivar la participacion de los productores agropecuarios en eventos feriales del orden local, regional y nacional</t>
  </si>
  <si>
    <t>Fortalecer los gremios existentes en el departamento , logrando mayor inversion de recursos en el sector agropecuario con el fin de fortalecerlo. Asi mismo generar incentivos que permitan la integracion regional y nacional</t>
  </si>
  <si>
    <t>1. Apoyo a los eventos feriales del Departamento y uno al nivel nacional</t>
  </si>
  <si>
    <t>Beneficiar 20 productores del Departamento de Arauca</t>
  </si>
  <si>
    <t>MARZO</t>
  </si>
  <si>
    <t>DICIEMBRE</t>
  </si>
  <si>
    <t>SECRETARÍA DE DESARROLLO AGROPECUARIO Y SOSTENIBLE</t>
  </si>
  <si>
    <t>Apoyo al fortalecimiento de la cadena cacao chocolate,  mediante la realización del Salón del cacao y Chocolate de Colombia, en el Municipio de Arauquita, Departamento de Arauca</t>
  </si>
  <si>
    <t>Incentivar la participacion de los productores agropecuarios en eventos feriales del orden regional</t>
  </si>
  <si>
    <t xml:space="preserve">Fortalecer los gremio cacaotero en el departamento , logrando mayor inversion de recursos en el sector con el fin de fortalecerlo. Asi mismo generar incentivos que permitan la integracion regional </t>
  </si>
  <si>
    <t xml:space="preserve">1. Apoyo a un evento ferial del Departamento </t>
  </si>
  <si>
    <t>Beneficiar 55 productores del Departamento de Arauca</t>
  </si>
  <si>
    <t>Apoyo a la implementación de las buenas prácticas en el sector agropecuario y agroindustrial del Departamento de Arauca</t>
  </si>
  <si>
    <t>Mejorar la capacidad de recoleccion, trasnformacion y comercializacion de productos agropecuarios en el Dpto de Arauca.</t>
  </si>
  <si>
    <t>1. Apoyar la implementacion de buenas practicas agricolas y pecuarias en los predios del dpto de Arauca.</t>
  </si>
  <si>
    <t>1. Capacitacion, dotacion y acompañamiento durante los procesos de certificacion en buenas practicas en predios del departamento de Arauca.</t>
  </si>
  <si>
    <t>predios en proceso de certificacion en BPA y BPG</t>
  </si>
  <si>
    <t>Apoyo a la realización del congreso internacional de apicultura Desarrollo y producción sostenible del sector apícola en el Departamento de Arauca</t>
  </si>
  <si>
    <t>Promover el intercambio de experiencias y resultados alcanzados por productores tecnicos y profesionales en el desarrollo de la actividad apioola en otras regiones</t>
  </si>
  <si>
    <t>1. produtores agropecuarios capacitados en produccion sostenible</t>
  </si>
  <si>
    <t>1. capacitacion, conferencias magistrales, exposicion oral, difucion, apoyo logistico y rueda de negocios</t>
  </si>
  <si>
    <t>1. numero de productores capacitados</t>
  </si>
  <si>
    <t>Infraestructura productiva y comercialización</t>
  </si>
  <si>
    <t>Fortalecimiento de las plantas de beneficio animal del Departamento de Arauca</t>
  </si>
  <si>
    <t>Generar valor agregado a la produccion animal del departamento de Arauca</t>
  </si>
  <si>
    <t xml:space="preserve">1. Dotacion de las plantas de beneficio animal del departamento de Arauca
</t>
  </si>
  <si>
    <t xml:space="preserve">
1. Dotacion de las plantas de beneficio animal</t>
  </si>
  <si>
    <t xml:space="preserve">1. Apoyo a la adecuacion de Plantas de beneficio animal </t>
  </si>
  <si>
    <t>JUNIO</t>
  </si>
  <si>
    <t>Dimensión Ambiental</t>
  </si>
  <si>
    <t>Medio Ambiente y cambio climático</t>
  </si>
  <si>
    <t>Ambiente y desarrollo sostenible</t>
  </si>
  <si>
    <t>19</t>
  </si>
  <si>
    <t>Conservación de la biodiversidad y sus servicios ecosistémicos</t>
  </si>
  <si>
    <t>Adquisición y mantenimiento de predios en áreas de ecosistemas estratégicos que incluyen ciclos hidrológicos para los acueductos municipales o regionales en el Departamento de Arauca</t>
  </si>
  <si>
    <t>Conservar, recuperar y proteger las areas de importancia, estretegicas que surten de agua a los acueductios regionales, municipales y veredales</t>
  </si>
  <si>
    <t>1. Realizar avaluo comercial de un predio
2. Adquirir predios de importancia estrategica</t>
  </si>
  <si>
    <t xml:space="preserve">1. Adquisicion de predio de importancia estretegica en el municipio de Saravena
</t>
  </si>
  <si>
    <t>1. Realizar un avaluo                       2. compra de un predio de importancia estrategica</t>
  </si>
  <si>
    <t>ANILSA BRAVO</t>
  </si>
  <si>
    <t>Recuperación y conservación de áreas estratégicas de importancia ambiental del Municipio de arauca, Departamento de Arauca</t>
  </si>
  <si>
    <t xml:space="preserve"> Recuperar y conservar áreas de importancia ambiental mediante el mantenimiento y reforestación para generar conectividad y sostenibilidad en el municipio de Arauca </t>
  </si>
  <si>
    <t>mantenimiento de instalaciones de cercado (cerca viva y alambrado) para protección del sitio estratégico.                                         Reforestación de la ronda del lago piquetierra                              Promover una actitud positiva frente a la funcionalidad ambiental y el cuidado por el medio ambiente.</t>
  </si>
  <si>
    <t>Servicio de Restauración de ecosistemas</t>
  </si>
  <si>
    <t>AGOSTO</t>
  </si>
  <si>
    <t>21</t>
  </si>
  <si>
    <t>Gestión de la información y el conocimiento ambiental</t>
  </si>
  <si>
    <t>Implementación de acciones de educación y cultura ambiental en el Departamento de Arauca</t>
  </si>
  <si>
    <t>Capacitar y sensibilizar en temas ambientales a la comunidad del Departamento de Arauca</t>
  </si>
  <si>
    <t>1. Mejorar los niveles de educacion y cultura ambiental
2. generar Continuidad en los programas de educacion ambiental</t>
  </si>
  <si>
    <t xml:space="preserve">1. Apoyo a a implementacion de acciones de sensibilizacion y educacion ambiental en el Departamento de Arauca
</t>
  </si>
  <si>
    <t>1. Beneficiar a los estudiantes de las unidades educativas
2. Servicio de Asistencia tecnica para la implemnetacion de las estrategias educativo ambientales y de participacion</t>
  </si>
  <si>
    <t>NOVIEMBRE</t>
  </si>
  <si>
    <t>MAGDA JULIETA GOMEZ</t>
  </si>
  <si>
    <t>08</t>
  </si>
  <si>
    <t>SECRETARIA DE INFRAESTRUCTURA FISICA</t>
  </si>
  <si>
    <t>Arauca con Infraestructura, Servicios públicos y vías para el desarrollo</t>
  </si>
  <si>
    <t>Integración Vial y Transporte (Vías urbanas, primarias, secundarias y terciarias)</t>
  </si>
  <si>
    <t>24</t>
  </si>
  <si>
    <t>Transporte</t>
  </si>
  <si>
    <t>Infraestructura Red vial Regional</t>
  </si>
  <si>
    <t>Construcción de Puente Mata Oscura, sobre la vía Saravena- La Antioqueña, en el Departamento de Arauca</t>
  </si>
  <si>
    <t>Mejorar la infraestructura de movilidad mediante la construcción de un puente vehicular</t>
  </si>
  <si>
    <t>Obras preliminares                           Excavaciones y rellenos                  Construcción de infraestructura del puente                                  Construcción superestructura del puente</t>
  </si>
  <si>
    <t>Puente construido en vía secundaria existente</t>
  </si>
  <si>
    <t>Junio de 2021</t>
  </si>
  <si>
    <t>Diciembre/2021</t>
  </si>
  <si>
    <t>Secretaría de Infraestructura Física</t>
  </si>
  <si>
    <t>Secretario de Infraestructura</t>
  </si>
  <si>
    <t xml:space="preserve">Puente construido en vía secundaria </t>
  </si>
  <si>
    <t>Agua potable y saneamiento Básico</t>
  </si>
  <si>
    <t>Acceso de la población a los servicios de agua potable y saneamiento básico</t>
  </si>
  <si>
    <t>5024</t>
  </si>
  <si>
    <t>Ampliación y optimizacion de los sistemas de alcantarillado sanitario en el Departamento De Arauca (VF)</t>
  </si>
  <si>
    <t xml:space="preserve">Optimizar la infraestructura de alcantarillado sanitario para mejorar la prestación del servicio </t>
  </si>
  <si>
    <t>Obras preliminares                           Excavaciones y rellenos                   Redes de alcantarillado                      Instalación de acometidas sanitarias                                          Construcción de pozos de inspección</t>
  </si>
  <si>
    <t xml:space="preserve">Personas beneficiadas con proyectos que mejoran provisión, calidad y/o continuidad de los servicios de alcantarillado </t>
  </si>
  <si>
    <t>Noviembre de 2020</t>
  </si>
  <si>
    <t>Marzo/2021</t>
  </si>
  <si>
    <t xml:space="preserve">Alcantarillados ampliados </t>
  </si>
  <si>
    <t>Ampliación de las Redes de Alcantarillado Sanitario en el área Urbana del Municipio de Tame, Departamento de Arauca</t>
  </si>
  <si>
    <t>Mayo de 2021</t>
  </si>
  <si>
    <t>Agosto/2021</t>
  </si>
  <si>
    <t>Traslado al Plan de Aguas PDA, contrato de adhesión de fiducia mercantil irrevocable de recaudo, administración garantías y pagos; para el manejo de los recursos Planes Departamentales de agua, Departamento Arauca</t>
  </si>
  <si>
    <t xml:space="preserve">Fortalecimiento institucional de los prestadores de los servicios públicos de acueducto, alcantarillado y aseo en el departamento de Arauca
</t>
  </si>
  <si>
    <t>Elaboración plan de aseguramiento                 Seguimiento a los operadores de servicios públicos                              Implementación del SIASAR                        Diagnóstico técnico de los operadores de servicios rurales</t>
  </si>
  <si>
    <t>Actividades  de fortalecimiento institucional para los operadores de servicios públicos</t>
  </si>
  <si>
    <t>Enero de 2021</t>
  </si>
  <si>
    <t>Fortalecimiento institucional de los operadores de servicios públicos del Departamento de Arauca</t>
  </si>
  <si>
    <t>Operadores de servicios públicos fortalecidos</t>
  </si>
  <si>
    <t>23</t>
  </si>
  <si>
    <t>Energía convencional y renovables</t>
  </si>
  <si>
    <t>Minas y energía</t>
  </si>
  <si>
    <t>46</t>
  </si>
  <si>
    <t>Consolidación productiva del sector de energía eléctrica</t>
  </si>
  <si>
    <t>Ampliación de la electrificación en el área rural del departamento de Arauca</t>
  </si>
  <si>
    <t xml:space="preserve">Mejorar la calidad en la prestación del servicio de energía, principalmente en el área rural del departamento.
</t>
  </si>
  <si>
    <t>Obras preliminares                           hincada de postes                            instalación de redes</t>
  </si>
  <si>
    <t xml:space="preserve">viviendas en zona rural conectadas a la red del sistema de distribución locla de energía eléctrica </t>
  </si>
  <si>
    <t>Septiembre/2021</t>
  </si>
  <si>
    <t>Redes domiciliarias de energía eléctrica instaladas</t>
  </si>
  <si>
    <t>Viviendas en zonas rurales conectadas a la red del sistema de distribución local de energía eléctrica</t>
  </si>
  <si>
    <t>Ampliación de la cobertura del servicio de energía eléctrica en zonas no interconectadas del Departamento de Arauca</t>
  </si>
  <si>
    <t>Mejorar la infraestructura eléctrica para garantizar la calidad y continuidad del servicio de energía eléctrica en el área rural</t>
  </si>
  <si>
    <t>Obras preliminares                           suministro e instalación de unidades fotovoltaicas</t>
  </si>
  <si>
    <t>Unidades de generación fotovoltaica de energía eléctrica instaladas</t>
  </si>
  <si>
    <t>47</t>
  </si>
  <si>
    <t>Consolidar el mercado de gas combustible a nivel residencial, comercial e industrial</t>
  </si>
  <si>
    <t>5029</t>
  </si>
  <si>
    <t>Apoyo a la ejecución del Plan de Masificación  de Gas Natural en los Municipios del Departamento (VF)</t>
  </si>
  <si>
    <t>Ampliar la infraestructura de transporte para la prestación continua del servicio de gas domiciliario a los habitantes del departamento</t>
  </si>
  <si>
    <t>Obras preliminares                          Instalación de redes principales           Instalación de acometidas</t>
  </si>
  <si>
    <t>Viviendas conectadas a la red local de gas combustible</t>
  </si>
  <si>
    <t>redes domiciliarias de gas combustible instalada</t>
  </si>
  <si>
    <t>Espacio publico, urbanismo y equipamientos colectivos</t>
  </si>
  <si>
    <t>48</t>
  </si>
  <si>
    <t>Ordenamiento territorial y desarrollo urbano</t>
  </si>
  <si>
    <t>Mejoramiento y/o adecuación de espacios públicos en el Municipio de arauca, Departamento de Arauca</t>
  </si>
  <si>
    <t>Construir y/o adecuar los espacios públicos y equipamientos colectivos acordes a la normatividad vigente</t>
  </si>
  <si>
    <t>Obras preliminares                                Adecuación e instalación de mobiliario urbano                                 Andenes en concreto                         instalación de losetas</t>
  </si>
  <si>
    <t>Espacio público adecuado</t>
  </si>
  <si>
    <t>SISTEMA GENERAL DE PARTICIPACIONES SGP</t>
  </si>
  <si>
    <t>Administración y pago de la nómina de funcionarios ADMINISTRATIVOS vinculados a la planta de personal para desarrollar labores administrativas en los establecimientos educativos oficiales del Departamento de Arauca</t>
  </si>
  <si>
    <t>Garantizar la Administración y pago de la nómina del personal administrativo de los establecimientos educativos oficiales del departamento de Arauca</t>
  </si>
  <si>
    <t xml:space="preserve">Garantizar el pago de la Nómina del 100% del  personal Administrativo,  </t>
  </si>
  <si>
    <t>Administración y pago de la nómina</t>
  </si>
  <si>
    <t>Nº de pagos realizados</t>
  </si>
  <si>
    <t xml:space="preserve">William Arevalo Quintero / Secretario Educaciòn Dptal
Administrativa y Financiera </t>
  </si>
  <si>
    <t>2019005810121</t>
  </si>
  <si>
    <t>Servicio de monitoreo y seguimiento a la gestión del sector educativo</t>
  </si>
  <si>
    <t>Entidades territoriales con seguimiento y evaluación a la gestión</t>
  </si>
  <si>
    <t>Apoyo con personal ocasional para el desarrollo de actividades netamente transitorias diferentes a docencia en los establecimientos educativos públicos del departamento de Arauca</t>
  </si>
  <si>
    <t xml:space="preserve">Vincular temporalmente personal supernumerario requerido para la debida prestación del servicio en sedes educativas por necesidad del servicio </t>
  </si>
  <si>
    <t>Vincular temporalmente a 18 personas en reemplazo del personal administrativo de las instituciones educativas del departamento</t>
  </si>
  <si>
    <t>Vinculación de personal de apoyo administrativo</t>
  </si>
  <si>
    <t>Nº de personas vinculadas temporalmente</t>
  </si>
  <si>
    <t>Administración y pago de la nómina de   DOCENTES vinculados a la planta de personal del departamento de Arauca</t>
  </si>
  <si>
    <t>Garantizar la Administración y pago de la nómina del personal docente del departamento de Arauca</t>
  </si>
  <si>
    <t>Garantizar el pago de la Nómina del 100% del  personal Docente</t>
  </si>
  <si>
    <t>Suministro de calzado y vestido de labor para los DOCENTES conforme a lo dispuesto en la ley 70 de 1988 y decreto reglamentario 1978  de 1989</t>
  </si>
  <si>
    <t>Suministrar oportunamente la dotación de vestuario y calzado a los Docentes de las instituciones educativas del departamento de Arauca, con derecho según Ley 70/1988</t>
  </si>
  <si>
    <t>Suministrar el vestido y calzado de labor al 100% de los Docentes con el Derecho que otorga la Ley 70/1988</t>
  </si>
  <si>
    <t>Suministro de Vestido de labor
Suministro de calzado de labor</t>
  </si>
  <si>
    <t>Nº de docentes beneficiados</t>
  </si>
  <si>
    <t>William Arevalo Quintero / Secretario Educaciòn Dptal
Planeación SED, lider de Planeación</t>
  </si>
  <si>
    <t>2020005810085</t>
  </si>
  <si>
    <t>Administración y pago de la nómina  de DIRECTIVOS DOCENTES vinculados a la planta de personal del departamento de Arauca</t>
  </si>
  <si>
    <t>Garantizar la Administración y pago de la nómina del personal directivo docente del departamento de Arauca</t>
  </si>
  <si>
    <t>Garantizar el pago de la Nómina del 100% del  personal Directivo Docente</t>
  </si>
  <si>
    <t>Suministro de calzado y vestido de labor para los DIRECTIVOS DOCENTES conforme a lo dispuesto en la ley 70 de 1988 y decreto reglamentario 1978  de 1989</t>
  </si>
  <si>
    <t>Suministrar oportunamente la dotación de vestuario y calzado a los Directivos Docentes de las instituciones educativas del departamento de Arauca, con derecho según Ley 70/1988</t>
  </si>
  <si>
    <t>Suministrar el vestido y calzado de labor al 100% de los Directivos Docentes con el Derecho que otorga la Ley 70/1988</t>
  </si>
  <si>
    <t>Nº de Directivos docentes beneficiados</t>
  </si>
  <si>
    <t>2020005810088</t>
  </si>
  <si>
    <t>Apoyo para servicio de acompañamiento y cuidado  de los estudiantes  atendidos bajo la modalidad de internado en el departamento de Arauca</t>
  </si>
  <si>
    <t>Brindar el servicio de acompañamiento y cuidado  de los estudiantes  atendidos bajo la modalidad de internado en el departamento de Arauca</t>
  </si>
  <si>
    <t>Brindar el servicio de acompañamiento y cuidado a los estudiantes  atendidos en los                   8 internados del departamento</t>
  </si>
  <si>
    <t>Servicio de acompañamiento y cuidado</t>
  </si>
  <si>
    <t>Nº de internados beneficiados</t>
  </si>
  <si>
    <t>William Arevalo Quintero / Secretario Educaciòn Dptal
Cobertura Educativa</t>
  </si>
  <si>
    <t>2019005810119</t>
  </si>
  <si>
    <t>Apoyo con enfoque diferencial a los establecimientos educativos oficiales del departamento de Arauca para garantizar la sostenibilidad de la conectividad  a través del programa conexión total, implementada por el Men</t>
  </si>
  <si>
    <t xml:space="preserve">Beneficiar con el servicio de insternet a instituciones educativas oficiales del departamento de Arauca </t>
  </si>
  <si>
    <t>Beneficiar con el servicio de insternet a 86 instituciones educativas beneficiadas</t>
  </si>
  <si>
    <t>,-Servicio de internet a Instituciones educativas
-Servicio de zonas WI FI a Instituciones educativas
-Entrega de paquetes de datos a través de Simcard</t>
  </si>
  <si>
    <t>Nº de sedes educativas beneficiadas con:
-Servicio de internet a Instituciones educativas
-Servicio de zonas WI FI a Instituciones educativas
-Entrega de paquetes de datos a través de Simcard</t>
  </si>
  <si>
    <t>2020005810171</t>
  </si>
  <si>
    <t>servicio de personal de apoyo para la población con necesidades educativas especiales "NEE", CAPACIDADES EXCEPCIONALES y Sistema de Responsabilidad Penal Adolescentes "SRPA" en establecimientos educativos oficiales del departamento de Arauca</t>
  </si>
  <si>
    <t>Garantizar el servicio de personal de apoyo para la población con necesidades educativas especiales "NEE", CAPACIDADES EXCEPCIONALES y Sistema de Responsabilidad Penal Adolescentes "SRPA" en establecimientos educativos oficiales del departamento de Arauca</t>
  </si>
  <si>
    <t>Vincular temporalmente 6 docentes de apoyo pedagógico para la atención de estudiantes con NEE en 16 sedes educativas</t>
  </si>
  <si>
    <t>Vinculación temporal de docentes</t>
  </si>
  <si>
    <t>Nº de docentes vinculados en la planta temporal</t>
  </si>
  <si>
    <t>William Arevalo Quintero / Secretario Educaciòn Dptal
Talento Humano y Calidad Educativa</t>
  </si>
  <si>
    <t>2019005810116</t>
  </si>
  <si>
    <t>CONTRATACIÓN DE LA PRESTACIÓN DEL SERVICIO PÚBLICO EDUCATIVO PARA LA ATENCIÓN DE LA POBLACIÓN INDIGENA EN EDAD ESCOLAR (Circular 02 del 18 de enero de 2018, expedida por el MEN - Orientaciones sobre aplicación del Capitulo 4 del Titulo 1, de la parte 3, del libro 2 del Decreto 1075 de 2015)</t>
  </si>
  <si>
    <t xml:space="preserve">Contratar la prestación del servicio educativo para la atención de la población indígena en edad escolar </t>
  </si>
  <si>
    <t xml:space="preserve">Contratar la prestación del servicio educativo para la atención de la población indígena en edad escolar de 4 centros educativo indígenas y 2 instituciones educativas indígenas </t>
  </si>
  <si>
    <t>Contratación del servicio</t>
  </si>
  <si>
    <t>Nº de estudiantes beneficiados con el Servicio educativo</t>
  </si>
  <si>
    <t xml:space="preserve">Adecuación del sofware financiero de las Instituciones Educativas Públicas del departamento de Arauca a plataforma WEB y ajustes al nuevo catálogo de clasificación presupuestal para entidades territoriales y sus descentralizadas – CCPET e informes pertinentes (Res Minhacienda No.1355 de 2020) </t>
  </si>
  <si>
    <t xml:space="preserve">Garantizar la adecuación del sofware financiero de las Instituciones Educativas Públicas del departamento de Arauca a plataforma WEB y ajustes al nuevo catálogo de clasificación presupuestal para entidades territoriales y sus descentralizadas – CCPET e informes pertinentes (Res Minhacienda No.1355 de 2020) </t>
  </si>
  <si>
    <t xml:space="preserve">Garantizar la adecuación del sofware financiero en 55 FOSE de las Instituciones Educativas Públicas del departamento de Arauca a plataforma WEB y ajustes al nuevo catálogo de clasificación presupuestal </t>
  </si>
  <si>
    <t>1.Software financiero
2.Ajustes al catálogo de clasificacion presupuestal</t>
  </si>
  <si>
    <t>Software implementado
Catalogo de clasificación presupuestal ajustado</t>
  </si>
  <si>
    <t xml:space="preserve">Prestación de servicio de aseo para los establecimientos educativos oficiales del Departamento de Arauca </t>
  </si>
  <si>
    <t>Garantizar el Servicio de Aseo a sedes educativas oficiales del departamento</t>
  </si>
  <si>
    <t>Garantizar el Servicio de Aseo  en 110 sedes beneficiadas con el servicio de Aseo</t>
  </si>
  <si>
    <t>Contratacion del servicio de Aseo</t>
  </si>
  <si>
    <t>Nº de sedes educativas beneficiadas con el servicio de aseo</t>
  </si>
  <si>
    <t>2019005810077</t>
  </si>
  <si>
    <t xml:space="preserve">Prestación de servicio de vigilancia para los establecimientos educativos oficiales del Departamento de Arauca </t>
  </si>
  <si>
    <t>Garantizar el Servicio de Aseo  en 122 sedes beneficiadas con el servicio de vigilancia</t>
  </si>
  <si>
    <t>Contratacion del servicio de Vigilancia</t>
  </si>
  <si>
    <t>Nº de sedes educativas beneficiadas con el servicio de vigilancia</t>
  </si>
  <si>
    <t>2019005810079</t>
  </si>
  <si>
    <t>Mejoramiento de la calidad educativa para el funcionamiento básico de los establecimientos educativos oficiales del departamento de Arauca</t>
  </si>
  <si>
    <t>Brindar el apoyo al funcionamiento básico de los establecimientos educativos estatales del Departamento de Arauca.</t>
  </si>
  <si>
    <t>Funcionamiento básico de los establecimientos educativos estatales del Departamento de Arauca, Apoyado al 100%.</t>
  </si>
  <si>
    <t xml:space="preserve">Apoyo al funcionamiento básico de sedes educativas </t>
  </si>
  <si>
    <t>Nº de sedes educativas apoyadas</t>
  </si>
  <si>
    <t>2019005810117</t>
  </si>
  <si>
    <t>Proyecto para el pago de la nómina de pensionados nacionalizados docentes y administrativos que se financian con  recursos de cancelaciones-SGP/educación. (Ley 43/1975, Ley 91/1989 y Ley 100/1993)</t>
  </si>
  <si>
    <t>Garantizar el pago de la nómina  de pensionados nacionalizados docentes y administrativos que se financian con  recursos de cancelaciones-SGP/educación. (Ley 43/1975, Ley 91/1989 y Ley 100/1993)</t>
  </si>
  <si>
    <t>Garantizar el pago de la Nómina del 100% del  personal docente y administrativo nacionalizado</t>
  </si>
  <si>
    <t>William Arevalo Quintero / Secretario Educaciòn Dptal
Administrativa y Financiera</t>
  </si>
  <si>
    <t>2019005810120</t>
  </si>
  <si>
    <t>FONDO DE SEGURIDAD</t>
  </si>
  <si>
    <t>27</t>
  </si>
  <si>
    <t>Justicia, Seguridad y Convivencia ciudadana</t>
  </si>
  <si>
    <t>Implementación de acciones integrales para fortalecer la seguridad y convivencia ciudadana en el Departamento de Arauca</t>
  </si>
  <si>
    <t>IMPLEMENTACIÓN DE ACCIONES INTEGRALES PARA FORTALECER LA SEGURIDAD Y CONVIVENCIA CIUDADANA EN EL DEPARTAMENTO DE ARAUCA.</t>
  </si>
  <si>
    <t>FORTALECIMIENTO DE LA CONVIVENCIA Y LA SEGURIDAD CIUDADANA.</t>
  </si>
  <si>
    <t>INFRAESTUCTURA, DOTACIÓN ENTRE OTRA.</t>
  </si>
  <si>
    <t>ABRIL DE 2021</t>
  </si>
  <si>
    <t>DICIEMBRE 2021.</t>
  </si>
  <si>
    <t>Fortalecimiento y asistencia técnica a los proyectos y metas del Plan Integral de seguridad y convivencia ciudadana del Departamento de Arauca</t>
  </si>
  <si>
    <t xml:space="preserve">ASISTENCIA TÉCNICA PARA ELEBORACIÓND DE PORYECTOS DEL FONSET. </t>
  </si>
  <si>
    <t>ELABORACIÓN, CONTRATACIÓN Y EJECUCIÓN DEL LOS PROGRAMS Y PROYECTOS DEL FONSET.</t>
  </si>
  <si>
    <t xml:space="preserve">ASISTENCIA  TECNICA  PROFESIONAL. </t>
  </si>
  <si>
    <t>11</t>
  </si>
  <si>
    <t>FONDO LOCAL DE SALUD</t>
  </si>
  <si>
    <t>Arauca con salud confiable</t>
  </si>
  <si>
    <t>Salud</t>
  </si>
  <si>
    <t>Salud y protección social</t>
  </si>
  <si>
    <t>Rectoría en salud para la buena gobernanza</t>
  </si>
  <si>
    <t>Mejoramiento de la capacidad de respuesta del sistema general de seguridad social mediante acciones operativas que permitan el seguimiento, evaluación y control del sector salud del Departamento de Arauca</t>
  </si>
  <si>
    <t>Mejorar la capacidad de respuesta del Sistema General de Seguridad Social en Salud mediante acciones operativas que permitan el Seguimiento, Evaluación y Control del sector salud del Departamento de Arauca.</t>
  </si>
  <si>
    <t>Mejorar en un 71.43 % la capacidad de respuesta del Sistema General de Seguridad Social en Salud mediante acciones operativas que permitan el Seguimiento, Evaluación y Control del sector salud del Departamento de Arauca.</t>
  </si>
  <si>
    <t xml:space="preserve">1,1 GARANTIZAR LA ACCESIBILIDAD EN LA PRESTACIÓN DE LOS SERVICIOS DE SALUD DE LA POBLACIÓN POBRE NO AFILIADA Y EL ACCESO A LAS TECNOLOGÍAS NO CUBIERTAS POR EL PBS DEL RÉGIMEN SUBSIDIADO DEL DEPARTAMENTO DE ARAUCA.
1,2 GARANTIZAR UNA RESPUESTA OPORTUNA ANTE SITUACIONES DE EMERGENCIAS Y DESASTRES Y ACCIONES DE FORTALECIMIENTO DE LA RED DE URGENCIAS DEL DEPARTAMENTO DE ARAUCA. 
1,3 REALIZAR ACTIVIDADES DE SEGUIMIENTO, EVALUACIÓN Y DIVULGACIONACIÓN SOBRE LA PROTECCION DE LA MISION MEDICA EN  LAS IPS Y SECTOR SALUD DEL DEPARMENTO DE ARAUCA . 
1,4 REALIZAR ACTIVIDADES DE ARTICULACIÓN DE LOS SERVICIOS ENTRE IPS, EPS Y ENTE TERRITORIAL, QUE GARANTICE EL ACCESO EFECTIVO, LA GARANTÍA DE LA CALIDAD EN LA PRESTACIÓN DE LOS SERVICIOS DE SALUD DEL DEPARTAMENTO DE ARAUCA. 
 1.5 GARANTIZAR LA IMPLEMENTACIÓN Y  APLICACIÓN DEL PROGRAMA DE AUDITORÍA PARA EL MEJORAMIENTO DE CALIDAD (PAMEC) PARA LA PRESTACIÓN DE LOS SERVICIOS DE SALUD DEL DEPARTAMENTO DE ARAUCA.
 1.6 OBTENER INFORMACIÓN PRIMARIA PARA LA EVALUACIÓN DE IMPACTO DE LA RED DE PRESTACIÓN DE SERVICIOS DE SALUD. 
1,7 GARANTIZAR LA IMPLEMENTACION DE LA ESTRATEGIA PRASS: PRUEBAS, RASTREO Y AISLAMIENTO SELECTIVO SOSTENIBLE, CON EL OBJETIVO DE DISMINUIR LA VELOCIDAD DE TRANSMISIÓN DEL COVID-19 DEL DEPARTAMENTO DE ARAUCA.
2,1 GARANTIZAR LA VIGILANCIA  Y CONTROL DE LOS ACTORES DEL SECTOR SALUD EN CUMPLIMIENTO DE LA APLICACIÓN DE LA NORMATIVIDAD VIGENTE DEL DEPARTAMENTO DE ARAUCA.
2,2 GARANTIZAR EL MANEJO Y ACTUALIZACIÓN DE LA INFORMACIÓN SOBRE ADMINISTRACIÓN DE RECURSOS PARA EL RÉGIMEN SUBSIDIADO, POBLACIÓN POBRE NO AFILIADA, PRESTACIÓN DE SERVICIOS Y PLANES DE BENEFICIOS EN EL DEPARTAMENTO DE ARAUCA.
2,3 EFECTUAR LA IMPLEMENTACIÓN DE  HERRAMIENTAS QUE PERMITAN REALIZAR SEGUIMIENTO, EVALUACIÓN  Y CONTROL A LOS CONTRATOS Y RECURSOS  DEL SISTEMA GENERAL DE SEGURIDAD SOCIAL EN SALUD DEL DEPARTAMENTO DE ARAUCA.
2,4 GARANTIZAR QUE LOS RECURSOS DESTINADOS AL RÉGIMEN SUBSIDIADO Y POBLACION POBRE NO ASEGURADA  SE ESTEN EJECUTANDO DE ACUERDO A LO ESTABLECIDO EN LA NORMATIVIDAD VIGENTE
2,5 REALIZAR ACTIVIDADES DE SEGUIMIENTO, EVALUACIÓN Y CALIFICACIÓN DE LA GESTIÓN DE LAS IPS PÚBLICAS. 
2,6 CONTROLAR LA CAPTURA, REGISTRO DE LOS DATOS  Y DESARROLLO TECNOLÓGICO PARA EL EFICIENTE MANEJO Y APROVECHAMIENTO DE LA INFORMACION  DE USUARIOS INTERNOS Y EXTERNOS.
2,7 GARANTIZAR LA INSPECCIÓN Y COMPROBACIÓN DE LA INFORMACIÓN Y  REGISTRO DE LAS OPERACIONES TÉCNICAS REALIZADAS AL FORTALECIMIENTO DE LA SALUD DEL DEPARTAMENTO DE ARAUCA.
3.1 REALIZACIÓN DE ACTIVIDADES DEL SISTEMA OBLIGATORIO DE GARANTÍA DE LA CALIDAD DE LA ATENCIÓN EN SALUD
</t>
  </si>
  <si>
    <t xml:space="preserve">1. Acceso a la prestación de servicios de salud de la población del departamento de Arauca fortalecido.
2. Operación permanente del sistema general de seguridad social del departamento de Arauca garantizado.
3. Prestadores de servicios de salud visitados / prestadores de servicios de salud habilitados
</t>
  </si>
  <si>
    <t xml:space="preserve">Meta 1: Garantizar el 100% del acceso a la prestación de servicios de salud de la población del departamento de Arauca. $ 104.663.220
Meta 2: Garantizar el 100% de la Operación permanente del sistema general de seguridad social del departamento de Arauca. $ 312.653.990
Meta 3: Garantizar en un 30% la calidad en la prestación de servicios de salud mediante la realización de visitas de verificación a prestadores de servicios de salud del departamento de Arauca. $ 78.671.096,00
</t>
  </si>
  <si>
    <t xml:space="preserve">PRESTACIONDESERVICIOS DE SALUD Y ASEGURAMIENTO </t>
  </si>
  <si>
    <t>ANYI YOLEIDA MARTINEZ CASTILLO</t>
  </si>
  <si>
    <t xml:space="preserve">1. Servicio de vigilancia sanitaria e Inspección Vigilancia y Control del Sistema General de Seguridad Social en Salud
2. Servicio de asistencia técnica en inspección, vigilancia y control
3. Servicio de auditoría y visitas inspectivas
4. Servicio de implementación de estrategias para el fortalecimiento del control social en salud
</t>
  </si>
  <si>
    <t xml:space="preserve">1. Departamentos que realizan la vigilancia sanitaria e Inspección Vigilancia y Control de la gestión del Sistema general de Seguridad Social en Salud en su jurisdicción real y efectivamente realizados
2. Asistencias técnicas en Inspección, Vigilancia y Control realizadas
3. Auditorías y visitas inspectivas realizadas
4. Estrategias para el fortalecimiento del control social en salud implementadas
</t>
  </si>
  <si>
    <t>Fortalecimiento de la capacidad de respuesta a los eventos de interés en salud pública por el Laboratorio de Salud Pública Fronterizo en el Departamento de Arauca</t>
  </si>
  <si>
    <t xml:space="preserve">Fortalecer el Laboratorio de Salud Pública Fronterizo y la Red de Laboratorios en el departamento de Arauca, para el diagnóstico, prevención, vigilancia y control de enfermedades de importancia en salud pública, vigilancia fitosanitaria y factores de riesgo del ambiente.  </t>
  </si>
  <si>
    <t xml:space="preserve">Garantizar las acciones de vigilancia de los eventos de interés en salud pública, vigilancia del agua para consumo humano, vigilancia y control de calidad de los alimentos, por el Laboratorio de Salud Pública Fronterizo (LSPF) al 100% de los municipios del Departamento de Arauca. </t>
  </si>
  <si>
    <t>1. REALIZACIÓN DE EXÁMENES ESPECIALIZADOS EN EL  LABORATORIO DE SALUD PÚBLICA FRONTERIZO DE ARAUCA. 2. ESTRATEGIA DE ACCIONES OPERATIVAS EXCLUSIVAS DEL PROYECTO. 3. ESTRATEGIA PARA GARANTIZAR EL FUNCIONAMIENTO Y OPERACIÓN DE LOS MEDIOS DEL LABORATORIO DE SALUD PÚBLICA POR MEDIO DE LA REALIZACIOÓN DE INTERVENCIONES METROLÓGICAS DE EQUIPOS E INFRAESTRUCTURA FÍSICA  EN SUS DIFERENTES UNIDADES TÉCNICAS.</t>
  </si>
  <si>
    <t>Porcentaje de muestras de EISP, agua para consumo humano y alimentos, que cumplan los criterios de calidad, procesadas en el Laboratorio de Salud Pública Fronterizo procedentes de los 7 municipios, del Departamento de Arauca.</t>
  </si>
  <si>
    <t>1: $27.844.740. 2: $49.155.260. 3: $23.000.000</t>
  </si>
  <si>
    <t>Laboratorio de Salud Pública Fronterizo</t>
  </si>
  <si>
    <t>Alix Robinson Hidalgo</t>
  </si>
  <si>
    <t>Porcentaje de muestras de EISP, agua para consumo humano y alimentos, que cumplan los criterios de calidad, procesadas en el Laboratorio de Salud Pública Fronterizo procedentes de los 7 municipios, del Departamento de Arauca</t>
  </si>
  <si>
    <t>Servicio de análisis de laboratorio</t>
  </si>
  <si>
    <t>Análisis realizados</t>
  </si>
  <si>
    <t>Prestación de servicios de salud con calidad</t>
  </si>
  <si>
    <t>Apoyo para la sostenibilidad financiera en la prestación de los servicios y tecnologías en salud no cubiertos por el plan de beneficios con cargo a la UPC no (PBS) de la población pobre afiliada del régimen subsidiado del departamento de Arauca</t>
  </si>
  <si>
    <t>Garantizar la prestación de los servicios y tecnologías en salud no cubiertos por el plan de beneficios en salud con cargo a la UPC – (NO PBS), a través del saneamiento, reconocimiento y pago de las atenciones prestadas</t>
  </si>
  <si>
    <t>Total Atenciones en salud priorizadas de la facturación Radicadas, auditadas y reconocidas correspondientes a los servicios y tecnologías en salud no cubiertos por el plan de beneficios en salud con cargo a LA UPC – (NO PBS).</t>
  </si>
  <si>
    <t xml:space="preserve">1.1. Realizar saneamiento, reconocimiento y pago de los servicios y tecnologías en salud no cubiertos por el plan de beneficios en salud con cargo a la UPC – (NO PBS), centralizada en la entidad territorial
1.2. Realizar saneamiento, reconocimiento y pago de los servicios y tecnologías en salud no cubiertos por el plan de beneficios en salud con cargo a la UPC – (NO PBS) a través de las administradoras de planes de beneficios que tienen afiliados al régimen subsidiado de salud.
</t>
  </si>
  <si>
    <t>1. Numero de Atenciones en salud priorizadas para pagos correspondientes a los servicios y tecnologías en salud no cubiertos por el plan de beneficios en salud con cargo a LA UPC – (NO PBS) / Total de Facturas para pago correspondientes a los servicios y tecnologías en salud no cubiertos por el plan de beneficios en salud con cargo a LA UPC – (NO PBS).</t>
  </si>
  <si>
    <t>Garantizar el de pago de mínimo 380 usuarios que recibieron atenciones en salud del total facturas Radicadas, auditadas y reconocidas correspondientes a los servicios y tecnologías en salud no cubiertos por el plan de beneficios en salud con cargo a LA UPC – (NO PBS). $ 200,000,000</t>
  </si>
  <si>
    <t>Servicio de atención en salud a la población</t>
  </si>
  <si>
    <t>Personas atendidas con servicio de salud</t>
  </si>
  <si>
    <t>Fortalecimiento de la prestación de servicios de salud para garantizar el acceso con oportunidad e integralidad de los servicios de salud, que demanda la población pobre no asegurada en el departamento de Arauca</t>
  </si>
  <si>
    <t>Garantizar la accesibilidad en salud de los servicios de salud al 100% de la población pobre no afiliada del departamento de Arauca, que demande servicios de salud.</t>
  </si>
  <si>
    <t xml:space="preserve">total Atenciones en salud priorizadas de la facturación, Radicadas, auditadas y reconocidas correspondientes a las atenciones en salud de la Población Pobre No Afiliada  </t>
  </si>
  <si>
    <t xml:space="preserve">1,1. Garantizar la atención integral en salud en los diferentes niveles de complejidad de la población pobre no afiliada del departamento de Arauca.
1,2. Garantizar los servicios de apoyo que permitan el acceso a los servicios de salud de la población pobre no afiliada del departamento de Arauca.
2.1. Garantizar el suministro de insumos, tecnologías y medicamentos    a la población pobre no afiliada   del departamento de Arauca.
</t>
  </si>
  <si>
    <t xml:space="preserve">1. Numero de Atenciones en salud priorizadas para pagos correspondientes a los servicios de salud en los diferentes niveles de complejidad prestada a la población pobre No afiliada del Departamento de Arauca  
2. Numero de Atenciones en suministro de medicamentos priorizadas para pagos correspondientes a los servicios de salud en los diferentes niveles de complejidad prestada a la población pobre No afiliada del Departamento de Arauca.
</t>
  </si>
  <si>
    <t xml:space="preserve">Meta1 : Garantizar el de pago de mínimo 200 usuarios que recibieron atenciones en salud, priorizados para pagos correspondientes a los servicios de salud en los diferentes niveles de complejidad prestada a la población pobre No afiliada del Departamento de Arauca . 200,000,000
Meta 2 : Garantizar el de pago de mínimo 870 usuarios que recibieron suministro de medicamentos priorizadas para pagos correspondientes a los servicios de salud en los diferentes niveles de complejidad prestada a la población pobre No afiliada del Departamento de Arauca. $ 0
</t>
  </si>
  <si>
    <t>Salud Pública eficiente y oportuna</t>
  </si>
  <si>
    <t>Fortalecimiento de las acciones en salud para la prevención de las estrategias CERS para el departamento de Arauca, Arauca, Arauquita, Fortul, Saravena, Tame</t>
  </si>
  <si>
    <t>Reducir los efectos y/o daño en salud, que involucran la morbilidad y la  mortalidad,  factores de riesgo y determinantes en salud  de la población Araucana</t>
  </si>
  <si>
    <t>2.000 personas</t>
  </si>
  <si>
    <t>Actividad 1. FOMENTO DE LOS MODOS, CONDICIONES Y ESTILOS DE VIDA SALUDABLE EN EL MARCO DE LA ESTRATEGIA CERS EN EL DEPARTAMENTO DE ARAUCA.</t>
  </si>
  <si>
    <t xml:space="preserve">Reducir la tasa de mortalidad prematura por diabetes mellitus en personas entre 30 a 70 años. </t>
  </si>
  <si>
    <t>II TRIMESTRE DEL AÑO 2021</t>
  </si>
  <si>
    <t>SALUD PUBLICA</t>
  </si>
  <si>
    <t xml:space="preserve">INGRID JHOANA OQUENOD </t>
  </si>
  <si>
    <t>Servicios de promoción de la salud y prevención de riesgos asociados a condiciones no transmisibles</t>
  </si>
  <si>
    <t xml:space="preserve">Campañas de promoción de la salud y prevención de riesgos asociados a condiciones no transmisibles implementadas </t>
  </si>
  <si>
    <t>Fortalecimiento de la salud mental, prevención del suicidio, trastornos mentales y sustancias psicoactivas en el departamento de Arauca</t>
  </si>
  <si>
    <t xml:space="preserve">Reducir factores de riesgo de suicidio y trastornos mentales, a través de la promoción y ejecución de estrategias en salud mental, que contribuyan al fortalecimiento de los factores protectores, en Niños, Niñas, Adolescentes, Adulto Joven, Adulto Mayor y población indígena, en la zona rural y urbana del Departamento de Arauca.  </t>
  </si>
  <si>
    <t xml:space="preserve">Desarrollar un sistema integrado en atención de emergencias en salud mental, en el 100% de los municipios de Arauca. </t>
  </si>
  <si>
    <t xml:space="preserve">Actividad 1.1: Teleorientacion en salud mental para la prevencion de trastornos mentales y disminucion del suicidio en el departamento de Arauca.
Actividad 1.2: Elaborar Volantes informativos, para la promoción y divulgación de la estrategia de Convivencia social y salud mental para la prevención del suicidio en el departamento.
</t>
  </si>
  <si>
    <t xml:space="preserve">Numero de atenciones realizadas/Numero de atenciones programadas
Numero de estrategias realizadas/Numero de estrategias programadas </t>
  </si>
  <si>
    <t>06 de enero de 2020</t>
  </si>
  <si>
    <t>05 de Mayo de 2020</t>
  </si>
  <si>
    <t xml:space="preserve">Convivencia Social y Salud Mental </t>
  </si>
  <si>
    <t xml:space="preserve">Nahalyel Bestene Medina </t>
  </si>
  <si>
    <t xml:space="preserve">Servicio de gestión del riesgo en temas de trastornos mentales </t>
  </si>
  <si>
    <t>Personas atendidas con campañas de gestión del riesgo en temas de trastornos mentales</t>
  </si>
  <si>
    <t>FONDO DEPARTAMENTAL DE RENTAS</t>
  </si>
  <si>
    <t>Fortalecimiento a las estratégias de control y seguimiento de los tributos departamentales mediante la fiscalización y auditoría tributaria para el incremento del recaudo en las rentas propias del Departamento de Arauca</t>
  </si>
  <si>
    <t>Crear grupos de inspección tributaria a los impuestos de Registro y Anotación, vehículos automotores, Degüello de Ganado Mayor, Gaceta Departamental y Sobretasa a la Gasolina, a través de estudios de campo y análisis en la metodología de recaudo que cada una requiere.</t>
  </si>
  <si>
    <t xml:space="preserve">1. Asistencia técnica para la ejecución del plan  de fiscalización y auditoria tributaria
2. Asistencia técnica para la ejecución del plan de sensibilización y capacitación 
3. Asistencia técnica para la ejecución del plan de liquidación y determinación del  impuesto de vehículo
4. Asistencia técnica de poyo jurídico dirección de rentas
5. Gastos de movilización para la asistencia técnica
</t>
  </si>
  <si>
    <t>Febreo</t>
  </si>
  <si>
    <t>Daniel Enrique Gonzalez Rodríguez</t>
  </si>
  <si>
    <t>Asistencia Tecnica</t>
  </si>
  <si>
    <t>Fortalecimiento de la cultura tributaria como estrategia para incrementar las rentas propias  en el Departamento de Arauca</t>
  </si>
  <si>
    <t>Promover cultura tributaria a través de programas publicitarios que generen impacto en la comunidad del Departamento de Arauca.</t>
  </si>
  <si>
    <t xml:space="preserve">1. Servicio de apoyo logístico para la realización de jornadas lúdicas y recreativas de acercamiento con la comunidad, a través de las juntas de acción comunal y aliados estratégicos, que busca sensibilizar sobre las implicaciones para la sociedad de la práctica del contrabando y la evasión fiscal en el departamento de Arauca.
2. Servicio de apoyo logístico para realizar Capacitaciones para los Agentes Multiplicadores (policía, polfa, ejército, armada nacional, funcionarios etc.), comerciantes, estudiantes de educación superior y funcionarios públicos.
</t>
  </si>
  <si>
    <t>Promoción de la cultura tributaria</t>
  </si>
  <si>
    <t>Apoyo a las estrategias  para la lucha del Departamento de arauca contra la introducción y comercialización ilegal de cigarrillos, licores, vinos y cervezas y la evasión fiscal en Arauca</t>
  </si>
  <si>
    <t>Fortalecimiento a la lucha del Departamento de Arauca contra la introducción ilegal de cigarrillos, licores, vinos y cervezas y el diseño y puesta en marcha de los planes operativos contra el comercio ilegal y la evasión fiscal en Arauca</t>
  </si>
  <si>
    <t>1. Asistencia técnica para la ejecución del plan  de fiscalización, sensibilización y capacitación.</t>
  </si>
  <si>
    <t>Febrero</t>
  </si>
  <si>
    <t>Adquisición de unservicio computarizado para el control integral del impuesto al consumo y la trazabilidad  de los productos en el Departamento de Arauca</t>
  </si>
  <si>
    <t>Contar con un sistema de información en red nacional, eficiente, que permita el control del impuesto al consumo.</t>
  </si>
  <si>
    <t xml:space="preserve">1. Llevar registro exigido por la Ley de los sujetos pasivos del impuesto al consumo o participación económica de monopolio, susproductos y bodegas autorizadas en cada Entidad Territorial, así como las declaraciones tributarias y los pagos efectuados, ante lasentidades financieras autorizadas.
2.  Registrar los trámites de novedades a la información maestra de las bases de datos de línea, con validación mediante clavesprivadas de la administración.
3. Registrar los saldos disponibles a reenviar de los productos importados gravados con el impuesto al consumo, a partir de su declaración al Fondo Cuenta.
4.  Registrar y controlar los saldos disponibles a reenviar de los productos nacionales gravados con el impuesto al consumo, a nivel de contribuyente, producto en las diferentes bodegas autorizadas.
5. Controlar el transporte de los productos gravados a través de la expedición de las tornaguías de movilización, reenvío y tránsito y sucorrespondiente legalización.
6.  Suministrar la información actualizada de los saldos disponibles de los productos gravados con el impuesto al consumo o participación económica de monopolio para la generación de códigos únicos generados a través del sistema, para productos nacionales e importados.                                                                                                                                          7.  Permitir la identificación y verificación de legalidad de las tornaguías controladas a través del sistema, utilizando la plataforma Web.
</t>
  </si>
  <si>
    <t>Módulo de señalización.</t>
  </si>
  <si>
    <t>16</t>
  </si>
  <si>
    <t xml:space="preserve">FONDO DE GESTION DEL RIESGO </t>
  </si>
  <si>
    <t>Gestión del Riesgo</t>
  </si>
  <si>
    <t>Prevención y atención de desastres y emergencias</t>
  </si>
  <si>
    <t>Construcción de obras de protección para la respuesta a emergencías y mitigación del riesgo mediante el banco de maquinaria amarilla en el Departamento de arauca</t>
  </si>
  <si>
    <t>Mitigar la erosión lateral de fuentes hídricas y reducir los niveles de inundación / Aumentar la capacidad de respuesta a Emergencias institucional</t>
  </si>
  <si>
    <t>Disminuir la vulnerabilidad de la población del departamento ante fenómenos naturales y antrópicos no intencionados</t>
  </si>
  <si>
    <t>INFRAESTRUCTURA</t>
  </si>
  <si>
    <t>- Obras de infraestructura para mitigación y atención a desastres realizadas
- Personas atendidas
- Emergencias y desastres atendidas</t>
  </si>
  <si>
    <t>Fortalecimiento a los procesos de conocimiento del riesgo, prevención y  atención a situaciones de  emergencias en el Departamento de Arauca</t>
  </si>
  <si>
    <t>- Aumentar la capacidad de respuesta A Emergencias institucional
- Fortalecer las herramientas de Planificación Territorial</t>
  </si>
  <si>
    <t>ELABORACIÓN, CONTRATACIÓN Y EJECUCIÓN DEL LOS PROGRAMS Y PROYECTOS FINANCIADS CON RECURSOS DEL FONDO DEPARTAMENTAL DE GESTIÓN DEL RIESGO DE DESASTRES / FORTALECIMIENTO ORGANISMOS OPERATIVOS DEL SISTEMA DEPARTAMENTAL DE GESTION DEL RIESGO DE DESASTRES Y DE LOS SISTEMAS MUNICIPALES DE GESTION DE RIESGO</t>
  </si>
  <si>
    <t>ASISTENCIA TÉCNICA PROFESIONAL / DOTACIÓN DE LOS  ORGANISMOS OPERATIVOS DEL SISTEMA DEPARTAMENTAL DE GESTION DEL RIESGO DE DESASTRES Y DE LOS SISTEMAS MUNICIPALES DE GESTION DE RIESGO /  ESTUDIOS Y DISEÑOS</t>
  </si>
  <si>
    <t>- Instancias territoriales asistidas
- Documentos de estudios técnicos para el conocimiento y reducción del riesgo de desastres elaborados</t>
  </si>
  <si>
    <t xml:space="preserve">SECRETARIA DE DESARROLLO SOCIAL </t>
  </si>
  <si>
    <t>Primera infancia, niñez, adolescencia y familia</t>
  </si>
  <si>
    <t xml:space="preserve">Desarrollo integral de niñas, niños, adolescentes y sus familias </t>
  </si>
  <si>
    <t>Fortalecimiento de prevención de violencias para la protección integral de niños, niñas y adolescentes en el Departamento de arauca</t>
  </si>
  <si>
    <t xml:space="preserve">Aumentar la promoción, prevención, protección y restablecimiento de los derechos de los niños, niñas y adolescente. </t>
  </si>
  <si>
    <t>Estrategias de prevenciòn en las diferentes formas de violencia en los entornos protectores ( prevención del reclutamiento ilícito, abuso y violencia sexual, maltrato infantil, ESCNNA, embarazo en adolescentes, trata de personas, trabajo infantil, violencia escolar, violencia intrafamiliar, prevención del consumo de sustancias psicoactivas y la violencia en el entorno digital</t>
  </si>
  <si>
    <t>número de persnas sensibilizadas en prevenciòn de violencias contra niñas, niños y adolescentes</t>
  </si>
  <si>
    <t>abril</t>
  </si>
  <si>
    <t>octubre</t>
  </si>
  <si>
    <t>SECRETARÍA DE DESARRLLO SOCIAL</t>
  </si>
  <si>
    <t>NELSY GELVES LAGUADO</t>
  </si>
  <si>
    <t>Servicio de divulgación para la promoción y prevención de los derechos de los niños, niñas y adolescentes</t>
  </si>
  <si>
    <t>Números de niños y niñas  beneficiados con programas de prevención en las diferentes formas de violencia en los entornos protectores ( prevención del reclutamiento ilícito, abuso y violencia sexual, maltrato infantil, ESCNNA, embarazo en adolescentes, trata de personas, trabajo infantil, violencia escolar, violencia intrafamiliar, prevención del consumo de sustancias psicoactivas y la violencia en el entorno digital, otras formas de vulneración de derechos y cumplimiento de deberes y valores).</t>
  </si>
  <si>
    <t>Estrategias de fortalecimiento en pautas de crianza amorosa + juego</t>
  </si>
  <si>
    <t>Hogares con acompañamiento en fortalecimiento de pautas de crianza</t>
  </si>
  <si>
    <t>Cualificaciòn de agentes educativos del SNBF</t>
  </si>
  <si>
    <t>Nùmero de participantes sensibilizados en prevenciòn de violencias</t>
  </si>
  <si>
    <t>Servicio de educación informal a los agentes educativos</t>
  </si>
  <si>
    <t>Agentes educativos cualificados</t>
  </si>
  <si>
    <t>Apoyo proceso Rendiciòn Pública de Cuentas niñez, adolescencia y juventud</t>
  </si>
  <si>
    <t>Evento de rendiciòn pùblica realizada en niñez, adolescencia y juventud</t>
  </si>
  <si>
    <t>Numero de eventos de participación y rendición pública de cuentas en niñez, adolescencia y juventud realizados.</t>
  </si>
  <si>
    <t>Atenciòn psiocosocial a niñas, niños y adolescentes vìctimas de violencia</t>
  </si>
  <si>
    <t>Nùmero de niños, niñas y adolescentes con atenciòn psicosocial beeficaidos</t>
  </si>
  <si>
    <t>Servicio de prevención y  protección para el restablecimiento de derechos de niños, niñas, adolescentes y jóvenes</t>
  </si>
  <si>
    <t>Niños, niñas, adolescentes y jóvenes atendidos con servicios de protección para el restablecimiento de derechos.</t>
  </si>
  <si>
    <t>Estrategia de Información, Educación y Comunicación (creaciòn y ediciòn de piezas comunicativas de prevenciòn)</t>
  </si>
  <si>
    <t xml:space="preserve">nùmero de niños, niñas y adolescentes </t>
  </si>
  <si>
    <t>Implementación de las políticas publicas de primera infancia, niñez y adolescencia en el marco de la estrategia territorios amigos de la niñez</t>
  </si>
  <si>
    <t>Juventud</t>
  </si>
  <si>
    <t>Jóvenes con futuro</t>
  </si>
  <si>
    <t>Fortalecimiento de los espacios de participación de los jovenes del Departamento de Arauca</t>
  </si>
  <si>
    <t xml:space="preserve">Mejorar la garantía del ejercicio de la ciudadanía juvenil y el goce efectivo de los derechos de los y las jóvenes. </t>
  </si>
  <si>
    <t xml:space="preserve">Fortalecimiento de las plataformas municipales de juventud </t>
  </si>
  <si>
    <t>Nùmero de jòvenes beneficiados de la Junta directiva</t>
  </si>
  <si>
    <t>Servicio de protección para el restablecimiento de derechos de niños, niñas, adolescentes y jóvenes</t>
  </si>
  <si>
    <t>Iniciativas de participación de jóvenes implementadas</t>
  </si>
  <si>
    <t xml:space="preserve">fortalecimiento de la plataforma departamental de juventud  </t>
  </si>
  <si>
    <t>Nùmero de plataformas municipales fortalecidas</t>
  </si>
  <si>
    <t xml:space="preserve"> Implementación de los subsistemas de juventud (plataforma, consejo de juventud y demás organizaciones y asociaciones juveniles).  </t>
  </si>
  <si>
    <t xml:space="preserve">Estrategia de acompañamiento de ideas de innovación  y emprendimiento </t>
  </si>
  <si>
    <t>nùmero de jovenes beneficiados con acompñamiento a ideas de innovaciòn</t>
  </si>
  <si>
    <t>Apoyo logistico  y pedagogico espacios de participaciòn de juventud</t>
  </si>
  <si>
    <t>nùmero de jòvenes beneficiados particiapando en los diferentes espacios de participaciòn</t>
  </si>
  <si>
    <t>Implementación de la política publica de juventud.</t>
  </si>
  <si>
    <t>Seguimiento Polìtica pùblica de juventud</t>
  </si>
  <si>
    <t>Seguimiento de la polìtica pùblica de juventud</t>
  </si>
  <si>
    <t>Jóvenes beneficiados con proyectos de emprendimiento, e innovación  y semilleros de investigación</t>
  </si>
  <si>
    <t>13</t>
  </si>
  <si>
    <t>Mujer</t>
  </si>
  <si>
    <t>Inclusión Social y productiva para la población en situación de vulnerabilidad</t>
  </si>
  <si>
    <t>5088</t>
  </si>
  <si>
    <t>Implementación de la Politica pública departamental de la mujer por una Arauca con equidad de género para las mujeres (VF)</t>
  </si>
  <si>
    <t>Disminuir la vulnerabilidad en el goce efectivo de los derechos de la mujer en el Departamento de Arauca</t>
  </si>
  <si>
    <t xml:space="preserve">Promoción y reconocimiento y derechos e implementación de plan integral de prevnción de violencias contra la mujer </t>
  </si>
  <si>
    <t xml:space="preserve">Diciembre </t>
  </si>
  <si>
    <t xml:space="preserve">Agosto </t>
  </si>
  <si>
    <t>SECRETARÍA DESARROLLO SOCIAL</t>
  </si>
  <si>
    <t xml:space="preserve">Carolina Muriel Zea- Secretaria de Deasarrollo Social. Beatriz Palacios </t>
  </si>
  <si>
    <t>14</t>
  </si>
  <si>
    <t>Orientación sexual e identidades de género diversas</t>
  </si>
  <si>
    <t>5089</t>
  </si>
  <si>
    <t>Implementación de acciones para el reconocimiento, garantía, respeto y goce efectivo de los derechos de las personas con orientación e identidad de género diversa en el Departamento de Arauca (VF)</t>
  </si>
  <si>
    <t>Disminuir la vulneración de los derechos en los sectores sociales de la población con orientaciones sexuales e identidades de género.</t>
  </si>
  <si>
    <t xml:space="preserve">Programa de promoción, reconocimiento, y respeto de los derechos humanos y garantes de las personas LGBTI  y no discriminación en el Departamento de Arauca </t>
  </si>
  <si>
    <t xml:space="preserve">Dicicembre </t>
  </si>
  <si>
    <t xml:space="preserve">Junio </t>
  </si>
  <si>
    <t>15</t>
  </si>
  <si>
    <t>Personas en condición de discapacidad</t>
  </si>
  <si>
    <t>37</t>
  </si>
  <si>
    <t>Atención integral de población en situación permanente de desprotección social y/o familiar</t>
  </si>
  <si>
    <t>Implementación de políticas para el mejoramiento de la calidad de vida para las personas con discapacidad en el Departamento de Arauca</t>
  </si>
  <si>
    <t>Facilitar la inserción laboral de las personas en condición de discapacidad en el departamento de Arauca. Fortalecimiento a instancias de concertación de PCD.</t>
  </si>
  <si>
    <t>FORTALECIMIENTO, ACOMPAÑAMIENTO Y APOYO A LA GENERACION DE INGRESOS DE LAS PERSONAS DISCAPCIDAD</t>
  </si>
  <si>
    <t>Servicios de atención integral a población en condición de discapacidad</t>
  </si>
  <si>
    <t>MAYO</t>
  </si>
  <si>
    <t>CAROLINA MURIEL ZEA 
LUZ MARY GUTIERREZ ALVAREZ</t>
  </si>
  <si>
    <t>Número de Personas atendidas con servicios integrales</t>
  </si>
  <si>
    <t>Persona mayor</t>
  </si>
  <si>
    <t>Implementación de políticas públicas del adulto mayor en el Departamento de Arauca</t>
  </si>
  <si>
    <t>Reducir la vulnerabilidad de los adultos mayores del Departamento de Arauca.</t>
  </si>
  <si>
    <t xml:space="preserve">Distribuir el 70% y 30% de los Recursos recaudados y presupuestados de la Estampilla Adulto Mayor, de acuerdo a la Ley 1276 de 2009, con destino a los Centros de Vida o Día y Bienestar, de los Municipios del Departamento. 
</t>
  </si>
  <si>
    <t>Servicios de atención y protección integral al adulto mayor.</t>
  </si>
  <si>
    <t>OCTUBRE</t>
  </si>
  <si>
    <t>Número de Adultos mayores atendidos con servicios integrales</t>
  </si>
  <si>
    <t>Afrodescendientes</t>
  </si>
  <si>
    <t>Generación y Formalización de empleo</t>
  </si>
  <si>
    <t>Apoyo a la generación de ingresos enmarcados en las cadenas productivas de las familias Afro-descendientes urbano y rural del departamento de Arauca</t>
  </si>
  <si>
    <t>Incrementar la participación de las comunidades como garantía del ejercicio de los derechos sociales, económicos, políticos y culturales,
mediante el fortalecimiento comunitario bajo la estrategia de aporte a la seguridad alimentaria.</t>
  </si>
  <si>
    <t>Convocatoria y Selección a 11 familias</t>
  </si>
  <si>
    <t>Unidades productivas creadas, apoyadas y fortalecidas para la población afrodescendiente</t>
  </si>
  <si>
    <t>CAROLINA MURIEL ZEA 
JOSE DE JESUS CORREA  PETRO</t>
  </si>
  <si>
    <t>Servicio de gestión para el emprendimiento</t>
  </si>
  <si>
    <t>Unidades productivas creadas, apoyadas y fortalecidas para la población afrodescendiente.</t>
  </si>
  <si>
    <t xml:space="preserve"> Sensibilizacion Cultura  del  Emprendimiento</t>
  </si>
  <si>
    <t xml:space="preserve">Unidades productivas creadas, apoyadas y fortalecidas para la población afrodescendiente
</t>
  </si>
  <si>
    <t>Mujeres y personas con orientaciones sexuales e identidades de género diversas(LGTBI), organizados, con fortalecimiento empresarial, político y cultural para la generación de ingresos.</t>
  </si>
  <si>
    <t>Participación ciudadana, política,  respeto por los derechos humanos y diversidad de creencias</t>
  </si>
  <si>
    <t>5092</t>
  </si>
  <si>
    <t>Implementación de la Politica publica departamental afrodescendiente en el departamento de Arauca (VF)</t>
  </si>
  <si>
    <t>Desarrollar un proceso de acompañamiento y asistencia a las comunidades afro para garantizar el goce efectivo de derechos</t>
  </si>
  <si>
    <t>Coordinación- 1: ASISTENCIA TECNICA Y FORTALECIMIENTO INSTITUCIONAL COMPONENTE 2: ASISTENCIA TECNICA Y FORTALECIMIENTO INSTITUCIONAL EN COMUNIDAD PARA EL AVANCE EN LA POLITICA PUBLICA. 3: OPERATIVIDAD DE LA CONSULTIVA DEPARTAMENTAL</t>
  </si>
  <si>
    <t>Iniciativas para la promoción de la participación ciudadana, prevención de la discriminación racial, empoderamiento y liderazgo implementadas.</t>
  </si>
  <si>
    <t>CAROLINA MURIEL ZEA 
JOSÉ DE JESUS CORREA  PETRO</t>
  </si>
  <si>
    <t>Servicio de promoción a la participación ciudadana</t>
  </si>
  <si>
    <t>Jóvenes afrodescendientes con fortalecimiento sociopolítico.</t>
  </si>
  <si>
    <t>Acciones y estrategias implementadas en cumplimiento de la política publica para comunidades NARP articulada a los PDET´s y Plan de Desarrollo Nacional</t>
  </si>
  <si>
    <t>18</t>
  </si>
  <si>
    <t>Indígenas</t>
  </si>
  <si>
    <t>Desarrollo integral de niñas, niños, adolescentes y sus familias</t>
  </si>
  <si>
    <t>Apoyo a la atención integral a la familia indígena en el departamento de Arauca</t>
  </si>
  <si>
    <t>Fortalecimiento de la convivencia y la seguridad ciudadana</t>
  </si>
  <si>
    <t>5094</t>
  </si>
  <si>
    <t>Implementación de la estrategia de escuela de liderazgo de los pueblos indígenas en el departamento de Arauca(VF)</t>
  </si>
  <si>
    <t>Estrategias de acompañamiento de gobierno propio, gobernanza y autonomía.</t>
  </si>
  <si>
    <t>Víctimas</t>
  </si>
  <si>
    <t>38</t>
  </si>
  <si>
    <t>Atención, asistencia y reparación integral a las víctimas</t>
  </si>
  <si>
    <t>Implementación de soluciones duraderas para la superación del estado de vulnerabilidad de la población desplazada y victima en el departamento de Arauca</t>
  </si>
  <si>
    <t>Desarrollar estrategias de reparación integral, garantizando la coordinación institucional, desde su máxima instancia y la participación de las víctimas desde los espacios exigidos en la Ley.</t>
  </si>
  <si>
    <t>Estrategia subsidiaria de ayuda humanitaria</t>
  </si>
  <si>
    <t>Número de intervenciones realizadas del Plan de Acción Territorial.</t>
  </si>
  <si>
    <t>CAROLINA MURIEL ZEA 
MERCEDES LEON HERNANDEZ</t>
  </si>
  <si>
    <t>Servicio de ayuda y atención humanitaria</t>
  </si>
  <si>
    <t>Personas con asistencia humanitaria</t>
  </si>
  <si>
    <t xml:space="preserve">Participacion efectiva de las victimas </t>
  </si>
  <si>
    <r>
      <rPr>
        <u val="singleAccounting"/>
        <sz val="12"/>
        <rFont val="Arial"/>
        <family val="2"/>
      </rPr>
      <t>Servicio</t>
    </r>
    <r>
      <rPr>
        <sz val="12"/>
        <rFont val="Arial"/>
        <family val="2"/>
      </rPr>
      <t xml:space="preserve"> de asistencia técnica para la participación de las víctimas</t>
    </r>
  </si>
  <si>
    <t>Víctimas y organizaciones de víctimas asistidas técnicamente</t>
  </si>
  <si>
    <t xml:space="preserve">Acciones de informacion y orientacion a las victimas </t>
  </si>
  <si>
    <t>Mesas de participación en funcionamiento</t>
  </si>
  <si>
    <t>HOLMAN EDUARDO FUENTES GARRIDO</t>
  </si>
  <si>
    <t>Secretario de Planeación Departamental</t>
  </si>
  <si>
    <t>Revisó: Holman Eduardo Fuentes Garrido, Secretario de Planeación departamental</t>
  </si>
  <si>
    <t>Digitó: Angel Arnoby Arenas, Profesional Universitario SEPLAD</t>
  </si>
  <si>
    <t>Proyectó: Angel Arnoby Arenas, Profesional Universitario SEPLAD</t>
  </si>
  <si>
    <t>PLAN DE ACCIÓN 2021</t>
  </si>
  <si>
    <t>VALOR TOTAL DEL PA</t>
  </si>
  <si>
    <t xml:space="preserve">Articular la oferta institucional desde los  diferentes  niveles  y competencias de acuerdo  a  los  programas misionales mediante  un tablero  de  Control;  que permita  hacer  seguimiento a compromisos  Según  las  ordenes de  la Corte Constitucional en sus diferentes  Autos  de Seguimiento
Meta:26 Resguardos y 15  Asentamientos
</t>
  </si>
  <si>
    <t xml:space="preserve">Visitas </t>
  </si>
  <si>
    <t xml:space="preserve">Global </t>
  </si>
  <si>
    <t>SECRETARIA DESARROLLO SOCIAL</t>
  </si>
  <si>
    <t xml:space="preserve">Acompañamiento Comunitario </t>
  </si>
  <si>
    <t xml:space="preserve"> Kits Alimentos</t>
  </si>
  <si>
    <t xml:space="preserve">Numero </t>
  </si>
  <si>
    <t>Sesiones Mesa de Concertacion</t>
  </si>
  <si>
    <t>Servicio de entrega de tierras</t>
  </si>
  <si>
    <t>Pueblos indígenas beneficiados con legalización de resguardos, ampliación del territorio y protección al ambiente y naturaleza.</t>
  </si>
  <si>
    <t>Servicio de prevención a  violaciones de derechos humanos</t>
  </si>
  <si>
    <t>Estrategias de acción con pueblos indígenas realizadas y sistema de justicia propia y guardia indígena fortalecida.</t>
  </si>
  <si>
    <t>Estrategias de identidad y tradiciones socio- culturales y reconocimiento a la población indígena con  enfoque de familia, mujer y generaciones.</t>
  </si>
  <si>
    <t>Apoyo al proceso de Fortalecimiento Institucional - Comunitario de las 45 comunidades indígenas del departamento de Arauca</t>
  </si>
  <si>
    <t>Profesional</t>
  </si>
  <si>
    <t>Numero de servicios prestado</t>
  </si>
  <si>
    <t>31/12/2020</t>
  </si>
  <si>
    <t>31/5/2021</t>
  </si>
  <si>
    <t>Jornadas comunitarias pueblo Betoy (4 comunidades).</t>
  </si>
  <si>
    <t>numero de jornadas  realizadas</t>
  </si>
  <si>
    <t>Jornadas comunitarias pueblo Hitnù (8 comunidades).</t>
  </si>
  <si>
    <t>Jornadas comunitarias pueblo Makaguan (10 comunidades)</t>
  </si>
  <si>
    <t>Pueblo sikuani (8 comunidades)</t>
  </si>
  <si>
    <t>Jornadas comunitarias pueblo Inga (1 comunidad)</t>
  </si>
  <si>
    <t>Jornadas comunitarias pueblo Uwa (12 comunidades)</t>
  </si>
  <si>
    <t>Fortalecimiento y operatividad Mesa de concertación indígena</t>
  </si>
  <si>
    <t>numero de actividades realizadas</t>
  </si>
  <si>
    <t>Tapabocas termosellados 50 unidades</t>
  </si>
  <si>
    <t>numero de kit  entregado</t>
  </si>
  <si>
    <t>Alcohol antiséptico x galon</t>
  </si>
  <si>
    <t>Gel antibacterial de 1 litro</t>
  </si>
  <si>
    <t>Estrategias de acción con pueblos indígenas realizados y sistema de justicia propia y guardia indígena fortalecida.</t>
  </si>
  <si>
    <t>Estrategias de identidad y tradiciones socio- culturales y reconocimiento a la población indígena con enfoque de familia, mujer y generaciones.</t>
  </si>
  <si>
    <t>Estrategias para la práctica deportiva y cultural de los pueblos indígenas.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</si>
</sst>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Red]\-&quot;$&quot;#,##0.00"/>
    <numFmt numFmtId="44" formatCode="_-&quot;$&quot;* #,##0.00_-;\-&quot;$&quot;* #,##0.00_-;_-&quot;$&quot;* &quot;-&quot;??_-;_-@_-"/>
    <numFmt numFmtId="164" formatCode="_-[$$-409]* #,##0.00_ ;_-[$$-409]* \-#,##0.00\ ;_-[$$-409]* &quot;-&quot;??_ ;_-@_ "/>
    <numFmt numFmtId="165" formatCode="_-&quot;$&quot;* #,##0_-;\-&quot;$&quot;* #,##0_-;_-&quot;$&quot;* &quot;-&quot;_-;_-@"/>
    <numFmt numFmtId="166" formatCode="_(&quot;$&quot;\ * #,##0.00_);_(&quot;$&quot;\ * \(#,##0.00\);_(&quot;$&quot;\ * &quot;-&quot;??_);_(@_)"/>
    <numFmt numFmtId="167" formatCode="_-&quot;$&quot;* #,##0.00_-;\-&quot;$&quot;* #,##0.00_-;_-&quot;$&quot;* &quot;-&quot;_-;_-@"/>
    <numFmt numFmtId="168" formatCode="_-&quot;$&quot;* #,##0.00_-;\-&quot;$&quot;* #,##0.00_-;_-&quot;$&quot;* &quot;-&quot;??_-;_-@"/>
    <numFmt numFmtId="169" formatCode="#,##0_ ;\-#,##0\ "/>
    <numFmt numFmtId="170" formatCode="_-[$$-409]* #,##0_ ;_-[$$-409]* \-#,##0\ ;_-[$$-409]* &quot;-&quot;??_ ;_-@_ "/>
    <numFmt numFmtId="171" formatCode="dd/mm/yyyy;@"/>
    <numFmt numFmtId="172" formatCode="_(* #,##0.00_);_(* \(#,##0.00\);_(* &quot;-&quot;??_);_(@_)"/>
    <numFmt numFmtId="173" formatCode="0_ ;\-0\ "/>
  </numFmts>
  <fonts count="20" x14ac:knownFonts="1">
    <font>
      <sz val="11"/>
      <color rgb="FF000000"/>
      <name val="Calibri"/>
      <family val="2"/>
    </font>
    <font>
      <sz val="11"/>
      <color rgb="FF000000"/>
      <name val="Calibri"/>
      <family val="2"/>
    </font>
    <font>
      <sz val="12"/>
      <name val="Arial"/>
      <family val="2"/>
    </font>
    <font>
      <sz val="11"/>
      <name val="Calibri"/>
      <family val="2"/>
    </font>
    <font>
      <b/>
      <sz val="8"/>
      <name val="Calibri"/>
      <family val="2"/>
    </font>
    <font>
      <sz val="8"/>
      <name val="Calibri"/>
      <family val="2"/>
    </font>
    <font>
      <b/>
      <sz val="12"/>
      <color rgb="FFFFFFFF"/>
      <name val="Arial"/>
      <family val="2"/>
    </font>
    <font>
      <sz val="12"/>
      <color rgb="FF000000"/>
      <name val="Calibri"/>
      <family val="2"/>
    </font>
    <font>
      <b/>
      <sz val="12"/>
      <color theme="0"/>
      <name val="Arial"/>
      <family val="2"/>
    </font>
    <font>
      <b/>
      <sz val="12"/>
      <name val="Arial"/>
      <family val="2"/>
    </font>
    <font>
      <b/>
      <sz val="11"/>
      <color rgb="FFFFFFFF"/>
      <name val="Arial"/>
      <family val="2"/>
    </font>
    <font>
      <sz val="12"/>
      <color rgb="FFFF0000"/>
      <name val="Arial"/>
      <family val="2"/>
    </font>
    <font>
      <sz val="12"/>
      <color rgb="FF000000"/>
      <name val="Arial"/>
      <family val="2"/>
    </font>
    <font>
      <sz val="10"/>
      <name val="Tahoma"/>
      <family val="2"/>
    </font>
    <font>
      <sz val="11"/>
      <name val="Tahoma"/>
      <family val="2"/>
    </font>
    <font>
      <sz val="12"/>
      <name val="Arial Narrow"/>
      <family val="2"/>
    </font>
    <font>
      <sz val="12"/>
      <name val="Calibri"/>
      <family val="2"/>
    </font>
    <font>
      <u val="singleAccounting"/>
      <sz val="12"/>
      <name val="Arial"/>
      <family val="2"/>
    </font>
    <font>
      <sz val="28"/>
      <name val="Calibri"/>
      <family val="2"/>
    </font>
    <font>
      <sz val="12"/>
      <color rgb="FF000000"/>
      <name val="Tahoma"/>
      <family val="2"/>
    </font>
  </fonts>
  <fills count="29">
    <fill>
      <patternFill patternType="none"/>
    </fill>
    <fill>
      <patternFill patternType="gray125"/>
    </fill>
    <fill>
      <patternFill patternType="solid">
        <fgColor rgb="FFBDD6EE"/>
        <bgColor rgb="FFBDD6EE"/>
      </patternFill>
    </fill>
    <fill>
      <patternFill patternType="solid">
        <fgColor rgb="FFA8D08D"/>
        <bgColor rgb="FFA8D08D"/>
      </patternFill>
    </fill>
    <fill>
      <patternFill patternType="solid">
        <fgColor rgb="FFFFFF00"/>
        <bgColor rgb="FFFFFF00"/>
      </patternFill>
    </fill>
    <fill>
      <patternFill patternType="solid">
        <fgColor rgb="FF0D3F6A"/>
        <bgColor rgb="FF0D3F6A"/>
      </patternFill>
    </fill>
    <fill>
      <patternFill patternType="solid">
        <fgColor rgb="FF0D3F6A"/>
        <bgColor indexed="64"/>
      </patternFill>
    </fill>
    <fill>
      <patternFill patternType="solid">
        <fgColor rgb="FF0D3F6A"/>
        <bgColor rgb="FFCCFFCC"/>
      </patternFill>
    </fill>
    <fill>
      <patternFill patternType="solid">
        <fgColor rgb="FFB6DDE8"/>
        <bgColor rgb="FFB6DDE8"/>
      </patternFill>
    </fill>
    <fill>
      <patternFill patternType="solid">
        <fgColor rgb="FFFFC000"/>
        <bgColor rgb="FFFFC000"/>
      </patternFill>
    </fill>
    <fill>
      <patternFill patternType="solid">
        <fgColor rgb="FFF4B084"/>
        <bgColor rgb="FFF4B084"/>
      </patternFill>
    </fill>
    <fill>
      <patternFill patternType="solid">
        <fgColor rgb="FF4472C4"/>
        <bgColor rgb="FF4472C4"/>
      </patternFill>
    </fill>
    <fill>
      <patternFill patternType="solid">
        <fgColor rgb="FF8DB3E2"/>
        <bgColor rgb="FF8DB3E2"/>
      </patternFill>
    </fill>
    <fill>
      <patternFill patternType="solid">
        <fgColor rgb="FFAFCAEB"/>
        <bgColor rgb="FFAFCAEB"/>
      </patternFill>
    </fill>
    <fill>
      <patternFill patternType="solid">
        <fgColor rgb="FFFBD4B4"/>
        <bgColor rgb="FFFBD4B4"/>
      </patternFill>
    </fill>
    <fill>
      <patternFill patternType="solid">
        <fgColor rgb="FFFFFFFF"/>
        <bgColor rgb="FFFFFFFF"/>
      </patternFill>
    </fill>
    <fill>
      <patternFill patternType="solid">
        <fgColor rgb="FFFFE598"/>
        <bgColor rgb="FFFFE598"/>
      </patternFill>
    </fill>
    <fill>
      <patternFill patternType="solid">
        <fgColor rgb="FFFFD965"/>
        <bgColor rgb="FFFFD965"/>
      </patternFill>
    </fill>
    <fill>
      <patternFill patternType="solid">
        <fgColor theme="0"/>
        <bgColor indexed="64"/>
      </patternFill>
    </fill>
    <fill>
      <patternFill patternType="solid">
        <fgColor rgb="FFFABF8F"/>
        <bgColor rgb="FFFABF8F"/>
      </patternFill>
    </fill>
    <fill>
      <patternFill patternType="solid">
        <fgColor rgb="FF7030A0"/>
        <bgColor rgb="FF7030A0"/>
      </patternFill>
    </fill>
    <fill>
      <patternFill patternType="solid">
        <fgColor rgb="FFF4B083"/>
        <bgColor rgb="FFF4B083"/>
      </patternFill>
    </fill>
    <fill>
      <patternFill patternType="solid">
        <fgColor rgb="FFDEEAF6"/>
        <bgColor rgb="FFDEEAF6"/>
      </patternFill>
    </fill>
    <fill>
      <patternFill patternType="solid">
        <fgColor rgb="FFD9E2F3"/>
        <bgColor rgb="FFD9E2F3"/>
      </patternFill>
    </fill>
    <fill>
      <patternFill patternType="solid">
        <fgColor rgb="FFFF0000"/>
        <bgColor rgb="FFFF0000"/>
      </patternFill>
    </fill>
    <fill>
      <patternFill patternType="solid">
        <fgColor rgb="FFFFCCFF"/>
        <bgColor rgb="FFFFCCFF"/>
      </patternFill>
    </fill>
    <fill>
      <patternFill patternType="solid">
        <fgColor rgb="FFFFD966"/>
        <bgColor rgb="FFFFD966"/>
      </patternFill>
    </fill>
    <fill>
      <patternFill patternType="solid">
        <fgColor theme="0"/>
        <bgColor rgb="FFFFFFFF"/>
      </patternFill>
    </fill>
    <fill>
      <patternFill patternType="solid">
        <fgColor theme="0"/>
        <bgColor rgb="FFFF0000"/>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indexed="64"/>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7" fillId="0" borderId="0"/>
    <xf numFmtId="44" fontId="1" fillId="0" borderId="0" applyFont="0" applyFill="0" applyBorder="0" applyAlignment="0" applyProtection="0"/>
  </cellStyleXfs>
  <cellXfs count="325">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164"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5" fillId="0" borderId="5" xfId="0" applyFont="1" applyBorder="1"/>
    <xf numFmtId="49" fontId="6" fillId="5" borderId="10" xfId="0"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0" fontId="8" fillId="6" borderId="11" xfId="2" applyFont="1" applyFill="1" applyBorder="1" applyAlignment="1">
      <alignment horizontal="center" vertical="center" wrapText="1"/>
    </xf>
    <xf numFmtId="1" fontId="6" fillId="5" borderId="10" xfId="0" applyNumberFormat="1" applyFont="1" applyFill="1" applyBorder="1" applyAlignment="1">
      <alignment horizontal="center" vertical="center" wrapText="1"/>
    </xf>
    <xf numFmtId="1" fontId="8" fillId="7" borderId="11" xfId="2" applyNumberFormat="1" applyFont="1" applyFill="1" applyBorder="1" applyAlignment="1">
      <alignment horizontal="center" vertical="center" wrapText="1"/>
    </xf>
    <xf numFmtId="164" fontId="9" fillId="8" borderId="3" xfId="0" applyNumberFormat="1" applyFont="1" applyFill="1" applyBorder="1" applyAlignment="1">
      <alignment horizontal="center" vertical="center" wrapText="1"/>
    </xf>
    <xf numFmtId="165" fontId="9" fillId="2"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165" fontId="9" fillId="4" borderId="10" xfId="0" applyNumberFormat="1" applyFont="1" applyFill="1" applyBorder="1" applyAlignment="1">
      <alignment horizontal="center" vertical="center" wrapText="1"/>
    </xf>
    <xf numFmtId="165" fontId="9" fillId="9" borderId="10" xfId="0" applyNumberFormat="1" applyFont="1" applyFill="1" applyBorder="1" applyAlignment="1">
      <alignment horizontal="center" vertical="center" wrapText="1"/>
    </xf>
    <xf numFmtId="165" fontId="9" fillId="9" borderId="7" xfId="0" applyNumberFormat="1" applyFont="1" applyFill="1" applyBorder="1" applyAlignment="1">
      <alignment horizontal="center" vertical="center" wrapText="1"/>
    </xf>
    <xf numFmtId="165" fontId="9" fillId="10" borderId="10" xfId="0" applyNumberFormat="1" applyFont="1" applyFill="1" applyBorder="1" applyAlignment="1">
      <alignment horizontal="center" vertical="center" wrapText="1"/>
    </xf>
    <xf numFmtId="49" fontId="10" fillId="11" borderId="10" xfId="0" applyNumberFormat="1"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0" borderId="0" xfId="0" applyFont="1" applyAlignment="1">
      <alignment horizontal="center" vertical="center" wrapText="1"/>
    </xf>
    <xf numFmtId="49" fontId="9" fillId="5" borderId="10" xfId="0"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166" fontId="6" fillId="5" borderId="12" xfId="0" applyNumberFormat="1" applyFont="1" applyFill="1" applyBorder="1" applyAlignment="1">
      <alignment horizontal="center" vertical="center" wrapText="1"/>
    </xf>
    <xf numFmtId="1" fontId="9" fillId="5" borderId="10" xfId="0" applyNumberFormat="1" applyFont="1" applyFill="1" applyBorder="1" applyAlignment="1">
      <alignment horizontal="center" vertical="center" wrapText="1"/>
    </xf>
    <xf numFmtId="164" fontId="9" fillId="8" borderId="10" xfId="0" applyNumberFormat="1" applyFont="1" applyFill="1" applyBorder="1" applyAlignment="1">
      <alignment horizontal="center" vertical="center" wrapText="1"/>
    </xf>
    <xf numFmtId="167" fontId="9" fillId="2" borderId="10" xfId="0" applyNumberFormat="1" applyFont="1" applyFill="1" applyBorder="1" applyAlignment="1">
      <alignment horizontal="center" vertical="center" wrapText="1"/>
    </xf>
    <xf numFmtId="167" fontId="9" fillId="2" borderId="7"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9" fillId="5" borderId="13" xfId="0" applyFont="1" applyFill="1" applyBorder="1" applyAlignment="1">
      <alignment horizontal="center" vertical="center" wrapText="1"/>
    </xf>
    <xf numFmtId="166" fontId="6" fillId="5" borderId="13" xfId="0" applyNumberFormat="1"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0" fontId="9" fillId="4" borderId="10" xfId="0" applyFont="1" applyFill="1" applyBorder="1" applyAlignment="1">
      <alignment horizontal="left" vertical="center" wrapText="1"/>
    </xf>
    <xf numFmtId="1" fontId="9" fillId="4" borderId="10" xfId="0" applyNumberFormat="1" applyFont="1" applyFill="1" applyBorder="1" applyAlignment="1">
      <alignment horizontal="center" vertical="center" wrapText="1"/>
    </xf>
    <xf numFmtId="164" fontId="9" fillId="0" borderId="10" xfId="0" applyNumberFormat="1" applyFont="1" applyBorder="1" applyAlignment="1">
      <alignment vertical="center" wrapText="1"/>
    </xf>
    <xf numFmtId="167" fontId="2" fillId="0" borderId="10" xfId="0" applyNumberFormat="1" applyFont="1" applyBorder="1" applyAlignment="1">
      <alignment horizontal="right" vertical="center" wrapText="1"/>
    </xf>
    <xf numFmtId="167" fontId="9" fillId="0" borderId="10" xfId="0" applyNumberFormat="1" applyFont="1" applyBorder="1" applyAlignment="1">
      <alignment vertical="center" wrapText="1"/>
    </xf>
    <xf numFmtId="167" fontId="9" fillId="0" borderId="7" xfId="0" applyNumberFormat="1"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49" fontId="9" fillId="12" borderId="10" xfId="0" applyNumberFormat="1" applyFont="1" applyFill="1" applyBorder="1" applyAlignment="1">
      <alignment horizontal="center" vertical="center" wrapText="1"/>
    </xf>
    <xf numFmtId="49" fontId="2" fillId="12" borderId="10" xfId="0" applyNumberFormat="1" applyFont="1" applyFill="1" applyBorder="1" applyAlignment="1">
      <alignment horizontal="center" vertical="center" wrapText="1"/>
    </xf>
    <xf numFmtId="0" fontId="9" fillId="12" borderId="10" xfId="0" applyFont="1" applyFill="1" applyBorder="1" applyAlignment="1">
      <alignment horizontal="left" vertical="center" wrapText="1"/>
    </xf>
    <xf numFmtId="1" fontId="2" fillId="12" borderId="10" xfId="0" applyNumberFormat="1" applyFont="1" applyFill="1" applyBorder="1" applyAlignment="1">
      <alignment horizontal="center" vertical="center" wrapText="1"/>
    </xf>
    <xf numFmtId="164" fontId="2" fillId="0" borderId="10" xfId="0" applyNumberFormat="1" applyFont="1" applyBorder="1" applyAlignment="1">
      <alignment vertical="center" wrapText="1"/>
    </xf>
    <xf numFmtId="167" fontId="2" fillId="0" borderId="10" xfId="0" applyNumberFormat="1" applyFont="1" applyBorder="1" applyAlignment="1">
      <alignment vertical="center" wrapText="1"/>
    </xf>
    <xf numFmtId="167" fontId="2" fillId="0" borderId="7" xfId="0" applyNumberFormat="1"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49" fontId="9" fillId="13" borderId="10" xfId="0" applyNumberFormat="1" applyFont="1" applyFill="1" applyBorder="1" applyAlignment="1">
      <alignment horizontal="center" vertical="center" wrapText="1"/>
    </xf>
    <xf numFmtId="49" fontId="2" fillId="13" borderId="10" xfId="0" applyNumberFormat="1" applyFont="1" applyFill="1" applyBorder="1" applyAlignment="1">
      <alignment horizontal="center" vertical="center" wrapText="1"/>
    </xf>
    <xf numFmtId="49" fontId="9" fillId="13" borderId="10" xfId="0" applyNumberFormat="1" applyFont="1" applyFill="1" applyBorder="1" applyAlignment="1">
      <alignment horizontal="left" vertical="center" wrapText="1"/>
    </xf>
    <xf numFmtId="1" fontId="9" fillId="13" borderId="10" xfId="0" applyNumberFormat="1" applyFont="1" applyFill="1" applyBorder="1" applyAlignment="1">
      <alignment horizontal="center" vertical="center" wrapText="1"/>
    </xf>
    <xf numFmtId="49" fontId="9" fillId="14" borderId="10" xfId="0" applyNumberFormat="1" applyFont="1" applyFill="1" applyBorder="1" applyAlignment="1">
      <alignment horizontal="center" vertical="center" wrapText="1"/>
    </xf>
    <xf numFmtId="49" fontId="2" fillId="14" borderId="10" xfId="0" applyNumberFormat="1" applyFont="1" applyFill="1" applyBorder="1" applyAlignment="1">
      <alignment horizontal="center" vertical="center" wrapText="1"/>
    </xf>
    <xf numFmtId="0" fontId="9" fillId="14" borderId="10" xfId="0" applyFont="1" applyFill="1" applyBorder="1" applyAlignment="1">
      <alignment horizontal="left" vertical="center" wrapText="1"/>
    </xf>
    <xf numFmtId="1" fontId="2" fillId="14" borderId="10" xfId="0" applyNumberFormat="1" applyFont="1" applyFill="1" applyBorder="1" applyAlignment="1">
      <alignment horizontal="center" vertical="center" wrapText="1"/>
    </xf>
    <xf numFmtId="167" fontId="2" fillId="15" borderId="10" xfId="0" applyNumberFormat="1" applyFont="1" applyFill="1" applyBorder="1" applyAlignment="1">
      <alignment vertical="center" wrapText="1"/>
    </xf>
    <xf numFmtId="167" fontId="2" fillId="15" borderId="7" xfId="0" applyNumberFormat="1" applyFont="1" applyFill="1" applyBorder="1" applyAlignment="1">
      <alignment vertical="center" wrapText="1"/>
    </xf>
    <xf numFmtId="0" fontId="2" fillId="15" borderId="10" xfId="0" applyFont="1" applyFill="1" applyBorder="1" applyAlignment="1">
      <alignment vertical="center" wrapText="1"/>
    </xf>
    <xf numFmtId="0" fontId="2" fillId="15" borderId="0" xfId="0" applyFont="1" applyFill="1" applyAlignment="1">
      <alignment vertical="center" wrapText="1"/>
    </xf>
    <xf numFmtId="49" fontId="9" fillId="16" borderId="10" xfId="0" applyNumberFormat="1" applyFont="1" applyFill="1" applyBorder="1" applyAlignment="1">
      <alignment horizontal="center" vertical="center" wrapText="1"/>
    </xf>
    <xf numFmtId="49" fontId="2" fillId="16" borderId="10" xfId="0" applyNumberFormat="1" applyFont="1" applyFill="1" applyBorder="1" applyAlignment="1">
      <alignment horizontal="center" vertical="center" wrapText="1"/>
    </xf>
    <xf numFmtId="0" fontId="9" fillId="16" borderId="10" xfId="0" applyFont="1" applyFill="1" applyBorder="1" applyAlignment="1">
      <alignment horizontal="left" vertical="center" wrapText="1"/>
    </xf>
    <xf numFmtId="1" fontId="2" fillId="16" borderId="10" xfId="0" applyNumberFormat="1" applyFont="1" applyFill="1" applyBorder="1" applyAlignment="1">
      <alignment horizontal="center" vertical="center" wrapText="1"/>
    </xf>
    <xf numFmtId="49" fontId="9" fillId="17" borderId="10" xfId="0" applyNumberFormat="1" applyFont="1" applyFill="1" applyBorder="1" applyAlignment="1">
      <alignment horizontal="center" vertical="center" wrapText="1"/>
    </xf>
    <xf numFmtId="49" fontId="2" fillId="17" borderId="10" xfId="0" applyNumberFormat="1" applyFont="1" applyFill="1" applyBorder="1" applyAlignment="1">
      <alignment horizontal="center" vertical="center" wrapText="1"/>
    </xf>
    <xf numFmtId="0" fontId="9" fillId="17" borderId="10" xfId="0" applyFont="1" applyFill="1" applyBorder="1" applyAlignment="1">
      <alignment horizontal="left" vertical="center" wrapText="1"/>
    </xf>
    <xf numFmtId="1" fontId="2" fillId="17" borderId="10"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164" fontId="2" fillId="0" borderId="10" xfId="0" applyNumberFormat="1" applyFont="1" applyBorder="1" applyAlignment="1">
      <alignment horizontal="left" vertical="center" wrapText="1"/>
    </xf>
    <xf numFmtId="164" fontId="2" fillId="0" borderId="10"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 fontId="9" fillId="17" borderId="10" xfId="0" applyNumberFormat="1" applyFont="1" applyFill="1" applyBorder="1" applyAlignment="1">
      <alignment horizontal="center" vertical="center" wrapText="1"/>
    </xf>
    <xf numFmtId="0" fontId="2" fillId="17" borderId="10" xfId="0" applyFont="1" applyFill="1" applyBorder="1" applyAlignment="1">
      <alignment vertical="center" wrapText="1"/>
    </xf>
    <xf numFmtId="0" fontId="2" fillId="17" borderId="0" xfId="0" applyFont="1" applyFill="1" applyAlignment="1">
      <alignment vertical="center" wrapText="1"/>
    </xf>
    <xf numFmtId="1" fontId="11" fillId="0" borderId="10" xfId="0" applyNumberFormat="1" applyFont="1" applyBorder="1" applyAlignment="1">
      <alignment horizontal="center" vertical="center" wrapText="1"/>
    </xf>
    <xf numFmtId="1" fontId="11" fillId="18" borderId="10" xfId="0" applyNumberFormat="1" applyFont="1" applyFill="1" applyBorder="1" applyAlignment="1">
      <alignment horizontal="center" vertical="center" wrapText="1"/>
    </xf>
    <xf numFmtId="168" fontId="2" fillId="15" borderId="10" xfId="0" applyNumberFormat="1" applyFont="1" applyFill="1" applyBorder="1" applyAlignment="1">
      <alignment vertical="center" wrapText="1"/>
    </xf>
    <xf numFmtId="14" fontId="2" fillId="0" borderId="10" xfId="0" applyNumberFormat="1" applyFont="1" applyBorder="1" applyAlignment="1">
      <alignment horizontal="center" vertical="center" wrapText="1"/>
    </xf>
    <xf numFmtId="1" fontId="2" fillId="18" borderId="10" xfId="0" applyNumberFormat="1" applyFont="1" applyFill="1" applyBorder="1" applyAlignment="1">
      <alignment horizontal="center" vertical="center" wrapText="1"/>
    </xf>
    <xf numFmtId="168" fontId="2" fillId="0" borderId="10" xfId="0" applyNumberFormat="1" applyFont="1" applyBorder="1" applyAlignment="1">
      <alignment vertical="center" wrapText="1"/>
    </xf>
    <xf numFmtId="1" fontId="2" fillId="4" borderId="10" xfId="0" applyNumberFormat="1" applyFont="1" applyFill="1" applyBorder="1" applyAlignment="1">
      <alignment horizontal="center" vertical="center" wrapText="1"/>
    </xf>
    <xf numFmtId="49" fontId="9" fillId="19" borderId="10" xfId="0" applyNumberFormat="1" applyFont="1" applyFill="1" applyBorder="1" applyAlignment="1">
      <alignment horizontal="center" vertical="center" wrapText="1"/>
    </xf>
    <xf numFmtId="49" fontId="2" fillId="19" borderId="10" xfId="0" applyNumberFormat="1" applyFont="1" applyFill="1" applyBorder="1" applyAlignment="1">
      <alignment horizontal="center" vertical="center" wrapText="1"/>
    </xf>
    <xf numFmtId="49" fontId="9" fillId="19" borderId="10" xfId="0" applyNumberFormat="1" applyFont="1" applyFill="1" applyBorder="1" applyAlignment="1">
      <alignment horizontal="left" vertical="center" wrapText="1"/>
    </xf>
    <xf numFmtId="1" fontId="9" fillId="19" borderId="10" xfId="0" applyNumberFormat="1" applyFont="1" applyFill="1" applyBorder="1" applyAlignment="1">
      <alignment horizontal="center" vertical="center" wrapText="1"/>
    </xf>
    <xf numFmtId="0" fontId="2" fillId="0" borderId="10" xfId="0" applyFont="1" applyBorder="1" applyAlignment="1">
      <alignment horizontal="left" vertical="center" wrapText="1"/>
    </xf>
    <xf numFmtId="49" fontId="2" fillId="0" borderId="10" xfId="0" applyNumberFormat="1" applyFont="1" applyBorder="1" applyAlignment="1">
      <alignment horizontal="left" vertical="center" wrapText="1"/>
    </xf>
    <xf numFmtId="9" fontId="2" fillId="0" borderId="10"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64" fontId="2" fillId="18" borderId="10" xfId="0" applyNumberFormat="1" applyFont="1" applyFill="1" applyBorder="1" applyAlignment="1">
      <alignment horizontal="left" vertical="center" wrapText="1"/>
    </xf>
    <xf numFmtId="167" fontId="2" fillId="20" borderId="10" xfId="0" applyNumberFormat="1" applyFont="1" applyFill="1" applyBorder="1" applyAlignment="1">
      <alignment vertical="center" wrapText="1"/>
    </xf>
    <xf numFmtId="167" fontId="2" fillId="20" borderId="7" xfId="0" applyNumberFormat="1" applyFont="1" applyFill="1" applyBorder="1" applyAlignment="1">
      <alignment vertical="center" wrapText="1"/>
    </xf>
    <xf numFmtId="1" fontId="9" fillId="12" borderId="10" xfId="0" applyNumberFormat="1" applyFont="1" applyFill="1" applyBorder="1" applyAlignment="1">
      <alignment horizontal="center" vertical="center" wrapText="1"/>
    </xf>
    <xf numFmtId="0" fontId="9" fillId="19" borderId="10" xfId="0" applyFont="1" applyFill="1" applyBorder="1" applyAlignment="1">
      <alignment horizontal="left" vertical="center" wrapText="1"/>
    </xf>
    <xf numFmtId="1" fontId="2" fillId="19" borderId="10" xfId="0" applyNumberFormat="1" applyFont="1" applyFill="1" applyBorder="1" applyAlignment="1">
      <alignment horizontal="center" vertical="center" wrapText="1"/>
    </xf>
    <xf numFmtId="164" fontId="2" fillId="0" borderId="0" xfId="0" applyNumberFormat="1" applyFont="1" applyAlignment="1">
      <alignment vertical="center" wrapText="1"/>
    </xf>
    <xf numFmtId="169" fontId="2" fillId="0" borderId="10" xfId="0" applyNumberFormat="1" applyFont="1" applyBorder="1" applyAlignment="1">
      <alignment horizontal="center" vertical="center" wrapText="1"/>
    </xf>
    <xf numFmtId="167" fontId="2" fillId="0" borderId="10" xfId="0" applyNumberFormat="1" applyFont="1" applyBorder="1" applyAlignment="1">
      <alignment vertical="center"/>
    </xf>
    <xf numFmtId="1" fontId="9" fillId="19" borderId="10" xfId="0" applyNumberFormat="1" applyFont="1" applyFill="1" applyBorder="1" applyAlignment="1">
      <alignment horizontal="left" vertical="center" wrapText="1"/>
    </xf>
    <xf numFmtId="4" fontId="2" fillId="0" borderId="10" xfId="0" applyNumberFormat="1" applyFont="1" applyBorder="1" applyAlignment="1">
      <alignment horizontal="right" vertical="center" wrapText="1"/>
    </xf>
    <xf numFmtId="4" fontId="2" fillId="0" borderId="12" xfId="0" applyNumberFormat="1" applyFont="1" applyBorder="1" applyAlignment="1">
      <alignment horizontal="right" vertical="center" wrapText="1"/>
    </xf>
    <xf numFmtId="4" fontId="2" fillId="0" borderId="14" xfId="0" applyNumberFormat="1" applyFont="1" applyBorder="1" applyAlignment="1">
      <alignment horizontal="right" vertical="center" wrapText="1"/>
    </xf>
    <xf numFmtId="167" fontId="9" fillId="15" borderId="10" xfId="0" applyNumberFormat="1" applyFont="1" applyFill="1" applyBorder="1" applyAlignment="1">
      <alignment vertical="center" wrapText="1"/>
    </xf>
    <xf numFmtId="167" fontId="9" fillId="15" borderId="7" xfId="0" applyNumberFormat="1" applyFont="1" applyFill="1" applyBorder="1" applyAlignment="1">
      <alignment vertical="center" wrapText="1"/>
    </xf>
    <xf numFmtId="0" fontId="9" fillId="15" borderId="10" xfId="0" applyFont="1" applyFill="1" applyBorder="1" applyAlignment="1">
      <alignment vertical="center" wrapText="1"/>
    </xf>
    <xf numFmtId="0" fontId="9" fillId="15" borderId="0" xfId="0" applyFont="1" applyFill="1" applyAlignment="1">
      <alignment vertical="center" wrapText="1"/>
    </xf>
    <xf numFmtId="167" fontId="2" fillId="9" borderId="10" xfId="0" applyNumberFormat="1" applyFont="1" applyFill="1" applyBorder="1" applyAlignment="1">
      <alignment vertical="center" wrapText="1"/>
    </xf>
    <xf numFmtId="167" fontId="2" fillId="9" borderId="10" xfId="0" applyNumberFormat="1" applyFont="1" applyFill="1" applyBorder="1" applyAlignment="1">
      <alignment horizontal="center" vertical="center" wrapText="1"/>
    </xf>
    <xf numFmtId="0" fontId="2" fillId="9" borderId="10" xfId="0" applyFont="1" applyFill="1" applyBorder="1" applyAlignment="1">
      <alignment horizontal="center" vertical="center" wrapText="1"/>
    </xf>
    <xf numFmtId="167" fontId="2" fillId="21" borderId="10" xfId="0" applyNumberFormat="1" applyFont="1" applyFill="1" applyBorder="1" applyAlignment="1">
      <alignment vertical="center" wrapText="1"/>
    </xf>
    <xf numFmtId="49" fontId="9" fillId="22" borderId="10" xfId="0" applyNumberFormat="1" applyFont="1" applyFill="1" applyBorder="1" applyAlignment="1">
      <alignment horizontal="center" vertical="center" wrapText="1"/>
    </xf>
    <xf numFmtId="0" fontId="2" fillId="9" borderId="10" xfId="0" applyFont="1" applyFill="1" applyBorder="1" applyAlignment="1">
      <alignment vertical="center" wrapText="1"/>
    </xf>
    <xf numFmtId="164" fontId="2" fillId="0" borderId="10" xfId="0" applyNumberFormat="1" applyFont="1" applyBorder="1" applyAlignment="1">
      <alignment horizontal="justify" vertical="justify" wrapText="1"/>
    </xf>
    <xf numFmtId="49" fontId="2" fillId="9" borderId="10" xfId="0" applyNumberFormat="1" applyFont="1" applyFill="1" applyBorder="1" applyAlignment="1">
      <alignment horizontal="center" vertical="center" wrapText="1"/>
    </xf>
    <xf numFmtId="170" fontId="2" fillId="0" borderId="10" xfId="0" applyNumberFormat="1" applyFont="1" applyBorder="1" applyAlignment="1">
      <alignment horizontal="left" vertical="center" wrapText="1"/>
    </xf>
    <xf numFmtId="167" fontId="2" fillId="21" borderId="10" xfId="0" applyNumberFormat="1" applyFont="1" applyFill="1" applyBorder="1" applyAlignment="1">
      <alignment horizontal="center" vertical="center" wrapText="1"/>
    </xf>
    <xf numFmtId="0" fontId="9" fillId="23" borderId="10"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2" fillId="0" borderId="9" xfId="0" applyFont="1" applyBorder="1" applyAlignment="1">
      <alignment vertical="center" wrapText="1"/>
    </xf>
    <xf numFmtId="0" fontId="13" fillId="0" borderId="10" xfId="0" applyNumberFormat="1" applyFont="1" applyBorder="1" applyAlignment="1" applyProtection="1">
      <alignment horizontal="justify" vertical="top" wrapText="1"/>
      <protection locked="0"/>
    </xf>
    <xf numFmtId="164" fontId="14" fillId="0" borderId="10" xfId="0" applyNumberFormat="1" applyFont="1" applyBorder="1" applyAlignment="1">
      <alignment horizontal="left" vertical="center" wrapText="1"/>
    </xf>
    <xf numFmtId="0" fontId="2" fillId="15" borderId="10" xfId="0" applyFont="1" applyFill="1" applyBorder="1" applyAlignment="1">
      <alignment horizontal="left" vertical="center" wrapText="1"/>
    </xf>
    <xf numFmtId="49" fontId="2" fillId="0" borderId="10" xfId="0" applyNumberFormat="1" applyFont="1" applyBorder="1" applyAlignment="1">
      <alignment horizontal="justify" vertical="center" wrapText="1"/>
    </xf>
    <xf numFmtId="1" fontId="2" fillId="0" borderId="10" xfId="0" applyNumberFormat="1" applyFont="1" applyFill="1" applyBorder="1" applyAlignment="1">
      <alignment horizontal="center" vertical="center" wrapText="1"/>
    </xf>
    <xf numFmtId="49" fontId="2" fillId="0" borderId="10" xfId="0" applyNumberFormat="1" applyFont="1" applyFill="1" applyBorder="1" applyAlignment="1">
      <alignment horizontal="justify" vertical="center" wrapText="1"/>
    </xf>
    <xf numFmtId="14" fontId="2" fillId="0" borderId="10" xfId="0" applyNumberFormat="1" applyFont="1" applyFill="1" applyBorder="1" applyAlignment="1">
      <alignment horizontal="center" vertical="center" wrapText="1"/>
    </xf>
    <xf numFmtId="164" fontId="2" fillId="0" borderId="10" xfId="0" applyNumberFormat="1" applyFont="1" applyFill="1" applyBorder="1" applyAlignment="1">
      <alignment horizontal="left" vertical="center" wrapText="1"/>
    </xf>
    <xf numFmtId="0" fontId="2" fillId="0" borderId="10" xfId="0" applyFont="1" applyFill="1" applyBorder="1" applyAlignment="1">
      <alignment vertical="center" wrapText="1"/>
    </xf>
    <xf numFmtId="0" fontId="2" fillId="0" borderId="10" xfId="0" applyFont="1" applyBorder="1" applyAlignment="1">
      <alignment horizontal="center" vertical="center" wrapText="1"/>
    </xf>
    <xf numFmtId="167" fontId="2" fillId="0" borderId="12" xfId="0" applyNumberFormat="1" applyFont="1" applyBorder="1" applyAlignment="1">
      <alignment vertical="center" wrapText="1"/>
    </xf>
    <xf numFmtId="0" fontId="2" fillId="0" borderId="10" xfId="0" applyFont="1" applyFill="1" applyBorder="1" applyAlignment="1">
      <alignment horizontal="center" vertical="center" wrapText="1"/>
    </xf>
    <xf numFmtId="0" fontId="2" fillId="18" borderId="10" xfId="0" applyFont="1" applyFill="1" applyBorder="1" applyAlignment="1">
      <alignment horizontal="center" vertical="center" wrapText="1"/>
    </xf>
    <xf numFmtId="8" fontId="2" fillId="0" borderId="10" xfId="0" applyNumberFormat="1" applyFont="1" applyBorder="1" applyAlignment="1">
      <alignment vertical="center" wrapText="1"/>
    </xf>
    <xf numFmtId="4" fontId="15" fillId="0" borderId="7" xfId="0" applyNumberFormat="1" applyFont="1" applyBorder="1" applyAlignment="1">
      <alignment horizontal="right" vertical="center"/>
    </xf>
    <xf numFmtId="4" fontId="2" fillId="0" borderId="15" xfId="0" applyNumberFormat="1" applyFont="1" applyBorder="1" applyAlignment="1">
      <alignment horizontal="right" vertical="center" wrapText="1"/>
    </xf>
    <xf numFmtId="167" fontId="2" fillId="24" borderId="10" xfId="0" applyNumberFormat="1" applyFont="1" applyFill="1" applyBorder="1" applyAlignment="1">
      <alignment vertical="center" wrapText="1"/>
    </xf>
    <xf numFmtId="49" fontId="9" fillId="4" borderId="10" xfId="0" applyNumberFormat="1" applyFont="1" applyFill="1" applyBorder="1" applyAlignment="1">
      <alignment horizontal="left" vertical="center" wrapText="1"/>
    </xf>
    <xf numFmtId="49" fontId="2" fillId="15" borderId="10" xfId="0" applyNumberFormat="1" applyFont="1" applyFill="1" applyBorder="1" applyAlignment="1">
      <alignment horizontal="center" vertical="center" wrapText="1"/>
    </xf>
    <xf numFmtId="0" fontId="2" fillId="15" borderId="13" xfId="0" applyFont="1" applyFill="1" applyBorder="1" applyAlignment="1">
      <alignment horizontal="left" vertical="center" wrapText="1"/>
    </xf>
    <xf numFmtId="49" fontId="2" fillId="0" borderId="13" xfId="0" applyNumberFormat="1" applyFont="1" applyFill="1" applyBorder="1" applyAlignment="1">
      <alignment horizontal="justify" vertical="center" wrapText="1"/>
    </xf>
    <xf numFmtId="49" fontId="2" fillId="15" borderId="13" xfId="0" applyNumberFormat="1" applyFont="1" applyFill="1" applyBorder="1" applyAlignment="1">
      <alignment horizontal="justify" vertical="center" wrapText="1"/>
    </xf>
    <xf numFmtId="49" fontId="2" fillId="0" borderId="10" xfId="0" applyNumberFormat="1" applyFont="1" applyBorder="1" applyAlignment="1">
      <alignment horizontal="center" vertical="center"/>
    </xf>
    <xf numFmtId="167" fontId="9" fillId="0" borderId="10" xfId="0" applyNumberFormat="1" applyFont="1" applyBorder="1" applyAlignment="1">
      <alignment vertical="center"/>
    </xf>
    <xf numFmtId="167" fontId="9" fillId="0" borderId="7" xfId="0" applyNumberFormat="1" applyFont="1" applyBorder="1" applyAlignment="1">
      <alignment vertical="center"/>
    </xf>
    <xf numFmtId="0" fontId="9" fillId="0" borderId="10" xfId="0" applyFont="1" applyBorder="1" applyAlignment="1">
      <alignment vertical="center"/>
    </xf>
    <xf numFmtId="0" fontId="9" fillId="0" borderId="0" xfId="0" applyFont="1" applyAlignment="1">
      <alignment vertical="center"/>
    </xf>
    <xf numFmtId="167" fontId="2" fillId="0" borderId="7" xfId="0" applyNumberFormat="1" applyFont="1" applyBorder="1" applyAlignment="1">
      <alignment vertical="center"/>
    </xf>
    <xf numFmtId="0" fontId="2" fillId="0" borderId="10" xfId="0" applyFont="1" applyBorder="1" applyAlignment="1">
      <alignment vertical="center"/>
    </xf>
    <xf numFmtId="2" fontId="2" fillId="0" borderId="10" xfId="0" applyNumberFormat="1" applyFont="1" applyBorder="1" applyAlignment="1">
      <alignment horizontal="left" vertical="center" wrapText="1"/>
    </xf>
    <xf numFmtId="171" fontId="2" fillId="0" borderId="10" xfId="0" applyNumberFormat="1" applyFont="1" applyBorder="1" applyAlignment="1">
      <alignment horizontal="center" vertical="center" wrapText="1"/>
    </xf>
    <xf numFmtId="1" fontId="12" fillId="0" borderId="10" xfId="0" applyNumberFormat="1" applyFont="1" applyBorder="1" applyAlignment="1">
      <alignment horizontal="left" vertical="center" wrapText="1"/>
    </xf>
    <xf numFmtId="167" fontId="2" fillId="4" borderId="10" xfId="0" applyNumberFormat="1" applyFont="1" applyFill="1" applyBorder="1" applyAlignment="1">
      <alignment vertical="center" wrapText="1"/>
    </xf>
    <xf numFmtId="167" fontId="16" fillId="0" borderId="10" xfId="0" applyNumberFormat="1" applyFont="1" applyBorder="1" applyAlignment="1">
      <alignment vertical="center" wrapText="1"/>
    </xf>
    <xf numFmtId="167" fontId="16" fillId="0" borderId="7" xfId="0" applyNumberFormat="1" applyFont="1" applyBorder="1" applyAlignment="1">
      <alignment vertical="center" wrapText="1"/>
    </xf>
    <xf numFmtId="9" fontId="2" fillId="0" borderId="9" xfId="1" applyFont="1" applyBorder="1" applyAlignment="1">
      <alignment horizontal="center" vertical="center" wrapText="1"/>
    </xf>
    <xf numFmtId="9" fontId="2" fillId="0" borderId="10" xfId="1" applyFont="1" applyBorder="1" applyAlignment="1">
      <alignment horizontal="center" vertical="center" wrapText="1"/>
    </xf>
    <xf numFmtId="172" fontId="2" fillId="25" borderId="0" xfId="0" applyNumberFormat="1" applyFont="1" applyFill="1" applyAlignment="1">
      <alignment vertical="center"/>
    </xf>
    <xf numFmtId="167" fontId="11" fillId="0" borderId="10" xfId="0" applyNumberFormat="1" applyFont="1" applyBorder="1" applyAlignment="1">
      <alignment vertical="center" wrapText="1"/>
    </xf>
    <xf numFmtId="49" fontId="9" fillId="17" borderId="10" xfId="0" applyNumberFormat="1" applyFont="1" applyFill="1" applyBorder="1" applyAlignment="1">
      <alignment horizontal="left"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0" fontId="9" fillId="19" borderId="10" xfId="0" applyFont="1" applyFill="1" applyBorder="1" applyAlignment="1">
      <alignment vertical="center" wrapText="1"/>
    </xf>
    <xf numFmtId="0" fontId="9" fillId="26" borderId="10" xfId="0" applyFont="1" applyFill="1" applyBorder="1" applyAlignment="1">
      <alignment vertical="center" wrapText="1"/>
    </xf>
    <xf numFmtId="4" fontId="15" fillId="0" borderId="14" xfId="0" applyNumberFormat="1" applyFont="1" applyBorder="1" applyAlignment="1">
      <alignment horizontal="right" vertical="center"/>
    </xf>
    <xf numFmtId="4" fontId="15" fillId="0" borderId="12" xfId="0" applyNumberFormat="1" applyFont="1" applyBorder="1" applyAlignment="1">
      <alignment horizontal="right" vertical="center"/>
    </xf>
    <xf numFmtId="167" fontId="2" fillId="0" borderId="10" xfId="0" applyNumberFormat="1" applyFont="1" applyBorder="1" applyAlignment="1">
      <alignment horizontal="center" vertical="center" wrapText="1"/>
    </xf>
    <xf numFmtId="4" fontId="15" fillId="0" borderId="10" xfId="0" applyNumberFormat="1" applyFont="1" applyBorder="1" applyAlignment="1">
      <alignment horizontal="right" vertical="center"/>
    </xf>
    <xf numFmtId="167" fontId="2" fillId="0" borderId="7" xfId="0" applyNumberFormat="1" applyFont="1" applyBorder="1" applyAlignment="1">
      <alignment horizontal="center" vertical="center" wrapText="1"/>
    </xf>
    <xf numFmtId="164" fontId="2" fillId="0" borderId="16" xfId="0" applyNumberFormat="1" applyFont="1" applyBorder="1" applyAlignment="1">
      <alignment horizontal="center" vertical="center" wrapText="1"/>
    </xf>
    <xf numFmtId="14" fontId="2" fillId="0" borderId="12"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164" fontId="2" fillId="0" borderId="15" xfId="0" applyNumberFormat="1" applyFont="1" applyBorder="1" applyAlignment="1">
      <alignment horizontal="center" vertical="center" wrapText="1"/>
    </xf>
    <xf numFmtId="14" fontId="2" fillId="0" borderId="12"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49" fontId="9" fillId="17" borderId="12" xfId="0" applyNumberFormat="1" applyFont="1" applyFill="1" applyBorder="1" applyAlignment="1">
      <alignment horizontal="center" vertical="center" wrapText="1"/>
    </xf>
    <xf numFmtId="49" fontId="2" fillId="17" borderId="12" xfId="0" applyNumberFormat="1" applyFont="1" applyFill="1" applyBorder="1" applyAlignment="1">
      <alignment horizontal="center" vertical="center" wrapText="1"/>
    </xf>
    <xf numFmtId="0" fontId="9" fillId="26" borderId="12" xfId="0" applyFont="1" applyFill="1" applyBorder="1" applyAlignment="1">
      <alignment vertical="center" wrapText="1"/>
    </xf>
    <xf numFmtId="164" fontId="2" fillId="0" borderId="12" xfId="0" applyNumberFormat="1" applyFont="1" applyBorder="1" applyAlignment="1">
      <alignment horizontal="left" vertical="center" wrapText="1"/>
    </xf>
    <xf numFmtId="1" fontId="9" fillId="17" borderId="12" xfId="0" applyNumberFormat="1" applyFont="1" applyFill="1" applyBorder="1" applyAlignment="1">
      <alignment horizontal="center" vertical="center" wrapText="1"/>
    </xf>
    <xf numFmtId="164" fontId="2" fillId="0" borderId="12" xfId="0" applyNumberFormat="1" applyFont="1" applyBorder="1" applyAlignment="1">
      <alignment vertical="center" wrapText="1"/>
    </xf>
    <xf numFmtId="167" fontId="2" fillId="0" borderId="1" xfId="0" applyNumberFormat="1" applyFont="1" applyBorder="1" applyAlignment="1">
      <alignment vertical="center" wrapText="1"/>
    </xf>
    <xf numFmtId="0" fontId="2" fillId="0" borderId="12" xfId="0" applyFont="1" applyBorder="1" applyAlignment="1">
      <alignment vertical="center" wrapText="1"/>
    </xf>
    <xf numFmtId="49" fontId="9" fillId="17" borderId="8" xfId="0" applyNumberFormat="1" applyFont="1" applyFill="1" applyBorder="1" applyAlignment="1">
      <alignment horizontal="center" vertical="center" wrapText="1"/>
    </xf>
    <xf numFmtId="164" fontId="2" fillId="0" borderId="19" xfId="0" applyNumberFormat="1" applyFont="1" applyBorder="1" applyAlignment="1">
      <alignment horizontal="left" vertical="center" wrapText="1"/>
    </xf>
    <xf numFmtId="167" fontId="2" fillId="0" borderId="19" xfId="0" applyNumberFormat="1" applyFont="1" applyBorder="1" applyAlignment="1">
      <alignment vertical="center" wrapText="1"/>
    </xf>
    <xf numFmtId="1" fontId="9" fillId="17" borderId="9" xfId="0" applyNumberFormat="1" applyFont="1" applyFill="1" applyBorder="1" applyAlignment="1">
      <alignment horizontal="center" vertical="center" wrapText="1"/>
    </xf>
    <xf numFmtId="1" fontId="9" fillId="17" borderId="7" xfId="0" applyNumberFormat="1" applyFont="1" applyFill="1" applyBorder="1" applyAlignment="1">
      <alignment horizontal="center" vertical="center" wrapText="1"/>
    </xf>
    <xf numFmtId="0" fontId="2" fillId="0" borderId="19" xfId="0" applyFont="1" applyBorder="1" applyAlignment="1">
      <alignment vertical="center" wrapText="1"/>
    </xf>
    <xf numFmtId="0" fontId="0" fillId="0" borderId="19" xfId="0" applyBorder="1"/>
    <xf numFmtId="164" fontId="2" fillId="0" borderId="24" xfId="0" applyNumberFormat="1" applyFont="1" applyBorder="1" applyAlignment="1">
      <alignment horizontal="left" vertical="center" wrapText="1"/>
    </xf>
    <xf numFmtId="164" fontId="2" fillId="0" borderId="6" xfId="0" applyNumberFormat="1" applyFont="1" applyBorder="1" applyAlignment="1">
      <alignment horizontal="left" vertical="center" wrapText="1"/>
    </xf>
    <xf numFmtId="167" fontId="2" fillId="0" borderId="13" xfId="0" applyNumberFormat="1" applyFont="1" applyBorder="1" applyAlignment="1">
      <alignment vertical="center" wrapText="1"/>
    </xf>
    <xf numFmtId="167" fontId="2" fillId="0" borderId="4" xfId="0" applyNumberFormat="1" applyFont="1" applyBorder="1" applyAlignment="1">
      <alignment vertical="center" wrapText="1"/>
    </xf>
    <xf numFmtId="0" fontId="2" fillId="0" borderId="13" xfId="0" applyFont="1" applyBorder="1" applyAlignment="1">
      <alignment vertical="center" wrapText="1"/>
    </xf>
    <xf numFmtId="164" fontId="2" fillId="0" borderId="9" xfId="0" applyNumberFormat="1" applyFont="1" applyBorder="1" applyAlignment="1">
      <alignment horizontal="left" vertical="center" wrapText="1"/>
    </xf>
    <xf numFmtId="164" fontId="6" fillId="5" borderId="3" xfId="0" applyNumberFormat="1" applyFont="1" applyFill="1" applyBorder="1" applyAlignment="1">
      <alignment vertical="center" wrapText="1"/>
    </xf>
    <xf numFmtId="164" fontId="6" fillId="5" borderId="3" xfId="0" applyNumberFormat="1" applyFont="1" applyFill="1" applyBorder="1" applyAlignment="1">
      <alignment horizontal="center" vertical="center" wrapText="1"/>
    </xf>
    <xf numFmtId="164" fontId="6" fillId="5" borderId="9" xfId="0" applyNumberFormat="1" applyFont="1" applyFill="1" applyBorder="1" applyAlignment="1">
      <alignment vertical="center" wrapText="1"/>
    </xf>
    <xf numFmtId="164" fontId="6" fillId="5" borderId="10" xfId="0" applyNumberFormat="1" applyFont="1" applyFill="1" applyBorder="1" applyAlignment="1">
      <alignment vertical="center" wrapText="1"/>
    </xf>
    <xf numFmtId="0" fontId="6" fillId="5" borderId="10" xfId="0" applyFont="1" applyFill="1" applyBorder="1" applyAlignment="1">
      <alignment vertical="center" wrapText="1"/>
    </xf>
    <xf numFmtId="0" fontId="6" fillId="5" borderId="0" xfId="0" applyFont="1" applyFill="1" applyAlignment="1">
      <alignment vertical="center" wrapText="1"/>
    </xf>
    <xf numFmtId="49" fontId="2" fillId="0" borderId="0" xfId="0" applyNumberFormat="1" applyFont="1" applyAlignment="1">
      <alignment horizontal="center" vertical="center" wrapText="1"/>
    </xf>
    <xf numFmtId="166" fontId="2" fillId="15" borderId="0" xfId="0" applyNumberFormat="1" applyFont="1" applyFill="1" applyAlignment="1">
      <alignment horizontal="left" vertical="center" wrapText="1"/>
    </xf>
    <xf numFmtId="164" fontId="2" fillId="0" borderId="0" xfId="0" applyNumberFormat="1" applyFont="1" applyAlignment="1">
      <alignment horizontal="left" vertical="center" wrapText="1"/>
    </xf>
    <xf numFmtId="1" fontId="2" fillId="0" borderId="0" xfId="0" applyNumberFormat="1" applyFont="1" applyAlignment="1">
      <alignment horizontal="center" vertical="center" wrapText="1"/>
    </xf>
    <xf numFmtId="165" fontId="2" fillId="0" borderId="0" xfId="0" applyNumberFormat="1" applyFont="1" applyAlignment="1">
      <alignment vertical="center" wrapText="1"/>
    </xf>
    <xf numFmtId="166" fontId="2" fillId="0" borderId="0" xfId="0" applyNumberFormat="1" applyFont="1" applyAlignment="1">
      <alignment horizontal="left" vertical="center" wrapText="1"/>
    </xf>
    <xf numFmtId="166"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165" fontId="2"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center" vertical="center" wrapText="1"/>
    </xf>
    <xf numFmtId="1" fontId="2" fillId="0" borderId="0" xfId="0" applyNumberFormat="1" applyFont="1" applyAlignment="1">
      <alignment horizontal="center" vertical="center"/>
    </xf>
    <xf numFmtId="165" fontId="2" fillId="0" borderId="10" xfId="0" applyNumberFormat="1" applyFont="1" applyBorder="1" applyAlignment="1">
      <alignment vertical="center" wrapText="1"/>
    </xf>
    <xf numFmtId="168" fontId="2" fillId="0" borderId="0" xfId="0" applyNumberFormat="1" applyFont="1" applyAlignment="1">
      <alignment vertical="center"/>
    </xf>
    <xf numFmtId="9" fontId="2" fillId="0" borderId="0" xfId="0" applyNumberFormat="1" applyFont="1" applyAlignment="1">
      <alignment vertical="center"/>
    </xf>
    <xf numFmtId="164" fontId="2" fillId="0" borderId="0" xfId="0" applyNumberFormat="1" applyFont="1" applyAlignment="1">
      <alignment horizontal="center" vertical="center"/>
    </xf>
    <xf numFmtId="164" fontId="2" fillId="15" borderId="0" xfId="0" applyNumberFormat="1" applyFont="1" applyFill="1" applyAlignment="1">
      <alignment vertical="center"/>
    </xf>
    <xf numFmtId="0" fontId="2" fillId="15" borderId="0" xfId="0" applyFont="1" applyFill="1" applyAlignment="1">
      <alignment horizontal="left" vertical="center" wrapText="1"/>
    </xf>
    <xf numFmtId="49" fontId="2" fillId="15" borderId="0" xfId="0" applyNumberFormat="1" applyFont="1" applyFill="1" applyAlignment="1">
      <alignment horizontal="left" vertical="center" wrapText="1"/>
    </xf>
    <xf numFmtId="0" fontId="2" fillId="15" borderId="0" xfId="0" applyFont="1" applyFill="1" applyAlignment="1">
      <alignment horizontal="left" vertical="center"/>
    </xf>
    <xf numFmtId="0" fontId="2" fillId="18" borderId="0" xfId="0" applyFont="1" applyFill="1" applyBorder="1" applyAlignment="1">
      <alignment vertical="center"/>
    </xf>
    <xf numFmtId="0" fontId="2" fillId="18" borderId="0" xfId="0" applyFont="1" applyFill="1" applyBorder="1" applyAlignment="1">
      <alignment horizontal="left" vertical="center"/>
    </xf>
    <xf numFmtId="164" fontId="2" fillId="18" borderId="0" xfId="0" applyNumberFormat="1" applyFont="1" applyFill="1" applyBorder="1" applyAlignment="1">
      <alignment vertical="center"/>
    </xf>
    <xf numFmtId="164" fontId="2" fillId="18" borderId="0" xfId="0" applyNumberFormat="1" applyFont="1" applyFill="1" applyBorder="1" applyAlignment="1">
      <alignment horizontal="center" vertical="center"/>
    </xf>
    <xf numFmtId="1" fontId="2" fillId="18" borderId="0" xfId="0" applyNumberFormat="1" applyFont="1" applyFill="1" applyBorder="1" applyAlignment="1">
      <alignment horizontal="center" vertical="center"/>
    </xf>
    <xf numFmtId="164" fontId="2" fillId="27" borderId="0" xfId="0" applyNumberFormat="1" applyFont="1" applyFill="1" applyBorder="1" applyAlignment="1">
      <alignment vertical="center"/>
    </xf>
    <xf numFmtId="168" fontId="2" fillId="18" borderId="0" xfId="0" applyNumberFormat="1" applyFont="1" applyFill="1" applyBorder="1" applyAlignment="1">
      <alignment vertical="center"/>
    </xf>
    <xf numFmtId="0" fontId="0" fillId="18" borderId="0" xfId="0" applyFill="1" applyBorder="1"/>
    <xf numFmtId="0" fontId="2" fillId="27" borderId="0" xfId="0" applyFont="1" applyFill="1" applyBorder="1" applyAlignment="1">
      <alignment horizontal="left" vertical="center" wrapText="1"/>
    </xf>
    <xf numFmtId="49" fontId="2" fillId="28" borderId="0" xfId="0" applyNumberFormat="1" applyFont="1" applyFill="1" applyBorder="1" applyAlignment="1">
      <alignment horizontal="center" vertical="center" wrapText="1"/>
    </xf>
    <xf numFmtId="165" fontId="2" fillId="28" borderId="0" xfId="0" applyNumberFormat="1" applyFont="1" applyFill="1" applyBorder="1" applyAlignment="1">
      <alignment vertical="center" wrapText="1"/>
    </xf>
    <xf numFmtId="166" fontId="2" fillId="28" borderId="0" xfId="0" applyNumberFormat="1" applyFont="1" applyFill="1" applyBorder="1" applyAlignment="1">
      <alignment horizontal="left" vertical="center" wrapText="1"/>
    </xf>
    <xf numFmtId="0" fontId="3" fillId="18" borderId="0" xfId="0" applyFont="1" applyFill="1" applyBorder="1"/>
    <xf numFmtId="168" fontId="2" fillId="28" borderId="0" xfId="0" applyNumberFormat="1" applyFont="1" applyFill="1" applyBorder="1" applyAlignment="1">
      <alignment horizontal="center" vertical="center"/>
    </xf>
    <xf numFmtId="0" fontId="2" fillId="28" borderId="0" xfId="0" applyFont="1" applyFill="1" applyBorder="1" applyAlignment="1">
      <alignment vertical="center"/>
    </xf>
    <xf numFmtId="168" fontId="9" fillId="28" borderId="0" xfId="0" applyNumberFormat="1" applyFont="1" applyFill="1" applyBorder="1" applyAlignment="1">
      <alignment horizontal="center" vertical="center"/>
    </xf>
    <xf numFmtId="164" fontId="2" fillId="28" borderId="0" xfId="0" applyNumberFormat="1" applyFont="1" applyFill="1" applyBorder="1" applyAlignment="1">
      <alignment vertical="center"/>
    </xf>
    <xf numFmtId="0" fontId="2" fillId="28" borderId="0" xfId="0" applyFont="1" applyFill="1" applyBorder="1" applyAlignment="1">
      <alignment horizontal="left" vertical="center" wrapText="1"/>
    </xf>
    <xf numFmtId="49" fontId="2" fillId="27" borderId="0" xfId="0" applyNumberFormat="1" applyFont="1" applyFill="1" applyBorder="1" applyAlignment="1">
      <alignment horizontal="left" vertical="center" wrapText="1"/>
    </xf>
    <xf numFmtId="0" fontId="9" fillId="28" borderId="0" xfId="0" applyFont="1" applyFill="1" applyBorder="1" applyAlignment="1">
      <alignment horizontal="center" vertical="center" wrapText="1"/>
    </xf>
    <xf numFmtId="9" fontId="2" fillId="28" borderId="0" xfId="0" applyNumberFormat="1" applyFont="1" applyFill="1" applyBorder="1" applyAlignment="1">
      <alignment vertical="center"/>
    </xf>
    <xf numFmtId="9" fontId="9" fillId="28" borderId="0" xfId="0" applyNumberFormat="1" applyFont="1" applyFill="1" applyBorder="1" applyAlignment="1">
      <alignment vertical="center"/>
    </xf>
    <xf numFmtId="49" fontId="2" fillId="0" borderId="0" xfId="0" applyNumberFormat="1" applyFont="1" applyAlignment="1">
      <alignment horizontal="left" vertical="center" wrapText="1"/>
    </xf>
    <xf numFmtId="0" fontId="0" fillId="0" borderId="0" xfId="0"/>
    <xf numFmtId="49" fontId="9" fillId="28" borderId="0" xfId="0" applyNumberFormat="1" applyFont="1" applyFill="1" applyBorder="1" applyAlignment="1">
      <alignment horizontal="center" vertical="center" wrapText="1"/>
    </xf>
    <xf numFmtId="0" fontId="3" fillId="18" borderId="0" xfId="0" applyFont="1" applyFill="1" applyBorder="1"/>
    <xf numFmtId="0" fontId="18" fillId="0" borderId="23" xfId="0" applyFont="1" applyBorder="1" applyAlignment="1">
      <alignment horizontal="center" vertical="center"/>
    </xf>
    <xf numFmtId="0" fontId="18" fillId="0" borderId="0" xfId="0" applyFont="1" applyAlignment="1">
      <alignment horizontal="center" vertical="center"/>
    </xf>
    <xf numFmtId="164" fontId="2" fillId="0" borderId="19" xfId="0" applyNumberFormat="1" applyFont="1" applyBorder="1" applyAlignment="1">
      <alignment horizontal="center" vertical="center" wrapText="1"/>
    </xf>
    <xf numFmtId="164" fontId="2" fillId="0" borderId="15"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49" fontId="6" fillId="5" borderId="7" xfId="0" applyNumberFormat="1" applyFont="1" applyFill="1" applyBorder="1" applyAlignment="1">
      <alignment horizontal="center" vertical="center" wrapText="1"/>
    </xf>
    <xf numFmtId="0" fontId="3" fillId="0" borderId="8" xfId="0" applyFont="1" applyBorder="1"/>
    <xf numFmtId="0" fontId="3" fillId="0" borderId="9" xfId="0" applyFont="1" applyBorder="1"/>
    <xf numFmtId="49" fontId="9" fillId="0" borderId="0" xfId="0" applyNumberFormat="1" applyFont="1" applyAlignment="1">
      <alignment horizontal="center" vertical="center"/>
    </xf>
    <xf numFmtId="49" fontId="2" fillId="0" borderId="0" xfId="0" applyNumberFormat="1" applyFont="1" applyAlignment="1">
      <alignment horizontal="center" vertical="center"/>
    </xf>
    <xf numFmtId="164" fontId="2" fillId="0" borderId="24"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 fontId="2" fillId="0" borderId="15"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9" fillId="17" borderId="19" xfId="0" applyNumberFormat="1" applyFont="1" applyFill="1" applyBorder="1" applyAlignment="1">
      <alignment horizontal="center" vertical="center" wrapText="1"/>
    </xf>
    <xf numFmtId="1" fontId="9" fillId="17" borderId="15" xfId="0" applyNumberFormat="1" applyFont="1" applyFill="1" applyBorder="1" applyAlignment="1">
      <alignment horizontal="center" vertical="center" wrapText="1"/>
    </xf>
    <xf numFmtId="1" fontId="9" fillId="17" borderId="13"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164" fontId="2" fillId="0" borderId="2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 fontId="2" fillId="0" borderId="24" xfId="0" applyNumberFormat="1" applyFont="1" applyBorder="1" applyAlignment="1">
      <alignment horizontal="center" vertical="center" wrapText="1"/>
    </xf>
    <xf numFmtId="0" fontId="12" fillId="0" borderId="19" xfId="0" applyFont="1" applyBorder="1" applyAlignment="1">
      <alignment horizontal="center" vertical="center" wrapText="1" shrinkToFit="1"/>
    </xf>
    <xf numFmtId="0" fontId="12" fillId="0" borderId="25" xfId="0" applyFont="1" applyBorder="1" applyAlignment="1">
      <alignment horizontal="center" vertical="center" wrapText="1" shrinkToFit="1"/>
    </xf>
    <xf numFmtId="0" fontId="12" fillId="0" borderId="24" xfId="0" applyFont="1" applyBorder="1" applyAlignment="1">
      <alignment horizontal="center" vertical="center" wrapText="1" shrinkToFit="1"/>
    </xf>
    <xf numFmtId="1" fontId="2" fillId="0" borderId="20" xfId="0" applyNumberFormat="1" applyFont="1" applyBorder="1" applyAlignment="1">
      <alignment horizontal="center" vertical="center" wrapText="1"/>
    </xf>
    <xf numFmtId="1" fontId="2" fillId="0" borderId="21" xfId="0" applyNumberFormat="1" applyFont="1" applyBorder="1" applyAlignment="1">
      <alignment horizontal="center" vertical="center" wrapText="1"/>
    </xf>
    <xf numFmtId="1" fontId="2" fillId="0" borderId="22"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4" fontId="2" fillId="0" borderId="12"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14" fontId="2" fillId="0" borderId="13"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164" fontId="2" fillId="0" borderId="17"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165" fontId="4" fillId="2" borderId="5" xfId="0" applyNumberFormat="1" applyFont="1" applyFill="1" applyBorder="1" applyAlignment="1">
      <alignment horizontal="center" vertical="center" wrapText="1"/>
    </xf>
    <xf numFmtId="0" fontId="3" fillId="0" borderId="5" xfId="0" applyFont="1" applyBorder="1"/>
    <xf numFmtId="165" fontId="4" fillId="3" borderId="5" xfId="0" applyNumberFormat="1" applyFont="1" applyFill="1" applyBorder="1" applyAlignment="1">
      <alignment horizontal="center" vertical="center" wrapText="1"/>
    </xf>
    <xf numFmtId="165" fontId="4" fillId="4" borderId="5" xfId="0" applyNumberFormat="1" applyFont="1" applyFill="1" applyBorder="1" applyAlignment="1">
      <alignment horizontal="center" vertical="center" wrapText="1"/>
    </xf>
    <xf numFmtId="0" fontId="5" fillId="0" borderId="5" xfId="0" applyFont="1" applyBorder="1"/>
    <xf numFmtId="0" fontId="2" fillId="0" borderId="1" xfId="0" applyFont="1" applyBorder="1" applyAlignment="1">
      <alignment horizontal="center" vertical="center"/>
    </xf>
    <xf numFmtId="0" fontId="3" fillId="0" borderId="2" xfId="0" applyFont="1" applyBorder="1"/>
    <xf numFmtId="0" fontId="3" fillId="0" borderId="4" xfId="0" applyFont="1" applyBorder="1"/>
    <xf numFmtId="0" fontId="3" fillId="0" borderId="3" xfId="0" applyFont="1" applyBorder="1"/>
    <xf numFmtId="0" fontId="3" fillId="0" borderId="6" xfId="0" applyFont="1" applyBorder="1"/>
    <xf numFmtId="0" fontId="2" fillId="0" borderId="7" xfId="0" applyFont="1" applyBorder="1" applyAlignment="1">
      <alignment horizontal="center" vertical="center"/>
    </xf>
    <xf numFmtId="0" fontId="2" fillId="0" borderId="0" xfId="0" applyFont="1" applyAlignment="1">
      <alignment horizontal="center" vertical="center"/>
    </xf>
    <xf numFmtId="1" fontId="2" fillId="0" borderId="7" xfId="0" applyNumberFormat="1" applyFont="1" applyBorder="1" applyAlignment="1">
      <alignment horizontal="center" vertical="center" wrapText="1"/>
    </xf>
    <xf numFmtId="44" fontId="2" fillId="0" borderId="10" xfId="3" applyFont="1" applyBorder="1" applyAlignment="1">
      <alignment horizontal="center" vertical="center" wrapText="1"/>
    </xf>
    <xf numFmtId="44" fontId="2" fillId="0" borderId="12" xfId="3" applyFont="1" applyBorder="1" applyAlignment="1">
      <alignment horizontal="center" vertical="center" wrapText="1"/>
    </xf>
    <xf numFmtId="44" fontId="2" fillId="0" borderId="15" xfId="3" applyFont="1" applyBorder="1" applyAlignment="1">
      <alignment horizontal="center" vertical="center" wrapText="1"/>
    </xf>
    <xf numFmtId="44" fontId="2" fillId="0" borderId="13" xfId="3" applyFont="1" applyBorder="1" applyAlignment="1">
      <alignment horizontal="center" vertical="center" wrapText="1"/>
    </xf>
    <xf numFmtId="0" fontId="2" fillId="0" borderId="12" xfId="0" applyFont="1" applyBorder="1" applyAlignment="1">
      <alignment horizontal="center" vertical="center" wrapText="1"/>
    </xf>
    <xf numFmtId="173" fontId="2" fillId="0" borderId="12" xfId="0" applyNumberFormat="1" applyFont="1" applyBorder="1" applyAlignment="1">
      <alignment horizontal="center" vertical="center" wrapText="1"/>
    </xf>
    <xf numFmtId="173" fontId="2" fillId="0" borderId="15" xfId="0" applyNumberFormat="1" applyFont="1" applyBorder="1" applyAlignment="1">
      <alignment horizontal="center" vertical="center" wrapText="1"/>
    </xf>
    <xf numFmtId="173" fontId="2" fillId="0" borderId="13" xfId="0" applyNumberFormat="1" applyFont="1" applyBorder="1" applyAlignment="1">
      <alignment horizontal="center" vertical="center" wrapText="1"/>
    </xf>
    <xf numFmtId="44" fontId="19" fillId="0" borderId="0" xfId="3" applyFont="1"/>
    <xf numFmtId="166" fontId="2" fillId="0" borderId="19" xfId="0" applyNumberFormat="1" applyFont="1" applyBorder="1" applyAlignment="1">
      <alignment horizontal="left" vertical="center" wrapText="1"/>
    </xf>
    <xf numFmtId="166" fontId="2" fillId="0" borderId="26" xfId="0" applyNumberFormat="1" applyFont="1" applyBorder="1" applyAlignment="1">
      <alignment horizontal="left" vertical="center" wrapText="1"/>
    </xf>
    <xf numFmtId="166" fontId="11" fillId="0" borderId="26" xfId="0" applyNumberFormat="1" applyFont="1" applyBorder="1" applyAlignment="1">
      <alignment horizontal="left" vertical="center" wrapText="1"/>
    </xf>
    <xf numFmtId="166" fontId="2" fillId="0" borderId="27" xfId="0" applyNumberFormat="1" applyFont="1" applyBorder="1" applyAlignment="1">
      <alignment horizontal="left" vertical="center" wrapText="1"/>
    </xf>
    <xf numFmtId="164" fontId="2" fillId="0" borderId="1" xfId="0" applyNumberFormat="1" applyFont="1" applyBorder="1" applyAlignment="1">
      <alignment horizontal="center" vertical="center" wrapText="1"/>
    </xf>
  </cellXfs>
  <cellStyles count="4">
    <cellStyle name="Moneda" xfId="3" builtinId="4"/>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9525</xdr:rowOff>
    </xdr:from>
    <xdr:ext cx="6096000" cy="771525"/>
    <xdr:pic>
      <xdr:nvPicPr>
        <xdr:cNvPr id="2" name="image1.png">
          <a:extLst>
            <a:ext uri="{FF2B5EF4-FFF2-40B4-BE49-F238E27FC236}">
              <a16:creationId xmlns="" xmlns:a16="http://schemas.microsoft.com/office/drawing/2014/main" id="{E77B1ED3-74A5-4C4D-BFE2-6D0A75DCC410}"/>
            </a:ext>
          </a:extLst>
        </xdr:cNvPr>
        <xdr:cNvPicPr preferRelativeResize="0"/>
      </xdr:nvPicPr>
      <xdr:blipFill>
        <a:blip xmlns:r="http://schemas.openxmlformats.org/officeDocument/2006/relationships" r:embed="rId1" cstate="print"/>
        <a:stretch>
          <a:fillRect/>
        </a:stretch>
      </xdr:blipFill>
      <xdr:spPr>
        <a:xfrm>
          <a:off x="190500" y="200025"/>
          <a:ext cx="6096000" cy="771525"/>
        </a:xfrm>
        <a:prstGeom prst="rect">
          <a:avLst/>
        </a:prstGeom>
        <a:noFill/>
      </xdr:spPr>
    </xdr:pic>
    <xdr:clientData fLocksWithSheet="0"/>
  </xdr:oneCellAnchor>
  <xdr:oneCellAnchor>
    <xdr:from>
      <xdr:col>19</xdr:col>
      <xdr:colOff>666750</xdr:colOff>
      <xdr:row>307</xdr:row>
      <xdr:rowOff>276225</xdr:rowOff>
    </xdr:from>
    <xdr:ext cx="1447800" cy="371475"/>
    <xdr:pic>
      <xdr:nvPicPr>
        <xdr:cNvPr id="3" name="image2.jpg">
          <a:extLst>
            <a:ext uri="{FF2B5EF4-FFF2-40B4-BE49-F238E27FC236}">
              <a16:creationId xmlns="" xmlns:a16="http://schemas.microsoft.com/office/drawing/2014/main" id="{86A145FF-33FC-4F84-9065-001ACB41804D}"/>
            </a:ext>
          </a:extLst>
        </xdr:cNvPr>
        <xdr:cNvPicPr preferRelativeResize="0"/>
      </xdr:nvPicPr>
      <xdr:blipFill>
        <a:blip xmlns:r="http://schemas.openxmlformats.org/officeDocument/2006/relationships" r:embed="rId2" cstate="print"/>
        <a:stretch>
          <a:fillRect/>
        </a:stretch>
      </xdr:blipFill>
      <xdr:spPr>
        <a:xfrm>
          <a:off x="31994475" y="209169000"/>
          <a:ext cx="1447800" cy="371475"/>
        </a:xfrm>
        <a:prstGeom prst="rect">
          <a:avLst/>
        </a:prstGeom>
        <a:noFill/>
      </xdr:spPr>
    </xdr:pic>
    <xdr:clientData fLocksWithSheet="0"/>
  </xdr:oneCellAnchor>
  <xdr:oneCellAnchor>
    <xdr:from>
      <xdr:col>19</xdr:col>
      <xdr:colOff>914400</xdr:colOff>
      <xdr:row>308</xdr:row>
      <xdr:rowOff>266700</xdr:rowOff>
    </xdr:from>
    <xdr:ext cx="1447800" cy="438150"/>
    <xdr:pic>
      <xdr:nvPicPr>
        <xdr:cNvPr id="4" name="image3.jpg">
          <a:extLst>
            <a:ext uri="{FF2B5EF4-FFF2-40B4-BE49-F238E27FC236}">
              <a16:creationId xmlns="" xmlns:a16="http://schemas.microsoft.com/office/drawing/2014/main" id="{B44575DD-4238-419B-8BCB-B88CDE93A42B}"/>
            </a:ext>
          </a:extLst>
        </xdr:cNvPr>
        <xdr:cNvPicPr preferRelativeResize="0"/>
      </xdr:nvPicPr>
      <xdr:blipFill>
        <a:blip xmlns:r="http://schemas.openxmlformats.org/officeDocument/2006/relationships" r:embed="rId3" cstate="print"/>
        <a:stretch>
          <a:fillRect/>
        </a:stretch>
      </xdr:blipFill>
      <xdr:spPr>
        <a:xfrm>
          <a:off x="32242125" y="209464275"/>
          <a:ext cx="1447800" cy="4381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K379"/>
  <sheetViews>
    <sheetView showGridLines="0" tabSelected="1" topLeftCell="A6" zoomScale="70" zoomScaleNormal="70" workbookViewId="0">
      <pane xSplit="9" ySplit="9" topLeftCell="J243" activePane="bottomRight" state="frozen"/>
      <selection activeCell="A6" sqref="A6"/>
      <selection pane="topRight" activeCell="J6" sqref="J6"/>
      <selection pane="bottomLeft" activeCell="A15" sqref="A15"/>
      <selection pane="bottomRight" activeCell="K272" sqref="K272:V272"/>
    </sheetView>
  </sheetViews>
  <sheetFormatPr baseColWidth="10" defaultColWidth="14.42578125" defaultRowHeight="15" customHeight="1" x14ac:dyDescent="0.25"/>
  <cols>
    <col min="1" max="2" width="6.5703125" customWidth="1"/>
    <col min="3" max="3" width="11.28515625" customWidth="1"/>
    <col min="4" max="4" width="11.42578125" customWidth="1"/>
    <col min="5" max="5" width="8.7109375" hidden="1" customWidth="1"/>
    <col min="6" max="8" width="12" customWidth="1"/>
    <col min="9" max="9" width="28.5703125" customWidth="1"/>
    <col min="10" max="10" width="55.85546875" customWidth="1"/>
    <col min="11" max="14" width="35.140625" customWidth="1"/>
    <col min="15" max="15" width="26" style="8" customWidth="1"/>
    <col min="16" max="16" width="30.140625" style="8" customWidth="1"/>
    <col min="17" max="18" width="35.140625" customWidth="1"/>
    <col min="19" max="19" width="35.140625" style="9" customWidth="1"/>
    <col min="20" max="20" width="23" customWidth="1"/>
    <col min="21" max="21" width="17.140625" customWidth="1"/>
    <col min="22" max="23" width="29.140625" customWidth="1"/>
    <col min="24" max="25" width="29.140625" hidden="1" customWidth="1"/>
    <col min="26" max="26" width="39.85546875" customWidth="1"/>
    <col min="27" max="27" width="34.85546875" customWidth="1"/>
    <col min="28" max="52" width="25.140625" customWidth="1"/>
    <col min="53" max="53" width="33.42578125" customWidth="1"/>
    <col min="54" max="57" width="25.140625" customWidth="1"/>
    <col min="58" max="58" width="28.85546875" customWidth="1"/>
    <col min="59" max="67" width="25.140625" customWidth="1"/>
    <col min="68" max="68" width="29.7109375" customWidth="1"/>
    <col min="69" max="89" width="25.140625" customWidth="1"/>
    <col min="90" max="90" width="5" customWidth="1"/>
    <col min="91" max="91" width="17.42578125" customWidth="1"/>
    <col min="92" max="94" width="4.140625" customWidth="1"/>
    <col min="95" max="115" width="11.7109375" customWidth="1"/>
  </cols>
  <sheetData>
    <row r="1" spans="1:115" ht="15" customHeight="1" x14ac:dyDescent="0.25">
      <c r="A1" s="303"/>
      <c r="B1" s="304"/>
      <c r="C1" s="304"/>
      <c r="D1" s="304"/>
      <c r="E1" s="304"/>
      <c r="F1" s="304"/>
      <c r="G1" s="304"/>
      <c r="H1" s="304"/>
      <c r="I1" s="304"/>
      <c r="J1" s="306"/>
      <c r="K1" s="1"/>
      <c r="L1" s="1"/>
      <c r="M1" s="1"/>
      <c r="N1" s="1"/>
      <c r="O1" s="2"/>
      <c r="P1" s="2"/>
      <c r="Q1" s="1"/>
      <c r="R1" s="1"/>
      <c r="S1" s="3"/>
      <c r="T1" s="1"/>
      <c r="U1" s="1"/>
      <c r="V1" s="1"/>
      <c r="W1" s="1"/>
      <c r="X1" s="1"/>
      <c r="Y1" s="1"/>
      <c r="Z1" s="4"/>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row>
    <row r="2" spans="1:115" ht="93" customHeight="1" x14ac:dyDescent="0.25">
      <c r="A2" s="305"/>
      <c r="B2" s="299"/>
      <c r="C2" s="299"/>
      <c r="D2" s="299"/>
      <c r="E2" s="299"/>
      <c r="F2" s="299"/>
      <c r="G2" s="299"/>
      <c r="H2" s="299"/>
      <c r="I2" s="299"/>
      <c r="J2" s="307"/>
      <c r="K2" s="258" t="s">
        <v>907</v>
      </c>
      <c r="L2" s="259"/>
      <c r="M2" s="259"/>
      <c r="N2" s="259"/>
      <c r="O2" s="259"/>
      <c r="P2" s="259"/>
      <c r="Q2" s="259"/>
      <c r="R2" s="259"/>
      <c r="S2" s="259"/>
      <c r="T2" s="259"/>
      <c r="U2" s="259"/>
      <c r="V2" s="259"/>
      <c r="W2" s="259"/>
      <c r="X2" s="1"/>
      <c r="Y2" s="1"/>
      <c r="Z2" s="4"/>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row>
    <row r="3" spans="1:115" x14ac:dyDescent="0.25">
      <c r="A3" s="6"/>
      <c r="B3" s="6"/>
      <c r="C3" s="6"/>
      <c r="D3" s="6"/>
      <c r="E3" s="6"/>
      <c r="F3" s="6"/>
      <c r="G3" s="6"/>
      <c r="H3" s="6"/>
      <c r="I3" s="6"/>
      <c r="J3" s="6"/>
      <c r="K3" s="6"/>
      <c r="L3" s="6"/>
      <c r="M3" s="6"/>
      <c r="N3" s="6"/>
      <c r="O3" s="6"/>
      <c r="P3" s="6"/>
      <c r="Q3" s="6"/>
      <c r="R3" s="6"/>
      <c r="S3" s="6"/>
      <c r="T3" s="6"/>
      <c r="U3" s="6"/>
      <c r="V3" s="6"/>
      <c r="W3" s="6"/>
      <c r="X3" s="6"/>
      <c r="Y3" s="6"/>
      <c r="Z3" s="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row>
    <row r="4" spans="1:115" x14ac:dyDescent="0.25">
      <c r="A4" s="308" t="s">
        <v>0</v>
      </c>
      <c r="B4" s="264"/>
      <c r="C4" s="264"/>
      <c r="D4" s="264"/>
      <c r="E4" s="264"/>
      <c r="F4" s="264"/>
      <c r="G4" s="264"/>
      <c r="H4" s="265"/>
      <c r="I4" s="308" t="s">
        <v>1</v>
      </c>
      <c r="J4" s="265"/>
      <c r="K4" s="1"/>
      <c r="L4" s="1"/>
      <c r="M4" s="1"/>
      <c r="N4" s="1"/>
      <c r="O4" s="2"/>
      <c r="P4" s="2"/>
      <c r="Q4" s="1"/>
      <c r="R4" s="1"/>
      <c r="S4" s="3"/>
      <c r="T4" s="1"/>
      <c r="U4" s="1"/>
      <c r="V4" s="1"/>
      <c r="W4" s="1"/>
      <c r="X4" s="1"/>
      <c r="Y4" s="1"/>
      <c r="Z4" s="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row>
    <row r="5" spans="1:115" ht="15.75" thickBot="1" x14ac:dyDescent="0.3">
      <c r="A5" s="309"/>
      <c r="B5" s="255"/>
      <c r="C5" s="255"/>
      <c r="D5" s="255"/>
      <c r="E5" s="255"/>
      <c r="F5" s="255"/>
      <c r="G5" s="255"/>
      <c r="H5" s="255"/>
      <c r="I5" s="255"/>
      <c r="J5" s="255"/>
      <c r="Z5" s="4"/>
      <c r="AA5" s="298"/>
      <c r="AB5" s="299"/>
      <c r="AC5" s="299"/>
      <c r="AD5" s="299"/>
      <c r="AE5" s="299"/>
      <c r="AF5" s="299"/>
      <c r="AG5" s="299"/>
      <c r="AH5" s="300" t="s">
        <v>2</v>
      </c>
      <c r="AI5" s="299"/>
      <c r="AJ5" s="299"/>
      <c r="AK5" s="299"/>
      <c r="AL5" s="299"/>
      <c r="AM5" s="299"/>
      <c r="AN5" s="299"/>
      <c r="AO5" s="299"/>
      <c r="AP5" s="299"/>
      <c r="AQ5" s="299"/>
      <c r="AR5" s="299"/>
      <c r="AS5" s="299"/>
      <c r="AT5" s="299"/>
      <c r="AU5" s="299"/>
      <c r="AV5" s="299"/>
      <c r="AW5" s="299"/>
      <c r="AX5" s="299"/>
      <c r="AY5" s="299"/>
      <c r="AZ5" s="299"/>
      <c r="BA5" s="299"/>
      <c r="BB5" s="299"/>
      <c r="BC5" s="301" t="s">
        <v>3</v>
      </c>
      <c r="BD5" s="299"/>
      <c r="BE5" s="299"/>
      <c r="BF5" s="299"/>
      <c r="BG5" s="299"/>
      <c r="BH5" s="299"/>
      <c r="BI5" s="299"/>
      <c r="BJ5" s="299"/>
      <c r="BK5" s="299"/>
      <c r="BL5" s="299"/>
      <c r="BM5" s="299"/>
      <c r="BN5" s="299"/>
      <c r="BO5" s="10"/>
      <c r="BP5" s="10"/>
      <c r="BQ5" s="10"/>
      <c r="BR5" s="10"/>
      <c r="BS5" s="10"/>
      <c r="BT5" s="10"/>
      <c r="BU5" s="10"/>
      <c r="BV5" s="302"/>
      <c r="BW5" s="299"/>
      <c r="BX5" s="299"/>
      <c r="BY5" s="299"/>
      <c r="BZ5" s="299"/>
      <c r="CA5" s="299"/>
      <c r="CB5" s="299"/>
      <c r="CC5" s="299"/>
      <c r="CD5" s="299"/>
      <c r="CE5" s="299"/>
      <c r="CF5" s="299"/>
      <c r="CG5" s="299"/>
      <c r="CH5" s="299"/>
      <c r="CI5" s="299"/>
      <c r="CJ5" s="299"/>
      <c r="CK5" s="299"/>
      <c r="CL5" s="5"/>
      <c r="CM5" s="5"/>
      <c r="CN5" s="5"/>
      <c r="CO5" s="5"/>
      <c r="CP5" s="5"/>
      <c r="CQ5" s="5"/>
      <c r="CR5" s="5"/>
      <c r="CS5" s="5"/>
      <c r="CT5" s="5"/>
      <c r="CU5" s="5"/>
      <c r="CV5" s="5"/>
      <c r="CW5" s="5"/>
      <c r="CX5" s="5"/>
      <c r="CY5" s="5"/>
      <c r="CZ5" s="5"/>
      <c r="DA5" s="5"/>
      <c r="DB5" s="5"/>
      <c r="DC5" s="5"/>
      <c r="DD5" s="5"/>
      <c r="DE5" s="5"/>
      <c r="DF5" s="5"/>
      <c r="DG5" s="5"/>
      <c r="DH5" s="5"/>
      <c r="DI5" s="5"/>
      <c r="DJ5" s="5"/>
      <c r="DK5" s="5"/>
    </row>
    <row r="6" spans="1:115" ht="102.75" customHeight="1" x14ac:dyDescent="0.25">
      <c r="A6" s="11" t="s">
        <v>4</v>
      </c>
      <c r="B6" s="11" t="s">
        <v>5</v>
      </c>
      <c r="C6" s="11" t="s">
        <v>6</v>
      </c>
      <c r="D6" s="11" t="s">
        <v>7</v>
      </c>
      <c r="E6" s="11" t="s">
        <v>8</v>
      </c>
      <c r="F6" s="11" t="s">
        <v>9</v>
      </c>
      <c r="G6" s="11" t="s">
        <v>10</v>
      </c>
      <c r="H6" s="11" t="s">
        <v>11</v>
      </c>
      <c r="I6" s="12" t="s">
        <v>12</v>
      </c>
      <c r="J6" s="12" t="s">
        <v>13</v>
      </c>
      <c r="K6" s="13" t="s">
        <v>14</v>
      </c>
      <c r="L6" s="13" t="s">
        <v>15</v>
      </c>
      <c r="M6" s="13" t="s">
        <v>16</v>
      </c>
      <c r="N6" s="13" t="s">
        <v>17</v>
      </c>
      <c r="O6" s="13" t="s">
        <v>18</v>
      </c>
      <c r="P6" s="13" t="s">
        <v>19</v>
      </c>
      <c r="Q6" s="13" t="s">
        <v>20</v>
      </c>
      <c r="R6" s="13" t="s">
        <v>21</v>
      </c>
      <c r="S6" s="13" t="s">
        <v>22</v>
      </c>
      <c r="T6" s="14" t="s">
        <v>23</v>
      </c>
      <c r="U6" s="14" t="s">
        <v>24</v>
      </c>
      <c r="V6" s="15" t="s">
        <v>25</v>
      </c>
      <c r="W6" s="15" t="s">
        <v>26</v>
      </c>
      <c r="X6" s="15" t="s">
        <v>27</v>
      </c>
      <c r="Y6" s="15" t="s">
        <v>27</v>
      </c>
      <c r="Z6" s="16" t="s">
        <v>28</v>
      </c>
      <c r="AA6" s="17" t="s">
        <v>29</v>
      </c>
      <c r="AB6" s="17" t="s">
        <v>30</v>
      </c>
      <c r="AC6" s="17" t="s">
        <v>31</v>
      </c>
      <c r="AD6" s="17" t="s">
        <v>32</v>
      </c>
      <c r="AE6" s="17" t="s">
        <v>33</v>
      </c>
      <c r="AF6" s="17" t="s">
        <v>34</v>
      </c>
      <c r="AG6" s="17" t="s">
        <v>35</v>
      </c>
      <c r="AH6" s="18" t="s">
        <v>36</v>
      </c>
      <c r="AI6" s="18" t="s">
        <v>37</v>
      </c>
      <c r="AJ6" s="18" t="s">
        <v>38</v>
      </c>
      <c r="AK6" s="18" t="s">
        <v>39</v>
      </c>
      <c r="AL6" s="18" t="s">
        <v>40</v>
      </c>
      <c r="AM6" s="18" t="s">
        <v>41</v>
      </c>
      <c r="AN6" s="18" t="s">
        <v>42</v>
      </c>
      <c r="AO6" s="18" t="s">
        <v>43</v>
      </c>
      <c r="AP6" s="18" t="s">
        <v>44</v>
      </c>
      <c r="AQ6" s="18" t="s">
        <v>45</v>
      </c>
      <c r="AR6" s="18" t="s">
        <v>46</v>
      </c>
      <c r="AS6" s="18" t="s">
        <v>47</v>
      </c>
      <c r="AT6" s="18" t="s">
        <v>48</v>
      </c>
      <c r="AU6" s="18" t="s">
        <v>49</v>
      </c>
      <c r="AV6" s="18" t="s">
        <v>50</v>
      </c>
      <c r="AW6" s="18" t="s">
        <v>51</v>
      </c>
      <c r="AX6" s="18" t="s">
        <v>52</v>
      </c>
      <c r="AY6" s="18" t="s">
        <v>53</v>
      </c>
      <c r="AZ6" s="18" t="s">
        <v>54</v>
      </c>
      <c r="BA6" s="18" t="s">
        <v>55</v>
      </c>
      <c r="BB6" s="18" t="s">
        <v>56</v>
      </c>
      <c r="BC6" s="19" t="s">
        <v>57</v>
      </c>
      <c r="BD6" s="19" t="s">
        <v>58</v>
      </c>
      <c r="BE6" s="19" t="s">
        <v>59</v>
      </c>
      <c r="BF6" s="19" t="s">
        <v>60</v>
      </c>
      <c r="BG6" s="19" t="s">
        <v>61</v>
      </c>
      <c r="BH6" s="19" t="s">
        <v>62</v>
      </c>
      <c r="BI6" s="19" t="s">
        <v>63</v>
      </c>
      <c r="BJ6" s="19" t="s">
        <v>64</v>
      </c>
      <c r="BK6" s="19" t="s">
        <v>65</v>
      </c>
      <c r="BL6" s="19" t="s">
        <v>66</v>
      </c>
      <c r="BM6" s="19" t="s">
        <v>67</v>
      </c>
      <c r="BN6" s="20" t="s">
        <v>68</v>
      </c>
      <c r="BO6" s="20" t="s">
        <v>69</v>
      </c>
      <c r="BP6" s="20" t="s">
        <v>70</v>
      </c>
      <c r="BQ6" s="20" t="s">
        <v>71</v>
      </c>
      <c r="BR6" s="20" t="s">
        <v>72</v>
      </c>
      <c r="BS6" s="20" t="s">
        <v>73</v>
      </c>
      <c r="BT6" s="20" t="s">
        <v>74</v>
      </c>
      <c r="BU6" s="20" t="s">
        <v>75</v>
      </c>
      <c r="BV6" s="20" t="s">
        <v>76</v>
      </c>
      <c r="BW6" s="20" t="s">
        <v>77</v>
      </c>
      <c r="BX6" s="20" t="s">
        <v>78</v>
      </c>
      <c r="BY6" s="20" t="s">
        <v>79</v>
      </c>
      <c r="BZ6" s="20" t="s">
        <v>80</v>
      </c>
      <c r="CA6" s="20" t="s">
        <v>81</v>
      </c>
      <c r="CB6" s="20" t="s">
        <v>82</v>
      </c>
      <c r="CC6" s="20" t="s">
        <v>83</v>
      </c>
      <c r="CD6" s="20" t="s">
        <v>84</v>
      </c>
      <c r="CE6" s="20" t="s">
        <v>85</v>
      </c>
      <c r="CF6" s="20" t="s">
        <v>86</v>
      </c>
      <c r="CG6" s="20" t="s">
        <v>87</v>
      </c>
      <c r="CH6" s="20" t="s">
        <v>88</v>
      </c>
      <c r="CI6" s="20" t="s">
        <v>89</v>
      </c>
      <c r="CJ6" s="20" t="s">
        <v>90</v>
      </c>
      <c r="CK6" s="21" t="s">
        <v>91</v>
      </c>
      <c r="CL6" s="20" t="s">
        <v>92</v>
      </c>
      <c r="CM6" s="20" t="s">
        <v>93</v>
      </c>
      <c r="CN6" s="20" t="s">
        <v>94</v>
      </c>
      <c r="CO6" s="22" t="s">
        <v>95</v>
      </c>
      <c r="CP6" s="23" t="s">
        <v>96</v>
      </c>
      <c r="CQ6" s="24" t="s">
        <v>97</v>
      </c>
      <c r="CR6" s="25"/>
      <c r="CS6" s="25"/>
      <c r="CT6" s="25"/>
      <c r="CU6" s="25"/>
      <c r="CV6" s="25"/>
      <c r="CW6" s="25"/>
      <c r="CX6" s="25"/>
      <c r="CY6" s="25"/>
      <c r="CZ6" s="25"/>
      <c r="DA6" s="25"/>
      <c r="DB6" s="25"/>
      <c r="DC6" s="25"/>
      <c r="DD6" s="25"/>
      <c r="DE6" s="25"/>
      <c r="DF6" s="25"/>
      <c r="DG6" s="25"/>
      <c r="DH6" s="25"/>
      <c r="DI6" s="25"/>
      <c r="DJ6" s="25"/>
      <c r="DK6" s="25"/>
    </row>
    <row r="7" spans="1:115" ht="15.75" x14ac:dyDescent="0.25">
      <c r="A7" s="26"/>
      <c r="B7" s="26"/>
      <c r="C7" s="26"/>
      <c r="D7" s="26"/>
      <c r="E7" s="26"/>
      <c r="F7" s="26"/>
      <c r="G7" s="26"/>
      <c r="H7" s="26"/>
      <c r="I7" s="27"/>
      <c r="J7" s="28">
        <f>SUM(J9:J297)</f>
        <v>241157772370.12997</v>
      </c>
      <c r="K7" s="28"/>
      <c r="L7" s="28"/>
      <c r="M7" s="28"/>
      <c r="N7" s="28"/>
      <c r="O7" s="28"/>
      <c r="P7" s="28"/>
      <c r="Q7" s="28"/>
      <c r="R7" s="28"/>
      <c r="S7" s="28"/>
      <c r="T7" s="29"/>
      <c r="U7" s="29"/>
      <c r="V7" s="29"/>
      <c r="W7" s="29"/>
      <c r="X7" s="29"/>
      <c r="Y7" s="29"/>
      <c r="Z7" s="30">
        <f t="shared" ref="Z7:Z8" si="0">SUM(AA7:CK7)</f>
        <v>241157772370.13</v>
      </c>
      <c r="AA7" s="31">
        <v>1500000000</v>
      </c>
      <c r="AB7" s="31">
        <v>100000</v>
      </c>
      <c r="AC7" s="31">
        <v>3000000</v>
      </c>
      <c r="AD7" s="31">
        <v>100000</v>
      </c>
      <c r="AE7" s="31">
        <v>50000</v>
      </c>
      <c r="AF7" s="31">
        <v>1000</v>
      </c>
      <c r="AG7" s="31">
        <v>100000</v>
      </c>
      <c r="AH7" s="31">
        <v>386325000</v>
      </c>
      <c r="AI7" s="31">
        <v>207375000</v>
      </c>
      <c r="AJ7" s="31">
        <v>69026250</v>
      </c>
      <c r="AK7" s="31">
        <v>3242161291.5</v>
      </c>
      <c r="AL7" s="31">
        <v>11850000</v>
      </c>
      <c r="AM7" s="31">
        <v>7312500</v>
      </c>
      <c r="AN7" s="31">
        <v>250000000</v>
      </c>
      <c r="AO7" s="31">
        <v>73125000</v>
      </c>
      <c r="AP7" s="31">
        <v>36863900</v>
      </c>
      <c r="AQ7" s="31">
        <v>51438000.000000007</v>
      </c>
      <c r="AR7" s="31">
        <v>414750000</v>
      </c>
      <c r="AS7" s="31">
        <v>1481250</v>
      </c>
      <c r="AT7" s="31">
        <v>5000000</v>
      </c>
      <c r="AU7" s="31">
        <v>16318750</v>
      </c>
      <c r="AV7" s="31">
        <v>2437500</v>
      </c>
      <c r="AW7" s="31">
        <v>92430000.000000045</v>
      </c>
      <c r="AX7" s="31">
        <v>29625000</v>
      </c>
      <c r="AY7" s="31">
        <v>22435000</v>
      </c>
      <c r="AZ7" s="31">
        <v>41475000</v>
      </c>
      <c r="BA7" s="31">
        <v>2761702206.6300001</v>
      </c>
      <c r="BB7" s="31">
        <v>2910000</v>
      </c>
      <c r="BC7" s="31">
        <v>1185000000</v>
      </c>
      <c r="BD7" s="31">
        <v>20000000</v>
      </c>
      <c r="BE7" s="31">
        <v>7200000</v>
      </c>
      <c r="BF7" s="31">
        <v>216000000</v>
      </c>
      <c r="BG7" s="31">
        <v>5000000</v>
      </c>
      <c r="BH7" s="31">
        <v>864000000</v>
      </c>
      <c r="BI7" s="31">
        <v>15000000</v>
      </c>
      <c r="BJ7" s="31">
        <v>1620000000</v>
      </c>
      <c r="BK7" s="31">
        <v>20000000</v>
      </c>
      <c r="BL7" s="31">
        <v>3150000000</v>
      </c>
      <c r="BM7" s="31">
        <v>40000000</v>
      </c>
      <c r="BN7" s="31">
        <v>10000000</v>
      </c>
      <c r="BO7" s="31">
        <v>10000000</v>
      </c>
      <c r="BP7" s="31">
        <v>167027709556</v>
      </c>
      <c r="BQ7" s="31">
        <v>9455931499</v>
      </c>
      <c r="BR7" s="31">
        <v>21805891086</v>
      </c>
      <c r="BS7" s="31">
        <v>50000000</v>
      </c>
      <c r="BT7" s="31">
        <v>150000</v>
      </c>
      <c r="BU7" s="31">
        <v>478437581</v>
      </c>
      <c r="BV7" s="31">
        <v>11000000000</v>
      </c>
      <c r="BW7" s="31">
        <v>1000000</v>
      </c>
      <c r="BX7" s="31">
        <v>8000000000</v>
      </c>
      <c r="BY7" s="31">
        <v>400000000</v>
      </c>
      <c r="BZ7" s="31">
        <v>20000000</v>
      </c>
      <c r="CA7" s="31">
        <v>50000</v>
      </c>
      <c r="CB7" s="31">
        <v>2109090909</v>
      </c>
      <c r="CC7" s="31">
        <v>790909091</v>
      </c>
      <c r="CD7" s="31">
        <v>250000000</v>
      </c>
      <c r="CE7" s="31">
        <v>220000000</v>
      </c>
      <c r="CF7" s="31">
        <v>1000000</v>
      </c>
      <c r="CG7" s="31">
        <v>3000000000</v>
      </c>
      <c r="CH7" s="31">
        <v>11000000</v>
      </c>
      <c r="CI7" s="31">
        <v>15000000</v>
      </c>
      <c r="CJ7" s="31">
        <v>10000</v>
      </c>
      <c r="CK7" s="32">
        <v>130000000</v>
      </c>
      <c r="CL7" s="33"/>
      <c r="CM7" s="33"/>
      <c r="CN7" s="33"/>
      <c r="CO7" s="33"/>
      <c r="CP7" s="33"/>
      <c r="CQ7" s="33"/>
      <c r="CR7" s="25"/>
      <c r="CS7" s="25"/>
      <c r="CT7" s="25"/>
      <c r="CU7" s="25"/>
      <c r="CV7" s="25"/>
      <c r="CW7" s="25"/>
      <c r="CX7" s="25"/>
      <c r="CY7" s="25"/>
      <c r="CZ7" s="25"/>
      <c r="DA7" s="25"/>
      <c r="DB7" s="25"/>
      <c r="DC7" s="25"/>
      <c r="DD7" s="25"/>
      <c r="DE7" s="25"/>
      <c r="DF7" s="25"/>
      <c r="DG7" s="25"/>
      <c r="DH7" s="25"/>
      <c r="DI7" s="25"/>
      <c r="DJ7" s="25"/>
      <c r="DK7" s="25"/>
    </row>
    <row r="8" spans="1:115" ht="15.75" x14ac:dyDescent="0.25">
      <c r="A8" s="26"/>
      <c r="B8" s="26"/>
      <c r="C8" s="26"/>
      <c r="D8" s="26"/>
      <c r="E8" s="26"/>
      <c r="F8" s="26"/>
      <c r="G8" s="26"/>
      <c r="H8" s="26"/>
      <c r="I8" s="34"/>
      <c r="J8" s="35"/>
      <c r="K8" s="35"/>
      <c r="L8" s="35"/>
      <c r="M8" s="35"/>
      <c r="N8" s="35"/>
      <c r="O8" s="35"/>
      <c r="P8" s="35"/>
      <c r="Q8" s="35"/>
      <c r="R8" s="35"/>
      <c r="S8" s="35"/>
      <c r="T8" s="29"/>
      <c r="U8" s="29"/>
      <c r="V8" s="29"/>
      <c r="W8" s="29"/>
      <c r="X8" s="29"/>
      <c r="Y8" s="29"/>
      <c r="Z8" s="30">
        <f t="shared" si="0"/>
        <v>0</v>
      </c>
      <c r="AA8" s="31">
        <f t="shared" ref="AA8:AS8" si="1">AA7-AA299</f>
        <v>0</v>
      </c>
      <c r="AB8" s="31">
        <f t="shared" si="1"/>
        <v>0</v>
      </c>
      <c r="AC8" s="31">
        <f t="shared" si="1"/>
        <v>0</v>
      </c>
      <c r="AD8" s="31">
        <f t="shared" si="1"/>
        <v>0</v>
      </c>
      <c r="AE8" s="31">
        <f t="shared" si="1"/>
        <v>0</v>
      </c>
      <c r="AF8" s="31">
        <f t="shared" si="1"/>
        <v>0</v>
      </c>
      <c r="AG8" s="31">
        <f t="shared" si="1"/>
        <v>0</v>
      </c>
      <c r="AH8" s="31">
        <f t="shared" si="1"/>
        <v>0</v>
      </c>
      <c r="AI8" s="31">
        <f t="shared" si="1"/>
        <v>0</v>
      </c>
      <c r="AJ8" s="31">
        <f t="shared" si="1"/>
        <v>0</v>
      </c>
      <c r="AK8" s="31">
        <f t="shared" si="1"/>
        <v>0</v>
      </c>
      <c r="AL8" s="31">
        <f t="shared" si="1"/>
        <v>0</v>
      </c>
      <c r="AM8" s="31">
        <f t="shared" si="1"/>
        <v>0</v>
      </c>
      <c r="AN8" s="31">
        <f t="shared" si="1"/>
        <v>0</v>
      </c>
      <c r="AO8" s="31">
        <f t="shared" si="1"/>
        <v>0</v>
      </c>
      <c r="AP8" s="31">
        <f t="shared" si="1"/>
        <v>0</v>
      </c>
      <c r="AQ8" s="31">
        <f t="shared" si="1"/>
        <v>0</v>
      </c>
      <c r="AR8" s="31">
        <f t="shared" si="1"/>
        <v>0</v>
      </c>
      <c r="AS8" s="31">
        <f t="shared" si="1"/>
        <v>0</v>
      </c>
      <c r="AT8" s="31"/>
      <c r="AU8" s="31"/>
      <c r="AV8" s="31">
        <f t="shared" ref="AV8:CB8" si="2">AV7-AV299</f>
        <v>0</v>
      </c>
      <c r="AW8" s="31">
        <f t="shared" si="2"/>
        <v>0</v>
      </c>
      <c r="AX8" s="31">
        <f t="shared" si="2"/>
        <v>0</v>
      </c>
      <c r="AY8" s="31">
        <f t="shared" si="2"/>
        <v>0</v>
      </c>
      <c r="AZ8" s="31">
        <f t="shared" si="2"/>
        <v>0</v>
      </c>
      <c r="BA8" s="31">
        <f t="shared" si="2"/>
        <v>0</v>
      </c>
      <c r="BB8" s="31">
        <f t="shared" si="2"/>
        <v>0</v>
      </c>
      <c r="BC8" s="31">
        <f t="shared" si="2"/>
        <v>0</v>
      </c>
      <c r="BD8" s="31">
        <f t="shared" si="2"/>
        <v>0</v>
      </c>
      <c r="BE8" s="31">
        <f t="shared" si="2"/>
        <v>0</v>
      </c>
      <c r="BF8" s="31">
        <f t="shared" si="2"/>
        <v>0</v>
      </c>
      <c r="BG8" s="31">
        <f t="shared" si="2"/>
        <v>0</v>
      </c>
      <c r="BH8" s="31">
        <f t="shared" si="2"/>
        <v>0</v>
      </c>
      <c r="BI8" s="31">
        <f t="shared" si="2"/>
        <v>0</v>
      </c>
      <c r="BJ8" s="31">
        <f t="shared" si="2"/>
        <v>0</v>
      </c>
      <c r="BK8" s="31">
        <f t="shared" si="2"/>
        <v>0</v>
      </c>
      <c r="BL8" s="31">
        <f t="shared" si="2"/>
        <v>0</v>
      </c>
      <c r="BM8" s="31">
        <f t="shared" si="2"/>
        <v>0</v>
      </c>
      <c r="BN8" s="31">
        <f t="shared" si="2"/>
        <v>0</v>
      </c>
      <c r="BO8" s="31">
        <f t="shared" si="2"/>
        <v>0</v>
      </c>
      <c r="BP8" s="31">
        <f t="shared" si="2"/>
        <v>0</v>
      </c>
      <c r="BQ8" s="31">
        <f t="shared" si="2"/>
        <v>0</v>
      </c>
      <c r="BR8" s="31">
        <f t="shared" si="2"/>
        <v>0</v>
      </c>
      <c r="BS8" s="31">
        <f t="shared" si="2"/>
        <v>0</v>
      </c>
      <c r="BT8" s="31">
        <f t="shared" si="2"/>
        <v>0</v>
      </c>
      <c r="BU8" s="31">
        <f t="shared" si="2"/>
        <v>0</v>
      </c>
      <c r="BV8" s="31">
        <f t="shared" si="2"/>
        <v>0</v>
      </c>
      <c r="BW8" s="31">
        <f t="shared" si="2"/>
        <v>0</v>
      </c>
      <c r="BX8" s="31">
        <f t="shared" si="2"/>
        <v>0</v>
      </c>
      <c r="BY8" s="31">
        <f t="shared" si="2"/>
        <v>0</v>
      </c>
      <c r="BZ8" s="31">
        <f t="shared" si="2"/>
        <v>0</v>
      </c>
      <c r="CA8" s="31">
        <f t="shared" si="2"/>
        <v>0</v>
      </c>
      <c r="CB8" s="31">
        <f t="shared" si="2"/>
        <v>0</v>
      </c>
      <c r="CC8" s="31"/>
      <c r="CD8" s="31">
        <f t="shared" ref="CD8:CK8" si="3">CD7-CD299</f>
        <v>0</v>
      </c>
      <c r="CE8" s="31">
        <f t="shared" si="3"/>
        <v>0</v>
      </c>
      <c r="CF8" s="31">
        <f t="shared" si="3"/>
        <v>0</v>
      </c>
      <c r="CG8" s="31">
        <f t="shared" si="3"/>
        <v>0</v>
      </c>
      <c r="CH8" s="31">
        <f t="shared" si="3"/>
        <v>0</v>
      </c>
      <c r="CI8" s="31">
        <f t="shared" si="3"/>
        <v>0</v>
      </c>
      <c r="CJ8" s="31">
        <f t="shared" si="3"/>
        <v>0</v>
      </c>
      <c r="CK8" s="32">
        <f t="shared" si="3"/>
        <v>0</v>
      </c>
      <c r="CL8" s="33"/>
      <c r="CM8" s="33"/>
      <c r="CN8" s="33"/>
      <c r="CO8" s="33"/>
      <c r="CP8" s="33"/>
      <c r="CQ8" s="33"/>
      <c r="CR8" s="25"/>
      <c r="CS8" s="25"/>
      <c r="CT8" s="25"/>
      <c r="CU8" s="25"/>
      <c r="CV8" s="25"/>
      <c r="CW8" s="25"/>
      <c r="CX8" s="25"/>
      <c r="CY8" s="25"/>
      <c r="CZ8" s="25"/>
      <c r="DA8" s="25"/>
      <c r="DB8" s="25"/>
      <c r="DC8" s="25"/>
      <c r="DD8" s="25"/>
      <c r="DE8" s="25"/>
      <c r="DF8" s="25"/>
      <c r="DG8" s="25"/>
      <c r="DH8" s="25"/>
      <c r="DI8" s="25"/>
      <c r="DJ8" s="25"/>
      <c r="DK8" s="25"/>
    </row>
    <row r="9" spans="1:115" ht="19.5" customHeight="1" x14ac:dyDescent="0.25">
      <c r="A9" s="36" t="s">
        <v>98</v>
      </c>
      <c r="B9" s="36"/>
      <c r="C9" s="36"/>
      <c r="D9" s="36"/>
      <c r="E9" s="36"/>
      <c r="F9" s="36"/>
      <c r="G9" s="37"/>
      <c r="H9" s="37"/>
      <c r="I9" s="38" t="s">
        <v>99</v>
      </c>
      <c r="J9" s="39"/>
      <c r="K9" s="39"/>
      <c r="L9" s="39"/>
      <c r="M9" s="39"/>
      <c r="N9" s="39"/>
      <c r="O9" s="39"/>
      <c r="P9" s="39"/>
      <c r="Q9" s="39"/>
      <c r="R9" s="39"/>
      <c r="S9" s="39"/>
      <c r="T9" s="39"/>
      <c r="U9" s="39"/>
      <c r="V9" s="39"/>
      <c r="W9" s="39"/>
      <c r="X9" s="39"/>
      <c r="Y9" s="39"/>
      <c r="Z9" s="40"/>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3"/>
      <c r="CL9" s="44"/>
      <c r="CM9" s="44"/>
      <c r="CN9" s="44"/>
      <c r="CO9" s="44"/>
      <c r="CP9" s="44"/>
      <c r="CQ9" s="44"/>
      <c r="CR9" s="45"/>
      <c r="CS9" s="45"/>
      <c r="CT9" s="45"/>
      <c r="CU9" s="45"/>
      <c r="CV9" s="45"/>
      <c r="CW9" s="45"/>
      <c r="CX9" s="45"/>
      <c r="CY9" s="45"/>
      <c r="CZ9" s="45"/>
      <c r="DA9" s="45"/>
      <c r="DB9" s="45"/>
      <c r="DC9" s="45"/>
      <c r="DD9" s="45"/>
      <c r="DE9" s="45"/>
      <c r="DF9" s="45"/>
      <c r="DG9" s="45"/>
      <c r="DH9" s="45"/>
      <c r="DI9" s="45"/>
      <c r="DJ9" s="45"/>
      <c r="DK9" s="45"/>
    </row>
    <row r="10" spans="1:115" ht="15.75" x14ac:dyDescent="0.25">
      <c r="A10" s="46" t="s">
        <v>98</v>
      </c>
      <c r="B10" s="46" t="s">
        <v>100</v>
      </c>
      <c r="C10" s="46"/>
      <c r="D10" s="46"/>
      <c r="E10" s="46"/>
      <c r="F10" s="46"/>
      <c r="G10" s="47"/>
      <c r="H10" s="47"/>
      <c r="I10" s="48" t="s">
        <v>101</v>
      </c>
      <c r="J10" s="49"/>
      <c r="K10" s="49"/>
      <c r="L10" s="49"/>
      <c r="M10" s="49"/>
      <c r="N10" s="49"/>
      <c r="O10" s="49"/>
      <c r="P10" s="49"/>
      <c r="Q10" s="49"/>
      <c r="R10" s="49"/>
      <c r="S10" s="49"/>
      <c r="T10" s="49"/>
      <c r="U10" s="49"/>
      <c r="V10" s="49"/>
      <c r="W10" s="49"/>
      <c r="X10" s="49"/>
      <c r="Y10" s="49"/>
      <c r="Z10" s="50">
        <f t="shared" ref="Z10:Z12" si="4">SUM(AA10:CK10)</f>
        <v>0</v>
      </c>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2"/>
      <c r="CL10" s="53"/>
      <c r="CM10" s="53"/>
      <c r="CN10" s="53"/>
      <c r="CO10" s="53"/>
      <c r="CP10" s="53"/>
      <c r="CQ10" s="53"/>
      <c r="CR10" s="54"/>
      <c r="CS10" s="54"/>
      <c r="CT10" s="54"/>
      <c r="CU10" s="54"/>
      <c r="CV10" s="54"/>
      <c r="CW10" s="54"/>
      <c r="CX10" s="54"/>
      <c r="CY10" s="54"/>
      <c r="CZ10" s="54"/>
      <c r="DA10" s="54"/>
      <c r="DB10" s="54"/>
      <c r="DC10" s="54"/>
      <c r="DD10" s="54"/>
      <c r="DE10" s="54"/>
      <c r="DF10" s="54"/>
      <c r="DG10" s="54"/>
      <c r="DH10" s="54"/>
      <c r="DI10" s="54"/>
      <c r="DJ10" s="54"/>
      <c r="DK10" s="54"/>
    </row>
    <row r="11" spans="1:115" ht="15.75" x14ac:dyDescent="0.25">
      <c r="A11" s="55" t="s">
        <v>98</v>
      </c>
      <c r="B11" s="55" t="s">
        <v>100</v>
      </c>
      <c r="C11" s="55" t="s">
        <v>102</v>
      </c>
      <c r="D11" s="55"/>
      <c r="E11" s="55"/>
      <c r="F11" s="55"/>
      <c r="G11" s="55"/>
      <c r="H11" s="56"/>
      <c r="I11" s="57" t="s">
        <v>103</v>
      </c>
      <c r="J11" s="58"/>
      <c r="K11" s="58"/>
      <c r="L11" s="58"/>
      <c r="M11" s="58"/>
      <c r="N11" s="58"/>
      <c r="O11" s="58"/>
      <c r="P11" s="58"/>
      <c r="Q11" s="58"/>
      <c r="R11" s="58"/>
      <c r="S11" s="58"/>
      <c r="T11" s="58"/>
      <c r="U11" s="58"/>
      <c r="V11" s="58"/>
      <c r="W11" s="58"/>
      <c r="X11" s="58"/>
      <c r="Y11" s="58"/>
      <c r="Z11" s="50">
        <f t="shared" si="4"/>
        <v>0</v>
      </c>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2"/>
      <c r="CL11" s="53"/>
      <c r="CM11" s="53"/>
      <c r="CN11" s="53"/>
      <c r="CO11" s="53"/>
      <c r="CP11" s="53"/>
      <c r="CQ11" s="53"/>
      <c r="CR11" s="54"/>
      <c r="CS11" s="54"/>
      <c r="CT11" s="54"/>
      <c r="CU11" s="54"/>
      <c r="CV11" s="54"/>
      <c r="CW11" s="54"/>
      <c r="CX11" s="54"/>
      <c r="CY11" s="54"/>
      <c r="CZ11" s="54"/>
      <c r="DA11" s="54"/>
      <c r="DB11" s="54"/>
      <c r="DC11" s="54"/>
      <c r="DD11" s="54"/>
      <c r="DE11" s="54"/>
      <c r="DF11" s="54"/>
      <c r="DG11" s="54"/>
      <c r="DH11" s="54"/>
      <c r="DI11" s="54"/>
      <c r="DJ11" s="54"/>
      <c r="DK11" s="54"/>
    </row>
    <row r="12" spans="1:115" ht="31.5" x14ac:dyDescent="0.25">
      <c r="A12" s="59" t="s">
        <v>98</v>
      </c>
      <c r="B12" s="59" t="s">
        <v>100</v>
      </c>
      <c r="C12" s="59" t="s">
        <v>102</v>
      </c>
      <c r="D12" s="59" t="s">
        <v>104</v>
      </c>
      <c r="E12" s="59"/>
      <c r="F12" s="59"/>
      <c r="G12" s="60"/>
      <c r="H12" s="60"/>
      <c r="I12" s="61" t="s">
        <v>105</v>
      </c>
      <c r="J12" s="62"/>
      <c r="K12" s="62"/>
      <c r="L12" s="62"/>
      <c r="M12" s="62"/>
      <c r="N12" s="62"/>
      <c r="O12" s="62"/>
      <c r="P12" s="62"/>
      <c r="Q12" s="62"/>
      <c r="R12" s="62"/>
      <c r="S12" s="62"/>
      <c r="T12" s="62"/>
      <c r="U12" s="62"/>
      <c r="V12" s="62"/>
      <c r="W12" s="62"/>
      <c r="X12" s="62"/>
      <c r="Y12" s="62"/>
      <c r="Z12" s="50">
        <f t="shared" si="4"/>
        <v>0</v>
      </c>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4"/>
      <c r="CL12" s="65"/>
      <c r="CM12" s="65"/>
      <c r="CN12" s="65"/>
      <c r="CO12" s="65"/>
      <c r="CP12" s="65"/>
      <c r="CQ12" s="65"/>
      <c r="CR12" s="66"/>
      <c r="CS12" s="66"/>
      <c r="CT12" s="66"/>
      <c r="CU12" s="66"/>
      <c r="CV12" s="66"/>
      <c r="CW12" s="66"/>
      <c r="CX12" s="66"/>
      <c r="CY12" s="66"/>
      <c r="CZ12" s="66"/>
      <c r="DA12" s="66"/>
      <c r="DB12" s="66"/>
      <c r="DC12" s="66"/>
      <c r="DD12" s="66"/>
      <c r="DE12" s="66"/>
      <c r="DF12" s="66"/>
      <c r="DG12" s="66"/>
      <c r="DH12" s="66"/>
      <c r="DI12" s="66"/>
      <c r="DJ12" s="66"/>
      <c r="DK12" s="66"/>
    </row>
    <row r="13" spans="1:115" ht="15.75" x14ac:dyDescent="0.25">
      <c r="A13" s="67" t="s">
        <v>98</v>
      </c>
      <c r="B13" s="67" t="s">
        <v>100</v>
      </c>
      <c r="C13" s="67" t="s">
        <v>102</v>
      </c>
      <c r="D13" s="67" t="s">
        <v>104</v>
      </c>
      <c r="E13" s="67" t="s">
        <v>106</v>
      </c>
      <c r="F13" s="67"/>
      <c r="G13" s="68"/>
      <c r="H13" s="68"/>
      <c r="I13" s="69" t="s">
        <v>107</v>
      </c>
      <c r="J13" s="70"/>
      <c r="K13" s="70"/>
      <c r="L13" s="70"/>
      <c r="M13" s="70"/>
      <c r="N13" s="70"/>
      <c r="O13" s="70"/>
      <c r="P13" s="70"/>
      <c r="Q13" s="70"/>
      <c r="R13" s="70"/>
      <c r="S13" s="70"/>
      <c r="T13" s="70"/>
      <c r="U13" s="70"/>
      <c r="V13" s="70"/>
      <c r="W13" s="70"/>
      <c r="X13" s="70"/>
      <c r="Y13" s="70"/>
      <c r="Z13" s="50"/>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4"/>
      <c r="CL13" s="65"/>
      <c r="CM13" s="65"/>
      <c r="CN13" s="65"/>
      <c r="CO13" s="65"/>
      <c r="CP13" s="65"/>
      <c r="CQ13" s="65"/>
      <c r="CR13" s="66"/>
      <c r="CS13" s="66"/>
      <c r="CT13" s="66"/>
      <c r="CU13" s="66"/>
      <c r="CV13" s="66"/>
      <c r="CW13" s="66"/>
      <c r="CX13" s="66"/>
      <c r="CY13" s="66"/>
      <c r="CZ13" s="66"/>
      <c r="DA13" s="66"/>
      <c r="DB13" s="66"/>
      <c r="DC13" s="66"/>
      <c r="DD13" s="66"/>
      <c r="DE13" s="66"/>
      <c r="DF13" s="66"/>
      <c r="DG13" s="66"/>
      <c r="DH13" s="66"/>
      <c r="DI13" s="66"/>
      <c r="DJ13" s="66"/>
      <c r="DK13" s="66"/>
    </row>
    <row r="14" spans="1:115" ht="15.75" x14ac:dyDescent="0.25">
      <c r="A14" s="71" t="s">
        <v>98</v>
      </c>
      <c r="B14" s="71" t="s">
        <v>100</v>
      </c>
      <c r="C14" s="71" t="s">
        <v>102</v>
      </c>
      <c r="D14" s="71" t="s">
        <v>104</v>
      </c>
      <c r="E14" s="71" t="s">
        <v>106</v>
      </c>
      <c r="F14" s="71" t="s">
        <v>98</v>
      </c>
      <c r="G14" s="72"/>
      <c r="H14" s="72"/>
      <c r="I14" s="73" t="s">
        <v>108</v>
      </c>
      <c r="J14" s="74"/>
      <c r="K14" s="74"/>
      <c r="L14" s="74"/>
      <c r="M14" s="74"/>
      <c r="N14" s="74"/>
      <c r="O14" s="74"/>
      <c r="P14" s="74"/>
      <c r="Q14" s="74"/>
      <c r="R14" s="74"/>
      <c r="S14" s="74"/>
      <c r="T14" s="74"/>
      <c r="U14" s="74"/>
      <c r="V14" s="74"/>
      <c r="W14" s="74"/>
      <c r="X14" s="74"/>
      <c r="Y14" s="74"/>
      <c r="Z14" s="50">
        <f t="shared" ref="Z14:Z16" si="5">SUM(AA14:CK14)</f>
        <v>0</v>
      </c>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2"/>
      <c r="CL14" s="53"/>
      <c r="CM14" s="53"/>
      <c r="CN14" s="53"/>
      <c r="CO14" s="53"/>
      <c r="CP14" s="53"/>
      <c r="CQ14" s="53"/>
      <c r="CR14" s="54"/>
      <c r="CS14" s="54"/>
      <c r="CT14" s="54"/>
      <c r="CU14" s="54"/>
      <c r="CV14" s="54"/>
      <c r="CW14" s="54"/>
      <c r="CX14" s="54"/>
      <c r="CY14" s="54"/>
      <c r="CZ14" s="54"/>
      <c r="DA14" s="54"/>
      <c r="DB14" s="54"/>
      <c r="DC14" s="54"/>
      <c r="DD14" s="54"/>
      <c r="DE14" s="54"/>
      <c r="DF14" s="54"/>
      <c r="DG14" s="54"/>
      <c r="DH14" s="54"/>
      <c r="DI14" s="54"/>
      <c r="DJ14" s="54"/>
      <c r="DK14" s="54"/>
    </row>
    <row r="15" spans="1:115" ht="120" x14ac:dyDescent="0.25">
      <c r="A15" s="75" t="s">
        <v>98</v>
      </c>
      <c r="B15" s="75" t="s">
        <v>100</v>
      </c>
      <c r="C15" s="75" t="s">
        <v>102</v>
      </c>
      <c r="D15" s="75" t="s">
        <v>104</v>
      </c>
      <c r="E15" s="75" t="s">
        <v>106</v>
      </c>
      <c r="F15" s="75" t="s">
        <v>98</v>
      </c>
      <c r="G15" s="75" t="s">
        <v>109</v>
      </c>
      <c r="H15" s="75" t="s">
        <v>110</v>
      </c>
      <c r="I15" s="53" t="s">
        <v>111</v>
      </c>
      <c r="J15" s="76">
        <f t="shared" ref="J15:J16" si="6">Z15</f>
        <v>30000000</v>
      </c>
      <c r="K15" s="76" t="s">
        <v>112</v>
      </c>
      <c r="L15" s="76" t="s">
        <v>113</v>
      </c>
      <c r="M15" s="76" t="s">
        <v>114</v>
      </c>
      <c r="N15" s="76" t="s">
        <v>115</v>
      </c>
      <c r="O15" s="77" t="s">
        <v>116</v>
      </c>
      <c r="P15" s="77" t="s">
        <v>117</v>
      </c>
      <c r="Q15" s="76">
        <v>30000000</v>
      </c>
      <c r="R15" s="76" t="s">
        <v>118</v>
      </c>
      <c r="S15" s="76" t="s">
        <v>119</v>
      </c>
      <c r="T15" s="78"/>
      <c r="U15" s="78"/>
      <c r="V15" s="78"/>
      <c r="W15" s="78"/>
      <c r="X15" s="78"/>
      <c r="Y15" s="78"/>
      <c r="Z15" s="50">
        <f t="shared" si="5"/>
        <v>30000000</v>
      </c>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v>30000000</v>
      </c>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2"/>
      <c r="CL15" s="53"/>
      <c r="CM15" s="53"/>
      <c r="CN15" s="53"/>
      <c r="CO15" s="53"/>
      <c r="CP15" s="53"/>
      <c r="CQ15" s="53"/>
      <c r="CR15" s="54"/>
      <c r="CS15" s="54"/>
      <c r="CT15" s="54"/>
      <c r="CU15" s="54"/>
      <c r="CV15" s="54"/>
      <c r="CW15" s="54"/>
      <c r="CX15" s="54"/>
      <c r="CY15" s="54"/>
      <c r="CZ15" s="54"/>
      <c r="DA15" s="54"/>
      <c r="DB15" s="54"/>
      <c r="DC15" s="54"/>
      <c r="DD15" s="54"/>
      <c r="DE15" s="54"/>
      <c r="DF15" s="54"/>
      <c r="DG15" s="54"/>
      <c r="DH15" s="54"/>
      <c r="DI15" s="54"/>
      <c r="DJ15" s="54"/>
      <c r="DK15" s="54"/>
    </row>
    <row r="16" spans="1:115" ht="135" x14ac:dyDescent="0.25">
      <c r="A16" s="75" t="s">
        <v>98</v>
      </c>
      <c r="B16" s="75" t="s">
        <v>100</v>
      </c>
      <c r="C16" s="75" t="s">
        <v>102</v>
      </c>
      <c r="D16" s="75" t="s">
        <v>104</v>
      </c>
      <c r="E16" s="75" t="s">
        <v>106</v>
      </c>
      <c r="F16" s="75" t="s">
        <v>98</v>
      </c>
      <c r="G16" s="75" t="s">
        <v>120</v>
      </c>
      <c r="H16" s="75" t="s">
        <v>110</v>
      </c>
      <c r="I16" s="53" t="s">
        <v>121</v>
      </c>
      <c r="J16" s="76">
        <f t="shared" si="6"/>
        <v>100000000</v>
      </c>
      <c r="K16" s="76" t="s">
        <v>122</v>
      </c>
      <c r="L16" s="76" t="s">
        <v>123</v>
      </c>
      <c r="M16" s="76" t="s">
        <v>124</v>
      </c>
      <c r="N16" s="76" t="s">
        <v>125</v>
      </c>
      <c r="O16" s="77" t="s">
        <v>126</v>
      </c>
      <c r="P16" s="77" t="s">
        <v>127</v>
      </c>
      <c r="Q16" s="76">
        <v>100000000</v>
      </c>
      <c r="R16" s="76" t="s">
        <v>118</v>
      </c>
      <c r="S16" s="76" t="s">
        <v>119</v>
      </c>
      <c r="T16" s="78"/>
      <c r="U16" s="78"/>
      <c r="V16" s="78"/>
      <c r="W16" s="78"/>
      <c r="X16" s="78"/>
      <c r="Y16" s="78"/>
      <c r="Z16" s="50">
        <f t="shared" si="5"/>
        <v>100000000</v>
      </c>
      <c r="AA16" s="51"/>
      <c r="AB16" s="51"/>
      <c r="AC16" s="51"/>
      <c r="AD16" s="51"/>
      <c r="AE16" s="51"/>
      <c r="AF16" s="51"/>
      <c r="AG16" s="51"/>
      <c r="AH16" s="51"/>
      <c r="AI16" s="51"/>
      <c r="AJ16" s="51"/>
      <c r="AK16" s="51">
        <v>100000000</v>
      </c>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2"/>
      <c r="CL16" s="53"/>
      <c r="CM16" s="53"/>
      <c r="CN16" s="53"/>
      <c r="CO16" s="53"/>
      <c r="CP16" s="53"/>
      <c r="CQ16" s="53"/>
      <c r="CR16" s="54"/>
      <c r="CS16" s="54"/>
      <c r="CT16" s="54"/>
      <c r="CU16" s="54"/>
      <c r="CV16" s="54"/>
      <c r="CW16" s="54"/>
      <c r="CX16" s="54"/>
      <c r="CY16" s="54"/>
      <c r="CZ16" s="54"/>
      <c r="DA16" s="54"/>
      <c r="DB16" s="54"/>
      <c r="DC16" s="54"/>
      <c r="DD16" s="54"/>
      <c r="DE16" s="54"/>
      <c r="DF16" s="54"/>
      <c r="DG16" s="54"/>
      <c r="DH16" s="54"/>
      <c r="DI16" s="54"/>
      <c r="DJ16" s="54"/>
      <c r="DK16" s="54"/>
    </row>
    <row r="17" spans="1:115" ht="15.75" x14ac:dyDescent="0.25">
      <c r="A17" s="67" t="s">
        <v>98</v>
      </c>
      <c r="B17" s="67" t="s">
        <v>100</v>
      </c>
      <c r="C17" s="67" t="s">
        <v>102</v>
      </c>
      <c r="D17" s="67" t="s">
        <v>104</v>
      </c>
      <c r="E17" s="67" t="s">
        <v>128</v>
      </c>
      <c r="F17" s="67"/>
      <c r="G17" s="68"/>
      <c r="H17" s="68"/>
      <c r="I17" s="69" t="s">
        <v>129</v>
      </c>
      <c r="J17" s="70"/>
      <c r="K17" s="70"/>
      <c r="L17" s="70"/>
      <c r="M17" s="70"/>
      <c r="N17" s="70"/>
      <c r="O17" s="70"/>
      <c r="P17" s="70"/>
      <c r="Q17" s="70"/>
      <c r="R17" s="70"/>
      <c r="S17" s="70"/>
      <c r="T17" s="70"/>
      <c r="U17" s="70"/>
      <c r="V17" s="70"/>
      <c r="W17" s="70"/>
      <c r="X17" s="70"/>
      <c r="Y17" s="70"/>
      <c r="Z17" s="50"/>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4"/>
      <c r="CL17" s="65"/>
      <c r="CM17" s="65"/>
      <c r="CN17" s="65"/>
      <c r="CO17" s="65"/>
      <c r="CP17" s="65"/>
      <c r="CQ17" s="65"/>
      <c r="CR17" s="66"/>
      <c r="CS17" s="66"/>
      <c r="CT17" s="66"/>
      <c r="CU17" s="66"/>
      <c r="CV17" s="66"/>
      <c r="CW17" s="66"/>
      <c r="CX17" s="66"/>
      <c r="CY17" s="66"/>
      <c r="CZ17" s="66"/>
      <c r="DA17" s="66"/>
      <c r="DB17" s="66"/>
      <c r="DC17" s="66"/>
      <c r="DD17" s="66"/>
      <c r="DE17" s="66"/>
      <c r="DF17" s="66"/>
      <c r="DG17" s="66"/>
      <c r="DH17" s="66"/>
      <c r="DI17" s="66"/>
      <c r="DJ17" s="66"/>
      <c r="DK17" s="66"/>
    </row>
    <row r="18" spans="1:115" ht="31.5" x14ac:dyDescent="0.25">
      <c r="A18" s="71" t="s">
        <v>98</v>
      </c>
      <c r="B18" s="71" t="s">
        <v>100</v>
      </c>
      <c r="C18" s="71" t="s">
        <v>102</v>
      </c>
      <c r="D18" s="71" t="s">
        <v>104</v>
      </c>
      <c r="E18" s="71" t="s">
        <v>128</v>
      </c>
      <c r="F18" s="71" t="s">
        <v>130</v>
      </c>
      <c r="G18" s="72"/>
      <c r="H18" s="72"/>
      <c r="I18" s="73" t="s">
        <v>131</v>
      </c>
      <c r="J18" s="79"/>
      <c r="K18" s="79"/>
      <c r="L18" s="79"/>
      <c r="M18" s="79"/>
      <c r="N18" s="79"/>
      <c r="O18" s="79"/>
      <c r="P18" s="79"/>
      <c r="Q18" s="79"/>
      <c r="R18" s="79"/>
      <c r="S18" s="79"/>
      <c r="T18" s="79"/>
      <c r="U18" s="79"/>
      <c r="V18" s="79"/>
      <c r="W18" s="79"/>
      <c r="X18" s="79"/>
      <c r="Y18" s="79"/>
      <c r="Z18" s="50">
        <f t="shared" ref="Z18:Z20" si="7">SUM(AA18:CK18)</f>
        <v>0</v>
      </c>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2"/>
      <c r="CL18" s="53"/>
      <c r="CM18" s="53"/>
      <c r="CN18" s="80"/>
      <c r="CO18" s="80"/>
      <c r="CP18" s="80"/>
      <c r="CQ18" s="80"/>
      <c r="CR18" s="81"/>
      <c r="CS18" s="81"/>
      <c r="CT18" s="81"/>
      <c r="CU18" s="81"/>
      <c r="CV18" s="81"/>
      <c r="CW18" s="81"/>
      <c r="CX18" s="81"/>
      <c r="CY18" s="81"/>
      <c r="CZ18" s="81"/>
      <c r="DA18" s="81"/>
      <c r="DB18" s="81"/>
      <c r="DC18" s="81"/>
      <c r="DD18" s="81"/>
      <c r="DE18" s="81"/>
      <c r="DF18" s="81"/>
      <c r="DG18" s="81"/>
      <c r="DH18" s="81"/>
      <c r="DI18" s="81"/>
      <c r="DJ18" s="81"/>
      <c r="DK18" s="81"/>
    </row>
    <row r="19" spans="1:115" ht="75" x14ac:dyDescent="0.25">
      <c r="A19" s="75" t="s">
        <v>98</v>
      </c>
      <c r="B19" s="75" t="s">
        <v>100</v>
      </c>
      <c r="C19" s="75" t="s">
        <v>102</v>
      </c>
      <c r="D19" s="75" t="s">
        <v>104</v>
      </c>
      <c r="E19" s="75" t="s">
        <v>128</v>
      </c>
      <c r="F19" s="75" t="s">
        <v>130</v>
      </c>
      <c r="G19" s="75" t="s">
        <v>120</v>
      </c>
      <c r="H19" s="75" t="s">
        <v>110</v>
      </c>
      <c r="I19" s="53" t="s">
        <v>132</v>
      </c>
      <c r="J19" s="76">
        <f t="shared" ref="J19" si="8">Z19</f>
        <v>87900000</v>
      </c>
      <c r="K19" s="76" t="s">
        <v>133</v>
      </c>
      <c r="L19" s="76" t="s">
        <v>134</v>
      </c>
      <c r="M19" s="76" t="s">
        <v>135</v>
      </c>
      <c r="N19" s="76" t="s">
        <v>136</v>
      </c>
      <c r="O19" s="77" t="s">
        <v>126</v>
      </c>
      <c r="P19" s="77" t="s">
        <v>127</v>
      </c>
      <c r="Q19" s="76">
        <v>87900000</v>
      </c>
      <c r="R19" s="76" t="s">
        <v>118</v>
      </c>
      <c r="S19" s="76" t="s">
        <v>119</v>
      </c>
      <c r="T19" s="78"/>
      <c r="U19" s="78"/>
      <c r="V19" s="78"/>
      <c r="W19" s="78"/>
      <c r="X19" s="78"/>
      <c r="Y19" s="78"/>
      <c r="Z19" s="50">
        <f t="shared" si="7"/>
        <v>87900000</v>
      </c>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v>86400000</v>
      </c>
      <c r="BI19" s="51">
        <v>1500000</v>
      </c>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2"/>
      <c r="CL19" s="53"/>
      <c r="CM19" s="53"/>
      <c r="CN19" s="53"/>
      <c r="CO19" s="53"/>
      <c r="CP19" s="53"/>
      <c r="CQ19" s="53"/>
      <c r="CR19" s="54"/>
      <c r="CS19" s="54"/>
      <c r="CT19" s="54"/>
      <c r="CU19" s="54"/>
      <c r="CV19" s="54"/>
      <c r="CW19" s="54"/>
      <c r="CX19" s="54"/>
      <c r="CY19" s="54"/>
      <c r="CZ19" s="54"/>
      <c r="DA19" s="54"/>
      <c r="DB19" s="54"/>
      <c r="DC19" s="54"/>
      <c r="DD19" s="54"/>
      <c r="DE19" s="54"/>
      <c r="DF19" s="54"/>
      <c r="DG19" s="54"/>
      <c r="DH19" s="54"/>
      <c r="DI19" s="54"/>
      <c r="DJ19" s="54"/>
      <c r="DK19" s="54"/>
    </row>
    <row r="20" spans="1:115" ht="15.75" x14ac:dyDescent="0.25">
      <c r="A20" s="59" t="s">
        <v>98</v>
      </c>
      <c r="B20" s="59" t="s">
        <v>100</v>
      </c>
      <c r="C20" s="59" t="s">
        <v>102</v>
      </c>
      <c r="D20" s="59" t="s">
        <v>137</v>
      </c>
      <c r="E20" s="59"/>
      <c r="F20" s="59"/>
      <c r="G20" s="60"/>
      <c r="H20" s="60"/>
      <c r="I20" s="61" t="s">
        <v>138</v>
      </c>
      <c r="J20" s="62"/>
      <c r="K20" s="62"/>
      <c r="L20" s="62"/>
      <c r="M20" s="62"/>
      <c r="N20" s="62"/>
      <c r="O20" s="62"/>
      <c r="P20" s="62"/>
      <c r="Q20" s="62"/>
      <c r="R20" s="62"/>
      <c r="S20" s="62"/>
      <c r="T20" s="62"/>
      <c r="U20" s="62"/>
      <c r="V20" s="62"/>
      <c r="W20" s="62"/>
      <c r="X20" s="62"/>
      <c r="Y20" s="62"/>
      <c r="Z20" s="50">
        <f t="shared" si="7"/>
        <v>0</v>
      </c>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4"/>
      <c r="CL20" s="65"/>
      <c r="CM20" s="65"/>
      <c r="CN20" s="65"/>
      <c r="CO20" s="65"/>
      <c r="CP20" s="65"/>
      <c r="CQ20" s="65"/>
      <c r="CR20" s="66"/>
      <c r="CS20" s="66"/>
      <c r="CT20" s="66"/>
      <c r="CU20" s="66"/>
      <c r="CV20" s="66"/>
      <c r="CW20" s="66"/>
      <c r="CX20" s="66"/>
      <c r="CY20" s="66"/>
      <c r="CZ20" s="66"/>
      <c r="DA20" s="66"/>
      <c r="DB20" s="66"/>
      <c r="DC20" s="66"/>
      <c r="DD20" s="66"/>
      <c r="DE20" s="66"/>
      <c r="DF20" s="66"/>
      <c r="DG20" s="66"/>
      <c r="DH20" s="66"/>
      <c r="DI20" s="66"/>
      <c r="DJ20" s="66"/>
      <c r="DK20" s="66"/>
    </row>
    <row r="21" spans="1:115" ht="15.75" x14ac:dyDescent="0.25">
      <c r="A21" s="67" t="s">
        <v>98</v>
      </c>
      <c r="B21" s="67" t="s">
        <v>100</v>
      </c>
      <c r="C21" s="67" t="s">
        <v>102</v>
      </c>
      <c r="D21" s="67" t="s">
        <v>137</v>
      </c>
      <c r="E21" s="67" t="s">
        <v>139</v>
      </c>
      <c r="F21" s="67"/>
      <c r="G21" s="68"/>
      <c r="H21" s="68"/>
      <c r="I21" s="69" t="s">
        <v>140</v>
      </c>
      <c r="J21" s="70"/>
      <c r="K21" s="70"/>
      <c r="L21" s="70"/>
      <c r="M21" s="70"/>
      <c r="N21" s="70"/>
      <c r="O21" s="70"/>
      <c r="P21" s="70"/>
      <c r="Q21" s="70"/>
      <c r="R21" s="70"/>
      <c r="S21" s="70"/>
      <c r="T21" s="70"/>
      <c r="U21" s="70"/>
      <c r="V21" s="70"/>
      <c r="W21" s="70"/>
      <c r="X21" s="70"/>
      <c r="Y21" s="70"/>
      <c r="Z21" s="50"/>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4"/>
      <c r="CL21" s="65"/>
      <c r="CM21" s="65"/>
      <c r="CN21" s="65"/>
      <c r="CO21" s="65"/>
      <c r="CP21" s="65"/>
      <c r="CQ21" s="65"/>
      <c r="CR21" s="66"/>
      <c r="CS21" s="66"/>
      <c r="CT21" s="66"/>
      <c r="CU21" s="66"/>
      <c r="CV21" s="66"/>
      <c r="CW21" s="66"/>
      <c r="CX21" s="66"/>
      <c r="CY21" s="66"/>
      <c r="CZ21" s="66"/>
      <c r="DA21" s="66"/>
      <c r="DB21" s="66"/>
      <c r="DC21" s="66"/>
      <c r="DD21" s="66"/>
      <c r="DE21" s="66"/>
      <c r="DF21" s="66"/>
      <c r="DG21" s="66"/>
      <c r="DH21" s="66"/>
      <c r="DI21" s="66"/>
      <c r="DJ21" s="66"/>
      <c r="DK21" s="66"/>
    </row>
    <row r="22" spans="1:115" ht="31.5" x14ac:dyDescent="0.25">
      <c r="A22" s="71" t="s">
        <v>98</v>
      </c>
      <c r="B22" s="71" t="s">
        <v>100</v>
      </c>
      <c r="C22" s="71" t="s">
        <v>102</v>
      </c>
      <c r="D22" s="71" t="s">
        <v>137</v>
      </c>
      <c r="E22" s="71" t="s">
        <v>139</v>
      </c>
      <c r="F22" s="71" t="s">
        <v>141</v>
      </c>
      <c r="G22" s="72"/>
      <c r="H22" s="72"/>
      <c r="I22" s="73" t="s">
        <v>142</v>
      </c>
      <c r="J22" s="79"/>
      <c r="K22" s="79"/>
      <c r="L22" s="79"/>
      <c r="M22" s="79"/>
      <c r="N22" s="79"/>
      <c r="O22" s="79"/>
      <c r="P22" s="79"/>
      <c r="Q22" s="79"/>
      <c r="R22" s="79"/>
      <c r="S22" s="79"/>
      <c r="T22" s="79"/>
      <c r="U22" s="79"/>
      <c r="V22" s="79"/>
      <c r="W22" s="79"/>
      <c r="X22" s="79"/>
      <c r="Y22" s="79"/>
      <c r="Z22" s="50">
        <f t="shared" ref="Z22:Z25" si="9">SUM(AA22:CK22)</f>
        <v>0</v>
      </c>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2"/>
      <c r="CL22" s="53"/>
      <c r="CM22" s="53"/>
      <c r="CN22" s="80"/>
      <c r="CO22" s="80"/>
      <c r="CP22" s="80"/>
      <c r="CQ22" s="80"/>
      <c r="CR22" s="81"/>
      <c r="CS22" s="81"/>
      <c r="CT22" s="81"/>
      <c r="CU22" s="81"/>
      <c r="CV22" s="81"/>
      <c r="CW22" s="81"/>
      <c r="CX22" s="81"/>
      <c r="CY22" s="81"/>
      <c r="CZ22" s="81"/>
      <c r="DA22" s="81"/>
      <c r="DB22" s="81"/>
      <c r="DC22" s="81"/>
      <c r="DD22" s="81"/>
      <c r="DE22" s="81"/>
      <c r="DF22" s="81"/>
      <c r="DG22" s="81"/>
      <c r="DH22" s="81"/>
      <c r="DI22" s="81"/>
      <c r="DJ22" s="81"/>
      <c r="DK22" s="81"/>
    </row>
    <row r="23" spans="1:115" ht="75" x14ac:dyDescent="0.25">
      <c r="A23" s="75" t="s">
        <v>98</v>
      </c>
      <c r="B23" s="75" t="s">
        <v>100</v>
      </c>
      <c r="C23" s="75" t="s">
        <v>102</v>
      </c>
      <c r="D23" s="75" t="s">
        <v>137</v>
      </c>
      <c r="E23" s="75" t="s">
        <v>139</v>
      </c>
      <c r="F23" s="75" t="s">
        <v>141</v>
      </c>
      <c r="G23" s="75" t="s">
        <v>120</v>
      </c>
      <c r="H23" s="75" t="s">
        <v>143</v>
      </c>
      <c r="I23" s="53" t="s">
        <v>144</v>
      </c>
      <c r="J23" s="76">
        <f t="shared" ref="J23" si="10">Z23</f>
        <v>100000000</v>
      </c>
      <c r="K23" s="76" t="s">
        <v>145</v>
      </c>
      <c r="L23" s="76" t="s">
        <v>146</v>
      </c>
      <c r="M23" s="76" t="s">
        <v>147</v>
      </c>
      <c r="N23" s="76" t="s">
        <v>148</v>
      </c>
      <c r="O23" s="77" t="s">
        <v>149</v>
      </c>
      <c r="P23" s="77" t="s">
        <v>150</v>
      </c>
      <c r="Q23" s="76">
        <v>100000000</v>
      </c>
      <c r="R23" s="76" t="s">
        <v>118</v>
      </c>
      <c r="S23" s="76" t="s">
        <v>119</v>
      </c>
      <c r="T23" s="78" t="s">
        <v>151</v>
      </c>
      <c r="U23" s="82"/>
      <c r="V23" s="83"/>
      <c r="W23" s="83"/>
      <c r="X23" s="82"/>
      <c r="Y23" s="82"/>
      <c r="Z23" s="50">
        <f t="shared" si="9"/>
        <v>100000000</v>
      </c>
      <c r="AA23" s="51"/>
      <c r="AB23" s="51"/>
      <c r="AC23" s="51"/>
      <c r="AD23" s="51"/>
      <c r="AE23" s="51"/>
      <c r="AF23" s="51"/>
      <c r="AG23" s="51"/>
      <c r="AH23" s="51"/>
      <c r="AI23" s="51"/>
      <c r="AJ23" s="51"/>
      <c r="AK23" s="51">
        <v>100000000</v>
      </c>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2"/>
      <c r="CL23" s="53"/>
      <c r="CM23" s="53"/>
      <c r="CN23" s="53"/>
      <c r="CO23" s="53"/>
      <c r="CP23" s="53"/>
      <c r="CQ23" s="53"/>
      <c r="CR23" s="54"/>
      <c r="CS23" s="54"/>
      <c r="CT23" s="54"/>
      <c r="CU23" s="54"/>
      <c r="CV23" s="54"/>
      <c r="CW23" s="54"/>
      <c r="CX23" s="54"/>
      <c r="CY23" s="54"/>
      <c r="CZ23" s="54"/>
      <c r="DA23" s="54"/>
      <c r="DB23" s="54"/>
      <c r="DC23" s="54"/>
      <c r="DD23" s="54"/>
      <c r="DE23" s="54"/>
      <c r="DF23" s="54"/>
      <c r="DG23" s="54"/>
      <c r="DH23" s="54"/>
      <c r="DI23" s="54"/>
      <c r="DJ23" s="54"/>
      <c r="DK23" s="54"/>
    </row>
    <row r="24" spans="1:115" ht="15.75" x14ac:dyDescent="0.25">
      <c r="A24" s="55" t="s">
        <v>98</v>
      </c>
      <c r="B24" s="55" t="s">
        <v>100</v>
      </c>
      <c r="C24" s="55" t="s">
        <v>152</v>
      </c>
      <c r="D24" s="55"/>
      <c r="E24" s="55"/>
      <c r="F24" s="55"/>
      <c r="G24" s="55"/>
      <c r="H24" s="56"/>
      <c r="I24" s="57" t="s">
        <v>153</v>
      </c>
      <c r="J24" s="58"/>
      <c r="K24" s="58"/>
      <c r="L24" s="58"/>
      <c r="M24" s="58"/>
      <c r="N24" s="58"/>
      <c r="O24" s="58"/>
      <c r="P24" s="58"/>
      <c r="Q24" s="58"/>
      <c r="R24" s="58"/>
      <c r="S24" s="58"/>
      <c r="T24" s="58"/>
      <c r="U24" s="58"/>
      <c r="V24" s="58"/>
      <c r="W24" s="58"/>
      <c r="X24" s="58"/>
      <c r="Y24" s="58"/>
      <c r="Z24" s="50">
        <f t="shared" si="9"/>
        <v>0</v>
      </c>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2"/>
      <c r="CL24" s="53"/>
      <c r="CM24" s="53"/>
      <c r="CN24" s="53"/>
      <c r="CO24" s="53"/>
      <c r="CP24" s="53"/>
      <c r="CQ24" s="53"/>
      <c r="CR24" s="54"/>
      <c r="CS24" s="54"/>
      <c r="CT24" s="54"/>
      <c r="CU24" s="54"/>
      <c r="CV24" s="54"/>
      <c r="CW24" s="54"/>
      <c r="CX24" s="54"/>
      <c r="CY24" s="54"/>
      <c r="CZ24" s="54"/>
      <c r="DA24" s="54"/>
      <c r="DB24" s="54"/>
      <c r="DC24" s="54"/>
      <c r="DD24" s="54"/>
      <c r="DE24" s="54"/>
      <c r="DF24" s="54"/>
      <c r="DG24" s="54"/>
      <c r="DH24" s="54"/>
      <c r="DI24" s="54"/>
      <c r="DJ24" s="54"/>
      <c r="DK24" s="54"/>
    </row>
    <row r="25" spans="1:115" ht="15.75" x14ac:dyDescent="0.25">
      <c r="A25" s="59" t="s">
        <v>98</v>
      </c>
      <c r="B25" s="59" t="s">
        <v>100</v>
      </c>
      <c r="C25" s="59" t="s">
        <v>152</v>
      </c>
      <c r="D25" s="59" t="s">
        <v>154</v>
      </c>
      <c r="E25" s="59"/>
      <c r="F25" s="59"/>
      <c r="G25" s="60"/>
      <c r="H25" s="60"/>
      <c r="I25" s="61" t="s">
        <v>155</v>
      </c>
      <c r="J25" s="62"/>
      <c r="K25" s="62"/>
      <c r="L25" s="62"/>
      <c r="M25" s="62"/>
      <c r="N25" s="62"/>
      <c r="O25" s="62"/>
      <c r="P25" s="62"/>
      <c r="Q25" s="62"/>
      <c r="R25" s="62"/>
      <c r="S25" s="62"/>
      <c r="T25" s="62"/>
      <c r="U25" s="62"/>
      <c r="V25" s="62"/>
      <c r="W25" s="62"/>
      <c r="X25" s="62"/>
      <c r="Y25" s="62"/>
      <c r="Z25" s="50">
        <f t="shared" si="9"/>
        <v>0</v>
      </c>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4"/>
      <c r="CL25" s="65"/>
      <c r="CM25" s="84"/>
      <c r="CN25" s="65"/>
      <c r="CO25" s="65"/>
      <c r="CP25" s="65"/>
      <c r="CQ25" s="65"/>
      <c r="CR25" s="66"/>
      <c r="CS25" s="66"/>
      <c r="CT25" s="66"/>
      <c r="CU25" s="66"/>
      <c r="CV25" s="66"/>
      <c r="CW25" s="66"/>
      <c r="CX25" s="66"/>
      <c r="CY25" s="66"/>
      <c r="CZ25" s="66"/>
      <c r="DA25" s="66"/>
      <c r="DB25" s="66"/>
      <c r="DC25" s="66"/>
      <c r="DD25" s="66"/>
      <c r="DE25" s="66"/>
      <c r="DF25" s="66"/>
      <c r="DG25" s="66"/>
      <c r="DH25" s="66"/>
      <c r="DI25" s="66"/>
      <c r="DJ25" s="66"/>
      <c r="DK25" s="66"/>
    </row>
    <row r="26" spans="1:115" ht="15.75" x14ac:dyDescent="0.25">
      <c r="A26" s="67" t="s">
        <v>98</v>
      </c>
      <c r="B26" s="67" t="s">
        <v>100</v>
      </c>
      <c r="C26" s="67" t="s">
        <v>152</v>
      </c>
      <c r="D26" s="67" t="s">
        <v>154</v>
      </c>
      <c r="E26" s="67" t="s">
        <v>139</v>
      </c>
      <c r="F26" s="67"/>
      <c r="G26" s="68"/>
      <c r="H26" s="68"/>
      <c r="I26" s="69" t="s">
        <v>140</v>
      </c>
      <c r="J26" s="70"/>
      <c r="K26" s="70"/>
      <c r="L26" s="70"/>
      <c r="M26" s="70"/>
      <c r="N26" s="70"/>
      <c r="O26" s="70"/>
      <c r="P26" s="70"/>
      <c r="Q26" s="70"/>
      <c r="R26" s="70"/>
      <c r="S26" s="70"/>
      <c r="T26" s="70"/>
      <c r="U26" s="70"/>
      <c r="V26" s="70"/>
      <c r="W26" s="70"/>
      <c r="X26" s="70"/>
      <c r="Y26" s="70"/>
      <c r="Z26" s="50"/>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4"/>
      <c r="CL26" s="65"/>
      <c r="CM26" s="84"/>
      <c r="CN26" s="65"/>
      <c r="CO26" s="65"/>
      <c r="CP26" s="65"/>
      <c r="CQ26" s="65"/>
      <c r="CR26" s="66"/>
      <c r="CS26" s="66"/>
      <c r="CT26" s="66"/>
      <c r="CU26" s="66"/>
      <c r="CV26" s="66"/>
      <c r="CW26" s="66"/>
      <c r="CX26" s="66"/>
      <c r="CY26" s="66"/>
      <c r="CZ26" s="66"/>
      <c r="DA26" s="66"/>
      <c r="DB26" s="66"/>
      <c r="DC26" s="66"/>
      <c r="DD26" s="66"/>
      <c r="DE26" s="66"/>
      <c r="DF26" s="66"/>
      <c r="DG26" s="66"/>
      <c r="DH26" s="66"/>
      <c r="DI26" s="66"/>
      <c r="DJ26" s="66"/>
      <c r="DK26" s="66"/>
    </row>
    <row r="27" spans="1:115" ht="31.5" x14ac:dyDescent="0.25">
      <c r="A27" s="71" t="s">
        <v>98</v>
      </c>
      <c r="B27" s="71" t="s">
        <v>100</v>
      </c>
      <c r="C27" s="71" t="s">
        <v>152</v>
      </c>
      <c r="D27" s="71" t="s">
        <v>154</v>
      </c>
      <c r="E27" s="71" t="s">
        <v>139</v>
      </c>
      <c r="F27" s="71" t="s">
        <v>156</v>
      </c>
      <c r="G27" s="72"/>
      <c r="H27" s="72"/>
      <c r="I27" s="73" t="s">
        <v>157</v>
      </c>
      <c r="J27" s="74"/>
      <c r="K27" s="74"/>
      <c r="L27" s="74"/>
      <c r="M27" s="74"/>
      <c r="N27" s="74"/>
      <c r="O27" s="74"/>
      <c r="P27" s="74"/>
      <c r="Q27" s="74"/>
      <c r="R27" s="74"/>
      <c r="S27" s="74"/>
      <c r="T27" s="74"/>
      <c r="U27" s="74"/>
      <c r="V27" s="74"/>
      <c r="W27" s="74"/>
      <c r="X27" s="74"/>
      <c r="Y27" s="74"/>
      <c r="Z27" s="50">
        <f t="shared" ref="Z27:Z32" si="11">SUM(AA27:CK27)</f>
        <v>0</v>
      </c>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2"/>
      <c r="CL27" s="53"/>
      <c r="CM27" s="51"/>
      <c r="CN27" s="53"/>
      <c r="CO27" s="53"/>
      <c r="CP27" s="53"/>
      <c r="CQ27" s="53"/>
      <c r="CR27" s="54"/>
      <c r="CS27" s="54"/>
      <c r="CT27" s="54"/>
      <c r="CU27" s="54"/>
      <c r="CV27" s="54"/>
      <c r="CW27" s="54"/>
      <c r="CX27" s="54"/>
      <c r="CY27" s="54"/>
      <c r="CZ27" s="54"/>
      <c r="DA27" s="54"/>
      <c r="DB27" s="54"/>
      <c r="DC27" s="54"/>
      <c r="DD27" s="54"/>
      <c r="DE27" s="54"/>
      <c r="DF27" s="54"/>
      <c r="DG27" s="54"/>
      <c r="DH27" s="54"/>
      <c r="DI27" s="54"/>
      <c r="DJ27" s="54"/>
      <c r="DK27" s="54"/>
    </row>
    <row r="28" spans="1:115" ht="75" x14ac:dyDescent="0.25">
      <c r="A28" s="75" t="s">
        <v>98</v>
      </c>
      <c r="B28" s="75" t="s">
        <v>100</v>
      </c>
      <c r="C28" s="75" t="s">
        <v>152</v>
      </c>
      <c r="D28" s="75" t="s">
        <v>154</v>
      </c>
      <c r="E28" s="75" t="s">
        <v>139</v>
      </c>
      <c r="F28" s="75" t="s">
        <v>156</v>
      </c>
      <c r="G28" s="75" t="s">
        <v>120</v>
      </c>
      <c r="H28" s="75" t="s">
        <v>110</v>
      </c>
      <c r="I28" s="53" t="s">
        <v>158</v>
      </c>
      <c r="J28" s="76">
        <f t="shared" ref="J28" si="12">Z28</f>
        <v>100000000</v>
      </c>
      <c r="K28" s="76" t="s">
        <v>159</v>
      </c>
      <c r="L28" s="76" t="s">
        <v>160</v>
      </c>
      <c r="M28" s="76" t="s">
        <v>147</v>
      </c>
      <c r="N28" s="76" t="s">
        <v>161</v>
      </c>
      <c r="O28" s="77" t="s">
        <v>162</v>
      </c>
      <c r="P28" s="85">
        <v>44409</v>
      </c>
      <c r="Q28" s="76" t="s">
        <v>163</v>
      </c>
      <c r="R28" s="76" t="s">
        <v>118</v>
      </c>
      <c r="S28" s="76" t="s">
        <v>119</v>
      </c>
      <c r="T28" s="78">
        <v>2020005810099</v>
      </c>
      <c r="U28" s="78"/>
      <c r="V28" s="86"/>
      <c r="W28" s="86"/>
      <c r="X28" s="78"/>
      <c r="Y28" s="78"/>
      <c r="Z28" s="50">
        <f t="shared" si="11"/>
        <v>100000000</v>
      </c>
      <c r="AA28" s="51"/>
      <c r="AB28" s="51"/>
      <c r="AC28" s="51"/>
      <c r="AD28" s="51"/>
      <c r="AE28" s="51"/>
      <c r="AF28" s="51"/>
      <c r="AG28" s="51"/>
      <c r="AH28" s="51"/>
      <c r="AI28" s="51"/>
      <c r="AJ28" s="51"/>
      <c r="AK28" s="51">
        <v>100000000</v>
      </c>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2"/>
      <c r="CL28" s="53"/>
      <c r="CM28" s="87"/>
      <c r="CN28" s="53"/>
      <c r="CO28" s="53"/>
      <c r="CP28" s="53"/>
      <c r="CQ28" s="53"/>
      <c r="CR28" s="54"/>
      <c r="CS28" s="54"/>
      <c r="CT28" s="54"/>
      <c r="CU28" s="54"/>
      <c r="CV28" s="54"/>
      <c r="CW28" s="54"/>
      <c r="CX28" s="54"/>
      <c r="CY28" s="54"/>
      <c r="CZ28" s="54"/>
      <c r="DA28" s="54"/>
      <c r="DB28" s="54"/>
      <c r="DC28" s="54"/>
      <c r="DD28" s="54"/>
      <c r="DE28" s="54"/>
      <c r="DF28" s="54"/>
      <c r="DG28" s="54"/>
      <c r="DH28" s="54"/>
      <c r="DI28" s="54"/>
      <c r="DJ28" s="54"/>
      <c r="DK28" s="54"/>
    </row>
    <row r="29" spans="1:115" ht="16.5" customHeight="1" x14ac:dyDescent="0.25">
      <c r="A29" s="36" t="s">
        <v>164</v>
      </c>
      <c r="B29" s="36"/>
      <c r="C29" s="36"/>
      <c r="D29" s="36"/>
      <c r="E29" s="36"/>
      <c r="F29" s="36"/>
      <c r="G29" s="37"/>
      <c r="H29" s="37"/>
      <c r="I29" s="38" t="s">
        <v>165</v>
      </c>
      <c r="J29" s="88"/>
      <c r="K29" s="88"/>
      <c r="L29" s="88"/>
      <c r="M29" s="88"/>
      <c r="N29" s="88"/>
      <c r="O29" s="88"/>
      <c r="P29" s="88"/>
      <c r="Q29" s="88"/>
      <c r="R29" s="88"/>
      <c r="S29" s="88"/>
      <c r="T29" s="88"/>
      <c r="U29" s="88"/>
      <c r="V29" s="88"/>
      <c r="W29" s="88"/>
      <c r="X29" s="88"/>
      <c r="Y29" s="88"/>
      <c r="Z29" s="50">
        <f t="shared" si="11"/>
        <v>0</v>
      </c>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4"/>
      <c r="CL29" s="65"/>
      <c r="CM29" s="65"/>
      <c r="CN29" s="65"/>
      <c r="CO29" s="65"/>
      <c r="CP29" s="65"/>
      <c r="CQ29" s="65"/>
      <c r="CR29" s="66"/>
      <c r="CS29" s="66"/>
      <c r="CT29" s="66"/>
      <c r="CU29" s="66"/>
      <c r="CV29" s="66"/>
      <c r="CW29" s="66"/>
      <c r="CX29" s="66"/>
      <c r="CY29" s="66"/>
      <c r="CZ29" s="66"/>
      <c r="DA29" s="66"/>
      <c r="DB29" s="66"/>
      <c r="DC29" s="66"/>
      <c r="DD29" s="66"/>
      <c r="DE29" s="66"/>
      <c r="DF29" s="66"/>
      <c r="DG29" s="66"/>
      <c r="DH29" s="66"/>
      <c r="DI29" s="66"/>
      <c r="DJ29" s="66"/>
      <c r="DK29" s="66"/>
    </row>
    <row r="30" spans="1:115" ht="15.75" x14ac:dyDescent="0.25">
      <c r="A30" s="46" t="s">
        <v>164</v>
      </c>
      <c r="B30" s="46" t="s">
        <v>100</v>
      </c>
      <c r="C30" s="46"/>
      <c r="D30" s="46"/>
      <c r="E30" s="46"/>
      <c r="F30" s="46"/>
      <c r="G30" s="47"/>
      <c r="H30" s="47"/>
      <c r="I30" s="48" t="s">
        <v>166</v>
      </c>
      <c r="J30" s="49"/>
      <c r="K30" s="49"/>
      <c r="L30" s="49"/>
      <c r="M30" s="49"/>
      <c r="N30" s="49"/>
      <c r="O30" s="49"/>
      <c r="P30" s="49"/>
      <c r="Q30" s="49"/>
      <c r="R30" s="49"/>
      <c r="S30" s="49"/>
      <c r="T30" s="49"/>
      <c r="U30" s="49"/>
      <c r="V30" s="49"/>
      <c r="W30" s="49"/>
      <c r="X30" s="49"/>
      <c r="Y30" s="49"/>
      <c r="Z30" s="50">
        <f t="shared" si="11"/>
        <v>0</v>
      </c>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4"/>
      <c r="CL30" s="65"/>
      <c r="CM30" s="65"/>
      <c r="CN30" s="65"/>
      <c r="CO30" s="65"/>
      <c r="CP30" s="65"/>
      <c r="CQ30" s="65"/>
      <c r="CR30" s="66"/>
      <c r="CS30" s="66"/>
      <c r="CT30" s="66"/>
      <c r="CU30" s="66"/>
      <c r="CV30" s="66"/>
      <c r="CW30" s="66"/>
      <c r="CX30" s="66"/>
      <c r="CY30" s="66"/>
      <c r="CZ30" s="66"/>
      <c r="DA30" s="66"/>
      <c r="DB30" s="66"/>
      <c r="DC30" s="66"/>
      <c r="DD30" s="66"/>
      <c r="DE30" s="66"/>
      <c r="DF30" s="66"/>
      <c r="DG30" s="66"/>
      <c r="DH30" s="66"/>
      <c r="DI30" s="66"/>
      <c r="DJ30" s="66"/>
      <c r="DK30" s="66"/>
    </row>
    <row r="31" spans="1:115" ht="15.75" x14ac:dyDescent="0.25">
      <c r="A31" s="55" t="s">
        <v>164</v>
      </c>
      <c r="B31" s="55" t="s">
        <v>100</v>
      </c>
      <c r="C31" s="55" t="s">
        <v>152</v>
      </c>
      <c r="D31" s="55"/>
      <c r="E31" s="55"/>
      <c r="F31" s="55"/>
      <c r="G31" s="55"/>
      <c r="H31" s="56"/>
      <c r="I31" s="57" t="s">
        <v>153</v>
      </c>
      <c r="J31" s="58"/>
      <c r="K31" s="58"/>
      <c r="L31" s="58"/>
      <c r="M31" s="58"/>
      <c r="N31" s="58"/>
      <c r="O31" s="58"/>
      <c r="P31" s="58"/>
      <c r="Q31" s="58"/>
      <c r="R31" s="58"/>
      <c r="S31" s="58"/>
      <c r="T31" s="58"/>
      <c r="U31" s="58"/>
      <c r="V31" s="58"/>
      <c r="W31" s="58"/>
      <c r="X31" s="58"/>
      <c r="Y31" s="58"/>
      <c r="Z31" s="50">
        <f t="shared" si="11"/>
        <v>0</v>
      </c>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4"/>
      <c r="CL31" s="65"/>
      <c r="CM31" s="65"/>
      <c r="CN31" s="65"/>
      <c r="CO31" s="65"/>
      <c r="CP31" s="65"/>
      <c r="CQ31" s="65"/>
      <c r="CR31" s="66"/>
      <c r="CS31" s="66"/>
      <c r="CT31" s="66"/>
      <c r="CU31" s="66"/>
      <c r="CV31" s="66"/>
      <c r="CW31" s="66"/>
      <c r="CX31" s="66"/>
      <c r="CY31" s="66"/>
      <c r="CZ31" s="66"/>
      <c r="DA31" s="66"/>
      <c r="DB31" s="66"/>
      <c r="DC31" s="66"/>
      <c r="DD31" s="66"/>
      <c r="DE31" s="66"/>
      <c r="DF31" s="66"/>
      <c r="DG31" s="66"/>
      <c r="DH31" s="66"/>
      <c r="DI31" s="66"/>
      <c r="DJ31" s="66"/>
      <c r="DK31" s="66"/>
    </row>
    <row r="32" spans="1:115" ht="15.75" x14ac:dyDescent="0.25">
      <c r="A32" s="89" t="s">
        <v>164</v>
      </c>
      <c r="B32" s="89" t="s">
        <v>100</v>
      </c>
      <c r="C32" s="89" t="s">
        <v>152</v>
      </c>
      <c r="D32" s="89" t="s">
        <v>154</v>
      </c>
      <c r="E32" s="89"/>
      <c r="F32" s="89"/>
      <c r="G32" s="90"/>
      <c r="H32" s="90"/>
      <c r="I32" s="91" t="s">
        <v>155</v>
      </c>
      <c r="J32" s="92"/>
      <c r="K32" s="92"/>
      <c r="L32" s="92"/>
      <c r="M32" s="92"/>
      <c r="N32" s="92"/>
      <c r="O32" s="92"/>
      <c r="P32" s="92"/>
      <c r="Q32" s="92"/>
      <c r="R32" s="92"/>
      <c r="S32" s="92"/>
      <c r="T32" s="92"/>
      <c r="U32" s="92"/>
      <c r="V32" s="92"/>
      <c r="W32" s="92"/>
      <c r="X32" s="92"/>
      <c r="Y32" s="92"/>
      <c r="Z32" s="50">
        <f t="shared" si="11"/>
        <v>0</v>
      </c>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4"/>
      <c r="CL32" s="65"/>
      <c r="CM32" s="65"/>
      <c r="CN32" s="65"/>
      <c r="CO32" s="65"/>
      <c r="CP32" s="65"/>
      <c r="CQ32" s="65"/>
      <c r="CR32" s="66"/>
      <c r="CS32" s="66"/>
      <c r="CT32" s="66"/>
      <c r="CU32" s="66"/>
      <c r="CV32" s="66"/>
      <c r="CW32" s="66"/>
      <c r="CX32" s="66"/>
      <c r="CY32" s="66"/>
      <c r="CZ32" s="66"/>
      <c r="DA32" s="66"/>
      <c r="DB32" s="66"/>
      <c r="DC32" s="66"/>
      <c r="DD32" s="66"/>
      <c r="DE32" s="66"/>
      <c r="DF32" s="66"/>
      <c r="DG32" s="66"/>
      <c r="DH32" s="66"/>
      <c r="DI32" s="66"/>
      <c r="DJ32" s="66"/>
      <c r="DK32" s="66"/>
    </row>
    <row r="33" spans="1:115" ht="15.75" x14ac:dyDescent="0.25">
      <c r="A33" s="67" t="s">
        <v>164</v>
      </c>
      <c r="B33" s="67" t="s">
        <v>100</v>
      </c>
      <c r="C33" s="67" t="s">
        <v>152</v>
      </c>
      <c r="D33" s="67" t="s">
        <v>154</v>
      </c>
      <c r="E33" s="67" t="s">
        <v>167</v>
      </c>
      <c r="F33" s="67"/>
      <c r="G33" s="68"/>
      <c r="H33" s="68"/>
      <c r="I33" s="69" t="s">
        <v>168</v>
      </c>
      <c r="J33" s="70"/>
      <c r="K33" s="70"/>
      <c r="L33" s="70"/>
      <c r="M33" s="70"/>
      <c r="N33" s="70"/>
      <c r="O33" s="70"/>
      <c r="P33" s="70"/>
      <c r="Q33" s="70"/>
      <c r="R33" s="70"/>
      <c r="S33" s="70"/>
      <c r="T33" s="70"/>
      <c r="U33" s="70"/>
      <c r="V33" s="70"/>
      <c r="W33" s="70"/>
      <c r="X33" s="70"/>
      <c r="Y33" s="70"/>
      <c r="Z33" s="50"/>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4"/>
      <c r="CL33" s="65"/>
      <c r="CM33" s="65"/>
      <c r="CN33" s="65"/>
      <c r="CO33" s="65"/>
      <c r="CP33" s="65"/>
      <c r="CQ33" s="65"/>
      <c r="CR33" s="66"/>
      <c r="CS33" s="66"/>
      <c r="CT33" s="66"/>
      <c r="CU33" s="66"/>
      <c r="CV33" s="66"/>
      <c r="CW33" s="66"/>
      <c r="CX33" s="66"/>
      <c r="CY33" s="66"/>
      <c r="CZ33" s="66"/>
      <c r="DA33" s="66"/>
      <c r="DB33" s="66"/>
      <c r="DC33" s="66"/>
      <c r="DD33" s="66"/>
      <c r="DE33" s="66"/>
      <c r="DF33" s="66"/>
      <c r="DG33" s="66"/>
      <c r="DH33" s="66"/>
      <c r="DI33" s="66"/>
      <c r="DJ33" s="66"/>
      <c r="DK33" s="66"/>
    </row>
    <row r="34" spans="1:115" ht="31.5" x14ac:dyDescent="0.25">
      <c r="A34" s="71" t="s">
        <v>164</v>
      </c>
      <c r="B34" s="71" t="s">
        <v>100</v>
      </c>
      <c r="C34" s="71" t="s">
        <v>152</v>
      </c>
      <c r="D34" s="71" t="s">
        <v>154</v>
      </c>
      <c r="E34" s="71" t="s">
        <v>167</v>
      </c>
      <c r="F34" s="71" t="s">
        <v>169</v>
      </c>
      <c r="G34" s="72"/>
      <c r="H34" s="72"/>
      <c r="I34" s="73" t="s">
        <v>170</v>
      </c>
      <c r="J34" s="74"/>
      <c r="K34" s="74"/>
      <c r="L34" s="74"/>
      <c r="M34" s="74"/>
      <c r="N34" s="74"/>
      <c r="O34" s="74"/>
      <c r="P34" s="74"/>
      <c r="Q34" s="74"/>
      <c r="R34" s="74"/>
      <c r="S34" s="74"/>
      <c r="T34" s="74"/>
      <c r="U34" s="74"/>
      <c r="V34" s="74"/>
      <c r="W34" s="74"/>
      <c r="X34" s="74"/>
      <c r="Y34" s="74"/>
      <c r="Z34" s="50">
        <f t="shared" ref="Z34:Z35" si="13">SUM(AA34:CK34)</f>
        <v>0</v>
      </c>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4"/>
      <c r="CL34" s="65"/>
      <c r="CM34" s="65"/>
      <c r="CN34" s="65"/>
      <c r="CO34" s="65"/>
      <c r="CP34" s="65"/>
      <c r="CQ34" s="65"/>
      <c r="CR34" s="66"/>
      <c r="CS34" s="66"/>
      <c r="CT34" s="66"/>
      <c r="CU34" s="66"/>
      <c r="CV34" s="66"/>
      <c r="CW34" s="66"/>
      <c r="CX34" s="66"/>
      <c r="CY34" s="66"/>
      <c r="CZ34" s="66"/>
      <c r="DA34" s="66"/>
      <c r="DB34" s="66"/>
      <c r="DC34" s="66"/>
      <c r="DD34" s="66"/>
      <c r="DE34" s="66"/>
      <c r="DF34" s="66"/>
      <c r="DG34" s="66"/>
      <c r="DH34" s="66"/>
      <c r="DI34" s="66"/>
      <c r="DJ34" s="66"/>
      <c r="DK34" s="66"/>
    </row>
    <row r="35" spans="1:115" ht="270" x14ac:dyDescent="0.25">
      <c r="A35" s="75" t="s">
        <v>164</v>
      </c>
      <c r="B35" s="75" t="s">
        <v>100</v>
      </c>
      <c r="C35" s="75" t="s">
        <v>152</v>
      </c>
      <c r="D35" s="75" t="s">
        <v>154</v>
      </c>
      <c r="E35" s="75" t="s">
        <v>167</v>
      </c>
      <c r="F35" s="75" t="s">
        <v>169</v>
      </c>
      <c r="G35" s="75" t="s">
        <v>120</v>
      </c>
      <c r="H35" s="75" t="s">
        <v>110</v>
      </c>
      <c r="I35" s="93" t="s">
        <v>171</v>
      </c>
      <c r="J35" s="76">
        <f t="shared" ref="J35" si="14">Z35</f>
        <v>100000000</v>
      </c>
      <c r="K35" s="76" t="s">
        <v>172</v>
      </c>
      <c r="L35" s="75">
        <v>1</v>
      </c>
      <c r="M35" s="94" t="s">
        <v>173</v>
      </c>
      <c r="N35" s="76" t="s">
        <v>174</v>
      </c>
      <c r="O35" s="77" t="s">
        <v>175</v>
      </c>
      <c r="P35" s="77" t="s">
        <v>176</v>
      </c>
      <c r="Q35" s="95">
        <v>0.71</v>
      </c>
      <c r="R35" s="76" t="s">
        <v>177</v>
      </c>
      <c r="S35" s="76" t="s">
        <v>178</v>
      </c>
      <c r="T35" s="96"/>
      <c r="U35" s="96"/>
      <c r="V35" s="96" t="s">
        <v>179</v>
      </c>
      <c r="W35" s="96" t="s">
        <v>180</v>
      </c>
      <c r="X35" s="96"/>
      <c r="Y35" s="96"/>
      <c r="Z35" s="50">
        <f t="shared" si="13"/>
        <v>100000000</v>
      </c>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v>100000000</v>
      </c>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2"/>
      <c r="CL35" s="53"/>
      <c r="CM35" s="53"/>
      <c r="CN35" s="53"/>
      <c r="CO35" s="53"/>
      <c r="CP35" s="53"/>
      <c r="CQ35" s="53"/>
      <c r="CR35" s="54"/>
      <c r="CS35" s="54"/>
      <c r="CT35" s="54"/>
      <c r="CU35" s="54"/>
      <c r="CV35" s="54"/>
      <c r="CW35" s="54"/>
      <c r="CX35" s="54"/>
      <c r="CY35" s="54"/>
      <c r="CZ35" s="54"/>
      <c r="DA35" s="54"/>
      <c r="DB35" s="54"/>
      <c r="DC35" s="54"/>
      <c r="DD35" s="54"/>
      <c r="DE35" s="54"/>
      <c r="DF35" s="54"/>
      <c r="DG35" s="54"/>
      <c r="DH35" s="54"/>
      <c r="DI35" s="54"/>
      <c r="DJ35" s="54"/>
      <c r="DK35" s="54"/>
    </row>
    <row r="36" spans="1:115" ht="15.75" x14ac:dyDescent="0.25">
      <c r="A36" s="67" t="s">
        <v>98</v>
      </c>
      <c r="B36" s="67" t="s">
        <v>100</v>
      </c>
      <c r="C36" s="67" t="s">
        <v>152</v>
      </c>
      <c r="D36" s="67" t="s">
        <v>154</v>
      </c>
      <c r="E36" s="67" t="s">
        <v>139</v>
      </c>
      <c r="F36" s="67"/>
      <c r="G36" s="68"/>
      <c r="H36" s="68"/>
      <c r="I36" s="69" t="s">
        <v>140</v>
      </c>
      <c r="J36" s="70"/>
      <c r="K36" s="70"/>
      <c r="L36" s="70"/>
      <c r="M36" s="70"/>
      <c r="N36" s="70"/>
      <c r="O36" s="70"/>
      <c r="P36" s="70"/>
      <c r="Q36" s="70"/>
      <c r="R36" s="70"/>
      <c r="S36" s="70"/>
      <c r="T36" s="70"/>
      <c r="U36" s="70"/>
      <c r="V36" s="70"/>
      <c r="W36" s="70"/>
      <c r="X36" s="70"/>
      <c r="Y36" s="70"/>
      <c r="Z36" s="50"/>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2"/>
      <c r="CL36" s="53"/>
      <c r="CM36" s="53"/>
      <c r="CN36" s="53"/>
      <c r="CO36" s="53"/>
      <c r="CP36" s="53"/>
      <c r="CQ36" s="53"/>
      <c r="CR36" s="54"/>
      <c r="CS36" s="54"/>
      <c r="CT36" s="54"/>
      <c r="CU36" s="54"/>
      <c r="CV36" s="54"/>
      <c r="CW36" s="54"/>
      <c r="CX36" s="54"/>
      <c r="CY36" s="54"/>
      <c r="CZ36" s="54"/>
      <c r="DA36" s="54"/>
      <c r="DB36" s="54"/>
      <c r="DC36" s="54"/>
      <c r="DD36" s="54"/>
      <c r="DE36" s="54"/>
      <c r="DF36" s="54"/>
      <c r="DG36" s="54"/>
      <c r="DH36" s="54"/>
      <c r="DI36" s="54"/>
      <c r="DJ36" s="54"/>
      <c r="DK36" s="54"/>
    </row>
    <row r="37" spans="1:115" ht="31.5" x14ac:dyDescent="0.25">
      <c r="A37" s="71" t="s">
        <v>164</v>
      </c>
      <c r="B37" s="71" t="s">
        <v>100</v>
      </c>
      <c r="C37" s="71" t="s">
        <v>152</v>
      </c>
      <c r="D37" s="71" t="s">
        <v>154</v>
      </c>
      <c r="E37" s="71" t="s">
        <v>139</v>
      </c>
      <c r="F37" s="71" t="s">
        <v>181</v>
      </c>
      <c r="G37" s="72"/>
      <c r="H37" s="72"/>
      <c r="I37" s="73" t="s">
        <v>182</v>
      </c>
      <c r="J37" s="74"/>
      <c r="K37" s="74"/>
      <c r="L37" s="74"/>
      <c r="M37" s="74"/>
      <c r="N37" s="74"/>
      <c r="O37" s="74"/>
      <c r="P37" s="74"/>
      <c r="Q37" s="74"/>
      <c r="R37" s="74"/>
      <c r="S37" s="74"/>
      <c r="T37" s="74"/>
      <c r="U37" s="74"/>
      <c r="V37" s="74"/>
      <c r="W37" s="74"/>
      <c r="X37" s="74"/>
      <c r="Y37" s="74"/>
      <c r="Z37" s="50">
        <f t="shared" ref="Z37:Z42" si="15">SUM(AA37:CK37)</f>
        <v>0</v>
      </c>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2"/>
      <c r="CL37" s="53"/>
      <c r="CM37" s="53"/>
      <c r="CN37" s="53"/>
      <c r="CO37" s="53"/>
      <c r="CP37" s="53"/>
      <c r="CQ37" s="53"/>
      <c r="CR37" s="54"/>
      <c r="CS37" s="54"/>
      <c r="CT37" s="54"/>
      <c r="CU37" s="54"/>
      <c r="CV37" s="54"/>
      <c r="CW37" s="54"/>
      <c r="CX37" s="54"/>
      <c r="CY37" s="54"/>
      <c r="CZ37" s="54"/>
      <c r="DA37" s="54"/>
      <c r="DB37" s="54"/>
      <c r="DC37" s="54"/>
      <c r="DD37" s="54"/>
      <c r="DE37" s="54"/>
      <c r="DF37" s="54"/>
      <c r="DG37" s="54"/>
      <c r="DH37" s="54"/>
      <c r="DI37" s="54"/>
      <c r="DJ37" s="54"/>
      <c r="DK37" s="54"/>
    </row>
    <row r="38" spans="1:115" ht="285" x14ac:dyDescent="0.25">
      <c r="A38" s="75" t="s">
        <v>164</v>
      </c>
      <c r="B38" s="75" t="s">
        <v>100</v>
      </c>
      <c r="C38" s="75" t="s">
        <v>152</v>
      </c>
      <c r="D38" s="75" t="s">
        <v>154</v>
      </c>
      <c r="E38" s="75" t="s">
        <v>139</v>
      </c>
      <c r="F38" s="75" t="s">
        <v>181</v>
      </c>
      <c r="G38" s="75" t="s">
        <v>120</v>
      </c>
      <c r="H38" s="75" t="s">
        <v>110</v>
      </c>
      <c r="I38" s="93" t="s">
        <v>183</v>
      </c>
      <c r="J38" s="76">
        <f t="shared" ref="J38" si="16">Z38</f>
        <v>150000000</v>
      </c>
      <c r="K38" s="94" t="s">
        <v>184</v>
      </c>
      <c r="L38" s="76">
        <v>150000000</v>
      </c>
      <c r="M38" s="94" t="s">
        <v>185</v>
      </c>
      <c r="N38" s="76" t="s">
        <v>186</v>
      </c>
      <c r="O38" s="77" t="s">
        <v>187</v>
      </c>
      <c r="P38" s="77" t="s">
        <v>188</v>
      </c>
      <c r="Q38" s="97"/>
      <c r="R38" s="76" t="s">
        <v>189</v>
      </c>
      <c r="S38" s="76" t="s">
        <v>178</v>
      </c>
      <c r="T38" s="96"/>
      <c r="U38" s="96"/>
      <c r="V38" s="96" t="s">
        <v>190</v>
      </c>
      <c r="W38" s="96" t="s">
        <v>191</v>
      </c>
      <c r="X38" s="96"/>
      <c r="Y38" s="96"/>
      <c r="Z38" s="50">
        <f t="shared" si="15"/>
        <v>150000000</v>
      </c>
      <c r="AA38" s="51"/>
      <c r="AB38" s="51"/>
      <c r="AC38" s="51"/>
      <c r="AD38" s="51"/>
      <c r="AE38" s="51"/>
      <c r="AF38" s="51"/>
      <c r="AG38" s="51"/>
      <c r="AH38" s="51">
        <v>150000000</v>
      </c>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98"/>
      <c r="CG38" s="98"/>
      <c r="CH38" s="98"/>
      <c r="CI38" s="98"/>
      <c r="CJ38" s="51"/>
      <c r="CK38" s="99"/>
      <c r="CL38" s="53"/>
      <c r="CM38" s="53"/>
      <c r="CN38" s="53"/>
      <c r="CO38" s="53"/>
      <c r="CP38" s="53"/>
      <c r="CQ38" s="53"/>
      <c r="CR38" s="54"/>
      <c r="CS38" s="54"/>
      <c r="CT38" s="54"/>
      <c r="CU38" s="54"/>
      <c r="CV38" s="54"/>
      <c r="CW38" s="54"/>
      <c r="CX38" s="54"/>
      <c r="CY38" s="54"/>
      <c r="CZ38" s="54"/>
      <c r="DA38" s="54"/>
      <c r="DB38" s="54"/>
      <c r="DC38" s="54"/>
      <c r="DD38" s="54"/>
      <c r="DE38" s="54"/>
      <c r="DF38" s="54"/>
      <c r="DG38" s="54"/>
      <c r="DH38" s="54"/>
      <c r="DI38" s="54"/>
      <c r="DJ38" s="54"/>
      <c r="DK38" s="54"/>
    </row>
    <row r="39" spans="1:115" ht="15.75" x14ac:dyDescent="0.25">
      <c r="A39" s="36" t="s">
        <v>100</v>
      </c>
      <c r="B39" s="36"/>
      <c r="C39" s="36"/>
      <c r="D39" s="36"/>
      <c r="E39" s="36"/>
      <c r="F39" s="36"/>
      <c r="G39" s="37"/>
      <c r="H39" s="37"/>
      <c r="I39" s="38" t="s">
        <v>192</v>
      </c>
      <c r="J39" s="88"/>
      <c r="K39" s="88"/>
      <c r="L39" s="88"/>
      <c r="M39" s="88"/>
      <c r="N39" s="88"/>
      <c r="O39" s="88"/>
      <c r="P39" s="88"/>
      <c r="Q39" s="88"/>
      <c r="R39" s="88"/>
      <c r="S39" s="88"/>
      <c r="T39" s="88"/>
      <c r="U39" s="88"/>
      <c r="V39" s="88"/>
      <c r="W39" s="88"/>
      <c r="X39" s="88"/>
      <c r="Y39" s="88"/>
      <c r="Z39" s="50">
        <f t="shared" si="15"/>
        <v>0</v>
      </c>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2"/>
      <c r="CL39" s="53"/>
      <c r="CM39" s="53"/>
      <c r="CN39" s="53"/>
      <c r="CO39" s="53"/>
      <c r="CP39" s="53"/>
      <c r="CQ39" s="53"/>
      <c r="CR39" s="54"/>
      <c r="CS39" s="54"/>
      <c r="CT39" s="54"/>
      <c r="CU39" s="54"/>
      <c r="CV39" s="54"/>
      <c r="CW39" s="54"/>
      <c r="CX39" s="54"/>
      <c r="CY39" s="54"/>
      <c r="CZ39" s="54"/>
      <c r="DA39" s="54"/>
      <c r="DB39" s="54"/>
      <c r="DC39" s="54"/>
      <c r="DD39" s="54"/>
      <c r="DE39" s="54"/>
      <c r="DF39" s="54"/>
      <c r="DG39" s="54"/>
      <c r="DH39" s="54"/>
      <c r="DI39" s="54"/>
      <c r="DJ39" s="54"/>
      <c r="DK39" s="54"/>
    </row>
    <row r="40" spans="1:115" ht="15.75" x14ac:dyDescent="0.25">
      <c r="A40" s="46" t="s">
        <v>100</v>
      </c>
      <c r="B40" s="46" t="s">
        <v>164</v>
      </c>
      <c r="C40" s="46"/>
      <c r="D40" s="46"/>
      <c r="E40" s="46"/>
      <c r="F40" s="46"/>
      <c r="G40" s="47"/>
      <c r="H40" s="47"/>
      <c r="I40" s="48" t="s">
        <v>193</v>
      </c>
      <c r="J40" s="100"/>
      <c r="K40" s="100"/>
      <c r="L40" s="100"/>
      <c r="M40" s="100"/>
      <c r="N40" s="100"/>
      <c r="O40" s="100"/>
      <c r="P40" s="100"/>
      <c r="Q40" s="100"/>
      <c r="R40" s="100"/>
      <c r="S40" s="100"/>
      <c r="T40" s="100"/>
      <c r="U40" s="100"/>
      <c r="V40" s="100"/>
      <c r="W40" s="100"/>
      <c r="X40" s="100"/>
      <c r="Y40" s="100"/>
      <c r="Z40" s="50">
        <f t="shared" si="15"/>
        <v>0</v>
      </c>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2"/>
      <c r="CL40" s="53"/>
      <c r="CM40" s="53"/>
      <c r="CN40" s="53"/>
      <c r="CO40" s="53"/>
      <c r="CP40" s="53"/>
      <c r="CQ40" s="53"/>
      <c r="CR40" s="54"/>
      <c r="CS40" s="54"/>
      <c r="CT40" s="54"/>
      <c r="CU40" s="54"/>
      <c r="CV40" s="54"/>
      <c r="CW40" s="54"/>
      <c r="CX40" s="54"/>
      <c r="CY40" s="54"/>
      <c r="CZ40" s="54"/>
      <c r="DA40" s="54"/>
      <c r="DB40" s="54"/>
      <c r="DC40" s="54"/>
      <c r="DD40" s="54"/>
      <c r="DE40" s="54"/>
      <c r="DF40" s="54"/>
      <c r="DG40" s="54"/>
      <c r="DH40" s="54"/>
      <c r="DI40" s="54"/>
      <c r="DJ40" s="54"/>
      <c r="DK40" s="54"/>
    </row>
    <row r="41" spans="1:115" ht="15.75" x14ac:dyDescent="0.25">
      <c r="A41" s="55" t="s">
        <v>100</v>
      </c>
      <c r="B41" s="55" t="s">
        <v>164</v>
      </c>
      <c r="C41" s="55" t="s">
        <v>100</v>
      </c>
      <c r="D41" s="55"/>
      <c r="E41" s="55"/>
      <c r="F41" s="55"/>
      <c r="G41" s="55"/>
      <c r="H41" s="56"/>
      <c r="I41" s="57" t="s">
        <v>194</v>
      </c>
      <c r="J41" s="58"/>
      <c r="K41" s="58"/>
      <c r="L41" s="58"/>
      <c r="M41" s="58"/>
      <c r="N41" s="58"/>
      <c r="O41" s="58"/>
      <c r="P41" s="58"/>
      <c r="Q41" s="58"/>
      <c r="R41" s="58"/>
      <c r="S41" s="58"/>
      <c r="T41" s="58"/>
      <c r="U41" s="58"/>
      <c r="V41" s="58"/>
      <c r="W41" s="58"/>
      <c r="X41" s="58"/>
      <c r="Y41" s="58"/>
      <c r="Z41" s="50">
        <f t="shared" si="15"/>
        <v>0</v>
      </c>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2"/>
      <c r="CL41" s="53"/>
      <c r="CM41" s="53"/>
      <c r="CN41" s="53"/>
      <c r="CO41" s="53"/>
      <c r="CP41" s="53"/>
      <c r="CQ41" s="53"/>
      <c r="CR41" s="54"/>
      <c r="CS41" s="54"/>
      <c r="CT41" s="54"/>
      <c r="CU41" s="54"/>
      <c r="CV41" s="54"/>
      <c r="CW41" s="54"/>
      <c r="CX41" s="54"/>
      <c r="CY41" s="54"/>
      <c r="CZ41" s="54"/>
      <c r="DA41" s="54"/>
      <c r="DB41" s="54"/>
      <c r="DC41" s="54"/>
      <c r="DD41" s="54"/>
      <c r="DE41" s="54"/>
      <c r="DF41" s="54"/>
      <c r="DG41" s="54"/>
      <c r="DH41" s="54"/>
      <c r="DI41" s="54"/>
      <c r="DJ41" s="54"/>
      <c r="DK41" s="54"/>
    </row>
    <row r="42" spans="1:115" ht="15.75" x14ac:dyDescent="0.25">
      <c r="A42" s="89" t="s">
        <v>100</v>
      </c>
      <c r="B42" s="89" t="s">
        <v>164</v>
      </c>
      <c r="C42" s="89" t="s">
        <v>100</v>
      </c>
      <c r="D42" s="89" t="s">
        <v>195</v>
      </c>
      <c r="E42" s="89"/>
      <c r="F42" s="89"/>
      <c r="G42" s="90"/>
      <c r="H42" s="90"/>
      <c r="I42" s="101" t="s">
        <v>196</v>
      </c>
      <c r="J42" s="102"/>
      <c r="K42" s="102"/>
      <c r="L42" s="102"/>
      <c r="M42" s="102"/>
      <c r="N42" s="102"/>
      <c r="O42" s="102"/>
      <c r="P42" s="102"/>
      <c r="Q42" s="102"/>
      <c r="R42" s="102" t="s">
        <v>197</v>
      </c>
      <c r="S42" s="102"/>
      <c r="T42" s="102"/>
      <c r="U42" s="102"/>
      <c r="V42" s="102"/>
      <c r="W42" s="102"/>
      <c r="X42" s="102"/>
      <c r="Y42" s="102"/>
      <c r="Z42" s="50">
        <f t="shared" si="15"/>
        <v>0</v>
      </c>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2"/>
      <c r="CL42" s="53"/>
      <c r="CM42" s="53"/>
      <c r="CN42" s="53"/>
      <c r="CO42" s="53"/>
      <c r="CP42" s="53"/>
      <c r="CQ42" s="53"/>
      <c r="CR42" s="54"/>
      <c r="CS42" s="54"/>
      <c r="CT42" s="54"/>
      <c r="CU42" s="54"/>
      <c r="CV42" s="54"/>
      <c r="CW42" s="54"/>
      <c r="CX42" s="54"/>
      <c r="CY42" s="54"/>
      <c r="CZ42" s="54"/>
      <c r="DA42" s="54"/>
      <c r="DB42" s="54"/>
      <c r="DC42" s="54"/>
      <c r="DD42" s="54"/>
      <c r="DE42" s="54"/>
      <c r="DF42" s="54"/>
      <c r="DG42" s="54"/>
      <c r="DH42" s="54"/>
      <c r="DI42" s="54"/>
      <c r="DJ42" s="54"/>
      <c r="DK42" s="54"/>
    </row>
    <row r="43" spans="1:115" ht="15.75" x14ac:dyDescent="0.25">
      <c r="A43" s="67" t="s">
        <v>100</v>
      </c>
      <c r="B43" s="67" t="s">
        <v>164</v>
      </c>
      <c r="C43" s="67" t="s">
        <v>100</v>
      </c>
      <c r="D43" s="67" t="s">
        <v>195</v>
      </c>
      <c r="E43" s="67" t="s">
        <v>198</v>
      </c>
      <c r="F43" s="67"/>
      <c r="G43" s="68"/>
      <c r="H43" s="68"/>
      <c r="I43" s="69" t="s">
        <v>196</v>
      </c>
      <c r="J43" s="70"/>
      <c r="K43" s="70"/>
      <c r="L43" s="70"/>
      <c r="M43" s="70"/>
      <c r="N43" s="70"/>
      <c r="O43" s="70"/>
      <c r="P43" s="70"/>
      <c r="Q43" s="70"/>
      <c r="R43" s="70" t="s">
        <v>197</v>
      </c>
      <c r="S43" s="70"/>
      <c r="T43" s="70"/>
      <c r="U43" s="70"/>
      <c r="V43" s="70"/>
      <c r="W43" s="70"/>
      <c r="X43" s="70"/>
      <c r="Y43" s="70"/>
      <c r="Z43" s="50"/>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2"/>
      <c r="CL43" s="53"/>
      <c r="CM43" s="53"/>
      <c r="CN43" s="53"/>
      <c r="CO43" s="53"/>
      <c r="CP43" s="53"/>
      <c r="CQ43" s="53"/>
      <c r="CR43" s="54"/>
      <c r="CS43" s="54"/>
      <c r="CT43" s="54"/>
      <c r="CU43" s="54"/>
      <c r="CV43" s="54"/>
      <c r="CW43" s="54"/>
      <c r="CX43" s="54"/>
      <c r="CY43" s="54"/>
      <c r="CZ43" s="54"/>
      <c r="DA43" s="54"/>
      <c r="DB43" s="54"/>
      <c r="DC43" s="54"/>
      <c r="DD43" s="54"/>
      <c r="DE43" s="54"/>
      <c r="DF43" s="54"/>
      <c r="DG43" s="54"/>
      <c r="DH43" s="54"/>
      <c r="DI43" s="54"/>
      <c r="DJ43" s="54"/>
      <c r="DK43" s="54"/>
    </row>
    <row r="44" spans="1:115" ht="15.75" x14ac:dyDescent="0.25">
      <c r="A44" s="71" t="s">
        <v>100</v>
      </c>
      <c r="B44" s="71" t="s">
        <v>164</v>
      </c>
      <c r="C44" s="71" t="s">
        <v>100</v>
      </c>
      <c r="D44" s="71" t="s">
        <v>195</v>
      </c>
      <c r="E44" s="71" t="s">
        <v>198</v>
      </c>
      <c r="F44" s="71" t="s">
        <v>199</v>
      </c>
      <c r="G44" s="72"/>
      <c r="H44" s="72"/>
      <c r="I44" s="73" t="s">
        <v>200</v>
      </c>
      <c r="J44" s="74"/>
      <c r="K44" s="74"/>
      <c r="L44" s="74"/>
      <c r="M44" s="74"/>
      <c r="N44" s="74"/>
      <c r="O44" s="74"/>
      <c r="P44" s="74"/>
      <c r="Q44" s="74"/>
      <c r="R44" s="74" t="s">
        <v>197</v>
      </c>
      <c r="S44" s="74"/>
      <c r="T44" s="74"/>
      <c r="U44" s="74"/>
      <c r="V44" s="74"/>
      <c r="W44" s="74"/>
      <c r="X44" s="74"/>
      <c r="Y44" s="74"/>
      <c r="Z44" s="50">
        <f t="shared" ref="Z44:Z46" si="17">SUM(AA44:CK44)</f>
        <v>0</v>
      </c>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2"/>
      <c r="CL44" s="50"/>
      <c r="CM44" s="50"/>
      <c r="CN44" s="50"/>
      <c r="CO44" s="50"/>
      <c r="CP44" s="50"/>
      <c r="CQ44" s="50"/>
      <c r="CR44" s="103"/>
      <c r="CS44" s="103"/>
      <c r="CT44" s="103"/>
      <c r="CU44" s="103"/>
      <c r="CV44" s="103"/>
      <c r="CW44" s="103"/>
      <c r="CX44" s="103"/>
      <c r="CY44" s="103"/>
      <c r="CZ44" s="103"/>
      <c r="DA44" s="103"/>
      <c r="DB44" s="103"/>
      <c r="DC44" s="103"/>
      <c r="DD44" s="103"/>
      <c r="DE44" s="103"/>
      <c r="DF44" s="103"/>
      <c r="DG44" s="103"/>
      <c r="DH44" s="103"/>
      <c r="DI44" s="103"/>
      <c r="DJ44" s="103"/>
      <c r="DK44" s="103"/>
    </row>
    <row r="45" spans="1:115" ht="75" x14ac:dyDescent="0.25">
      <c r="A45" s="75" t="s">
        <v>100</v>
      </c>
      <c r="B45" s="75" t="s">
        <v>164</v>
      </c>
      <c r="C45" s="75" t="s">
        <v>100</v>
      </c>
      <c r="D45" s="75" t="s">
        <v>195</v>
      </c>
      <c r="E45" s="75" t="s">
        <v>198</v>
      </c>
      <c r="F45" s="75" t="s">
        <v>199</v>
      </c>
      <c r="G45" s="75" t="s">
        <v>120</v>
      </c>
      <c r="H45" s="75" t="s">
        <v>143</v>
      </c>
      <c r="I45" s="53" t="s">
        <v>201</v>
      </c>
      <c r="J45" s="76">
        <f t="shared" ref="J45:J46" si="18">Z45</f>
        <v>113849771.51000001</v>
      </c>
      <c r="K45" s="76" t="s">
        <v>202</v>
      </c>
      <c r="L45" s="104">
        <v>8</v>
      </c>
      <c r="M45" s="76" t="s">
        <v>203</v>
      </c>
      <c r="N45" s="76" t="s">
        <v>204</v>
      </c>
      <c r="O45" s="85">
        <v>44265</v>
      </c>
      <c r="P45" s="85">
        <v>44561</v>
      </c>
      <c r="Q45" s="76">
        <v>113849771.51000001</v>
      </c>
      <c r="R45" s="76" t="s">
        <v>197</v>
      </c>
      <c r="S45" s="76" t="s">
        <v>205</v>
      </c>
      <c r="T45" s="96"/>
      <c r="U45" s="96"/>
      <c r="V45" s="96" t="s">
        <v>206</v>
      </c>
      <c r="W45" s="96" t="s">
        <v>207</v>
      </c>
      <c r="X45" s="96"/>
      <c r="Y45" s="96"/>
      <c r="Z45" s="50">
        <f t="shared" si="17"/>
        <v>113849771.51000001</v>
      </c>
      <c r="AA45" s="51">
        <v>113849771.51000001</v>
      </c>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2"/>
      <c r="CL45" s="50"/>
      <c r="CM45" s="50"/>
      <c r="CN45" s="50"/>
      <c r="CO45" s="50"/>
      <c r="CP45" s="50"/>
      <c r="CQ45" s="50"/>
      <c r="CR45" s="103"/>
      <c r="CS45" s="103"/>
      <c r="CT45" s="103"/>
      <c r="CU45" s="103"/>
      <c r="CV45" s="103"/>
      <c r="CW45" s="103"/>
      <c r="CX45" s="103"/>
      <c r="CY45" s="103"/>
      <c r="CZ45" s="103"/>
      <c r="DA45" s="103"/>
      <c r="DB45" s="103"/>
      <c r="DC45" s="103"/>
      <c r="DD45" s="103"/>
      <c r="DE45" s="103"/>
      <c r="DF45" s="103"/>
      <c r="DG45" s="103"/>
      <c r="DH45" s="103"/>
      <c r="DI45" s="103"/>
      <c r="DJ45" s="103"/>
      <c r="DK45" s="103"/>
    </row>
    <row r="46" spans="1:115" ht="60" x14ac:dyDescent="0.25">
      <c r="A46" s="75" t="s">
        <v>100</v>
      </c>
      <c r="B46" s="75" t="s">
        <v>164</v>
      </c>
      <c r="C46" s="75" t="s">
        <v>100</v>
      </c>
      <c r="D46" s="75" t="s">
        <v>195</v>
      </c>
      <c r="E46" s="75" t="s">
        <v>198</v>
      </c>
      <c r="F46" s="75" t="s">
        <v>199</v>
      </c>
      <c r="G46" s="75" t="s">
        <v>120</v>
      </c>
      <c r="H46" s="75" t="s">
        <v>143</v>
      </c>
      <c r="I46" s="53" t="s">
        <v>208</v>
      </c>
      <c r="J46" s="76">
        <f t="shared" si="18"/>
        <v>67150228.489999995</v>
      </c>
      <c r="K46" s="76" t="s">
        <v>209</v>
      </c>
      <c r="L46" s="104">
        <v>40</v>
      </c>
      <c r="M46" s="76" t="s">
        <v>210</v>
      </c>
      <c r="N46" s="76" t="s">
        <v>211</v>
      </c>
      <c r="O46" s="85">
        <v>44265</v>
      </c>
      <c r="P46" s="85">
        <v>44561</v>
      </c>
      <c r="Q46" s="76">
        <v>67150228.489999995</v>
      </c>
      <c r="R46" s="76" t="s">
        <v>197</v>
      </c>
      <c r="S46" s="76" t="s">
        <v>205</v>
      </c>
      <c r="T46" s="96"/>
      <c r="U46" s="96"/>
      <c r="V46" s="96" t="s">
        <v>212</v>
      </c>
      <c r="W46" s="96" t="s">
        <v>213</v>
      </c>
      <c r="X46" s="96"/>
      <c r="Y46" s="96"/>
      <c r="Z46" s="50">
        <f t="shared" si="17"/>
        <v>67150228.489999995</v>
      </c>
      <c r="AA46" s="51">
        <v>67150228.489999995</v>
      </c>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2"/>
      <c r="CL46" s="50"/>
      <c r="CM46" s="50"/>
      <c r="CN46" s="50"/>
      <c r="CO46" s="50"/>
      <c r="CP46" s="50"/>
      <c r="CQ46" s="50"/>
      <c r="CR46" s="103"/>
      <c r="CS46" s="103"/>
      <c r="CT46" s="103"/>
      <c r="CU46" s="103"/>
      <c r="CV46" s="103"/>
      <c r="CW46" s="103"/>
      <c r="CX46" s="103"/>
      <c r="CY46" s="103"/>
      <c r="CZ46" s="103"/>
      <c r="DA46" s="103"/>
      <c r="DB46" s="103"/>
      <c r="DC46" s="103"/>
      <c r="DD46" s="103"/>
      <c r="DE46" s="103"/>
      <c r="DF46" s="103"/>
      <c r="DG46" s="103"/>
      <c r="DH46" s="103"/>
      <c r="DI46" s="103"/>
      <c r="DJ46" s="103"/>
      <c r="DK46" s="103"/>
    </row>
    <row r="47" spans="1:115" ht="15.75" x14ac:dyDescent="0.25">
      <c r="A47" s="67" t="s">
        <v>100</v>
      </c>
      <c r="B47" s="67" t="s">
        <v>164</v>
      </c>
      <c r="C47" s="67" t="s">
        <v>100</v>
      </c>
      <c r="D47" s="67" t="s">
        <v>195</v>
      </c>
      <c r="E47" s="67" t="s">
        <v>198</v>
      </c>
      <c r="F47" s="67"/>
      <c r="G47" s="68"/>
      <c r="H47" s="68"/>
      <c r="I47" s="69" t="s">
        <v>196</v>
      </c>
      <c r="J47" s="70"/>
      <c r="K47" s="70"/>
      <c r="L47" s="70"/>
      <c r="M47" s="70"/>
      <c r="N47" s="70"/>
      <c r="O47" s="70"/>
      <c r="P47" s="70"/>
      <c r="Q47" s="70"/>
      <c r="R47" s="70"/>
      <c r="S47" s="70"/>
      <c r="T47" s="70"/>
      <c r="U47" s="70"/>
      <c r="V47" s="70"/>
      <c r="W47" s="70"/>
      <c r="X47" s="70"/>
      <c r="Y47" s="70"/>
      <c r="Z47" s="50"/>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2"/>
      <c r="CL47" s="50"/>
      <c r="CM47" s="50"/>
      <c r="CN47" s="50"/>
      <c r="CO47" s="50"/>
      <c r="CP47" s="50"/>
      <c r="CQ47" s="50"/>
      <c r="CR47" s="103"/>
      <c r="CS47" s="103"/>
      <c r="CT47" s="103"/>
      <c r="CU47" s="103"/>
      <c r="CV47" s="103"/>
      <c r="CW47" s="103"/>
      <c r="CX47" s="103"/>
      <c r="CY47" s="103"/>
      <c r="CZ47" s="103"/>
      <c r="DA47" s="103"/>
      <c r="DB47" s="103"/>
      <c r="DC47" s="103"/>
      <c r="DD47" s="103"/>
      <c r="DE47" s="103"/>
      <c r="DF47" s="103"/>
      <c r="DG47" s="103"/>
      <c r="DH47" s="103"/>
      <c r="DI47" s="103"/>
      <c r="DJ47" s="103"/>
      <c r="DK47" s="103"/>
    </row>
    <row r="48" spans="1:115" ht="15.75" x14ac:dyDescent="0.25">
      <c r="A48" s="71" t="s">
        <v>100</v>
      </c>
      <c r="B48" s="71" t="s">
        <v>164</v>
      </c>
      <c r="C48" s="71" t="s">
        <v>100</v>
      </c>
      <c r="D48" s="71" t="s">
        <v>195</v>
      </c>
      <c r="E48" s="71" t="s">
        <v>198</v>
      </c>
      <c r="F48" s="71" t="s">
        <v>214</v>
      </c>
      <c r="G48" s="72"/>
      <c r="H48" s="72"/>
      <c r="I48" s="73" t="s">
        <v>215</v>
      </c>
      <c r="J48" s="74"/>
      <c r="K48" s="74"/>
      <c r="L48" s="74"/>
      <c r="M48" s="74"/>
      <c r="N48" s="74"/>
      <c r="O48" s="74"/>
      <c r="P48" s="74"/>
      <c r="Q48" s="74"/>
      <c r="R48" s="74"/>
      <c r="S48" s="74"/>
      <c r="T48" s="74"/>
      <c r="U48" s="74"/>
      <c r="V48" s="74"/>
      <c r="W48" s="74"/>
      <c r="X48" s="74"/>
      <c r="Y48" s="74"/>
      <c r="Z48" s="50">
        <f t="shared" ref="Z48:Z54" si="19">SUM(AA48:CK48)</f>
        <v>0</v>
      </c>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2"/>
      <c r="CL48" s="50"/>
      <c r="CM48" s="50"/>
      <c r="CN48" s="50"/>
      <c r="CO48" s="50"/>
      <c r="CP48" s="50"/>
      <c r="CQ48" s="50"/>
      <c r="CR48" s="103"/>
      <c r="CS48" s="103"/>
      <c r="CT48" s="103"/>
      <c r="CU48" s="103"/>
      <c r="CV48" s="103"/>
      <c r="CW48" s="103"/>
      <c r="CX48" s="103"/>
      <c r="CY48" s="103"/>
      <c r="CZ48" s="103"/>
      <c r="DA48" s="103"/>
      <c r="DB48" s="103"/>
      <c r="DC48" s="103"/>
      <c r="DD48" s="103"/>
      <c r="DE48" s="103"/>
      <c r="DF48" s="103"/>
      <c r="DG48" s="103"/>
      <c r="DH48" s="103"/>
      <c r="DI48" s="103"/>
      <c r="DJ48" s="103"/>
      <c r="DK48" s="103"/>
    </row>
    <row r="49" spans="1:115" ht="75" x14ac:dyDescent="0.25">
      <c r="A49" s="75" t="s">
        <v>100</v>
      </c>
      <c r="B49" s="75" t="s">
        <v>164</v>
      </c>
      <c r="C49" s="75" t="s">
        <v>100</v>
      </c>
      <c r="D49" s="75" t="s">
        <v>195</v>
      </c>
      <c r="E49" s="75" t="s">
        <v>198</v>
      </c>
      <c r="F49" s="75" t="s">
        <v>214</v>
      </c>
      <c r="G49" s="75" t="s">
        <v>120</v>
      </c>
      <c r="H49" s="75" t="s">
        <v>143</v>
      </c>
      <c r="I49" s="93" t="s">
        <v>216</v>
      </c>
      <c r="J49" s="76">
        <f t="shared" ref="J49:J51" si="20">Z49</f>
        <v>120000000</v>
      </c>
      <c r="K49" s="76" t="s">
        <v>217</v>
      </c>
      <c r="L49" s="104">
        <v>15</v>
      </c>
      <c r="M49" s="76" t="s">
        <v>218</v>
      </c>
      <c r="N49" s="76" t="s">
        <v>219</v>
      </c>
      <c r="O49" s="85">
        <v>44265</v>
      </c>
      <c r="P49" s="85">
        <v>44561</v>
      </c>
      <c r="Q49" s="76">
        <v>120000000</v>
      </c>
      <c r="R49" s="76" t="s">
        <v>197</v>
      </c>
      <c r="S49" s="76" t="s">
        <v>205</v>
      </c>
      <c r="T49" s="78"/>
      <c r="U49" s="78"/>
      <c r="V49" s="78" t="s">
        <v>220</v>
      </c>
      <c r="W49" s="78" t="s">
        <v>221</v>
      </c>
      <c r="X49" s="78"/>
      <c r="Y49" s="78"/>
      <c r="Z49" s="50">
        <f t="shared" si="19"/>
        <v>120000000</v>
      </c>
      <c r="AA49" s="51">
        <f>120000000-51000000</f>
        <v>69000000</v>
      </c>
      <c r="AB49" s="51"/>
      <c r="AC49" s="51"/>
      <c r="AD49" s="51"/>
      <c r="AE49" s="51"/>
      <c r="AF49" s="51"/>
      <c r="AG49" s="51"/>
      <c r="AH49" s="51">
        <v>51000000</v>
      </c>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2"/>
      <c r="CL49" s="50"/>
      <c r="CM49" s="50"/>
      <c r="CN49" s="50"/>
      <c r="CO49" s="50"/>
      <c r="CP49" s="50"/>
      <c r="CQ49" s="50"/>
      <c r="CR49" s="103"/>
      <c r="CS49" s="103"/>
      <c r="CT49" s="103"/>
      <c r="CU49" s="103"/>
      <c r="CV49" s="103"/>
      <c r="CW49" s="103"/>
      <c r="CX49" s="103"/>
      <c r="CY49" s="103"/>
      <c r="CZ49" s="103"/>
      <c r="DA49" s="103"/>
      <c r="DB49" s="103"/>
      <c r="DC49" s="103"/>
      <c r="DD49" s="103"/>
      <c r="DE49" s="103"/>
      <c r="DF49" s="103"/>
      <c r="DG49" s="103"/>
      <c r="DH49" s="103"/>
      <c r="DI49" s="103"/>
      <c r="DJ49" s="103"/>
      <c r="DK49" s="103"/>
    </row>
    <row r="50" spans="1:115" ht="60" x14ac:dyDescent="0.25">
      <c r="A50" s="75" t="s">
        <v>100</v>
      </c>
      <c r="B50" s="75" t="s">
        <v>164</v>
      </c>
      <c r="C50" s="75" t="s">
        <v>100</v>
      </c>
      <c r="D50" s="75" t="s">
        <v>195</v>
      </c>
      <c r="E50" s="75" t="s">
        <v>198</v>
      </c>
      <c r="F50" s="75" t="s">
        <v>214</v>
      </c>
      <c r="G50" s="75" t="s">
        <v>120</v>
      </c>
      <c r="H50" s="75" t="s">
        <v>143</v>
      </c>
      <c r="I50" s="93" t="s">
        <v>222</v>
      </c>
      <c r="J50" s="76">
        <f t="shared" si="20"/>
        <v>26000000</v>
      </c>
      <c r="K50" s="76" t="s">
        <v>223</v>
      </c>
      <c r="L50" s="104">
        <v>40</v>
      </c>
      <c r="M50" s="76" t="s">
        <v>224</v>
      </c>
      <c r="N50" s="76" t="s">
        <v>225</v>
      </c>
      <c r="O50" s="85">
        <v>44265</v>
      </c>
      <c r="P50" s="85">
        <v>44561</v>
      </c>
      <c r="Q50" s="76">
        <v>26000000</v>
      </c>
      <c r="R50" s="76" t="s">
        <v>197</v>
      </c>
      <c r="S50" s="76" t="s">
        <v>205</v>
      </c>
      <c r="T50" s="78"/>
      <c r="U50" s="78"/>
      <c r="V50" s="78" t="s">
        <v>226</v>
      </c>
      <c r="W50" s="78" t="s">
        <v>227</v>
      </c>
      <c r="X50" s="78"/>
      <c r="Y50" s="78"/>
      <c r="Z50" s="50">
        <f t="shared" si="19"/>
        <v>26000000</v>
      </c>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v>11000000</v>
      </c>
      <c r="CI50" s="51">
        <v>15000000</v>
      </c>
      <c r="CJ50" s="51"/>
      <c r="CK50" s="52"/>
      <c r="CL50" s="50"/>
      <c r="CM50" s="50"/>
      <c r="CN50" s="50"/>
      <c r="CO50" s="50"/>
      <c r="CP50" s="50"/>
      <c r="CQ50" s="50"/>
      <c r="CR50" s="103"/>
      <c r="CS50" s="103"/>
      <c r="CT50" s="103"/>
      <c r="CU50" s="103"/>
      <c r="CV50" s="103"/>
      <c r="CW50" s="103"/>
      <c r="CX50" s="103"/>
      <c r="CY50" s="103"/>
      <c r="CZ50" s="103"/>
      <c r="DA50" s="103"/>
      <c r="DB50" s="103"/>
      <c r="DC50" s="103"/>
      <c r="DD50" s="103"/>
      <c r="DE50" s="103"/>
      <c r="DF50" s="103"/>
      <c r="DG50" s="103"/>
      <c r="DH50" s="103"/>
      <c r="DI50" s="103"/>
      <c r="DJ50" s="103"/>
      <c r="DK50" s="103"/>
    </row>
    <row r="51" spans="1:115" ht="120" x14ac:dyDescent="0.25">
      <c r="A51" s="75" t="s">
        <v>100</v>
      </c>
      <c r="B51" s="75" t="s">
        <v>164</v>
      </c>
      <c r="C51" s="75" t="s">
        <v>100</v>
      </c>
      <c r="D51" s="75" t="s">
        <v>195</v>
      </c>
      <c r="E51" s="75" t="s">
        <v>198</v>
      </c>
      <c r="F51" s="75" t="s">
        <v>214</v>
      </c>
      <c r="G51" s="75" t="s">
        <v>120</v>
      </c>
      <c r="H51" s="75" t="s">
        <v>143</v>
      </c>
      <c r="I51" s="53" t="s">
        <v>228</v>
      </c>
      <c r="J51" s="76">
        <f t="shared" si="20"/>
        <v>602500000</v>
      </c>
      <c r="K51" s="76" t="s">
        <v>229</v>
      </c>
      <c r="L51" s="104">
        <v>2</v>
      </c>
      <c r="M51" s="76" t="s">
        <v>230</v>
      </c>
      <c r="N51" s="76" t="s">
        <v>231</v>
      </c>
      <c r="O51" s="85">
        <v>44357</v>
      </c>
      <c r="P51" s="85">
        <v>44561</v>
      </c>
      <c r="Q51" s="76">
        <v>602500000</v>
      </c>
      <c r="R51" s="76" t="s">
        <v>197</v>
      </c>
      <c r="S51" s="76" t="s">
        <v>205</v>
      </c>
      <c r="T51" s="78"/>
      <c r="U51" s="78"/>
      <c r="V51" s="78" t="s">
        <v>232</v>
      </c>
      <c r="W51" s="78" t="s">
        <v>233</v>
      </c>
      <c r="X51" s="78"/>
      <c r="Y51" s="78"/>
      <c r="Z51" s="50">
        <f t="shared" si="19"/>
        <v>602500000</v>
      </c>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v>592500000</v>
      </c>
      <c r="BD51" s="51">
        <v>10000000</v>
      </c>
      <c r="BE51" s="51"/>
      <c r="BF51" s="51"/>
      <c r="BG51" s="51"/>
      <c r="BH51" s="51"/>
      <c r="BI51" s="51"/>
      <c r="BJ51" s="51"/>
      <c r="BK51" s="105"/>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2"/>
      <c r="CL51" s="50"/>
      <c r="CM51" s="50"/>
      <c r="CN51" s="50"/>
      <c r="CO51" s="50"/>
      <c r="CP51" s="50"/>
      <c r="CQ51" s="50"/>
      <c r="CR51" s="103"/>
      <c r="CS51" s="103"/>
      <c r="CT51" s="103"/>
      <c r="CU51" s="103"/>
      <c r="CV51" s="103"/>
      <c r="CW51" s="103"/>
      <c r="CX51" s="103"/>
      <c r="CY51" s="103"/>
      <c r="CZ51" s="103"/>
      <c r="DA51" s="103"/>
      <c r="DB51" s="103"/>
      <c r="DC51" s="103"/>
      <c r="DD51" s="103"/>
      <c r="DE51" s="103"/>
      <c r="DF51" s="103"/>
      <c r="DG51" s="103"/>
      <c r="DH51" s="103"/>
      <c r="DI51" s="103"/>
      <c r="DJ51" s="103"/>
      <c r="DK51" s="103"/>
    </row>
    <row r="52" spans="1:115" ht="15.75" x14ac:dyDescent="0.25">
      <c r="A52" s="46" t="s">
        <v>100</v>
      </c>
      <c r="B52" s="46" t="s">
        <v>100</v>
      </c>
      <c r="C52" s="46"/>
      <c r="D52" s="46"/>
      <c r="E52" s="46"/>
      <c r="F52" s="46"/>
      <c r="G52" s="47"/>
      <c r="H52" s="47"/>
      <c r="I52" s="48" t="s">
        <v>166</v>
      </c>
      <c r="J52" s="100"/>
      <c r="K52" s="100"/>
      <c r="L52" s="100"/>
      <c r="M52" s="100"/>
      <c r="N52" s="100"/>
      <c r="O52" s="100"/>
      <c r="P52" s="100"/>
      <c r="Q52" s="100"/>
      <c r="R52" s="100"/>
      <c r="S52" s="100"/>
      <c r="T52" s="100"/>
      <c r="U52" s="100"/>
      <c r="V52" s="100"/>
      <c r="W52" s="100"/>
      <c r="X52" s="100"/>
      <c r="Y52" s="100"/>
      <c r="Z52" s="50">
        <f t="shared" si="19"/>
        <v>0</v>
      </c>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4"/>
      <c r="CL52" s="65"/>
      <c r="CM52" s="65"/>
      <c r="CN52" s="65"/>
      <c r="CO52" s="65"/>
      <c r="CP52" s="65"/>
      <c r="CQ52" s="65"/>
      <c r="CR52" s="66"/>
      <c r="CS52" s="66"/>
      <c r="CT52" s="66"/>
      <c r="CU52" s="66"/>
      <c r="CV52" s="66"/>
      <c r="CW52" s="66"/>
      <c r="CX52" s="66"/>
      <c r="CY52" s="66"/>
      <c r="CZ52" s="66"/>
      <c r="DA52" s="66"/>
      <c r="DB52" s="66"/>
      <c r="DC52" s="66"/>
      <c r="DD52" s="66"/>
      <c r="DE52" s="66"/>
      <c r="DF52" s="66"/>
      <c r="DG52" s="66"/>
      <c r="DH52" s="66"/>
      <c r="DI52" s="66"/>
      <c r="DJ52" s="66"/>
      <c r="DK52" s="66"/>
    </row>
    <row r="53" spans="1:115" ht="15.75" x14ac:dyDescent="0.25">
      <c r="A53" s="55" t="s">
        <v>100</v>
      </c>
      <c r="B53" s="55" t="s">
        <v>100</v>
      </c>
      <c r="C53" s="55" t="s">
        <v>152</v>
      </c>
      <c r="D53" s="55"/>
      <c r="E53" s="55"/>
      <c r="F53" s="55"/>
      <c r="G53" s="55"/>
      <c r="H53" s="56"/>
      <c r="I53" s="57" t="s">
        <v>153</v>
      </c>
      <c r="J53" s="58"/>
      <c r="K53" s="58"/>
      <c r="L53" s="58"/>
      <c r="M53" s="58"/>
      <c r="N53" s="58"/>
      <c r="O53" s="58"/>
      <c r="P53" s="58"/>
      <c r="Q53" s="58"/>
      <c r="R53" s="58"/>
      <c r="S53" s="58"/>
      <c r="T53" s="58"/>
      <c r="U53" s="58"/>
      <c r="V53" s="58"/>
      <c r="W53" s="58"/>
      <c r="X53" s="58"/>
      <c r="Y53" s="58"/>
      <c r="Z53" s="50">
        <f t="shared" si="19"/>
        <v>0</v>
      </c>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4"/>
      <c r="CL53" s="65"/>
      <c r="CM53" s="65"/>
      <c r="CN53" s="65"/>
      <c r="CO53" s="65"/>
      <c r="CP53" s="65"/>
      <c r="CQ53" s="65"/>
      <c r="CR53" s="66"/>
      <c r="CS53" s="66"/>
      <c r="CT53" s="66"/>
      <c r="CU53" s="66"/>
      <c r="CV53" s="66"/>
      <c r="CW53" s="66"/>
      <c r="CX53" s="66"/>
      <c r="CY53" s="66"/>
      <c r="CZ53" s="66"/>
      <c r="DA53" s="66"/>
      <c r="DB53" s="66"/>
      <c r="DC53" s="66"/>
      <c r="DD53" s="66"/>
      <c r="DE53" s="66"/>
      <c r="DF53" s="66"/>
      <c r="DG53" s="66"/>
      <c r="DH53" s="66"/>
      <c r="DI53" s="66"/>
      <c r="DJ53" s="66"/>
      <c r="DK53" s="66"/>
    </row>
    <row r="54" spans="1:115" ht="15.75" x14ac:dyDescent="0.25">
      <c r="A54" s="89" t="s">
        <v>100</v>
      </c>
      <c r="B54" s="89" t="s">
        <v>100</v>
      </c>
      <c r="C54" s="89" t="s">
        <v>152</v>
      </c>
      <c r="D54" s="89" t="s">
        <v>154</v>
      </c>
      <c r="E54" s="89"/>
      <c r="F54" s="89"/>
      <c r="G54" s="90"/>
      <c r="H54" s="90"/>
      <c r="I54" s="106" t="s">
        <v>155</v>
      </c>
      <c r="J54" s="102"/>
      <c r="K54" s="102"/>
      <c r="L54" s="102"/>
      <c r="M54" s="102"/>
      <c r="N54" s="102"/>
      <c r="O54" s="102"/>
      <c r="P54" s="102"/>
      <c r="Q54" s="102"/>
      <c r="R54" s="102"/>
      <c r="S54" s="102"/>
      <c r="T54" s="102"/>
      <c r="U54" s="102"/>
      <c r="V54" s="102"/>
      <c r="W54" s="102"/>
      <c r="X54" s="102"/>
      <c r="Y54" s="102"/>
      <c r="Z54" s="50">
        <f t="shared" si="19"/>
        <v>0</v>
      </c>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4"/>
      <c r="CL54" s="65"/>
      <c r="CM54" s="65"/>
      <c r="CN54" s="65"/>
      <c r="CO54" s="65"/>
      <c r="CP54" s="65"/>
      <c r="CQ54" s="65"/>
      <c r="CR54" s="66"/>
      <c r="CS54" s="66"/>
      <c r="CT54" s="66"/>
      <c r="CU54" s="66"/>
      <c r="CV54" s="66"/>
      <c r="CW54" s="66"/>
      <c r="CX54" s="66"/>
      <c r="CY54" s="66"/>
      <c r="CZ54" s="66"/>
      <c r="DA54" s="66"/>
      <c r="DB54" s="66"/>
      <c r="DC54" s="66"/>
      <c r="DD54" s="66"/>
      <c r="DE54" s="66"/>
      <c r="DF54" s="66"/>
      <c r="DG54" s="66"/>
      <c r="DH54" s="66"/>
      <c r="DI54" s="66"/>
      <c r="DJ54" s="66"/>
      <c r="DK54" s="66"/>
    </row>
    <row r="55" spans="1:115" ht="15.75" x14ac:dyDescent="0.25">
      <c r="A55" s="67" t="s">
        <v>100</v>
      </c>
      <c r="B55" s="67" t="s">
        <v>100</v>
      </c>
      <c r="C55" s="67" t="s">
        <v>152</v>
      </c>
      <c r="D55" s="67" t="s">
        <v>154</v>
      </c>
      <c r="E55" s="67" t="s">
        <v>139</v>
      </c>
      <c r="F55" s="67"/>
      <c r="G55" s="68"/>
      <c r="H55" s="68"/>
      <c r="I55" s="69" t="s">
        <v>140</v>
      </c>
      <c r="J55" s="70"/>
      <c r="K55" s="70"/>
      <c r="L55" s="70"/>
      <c r="M55" s="70"/>
      <c r="N55" s="70"/>
      <c r="O55" s="70"/>
      <c r="P55" s="70"/>
      <c r="Q55" s="70"/>
      <c r="R55" s="70"/>
      <c r="S55" s="70"/>
      <c r="T55" s="70"/>
      <c r="U55" s="70"/>
      <c r="V55" s="70"/>
      <c r="W55" s="70"/>
      <c r="X55" s="70"/>
      <c r="Y55" s="70"/>
      <c r="Z55" s="50"/>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4"/>
      <c r="CL55" s="65"/>
      <c r="CM55" s="65"/>
      <c r="CN55" s="65"/>
      <c r="CO55" s="65"/>
      <c r="CP55" s="65"/>
      <c r="CQ55" s="65"/>
      <c r="CR55" s="66"/>
      <c r="CS55" s="66"/>
      <c r="CT55" s="66"/>
      <c r="CU55" s="66"/>
      <c r="CV55" s="66"/>
      <c r="CW55" s="66"/>
      <c r="CX55" s="66"/>
      <c r="CY55" s="66"/>
      <c r="CZ55" s="66"/>
      <c r="DA55" s="66"/>
      <c r="DB55" s="66"/>
      <c r="DC55" s="66"/>
      <c r="DD55" s="66"/>
      <c r="DE55" s="66"/>
      <c r="DF55" s="66"/>
      <c r="DG55" s="66"/>
      <c r="DH55" s="66"/>
      <c r="DI55" s="66"/>
      <c r="DJ55" s="66"/>
      <c r="DK55" s="66"/>
    </row>
    <row r="56" spans="1:115" ht="31.5" x14ac:dyDescent="0.25">
      <c r="A56" s="71" t="s">
        <v>100</v>
      </c>
      <c r="B56" s="71" t="s">
        <v>100</v>
      </c>
      <c r="C56" s="71" t="s">
        <v>152</v>
      </c>
      <c r="D56" s="71" t="s">
        <v>154</v>
      </c>
      <c r="E56" s="71" t="s">
        <v>139</v>
      </c>
      <c r="F56" s="71" t="s">
        <v>181</v>
      </c>
      <c r="G56" s="72"/>
      <c r="H56" s="72"/>
      <c r="I56" s="73" t="s">
        <v>182</v>
      </c>
      <c r="J56" s="74"/>
      <c r="K56" s="74"/>
      <c r="L56" s="74"/>
      <c r="M56" s="74"/>
      <c r="N56" s="74"/>
      <c r="O56" s="74"/>
      <c r="P56" s="74"/>
      <c r="Q56" s="74"/>
      <c r="R56" s="74"/>
      <c r="S56" s="74"/>
      <c r="T56" s="74"/>
      <c r="U56" s="74"/>
      <c r="V56" s="74"/>
      <c r="W56" s="74"/>
      <c r="X56" s="74"/>
      <c r="Y56" s="74"/>
      <c r="Z56" s="50">
        <f t="shared" ref="Z56:Z61" si="21">SUM(AA56:CK56)</f>
        <v>0</v>
      </c>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4"/>
      <c r="CL56" s="65"/>
      <c r="CM56" s="65"/>
      <c r="CN56" s="65"/>
      <c r="CO56" s="65"/>
      <c r="CP56" s="65"/>
      <c r="CQ56" s="65"/>
      <c r="CR56" s="66"/>
      <c r="CS56" s="66"/>
      <c r="CT56" s="66"/>
      <c r="CU56" s="66"/>
      <c r="CV56" s="66"/>
      <c r="CW56" s="66"/>
      <c r="CX56" s="66"/>
      <c r="CY56" s="66"/>
      <c r="CZ56" s="66"/>
      <c r="DA56" s="66"/>
      <c r="DB56" s="66"/>
      <c r="DC56" s="66"/>
      <c r="DD56" s="66"/>
      <c r="DE56" s="66"/>
      <c r="DF56" s="66"/>
      <c r="DG56" s="66"/>
      <c r="DH56" s="66"/>
      <c r="DI56" s="66"/>
      <c r="DJ56" s="66"/>
      <c r="DK56" s="66"/>
    </row>
    <row r="57" spans="1:115" ht="409.6" thickBot="1" x14ac:dyDescent="0.3">
      <c r="A57" s="75" t="s">
        <v>100</v>
      </c>
      <c r="B57" s="75" t="s">
        <v>100</v>
      </c>
      <c r="C57" s="75" t="s">
        <v>152</v>
      </c>
      <c r="D57" s="75" t="s">
        <v>154</v>
      </c>
      <c r="E57" s="75" t="s">
        <v>139</v>
      </c>
      <c r="F57" s="75" t="s">
        <v>181</v>
      </c>
      <c r="G57" s="75" t="s">
        <v>120</v>
      </c>
      <c r="H57" s="75" t="s">
        <v>110</v>
      </c>
      <c r="I57" s="93" t="s">
        <v>234</v>
      </c>
      <c r="J57" s="76">
        <f t="shared" ref="J57" si="22">Z57</f>
        <v>228500000</v>
      </c>
      <c r="K57" s="76" t="s">
        <v>235</v>
      </c>
      <c r="L57" s="104">
        <v>1</v>
      </c>
      <c r="M57" s="94" t="s">
        <v>236</v>
      </c>
      <c r="N57" s="104">
        <v>1</v>
      </c>
      <c r="O57" s="77" t="s">
        <v>237</v>
      </c>
      <c r="P57" s="77" t="s">
        <v>238</v>
      </c>
      <c r="Q57" s="76">
        <v>228500000</v>
      </c>
      <c r="R57" s="76" t="s">
        <v>239</v>
      </c>
      <c r="S57" s="76" t="s">
        <v>240</v>
      </c>
      <c r="T57" s="78"/>
      <c r="U57" s="78"/>
      <c r="V57" s="78"/>
      <c r="W57" s="78"/>
      <c r="X57" s="78"/>
      <c r="Y57" s="78"/>
      <c r="Z57" s="50">
        <f t="shared" si="21"/>
        <v>228500000</v>
      </c>
      <c r="AA57" s="51"/>
      <c r="AB57" s="51"/>
      <c r="AC57" s="51"/>
      <c r="AD57" s="51"/>
      <c r="AE57" s="51"/>
      <c r="AF57" s="51"/>
      <c r="AG57" s="51"/>
      <c r="AH57" s="51">
        <v>73650000</v>
      </c>
      <c r="AI57" s="51">
        <f>110000000-AH57</f>
        <v>36350000</v>
      </c>
      <c r="AJ57" s="51"/>
      <c r="AK57" s="51"/>
      <c r="AL57" s="51"/>
      <c r="AM57" s="51"/>
      <c r="AN57" s="51"/>
      <c r="AO57" s="51"/>
      <c r="AP57" s="51"/>
      <c r="AQ57" s="51"/>
      <c r="AR57" s="51">
        <v>118500000</v>
      </c>
      <c r="AS57" s="51"/>
      <c r="AT57" s="51"/>
      <c r="AU57" s="51"/>
      <c r="AV57" s="51"/>
      <c r="AW57" s="51"/>
      <c r="AX57" s="51"/>
      <c r="AY57" s="51"/>
      <c r="AZ57" s="51"/>
      <c r="BA57" s="51"/>
      <c r="BB57" s="51"/>
      <c r="BC57" s="107"/>
      <c r="BD57" s="107"/>
      <c r="BE57" s="108"/>
      <c r="BF57" s="108"/>
      <c r="BG57" s="109"/>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2"/>
      <c r="CL57" s="53"/>
      <c r="CM57" s="53"/>
      <c r="CN57" s="53"/>
      <c r="CO57" s="53"/>
      <c r="CP57" s="53"/>
      <c r="CQ57" s="53"/>
      <c r="CR57" s="54"/>
      <c r="CS57" s="54"/>
      <c r="CT57" s="54"/>
      <c r="CU57" s="54"/>
      <c r="CV57" s="54"/>
      <c r="CW57" s="54"/>
      <c r="CX57" s="54"/>
      <c r="CY57" s="54"/>
      <c r="CZ57" s="54"/>
      <c r="DA57" s="54"/>
      <c r="DB57" s="54"/>
      <c r="DC57" s="54"/>
      <c r="DD57" s="54"/>
      <c r="DE57" s="54"/>
      <c r="DF57" s="54"/>
      <c r="DG57" s="54"/>
      <c r="DH57" s="54"/>
      <c r="DI57" s="54"/>
      <c r="DJ57" s="54"/>
      <c r="DK57" s="54"/>
    </row>
    <row r="58" spans="1:115" ht="15.75" x14ac:dyDescent="0.25">
      <c r="A58" s="36" t="s">
        <v>169</v>
      </c>
      <c r="B58" s="36"/>
      <c r="C58" s="36"/>
      <c r="D58" s="36"/>
      <c r="E58" s="36"/>
      <c r="F58" s="36"/>
      <c r="G58" s="37"/>
      <c r="H58" s="37"/>
      <c r="I58" s="38" t="s">
        <v>241</v>
      </c>
      <c r="J58" s="39"/>
      <c r="K58" s="39"/>
      <c r="L58" s="39"/>
      <c r="M58" s="39"/>
      <c r="N58" s="39"/>
      <c r="O58" s="39"/>
      <c r="P58" s="39"/>
      <c r="Q58" s="39"/>
      <c r="R58" s="39"/>
      <c r="S58" s="39"/>
      <c r="T58" s="39"/>
      <c r="U58" s="39"/>
      <c r="V58" s="39"/>
      <c r="W58" s="39"/>
      <c r="X58" s="39"/>
      <c r="Y58" s="39"/>
      <c r="Z58" s="50">
        <f t="shared" si="21"/>
        <v>0</v>
      </c>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3"/>
      <c r="CL58" s="44"/>
      <c r="CM58" s="44"/>
      <c r="CN58" s="44"/>
      <c r="CO58" s="44"/>
      <c r="CP58" s="44"/>
      <c r="CQ58" s="44"/>
      <c r="CR58" s="45"/>
      <c r="CS58" s="45"/>
      <c r="CT58" s="45"/>
      <c r="CU58" s="45"/>
      <c r="CV58" s="45"/>
      <c r="CW58" s="45"/>
      <c r="CX58" s="45"/>
      <c r="CY58" s="45"/>
      <c r="CZ58" s="45"/>
      <c r="DA58" s="45"/>
      <c r="DB58" s="45"/>
      <c r="DC58" s="45"/>
      <c r="DD58" s="45"/>
      <c r="DE58" s="45"/>
      <c r="DF58" s="45"/>
      <c r="DG58" s="45"/>
      <c r="DH58" s="45"/>
      <c r="DI58" s="45"/>
      <c r="DJ58" s="45"/>
      <c r="DK58" s="45"/>
    </row>
    <row r="59" spans="1:115" ht="15.75" x14ac:dyDescent="0.25">
      <c r="A59" s="46" t="s">
        <v>169</v>
      </c>
      <c r="B59" s="46" t="s">
        <v>242</v>
      </c>
      <c r="C59" s="46"/>
      <c r="D59" s="46"/>
      <c r="E59" s="46"/>
      <c r="F59" s="46"/>
      <c r="G59" s="47"/>
      <c r="H59" s="47"/>
      <c r="I59" s="48" t="s">
        <v>243</v>
      </c>
      <c r="J59" s="100"/>
      <c r="K59" s="100"/>
      <c r="L59" s="100"/>
      <c r="M59" s="100"/>
      <c r="N59" s="100"/>
      <c r="O59" s="100"/>
      <c r="P59" s="100"/>
      <c r="Q59" s="100"/>
      <c r="R59" s="100"/>
      <c r="S59" s="100"/>
      <c r="T59" s="100"/>
      <c r="U59" s="100"/>
      <c r="V59" s="100"/>
      <c r="W59" s="100"/>
      <c r="X59" s="100"/>
      <c r="Y59" s="100"/>
      <c r="Z59" s="50">
        <f t="shared" si="21"/>
        <v>0</v>
      </c>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4"/>
      <c r="CL59" s="65"/>
      <c r="CM59" s="65"/>
      <c r="CN59" s="65"/>
      <c r="CO59" s="65"/>
      <c r="CP59" s="65"/>
      <c r="CQ59" s="65"/>
      <c r="CR59" s="66"/>
      <c r="CS59" s="66"/>
      <c r="CT59" s="66"/>
      <c r="CU59" s="66"/>
      <c r="CV59" s="66"/>
      <c r="CW59" s="66"/>
      <c r="CX59" s="66"/>
      <c r="CY59" s="66"/>
      <c r="CZ59" s="66"/>
      <c r="DA59" s="66"/>
      <c r="DB59" s="66"/>
      <c r="DC59" s="66"/>
      <c r="DD59" s="66"/>
      <c r="DE59" s="66"/>
      <c r="DF59" s="66"/>
      <c r="DG59" s="66"/>
      <c r="DH59" s="66"/>
      <c r="DI59" s="66"/>
      <c r="DJ59" s="66"/>
      <c r="DK59" s="66"/>
    </row>
    <row r="60" spans="1:115" ht="15.75" x14ac:dyDescent="0.25">
      <c r="A60" s="55" t="s">
        <v>169</v>
      </c>
      <c r="B60" s="55" t="s">
        <v>242</v>
      </c>
      <c r="C60" s="55" t="s">
        <v>242</v>
      </c>
      <c r="D60" s="55"/>
      <c r="E60" s="55"/>
      <c r="F60" s="55"/>
      <c r="G60" s="55"/>
      <c r="H60" s="56"/>
      <c r="I60" s="57" t="s">
        <v>244</v>
      </c>
      <c r="J60" s="58"/>
      <c r="K60" s="58"/>
      <c r="L60" s="58"/>
      <c r="M60" s="58"/>
      <c r="N60" s="58"/>
      <c r="O60" s="58"/>
      <c r="P60" s="58"/>
      <c r="Q60" s="58"/>
      <c r="R60" s="58"/>
      <c r="S60" s="58"/>
      <c r="T60" s="58"/>
      <c r="U60" s="58"/>
      <c r="V60" s="58"/>
      <c r="W60" s="58"/>
      <c r="X60" s="58"/>
      <c r="Y60" s="58"/>
      <c r="Z60" s="50">
        <f t="shared" si="21"/>
        <v>0</v>
      </c>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4"/>
      <c r="CL60" s="65"/>
      <c r="CM60" s="65"/>
      <c r="CN60" s="65"/>
      <c r="CO60" s="65"/>
      <c r="CP60" s="65"/>
      <c r="CQ60" s="65"/>
      <c r="CR60" s="66"/>
      <c r="CS60" s="66"/>
      <c r="CT60" s="66"/>
      <c r="CU60" s="66"/>
      <c r="CV60" s="66"/>
      <c r="CW60" s="66"/>
      <c r="CX60" s="66"/>
      <c r="CY60" s="66"/>
      <c r="CZ60" s="66"/>
      <c r="DA60" s="66"/>
      <c r="DB60" s="66"/>
      <c r="DC60" s="66"/>
      <c r="DD60" s="66"/>
      <c r="DE60" s="66"/>
      <c r="DF60" s="66"/>
      <c r="DG60" s="66"/>
      <c r="DH60" s="66"/>
      <c r="DI60" s="66"/>
      <c r="DJ60" s="66"/>
      <c r="DK60" s="66"/>
    </row>
    <row r="61" spans="1:115" ht="15.75" x14ac:dyDescent="0.25">
      <c r="A61" s="89" t="s">
        <v>169</v>
      </c>
      <c r="B61" s="89" t="s">
        <v>242</v>
      </c>
      <c r="C61" s="89" t="s">
        <v>242</v>
      </c>
      <c r="D61" s="89" t="s">
        <v>242</v>
      </c>
      <c r="E61" s="89"/>
      <c r="F61" s="89"/>
      <c r="G61" s="90"/>
      <c r="H61" s="90"/>
      <c r="I61" s="101" t="s">
        <v>245</v>
      </c>
      <c r="J61" s="92"/>
      <c r="K61" s="92"/>
      <c r="L61" s="92"/>
      <c r="M61" s="92"/>
      <c r="N61" s="92"/>
      <c r="O61" s="92"/>
      <c r="P61" s="92"/>
      <c r="Q61" s="92"/>
      <c r="R61" s="92"/>
      <c r="S61" s="92"/>
      <c r="T61" s="92"/>
      <c r="U61" s="92"/>
      <c r="V61" s="92"/>
      <c r="W61" s="92"/>
      <c r="X61" s="92"/>
      <c r="Y61" s="92"/>
      <c r="Z61" s="50">
        <f t="shared" si="21"/>
        <v>0</v>
      </c>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1"/>
      <c r="CL61" s="112"/>
      <c r="CM61" s="112"/>
      <c r="CN61" s="112"/>
      <c r="CO61" s="112"/>
      <c r="CP61" s="112"/>
      <c r="CQ61" s="112"/>
      <c r="CR61" s="113"/>
      <c r="CS61" s="113"/>
      <c r="CT61" s="113"/>
      <c r="CU61" s="113"/>
      <c r="CV61" s="113"/>
      <c r="CW61" s="113"/>
      <c r="CX61" s="113"/>
      <c r="CY61" s="113"/>
      <c r="CZ61" s="113"/>
      <c r="DA61" s="113"/>
      <c r="DB61" s="113"/>
      <c r="DC61" s="113"/>
      <c r="DD61" s="113"/>
      <c r="DE61" s="113"/>
      <c r="DF61" s="113"/>
      <c r="DG61" s="113"/>
      <c r="DH61" s="113"/>
      <c r="DI61" s="113"/>
      <c r="DJ61" s="113"/>
      <c r="DK61" s="113"/>
    </row>
    <row r="62" spans="1:115" ht="15.75" x14ac:dyDescent="0.25">
      <c r="A62" s="67" t="s">
        <v>169</v>
      </c>
      <c r="B62" s="67" t="s">
        <v>242</v>
      </c>
      <c r="C62" s="67" t="s">
        <v>242</v>
      </c>
      <c r="D62" s="67" t="s">
        <v>242</v>
      </c>
      <c r="E62" s="67" t="s">
        <v>246</v>
      </c>
      <c r="F62" s="67"/>
      <c r="G62" s="68"/>
      <c r="H62" s="68"/>
      <c r="I62" s="69" t="s">
        <v>247</v>
      </c>
      <c r="J62" s="70"/>
      <c r="K62" s="70"/>
      <c r="L62" s="70"/>
      <c r="M62" s="70"/>
      <c r="N62" s="70"/>
      <c r="O62" s="70"/>
      <c r="P62" s="70"/>
      <c r="Q62" s="70"/>
      <c r="R62" s="70"/>
      <c r="S62" s="70"/>
      <c r="T62" s="70"/>
      <c r="U62" s="70"/>
      <c r="V62" s="70"/>
      <c r="W62" s="70"/>
      <c r="X62" s="70"/>
      <c r="Y62" s="70"/>
      <c r="Z62" s="5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1"/>
      <c r="CL62" s="112"/>
      <c r="CM62" s="112"/>
      <c r="CN62" s="112"/>
      <c r="CO62" s="112"/>
      <c r="CP62" s="112"/>
      <c r="CQ62" s="112"/>
      <c r="CR62" s="113"/>
      <c r="CS62" s="113"/>
      <c r="CT62" s="113"/>
      <c r="CU62" s="113"/>
      <c r="CV62" s="113"/>
      <c r="CW62" s="113"/>
      <c r="CX62" s="113"/>
      <c r="CY62" s="113"/>
      <c r="CZ62" s="113"/>
      <c r="DA62" s="113"/>
      <c r="DB62" s="113"/>
      <c r="DC62" s="113"/>
      <c r="DD62" s="113"/>
      <c r="DE62" s="113"/>
      <c r="DF62" s="113"/>
      <c r="DG62" s="113"/>
      <c r="DH62" s="113"/>
      <c r="DI62" s="113"/>
      <c r="DJ62" s="113"/>
      <c r="DK62" s="113"/>
    </row>
    <row r="63" spans="1:115" ht="15.75" x14ac:dyDescent="0.25">
      <c r="A63" s="71" t="s">
        <v>169</v>
      </c>
      <c r="B63" s="71" t="s">
        <v>242</v>
      </c>
      <c r="C63" s="71" t="s">
        <v>242</v>
      </c>
      <c r="D63" s="71" t="s">
        <v>242</v>
      </c>
      <c r="E63" s="71" t="s">
        <v>246</v>
      </c>
      <c r="F63" s="71" t="s">
        <v>242</v>
      </c>
      <c r="G63" s="72"/>
      <c r="H63" s="72"/>
      <c r="I63" s="73" t="s">
        <v>248</v>
      </c>
      <c r="J63" s="74"/>
      <c r="K63" s="74"/>
      <c r="L63" s="74"/>
      <c r="M63" s="74"/>
      <c r="N63" s="74"/>
      <c r="O63" s="74"/>
      <c r="P63" s="74"/>
      <c r="Q63" s="74"/>
      <c r="R63" s="74"/>
      <c r="S63" s="74"/>
      <c r="T63" s="74"/>
      <c r="U63" s="74"/>
      <c r="V63" s="74"/>
      <c r="W63" s="74"/>
      <c r="X63" s="74"/>
      <c r="Y63" s="74"/>
      <c r="Z63" s="50">
        <f t="shared" ref="Z63:Z65" si="23">SUM(AA63:CK63)</f>
        <v>0</v>
      </c>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1"/>
      <c r="CL63" s="112"/>
      <c r="CM63" s="112"/>
      <c r="CN63" s="112"/>
      <c r="CO63" s="112"/>
      <c r="CP63" s="112"/>
      <c r="CQ63" s="112"/>
      <c r="CR63" s="113"/>
      <c r="CS63" s="113"/>
      <c r="CT63" s="113"/>
      <c r="CU63" s="113"/>
      <c r="CV63" s="113"/>
      <c r="CW63" s="113"/>
      <c r="CX63" s="113"/>
      <c r="CY63" s="113"/>
      <c r="CZ63" s="113"/>
      <c r="DA63" s="113"/>
      <c r="DB63" s="113"/>
      <c r="DC63" s="113"/>
      <c r="DD63" s="113"/>
      <c r="DE63" s="113"/>
      <c r="DF63" s="113"/>
      <c r="DG63" s="113"/>
      <c r="DH63" s="113"/>
      <c r="DI63" s="113"/>
      <c r="DJ63" s="113"/>
      <c r="DK63" s="113"/>
    </row>
    <row r="64" spans="1:115" ht="75" x14ac:dyDescent="0.25">
      <c r="A64" s="75" t="s">
        <v>169</v>
      </c>
      <c r="B64" s="75" t="s">
        <v>242</v>
      </c>
      <c r="C64" s="75" t="s">
        <v>242</v>
      </c>
      <c r="D64" s="75" t="s">
        <v>242</v>
      </c>
      <c r="E64" s="75" t="s">
        <v>246</v>
      </c>
      <c r="F64" s="75" t="s">
        <v>242</v>
      </c>
      <c r="G64" s="75" t="s">
        <v>120</v>
      </c>
      <c r="H64" s="75" t="s">
        <v>143</v>
      </c>
      <c r="I64" s="93" t="s">
        <v>249</v>
      </c>
      <c r="J64" s="76">
        <f t="shared" ref="J64" si="24">Z64</f>
        <v>200000000</v>
      </c>
      <c r="K64" s="76" t="s">
        <v>250</v>
      </c>
      <c r="L64" s="76" t="s">
        <v>251</v>
      </c>
      <c r="M64" s="76" t="s">
        <v>252</v>
      </c>
      <c r="N64" s="76" t="s">
        <v>253</v>
      </c>
      <c r="O64" s="85">
        <v>44256</v>
      </c>
      <c r="P64" s="85">
        <v>44469</v>
      </c>
      <c r="Q64" s="76">
        <v>200000000</v>
      </c>
      <c r="R64" s="76" t="s">
        <v>254</v>
      </c>
      <c r="S64" s="77" t="s">
        <v>254</v>
      </c>
      <c r="T64" s="78">
        <v>2020005810109</v>
      </c>
      <c r="U64" s="78"/>
      <c r="V64" s="78"/>
      <c r="W64" s="78"/>
      <c r="X64" s="78"/>
      <c r="Y64" s="78"/>
      <c r="Z64" s="50">
        <f t="shared" si="23"/>
        <v>200000000</v>
      </c>
      <c r="AA64" s="51"/>
      <c r="AB64" s="51"/>
      <c r="AC64" s="51"/>
      <c r="AD64" s="51"/>
      <c r="AE64" s="51"/>
      <c r="AF64" s="51"/>
      <c r="AG64" s="51"/>
      <c r="AH64" s="51"/>
      <c r="AI64" s="51"/>
      <c r="AJ64" s="51"/>
      <c r="AK64" s="51">
        <v>200000000</v>
      </c>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2"/>
      <c r="CL64" s="114" t="s">
        <v>255</v>
      </c>
      <c r="CM64" s="115" t="s">
        <v>256</v>
      </c>
      <c r="CN64" s="116">
        <v>7062</v>
      </c>
      <c r="CO64" s="117" t="s">
        <v>257</v>
      </c>
      <c r="CP64" s="118" t="s">
        <v>258</v>
      </c>
      <c r="CQ64" s="119" t="s">
        <v>259</v>
      </c>
      <c r="CR64" s="54"/>
      <c r="CS64" s="54"/>
      <c r="CT64" s="54"/>
      <c r="CU64" s="54"/>
      <c r="CV64" s="54"/>
      <c r="CW64" s="54"/>
      <c r="CX64" s="54"/>
      <c r="CY64" s="54"/>
      <c r="CZ64" s="54"/>
      <c r="DA64" s="54"/>
      <c r="DB64" s="54"/>
      <c r="DC64" s="54"/>
      <c r="DD64" s="54"/>
      <c r="DE64" s="54"/>
      <c r="DF64" s="54"/>
      <c r="DG64" s="54"/>
      <c r="DH64" s="54"/>
      <c r="DI64" s="54"/>
      <c r="DJ64" s="54"/>
      <c r="DK64" s="54"/>
    </row>
    <row r="65" spans="1:115" ht="15.75" x14ac:dyDescent="0.25">
      <c r="A65" s="89" t="s">
        <v>169</v>
      </c>
      <c r="B65" s="89" t="s">
        <v>242</v>
      </c>
      <c r="C65" s="89" t="s">
        <v>242</v>
      </c>
      <c r="D65" s="89" t="s">
        <v>164</v>
      </c>
      <c r="E65" s="89"/>
      <c r="F65" s="89"/>
      <c r="G65" s="90"/>
      <c r="H65" s="90"/>
      <c r="I65" s="101" t="s">
        <v>260</v>
      </c>
      <c r="J65" s="92"/>
      <c r="K65" s="92"/>
      <c r="L65" s="92"/>
      <c r="M65" s="92"/>
      <c r="N65" s="92"/>
      <c r="O65" s="92"/>
      <c r="P65" s="92"/>
      <c r="Q65" s="92"/>
      <c r="R65" s="92"/>
      <c r="S65" s="92"/>
      <c r="T65" s="92"/>
      <c r="U65" s="92"/>
      <c r="V65" s="92"/>
      <c r="W65" s="92"/>
      <c r="X65" s="92"/>
      <c r="Y65" s="92"/>
      <c r="Z65" s="50">
        <f t="shared" si="23"/>
        <v>0</v>
      </c>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1"/>
      <c r="CL65" s="112"/>
      <c r="CM65" s="112"/>
      <c r="CN65" s="112"/>
      <c r="CO65" s="112"/>
      <c r="CP65" s="112"/>
      <c r="CQ65" s="112"/>
      <c r="CR65" s="113"/>
      <c r="CS65" s="113"/>
      <c r="CT65" s="113"/>
      <c r="CU65" s="113"/>
      <c r="CV65" s="113"/>
      <c r="CW65" s="113"/>
      <c r="CX65" s="113"/>
      <c r="CY65" s="113"/>
      <c r="CZ65" s="113"/>
      <c r="DA65" s="113"/>
      <c r="DB65" s="113"/>
      <c r="DC65" s="113"/>
      <c r="DD65" s="113"/>
      <c r="DE65" s="113"/>
      <c r="DF65" s="113"/>
      <c r="DG65" s="113"/>
      <c r="DH65" s="113"/>
      <c r="DI65" s="113"/>
      <c r="DJ65" s="113"/>
      <c r="DK65" s="113"/>
    </row>
    <row r="66" spans="1:115" ht="15.75" x14ac:dyDescent="0.25">
      <c r="A66" s="67" t="s">
        <v>169</v>
      </c>
      <c r="B66" s="67" t="s">
        <v>242</v>
      </c>
      <c r="C66" s="67" t="s">
        <v>242</v>
      </c>
      <c r="D66" s="67" t="s">
        <v>164</v>
      </c>
      <c r="E66" s="67" t="s">
        <v>246</v>
      </c>
      <c r="F66" s="67"/>
      <c r="G66" s="68"/>
      <c r="H66" s="68"/>
      <c r="I66" s="69" t="s">
        <v>247</v>
      </c>
      <c r="J66" s="70"/>
      <c r="K66" s="70"/>
      <c r="L66" s="70"/>
      <c r="M66" s="70"/>
      <c r="N66" s="70"/>
      <c r="O66" s="70"/>
      <c r="P66" s="70"/>
      <c r="Q66" s="70"/>
      <c r="R66" s="70"/>
      <c r="S66" s="70"/>
      <c r="T66" s="70"/>
      <c r="U66" s="70"/>
      <c r="V66" s="70"/>
      <c r="W66" s="70"/>
      <c r="X66" s="70"/>
      <c r="Y66" s="70"/>
      <c r="Z66" s="5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1"/>
      <c r="CL66" s="112"/>
      <c r="CM66" s="112"/>
      <c r="CN66" s="112"/>
      <c r="CO66" s="112"/>
      <c r="CP66" s="112"/>
      <c r="CQ66" s="112"/>
      <c r="CR66" s="113"/>
      <c r="CS66" s="113"/>
      <c r="CT66" s="113"/>
      <c r="CU66" s="113"/>
      <c r="CV66" s="113"/>
      <c r="CW66" s="113"/>
      <c r="CX66" s="113"/>
      <c r="CY66" s="113"/>
      <c r="CZ66" s="113"/>
      <c r="DA66" s="113"/>
      <c r="DB66" s="113"/>
      <c r="DC66" s="113"/>
      <c r="DD66" s="113"/>
      <c r="DE66" s="113"/>
      <c r="DF66" s="113"/>
      <c r="DG66" s="113"/>
      <c r="DH66" s="113"/>
      <c r="DI66" s="113"/>
      <c r="DJ66" s="113"/>
      <c r="DK66" s="113"/>
    </row>
    <row r="67" spans="1:115" ht="15.75" x14ac:dyDescent="0.25">
      <c r="A67" s="71" t="s">
        <v>169</v>
      </c>
      <c r="B67" s="71" t="s">
        <v>242</v>
      </c>
      <c r="C67" s="71" t="s">
        <v>242</v>
      </c>
      <c r="D67" s="71" t="s">
        <v>164</v>
      </c>
      <c r="E67" s="71" t="s">
        <v>246</v>
      </c>
      <c r="F67" s="71" t="s">
        <v>102</v>
      </c>
      <c r="G67" s="72"/>
      <c r="H67" s="72"/>
      <c r="I67" s="73" t="s">
        <v>261</v>
      </c>
      <c r="J67" s="74"/>
      <c r="K67" s="74"/>
      <c r="L67" s="74"/>
      <c r="M67" s="74"/>
      <c r="N67" s="74"/>
      <c r="O67" s="74"/>
      <c r="P67" s="74"/>
      <c r="Q67" s="74"/>
      <c r="R67" s="74"/>
      <c r="S67" s="74"/>
      <c r="T67" s="74"/>
      <c r="U67" s="74"/>
      <c r="V67" s="74"/>
      <c r="W67" s="74"/>
      <c r="X67" s="74"/>
      <c r="Y67" s="74"/>
      <c r="Z67" s="50">
        <f t="shared" ref="Z67:Z71" si="25">SUM(AA67:CK67)</f>
        <v>0</v>
      </c>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1"/>
      <c r="CL67" s="112"/>
      <c r="CM67" s="112"/>
      <c r="CN67" s="112"/>
      <c r="CO67" s="112"/>
      <c r="CP67" s="112"/>
      <c r="CQ67" s="112"/>
      <c r="CR67" s="113"/>
      <c r="CS67" s="113"/>
      <c r="CT67" s="113"/>
      <c r="CU67" s="113"/>
      <c r="CV67" s="113"/>
      <c r="CW67" s="113"/>
      <c r="CX67" s="113"/>
      <c r="CY67" s="113"/>
      <c r="CZ67" s="113"/>
      <c r="DA67" s="113"/>
      <c r="DB67" s="113"/>
      <c r="DC67" s="113"/>
      <c r="DD67" s="113"/>
      <c r="DE67" s="113"/>
      <c r="DF67" s="113"/>
      <c r="DG67" s="113"/>
      <c r="DH67" s="113"/>
      <c r="DI67" s="113"/>
      <c r="DJ67" s="113"/>
      <c r="DK67" s="113"/>
    </row>
    <row r="68" spans="1:115" ht="75" x14ac:dyDescent="0.25">
      <c r="A68" s="75" t="s">
        <v>169</v>
      </c>
      <c r="B68" s="75" t="s">
        <v>242</v>
      </c>
      <c r="C68" s="75" t="s">
        <v>242</v>
      </c>
      <c r="D68" s="75" t="s">
        <v>164</v>
      </c>
      <c r="E68" s="75" t="s">
        <v>246</v>
      </c>
      <c r="F68" s="75" t="s">
        <v>102</v>
      </c>
      <c r="G68" s="75" t="s">
        <v>120</v>
      </c>
      <c r="H68" s="75" t="s">
        <v>143</v>
      </c>
      <c r="I68" s="93" t="s">
        <v>262</v>
      </c>
      <c r="J68" s="76">
        <f t="shared" ref="J68" si="26">Z68</f>
        <v>200000000</v>
      </c>
      <c r="K68" s="120" t="s">
        <v>263</v>
      </c>
      <c r="L68" s="76" t="s">
        <v>264</v>
      </c>
      <c r="M68" s="76" t="s">
        <v>265</v>
      </c>
      <c r="N68" s="76" t="s">
        <v>266</v>
      </c>
      <c r="O68" s="85">
        <v>44256</v>
      </c>
      <c r="P68" s="85">
        <v>44407</v>
      </c>
      <c r="Q68" s="76">
        <v>200000000</v>
      </c>
      <c r="R68" s="76" t="s">
        <v>254</v>
      </c>
      <c r="S68" s="77" t="s">
        <v>254</v>
      </c>
      <c r="T68" s="78">
        <v>2020005810110</v>
      </c>
      <c r="U68" s="82"/>
      <c r="V68" s="82"/>
      <c r="W68" s="82"/>
      <c r="X68" s="82"/>
      <c r="Y68" s="82"/>
      <c r="Z68" s="50">
        <f t="shared" si="25"/>
        <v>200000000</v>
      </c>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v>200000000</v>
      </c>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2"/>
      <c r="CL68" s="114" t="s">
        <v>255</v>
      </c>
      <c r="CM68" s="121" t="s">
        <v>267</v>
      </c>
      <c r="CN68" s="121">
        <v>70473</v>
      </c>
      <c r="CO68" s="117" t="s">
        <v>268</v>
      </c>
      <c r="CP68" s="118" t="s">
        <v>269</v>
      </c>
      <c r="CQ68" s="119" t="s">
        <v>270</v>
      </c>
      <c r="CR68" s="54"/>
      <c r="CS68" s="54"/>
      <c r="CT68" s="54"/>
      <c r="CU68" s="54"/>
      <c r="CV68" s="54"/>
      <c r="CW68" s="54"/>
      <c r="CX68" s="54"/>
      <c r="CY68" s="54"/>
      <c r="CZ68" s="54"/>
      <c r="DA68" s="54"/>
      <c r="DB68" s="54"/>
      <c r="DC68" s="54"/>
      <c r="DD68" s="54"/>
      <c r="DE68" s="54"/>
      <c r="DF68" s="54"/>
      <c r="DG68" s="54"/>
      <c r="DH68" s="54"/>
      <c r="DI68" s="54"/>
      <c r="DJ68" s="54"/>
      <c r="DK68" s="54"/>
    </row>
    <row r="69" spans="1:115" ht="15.75" x14ac:dyDescent="0.25">
      <c r="A69" s="46" t="s">
        <v>169</v>
      </c>
      <c r="B69" s="46" t="s">
        <v>164</v>
      </c>
      <c r="C69" s="46"/>
      <c r="D69" s="46"/>
      <c r="E69" s="46"/>
      <c r="F69" s="46"/>
      <c r="G69" s="47"/>
      <c r="H69" s="47"/>
      <c r="I69" s="48" t="s">
        <v>193</v>
      </c>
      <c r="J69" s="100"/>
      <c r="K69" s="100"/>
      <c r="L69" s="100"/>
      <c r="M69" s="100"/>
      <c r="N69" s="100"/>
      <c r="O69" s="100"/>
      <c r="P69" s="100"/>
      <c r="Q69" s="100"/>
      <c r="R69" s="100"/>
      <c r="S69" s="100"/>
      <c r="T69" s="100"/>
      <c r="U69" s="100"/>
      <c r="V69" s="100"/>
      <c r="W69" s="100"/>
      <c r="X69" s="100"/>
      <c r="Y69" s="100"/>
      <c r="Z69" s="50">
        <f t="shared" si="25"/>
        <v>0</v>
      </c>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4"/>
      <c r="CL69" s="65"/>
      <c r="CM69" s="65"/>
      <c r="CN69" s="65"/>
      <c r="CO69" s="65"/>
      <c r="CP69" s="65"/>
      <c r="CQ69" s="65"/>
      <c r="CR69" s="66"/>
      <c r="CS69" s="66"/>
      <c r="CT69" s="66"/>
      <c r="CU69" s="66"/>
      <c r="CV69" s="66"/>
      <c r="CW69" s="66"/>
      <c r="CX69" s="66"/>
      <c r="CY69" s="66"/>
      <c r="CZ69" s="66"/>
      <c r="DA69" s="66"/>
      <c r="DB69" s="66"/>
      <c r="DC69" s="66"/>
      <c r="DD69" s="66"/>
      <c r="DE69" s="66"/>
      <c r="DF69" s="66"/>
      <c r="DG69" s="66"/>
      <c r="DH69" s="66"/>
      <c r="DI69" s="66"/>
      <c r="DJ69" s="66"/>
      <c r="DK69" s="66"/>
    </row>
    <row r="70" spans="1:115" ht="15.75" x14ac:dyDescent="0.25">
      <c r="A70" s="55" t="s">
        <v>169</v>
      </c>
      <c r="B70" s="55" t="s">
        <v>164</v>
      </c>
      <c r="C70" s="55" t="s">
        <v>100</v>
      </c>
      <c r="D70" s="55"/>
      <c r="E70" s="55"/>
      <c r="F70" s="55"/>
      <c r="G70" s="55"/>
      <c r="H70" s="56"/>
      <c r="I70" s="57" t="s">
        <v>194</v>
      </c>
      <c r="J70" s="58"/>
      <c r="K70" s="58"/>
      <c r="L70" s="58"/>
      <c r="M70" s="58"/>
      <c r="N70" s="58"/>
      <c r="O70" s="58"/>
      <c r="P70" s="58"/>
      <c r="Q70" s="58"/>
      <c r="R70" s="58"/>
      <c r="S70" s="58"/>
      <c r="T70" s="58"/>
      <c r="U70" s="58"/>
      <c r="V70" s="58"/>
      <c r="W70" s="58"/>
      <c r="X70" s="58"/>
      <c r="Y70" s="58"/>
      <c r="Z70" s="50">
        <f t="shared" si="25"/>
        <v>0</v>
      </c>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4"/>
      <c r="CL70" s="65"/>
      <c r="CM70" s="65"/>
      <c r="CN70" s="65"/>
      <c r="CO70" s="65"/>
      <c r="CP70" s="65"/>
      <c r="CQ70" s="65"/>
      <c r="CR70" s="66"/>
      <c r="CS70" s="66"/>
      <c r="CT70" s="66"/>
      <c r="CU70" s="66"/>
      <c r="CV70" s="66"/>
      <c r="CW70" s="66"/>
      <c r="CX70" s="66"/>
      <c r="CY70" s="66"/>
      <c r="CZ70" s="66"/>
      <c r="DA70" s="66"/>
      <c r="DB70" s="66"/>
      <c r="DC70" s="66"/>
      <c r="DD70" s="66"/>
      <c r="DE70" s="66"/>
      <c r="DF70" s="66"/>
      <c r="DG70" s="66"/>
      <c r="DH70" s="66"/>
      <c r="DI70" s="66"/>
      <c r="DJ70" s="66"/>
      <c r="DK70" s="66"/>
    </row>
    <row r="71" spans="1:115" ht="15.75" x14ac:dyDescent="0.25">
      <c r="A71" s="89" t="s">
        <v>169</v>
      </c>
      <c r="B71" s="89" t="s">
        <v>164</v>
      </c>
      <c r="C71" s="89" t="s">
        <v>100</v>
      </c>
      <c r="D71" s="89" t="s">
        <v>271</v>
      </c>
      <c r="E71" s="89"/>
      <c r="F71" s="89"/>
      <c r="G71" s="90"/>
      <c r="H71" s="90"/>
      <c r="I71" s="101" t="s">
        <v>272</v>
      </c>
      <c r="J71" s="92"/>
      <c r="K71" s="92"/>
      <c r="L71" s="92"/>
      <c r="M71" s="92"/>
      <c r="N71" s="92"/>
      <c r="O71" s="92"/>
      <c r="P71" s="92"/>
      <c r="Q71" s="92"/>
      <c r="R71" s="92"/>
      <c r="S71" s="92"/>
      <c r="T71" s="92"/>
      <c r="U71" s="92"/>
      <c r="V71" s="92"/>
      <c r="W71" s="92"/>
      <c r="X71" s="92"/>
      <c r="Y71" s="92"/>
      <c r="Z71" s="50">
        <f t="shared" si="25"/>
        <v>0</v>
      </c>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1"/>
      <c r="CL71" s="112"/>
      <c r="CM71" s="112"/>
      <c r="CN71" s="112"/>
      <c r="CO71" s="112"/>
      <c r="CP71" s="112"/>
      <c r="CQ71" s="112"/>
      <c r="CR71" s="113"/>
      <c r="CS71" s="113"/>
      <c r="CT71" s="113"/>
      <c r="CU71" s="113"/>
      <c r="CV71" s="113"/>
      <c r="CW71" s="113"/>
      <c r="CX71" s="113"/>
      <c r="CY71" s="113"/>
      <c r="CZ71" s="113"/>
      <c r="DA71" s="113"/>
      <c r="DB71" s="113"/>
      <c r="DC71" s="113"/>
      <c r="DD71" s="113"/>
      <c r="DE71" s="113"/>
      <c r="DF71" s="113"/>
      <c r="DG71" s="113"/>
      <c r="DH71" s="113"/>
      <c r="DI71" s="113"/>
      <c r="DJ71" s="113"/>
      <c r="DK71" s="113"/>
    </row>
    <row r="72" spans="1:115" ht="15.75" x14ac:dyDescent="0.25">
      <c r="A72" s="67" t="s">
        <v>169</v>
      </c>
      <c r="B72" s="67" t="s">
        <v>164</v>
      </c>
      <c r="C72" s="67" t="s">
        <v>100</v>
      </c>
      <c r="D72" s="67" t="s">
        <v>271</v>
      </c>
      <c r="E72" s="67" t="s">
        <v>273</v>
      </c>
      <c r="F72" s="67"/>
      <c r="G72" s="68"/>
      <c r="H72" s="68"/>
      <c r="I72" s="69" t="s">
        <v>272</v>
      </c>
      <c r="J72" s="70"/>
      <c r="K72" s="70"/>
      <c r="L72" s="70"/>
      <c r="M72" s="70"/>
      <c r="N72" s="70"/>
      <c r="O72" s="70"/>
      <c r="P72" s="70"/>
      <c r="Q72" s="70"/>
      <c r="R72" s="70"/>
      <c r="S72" s="70"/>
      <c r="T72" s="70"/>
      <c r="U72" s="70"/>
      <c r="V72" s="70"/>
      <c r="W72" s="70"/>
      <c r="X72" s="70"/>
      <c r="Y72" s="70"/>
      <c r="Z72" s="5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1"/>
      <c r="CL72" s="112"/>
      <c r="CM72" s="112"/>
      <c r="CN72" s="112"/>
      <c r="CO72" s="112"/>
      <c r="CP72" s="112"/>
      <c r="CQ72" s="112"/>
      <c r="CR72" s="113"/>
      <c r="CS72" s="113"/>
      <c r="CT72" s="113"/>
      <c r="CU72" s="113"/>
      <c r="CV72" s="113"/>
      <c r="CW72" s="113"/>
      <c r="CX72" s="113"/>
      <c r="CY72" s="113"/>
      <c r="CZ72" s="113"/>
      <c r="DA72" s="113"/>
      <c r="DB72" s="113"/>
      <c r="DC72" s="113"/>
      <c r="DD72" s="113"/>
      <c r="DE72" s="113"/>
      <c r="DF72" s="113"/>
      <c r="DG72" s="113"/>
      <c r="DH72" s="113"/>
      <c r="DI72" s="113"/>
      <c r="DJ72" s="113"/>
      <c r="DK72" s="113"/>
    </row>
    <row r="73" spans="1:115" ht="15.75" x14ac:dyDescent="0.25">
      <c r="A73" s="71" t="s">
        <v>169</v>
      </c>
      <c r="B73" s="71" t="s">
        <v>164</v>
      </c>
      <c r="C73" s="71" t="s">
        <v>100</v>
      </c>
      <c r="D73" s="71" t="s">
        <v>271</v>
      </c>
      <c r="E73" s="71" t="s">
        <v>273</v>
      </c>
      <c r="F73" s="71" t="s">
        <v>128</v>
      </c>
      <c r="G73" s="72"/>
      <c r="H73" s="72"/>
      <c r="I73" s="73" t="s">
        <v>274</v>
      </c>
      <c r="J73" s="74"/>
      <c r="K73" s="74"/>
      <c r="L73" s="74"/>
      <c r="M73" s="74"/>
      <c r="N73" s="74"/>
      <c r="O73" s="74"/>
      <c r="P73" s="74"/>
      <c r="Q73" s="74"/>
      <c r="R73" s="74"/>
      <c r="S73" s="74"/>
      <c r="T73" s="74"/>
      <c r="U73" s="74"/>
      <c r="V73" s="74"/>
      <c r="W73" s="74"/>
      <c r="X73" s="74"/>
      <c r="Y73" s="74"/>
      <c r="Z73" s="50">
        <f t="shared" ref="Z73:Z79" si="27">SUM(AA73:CK73)</f>
        <v>0</v>
      </c>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1"/>
      <c r="CL73" s="112"/>
      <c r="CM73" s="112"/>
      <c r="CN73" s="112"/>
      <c r="CO73" s="112"/>
      <c r="CP73" s="112"/>
      <c r="CQ73" s="112"/>
      <c r="CR73" s="113"/>
      <c r="CS73" s="113"/>
      <c r="CT73" s="113"/>
      <c r="CU73" s="113"/>
      <c r="CV73" s="113"/>
      <c r="CW73" s="113"/>
      <c r="CX73" s="113"/>
      <c r="CY73" s="113"/>
      <c r="CZ73" s="113"/>
      <c r="DA73" s="113"/>
      <c r="DB73" s="113"/>
      <c r="DC73" s="113"/>
      <c r="DD73" s="113"/>
      <c r="DE73" s="113"/>
      <c r="DF73" s="113"/>
      <c r="DG73" s="113"/>
      <c r="DH73" s="113"/>
      <c r="DI73" s="113"/>
      <c r="DJ73" s="113"/>
      <c r="DK73" s="113"/>
    </row>
    <row r="74" spans="1:115" ht="105" x14ac:dyDescent="0.25">
      <c r="A74" s="75" t="s">
        <v>169</v>
      </c>
      <c r="B74" s="75" t="s">
        <v>164</v>
      </c>
      <c r="C74" s="75" t="s">
        <v>100</v>
      </c>
      <c r="D74" s="75" t="s">
        <v>271</v>
      </c>
      <c r="E74" s="75" t="s">
        <v>273</v>
      </c>
      <c r="F74" s="75" t="s">
        <v>128</v>
      </c>
      <c r="G74" s="75" t="s">
        <v>275</v>
      </c>
      <c r="H74" s="75" t="s">
        <v>143</v>
      </c>
      <c r="I74" s="93" t="s">
        <v>276</v>
      </c>
      <c r="J74" s="76">
        <f t="shared" ref="J74:J76" si="28">Z74</f>
        <v>200000000</v>
      </c>
      <c r="K74" s="93" t="s">
        <v>277</v>
      </c>
      <c r="L74" s="122" t="s">
        <v>278</v>
      </c>
      <c r="M74" s="93" t="s">
        <v>279</v>
      </c>
      <c r="N74" s="76" t="s">
        <v>280</v>
      </c>
      <c r="O74" s="85">
        <v>44196</v>
      </c>
      <c r="P74" s="85">
        <v>44304</v>
      </c>
      <c r="Q74" s="76">
        <v>200000000</v>
      </c>
      <c r="R74" s="76" t="s">
        <v>254</v>
      </c>
      <c r="S74" s="77" t="s">
        <v>254</v>
      </c>
      <c r="T74" s="78"/>
      <c r="U74" s="78"/>
      <c r="V74" s="78" t="s">
        <v>281</v>
      </c>
      <c r="W74" s="78" t="s">
        <v>282</v>
      </c>
      <c r="X74" s="78"/>
      <c r="Y74" s="78"/>
      <c r="Z74" s="50">
        <f t="shared" si="27"/>
        <v>200000000</v>
      </c>
      <c r="AA74" s="51"/>
      <c r="AB74" s="51"/>
      <c r="AC74" s="51"/>
      <c r="AD74" s="51"/>
      <c r="AE74" s="51"/>
      <c r="AF74" s="51"/>
      <c r="AG74" s="51"/>
      <c r="AH74" s="51"/>
      <c r="AI74" s="51"/>
      <c r="AJ74" s="51"/>
      <c r="AK74" s="51">
        <v>200000000</v>
      </c>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2"/>
      <c r="CL74" s="114" t="s">
        <v>283</v>
      </c>
      <c r="CM74" s="121" t="s">
        <v>284</v>
      </c>
      <c r="CN74" s="116">
        <v>7066</v>
      </c>
      <c r="CO74" s="117" t="s">
        <v>285</v>
      </c>
      <c r="CP74" s="118" t="s">
        <v>286</v>
      </c>
      <c r="CQ74" s="119" t="s">
        <v>270</v>
      </c>
      <c r="CR74" s="54"/>
      <c r="CS74" s="54"/>
      <c r="CT74" s="54"/>
      <c r="CU74" s="54"/>
      <c r="CV74" s="54"/>
      <c r="CW74" s="54"/>
      <c r="CX74" s="54"/>
      <c r="CY74" s="54"/>
      <c r="CZ74" s="54"/>
      <c r="DA74" s="54"/>
      <c r="DB74" s="54"/>
      <c r="DC74" s="54"/>
      <c r="DD74" s="54"/>
      <c r="DE74" s="54"/>
      <c r="DF74" s="54"/>
      <c r="DG74" s="54"/>
      <c r="DH74" s="54"/>
      <c r="DI74" s="54"/>
      <c r="DJ74" s="54"/>
      <c r="DK74" s="54"/>
    </row>
    <row r="75" spans="1:115" ht="90" x14ac:dyDescent="0.25">
      <c r="A75" s="75" t="s">
        <v>169</v>
      </c>
      <c r="B75" s="75" t="s">
        <v>164</v>
      </c>
      <c r="C75" s="75" t="s">
        <v>100</v>
      </c>
      <c r="D75" s="75" t="s">
        <v>271</v>
      </c>
      <c r="E75" s="75" t="s">
        <v>273</v>
      </c>
      <c r="F75" s="75" t="s">
        <v>128</v>
      </c>
      <c r="G75" s="75" t="s">
        <v>287</v>
      </c>
      <c r="H75" s="75" t="s">
        <v>143</v>
      </c>
      <c r="I75" s="93" t="s">
        <v>288</v>
      </c>
      <c r="J75" s="76">
        <f t="shared" si="28"/>
        <v>50000000</v>
      </c>
      <c r="K75" s="76" t="s">
        <v>289</v>
      </c>
      <c r="L75" s="122" t="s">
        <v>290</v>
      </c>
      <c r="M75" s="76" t="s">
        <v>291</v>
      </c>
      <c r="N75" s="76" t="s">
        <v>280</v>
      </c>
      <c r="O75" s="85">
        <v>44196</v>
      </c>
      <c r="P75" s="85">
        <v>44304</v>
      </c>
      <c r="Q75" s="76">
        <v>50000000</v>
      </c>
      <c r="R75" s="76" t="s">
        <v>254</v>
      </c>
      <c r="S75" s="77" t="s">
        <v>254</v>
      </c>
      <c r="T75" s="78"/>
      <c r="U75" s="78"/>
      <c r="V75" s="78" t="s">
        <v>281</v>
      </c>
      <c r="W75" s="78" t="s">
        <v>282</v>
      </c>
      <c r="X75" s="78"/>
      <c r="Y75" s="78"/>
      <c r="Z75" s="50">
        <f t="shared" si="27"/>
        <v>50000000</v>
      </c>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v>50000000</v>
      </c>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2"/>
      <c r="CL75" s="114" t="s">
        <v>292</v>
      </c>
      <c r="CM75" s="121" t="s">
        <v>284</v>
      </c>
      <c r="CN75" s="116">
        <v>7066</v>
      </c>
      <c r="CO75" s="117" t="s">
        <v>293</v>
      </c>
      <c r="CP75" s="118" t="s">
        <v>286</v>
      </c>
      <c r="CQ75" s="119" t="s">
        <v>270</v>
      </c>
      <c r="CR75" s="54"/>
      <c r="CS75" s="54"/>
      <c r="CT75" s="54"/>
      <c r="CU75" s="54"/>
      <c r="CV75" s="54"/>
      <c r="CW75" s="54"/>
      <c r="CX75" s="54"/>
      <c r="CY75" s="54"/>
      <c r="CZ75" s="54"/>
      <c r="DA75" s="54"/>
      <c r="DB75" s="54"/>
      <c r="DC75" s="54"/>
      <c r="DD75" s="54"/>
      <c r="DE75" s="54"/>
      <c r="DF75" s="54"/>
      <c r="DG75" s="54"/>
      <c r="DH75" s="54"/>
      <c r="DI75" s="54"/>
      <c r="DJ75" s="54"/>
      <c r="DK75" s="54"/>
    </row>
    <row r="76" spans="1:115" ht="105.75" thickBot="1" x14ac:dyDescent="0.3">
      <c r="A76" s="75" t="s">
        <v>169</v>
      </c>
      <c r="B76" s="75" t="s">
        <v>164</v>
      </c>
      <c r="C76" s="75" t="s">
        <v>100</v>
      </c>
      <c r="D76" s="75" t="s">
        <v>271</v>
      </c>
      <c r="E76" s="75" t="s">
        <v>273</v>
      </c>
      <c r="F76" s="75" t="s">
        <v>128</v>
      </c>
      <c r="G76" s="75" t="s">
        <v>120</v>
      </c>
      <c r="H76" s="75" t="s">
        <v>110</v>
      </c>
      <c r="I76" s="93" t="s">
        <v>294</v>
      </c>
      <c r="J76" s="76">
        <f t="shared" si="28"/>
        <v>250000000</v>
      </c>
      <c r="K76" s="76" t="s">
        <v>295</v>
      </c>
      <c r="L76" s="122" t="s">
        <v>278</v>
      </c>
      <c r="M76" s="93" t="s">
        <v>279</v>
      </c>
      <c r="N76" s="76" t="s">
        <v>280</v>
      </c>
      <c r="O76" s="85">
        <v>44305</v>
      </c>
      <c r="P76" s="85">
        <v>44426</v>
      </c>
      <c r="Q76" s="76">
        <v>250000000</v>
      </c>
      <c r="R76" s="76" t="s">
        <v>254</v>
      </c>
      <c r="S76" s="77" t="s">
        <v>254</v>
      </c>
      <c r="T76" s="78"/>
      <c r="U76" s="78"/>
      <c r="V76" s="78"/>
      <c r="W76" s="78"/>
      <c r="X76" s="78"/>
      <c r="Y76" s="78"/>
      <c r="Z76" s="50">
        <f t="shared" si="27"/>
        <v>250000000</v>
      </c>
      <c r="AA76" s="51"/>
      <c r="AB76" s="51"/>
      <c r="AC76" s="51"/>
      <c r="AD76" s="51"/>
      <c r="AE76" s="51"/>
      <c r="AF76" s="51"/>
      <c r="AG76" s="51"/>
      <c r="AH76" s="51"/>
      <c r="AI76" s="51"/>
      <c r="AJ76" s="51"/>
      <c r="AK76" s="51">
        <v>250000000</v>
      </c>
      <c r="AL76" s="51"/>
      <c r="AM76" s="51"/>
      <c r="AN76" s="51"/>
      <c r="AO76" s="51"/>
      <c r="AP76" s="51"/>
      <c r="AQ76" s="51"/>
      <c r="AR76" s="51"/>
      <c r="AS76" s="51"/>
      <c r="AT76" s="51"/>
      <c r="AU76" s="51"/>
      <c r="AV76" s="107"/>
      <c r="AW76" s="109"/>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2"/>
      <c r="CL76" s="114" t="s">
        <v>283</v>
      </c>
      <c r="CM76" s="121" t="s">
        <v>284</v>
      </c>
      <c r="CN76" s="116">
        <v>7066</v>
      </c>
      <c r="CO76" s="117" t="s">
        <v>285</v>
      </c>
      <c r="CP76" s="118" t="s">
        <v>286</v>
      </c>
      <c r="CQ76" s="119" t="s">
        <v>270</v>
      </c>
      <c r="CR76" s="54"/>
      <c r="CS76" s="54"/>
      <c r="CT76" s="54"/>
      <c r="CU76" s="54"/>
      <c r="CV76" s="54"/>
      <c r="CW76" s="54"/>
      <c r="CX76" s="54"/>
      <c r="CY76" s="54"/>
      <c r="CZ76" s="54"/>
      <c r="DA76" s="54"/>
      <c r="DB76" s="54"/>
      <c r="DC76" s="54"/>
      <c r="DD76" s="54"/>
      <c r="DE76" s="54"/>
      <c r="DF76" s="54"/>
      <c r="DG76" s="54"/>
      <c r="DH76" s="54"/>
      <c r="DI76" s="54"/>
      <c r="DJ76" s="54"/>
      <c r="DK76" s="54"/>
    </row>
    <row r="77" spans="1:115" ht="15.75" x14ac:dyDescent="0.25">
      <c r="A77" s="46" t="s">
        <v>169</v>
      </c>
      <c r="B77" s="46" t="s">
        <v>100</v>
      </c>
      <c r="C77" s="46"/>
      <c r="D77" s="46"/>
      <c r="E77" s="46"/>
      <c r="F77" s="46"/>
      <c r="G77" s="47"/>
      <c r="H77" s="47"/>
      <c r="I77" s="48" t="s">
        <v>296</v>
      </c>
      <c r="J77" s="100"/>
      <c r="K77" s="100"/>
      <c r="L77" s="100"/>
      <c r="M77" s="100"/>
      <c r="N77" s="100"/>
      <c r="O77" s="100"/>
      <c r="P77" s="100"/>
      <c r="Q77" s="100"/>
      <c r="R77" s="100"/>
      <c r="S77" s="100"/>
      <c r="T77" s="100"/>
      <c r="U77" s="100"/>
      <c r="V77" s="100"/>
      <c r="W77" s="100"/>
      <c r="X77" s="100"/>
      <c r="Y77" s="100"/>
      <c r="Z77" s="50">
        <f t="shared" si="27"/>
        <v>0</v>
      </c>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2"/>
      <c r="CL77" s="53"/>
      <c r="CM77" s="53"/>
      <c r="CN77" s="53"/>
      <c r="CO77" s="53"/>
      <c r="CP77" s="53"/>
      <c r="CQ77" s="53"/>
      <c r="CR77" s="54"/>
      <c r="CS77" s="54"/>
      <c r="CT77" s="54"/>
      <c r="CU77" s="54"/>
      <c r="CV77" s="54"/>
      <c r="CW77" s="54"/>
      <c r="CX77" s="54"/>
      <c r="CY77" s="54"/>
      <c r="CZ77" s="54"/>
      <c r="DA77" s="54"/>
      <c r="DB77" s="54"/>
      <c r="DC77" s="54"/>
      <c r="DD77" s="54"/>
      <c r="DE77" s="54"/>
      <c r="DF77" s="54"/>
      <c r="DG77" s="54"/>
      <c r="DH77" s="54"/>
      <c r="DI77" s="54"/>
      <c r="DJ77" s="54"/>
      <c r="DK77" s="54"/>
    </row>
    <row r="78" spans="1:115" ht="15.75" x14ac:dyDescent="0.25">
      <c r="A78" s="55" t="s">
        <v>169</v>
      </c>
      <c r="B78" s="55" t="s">
        <v>100</v>
      </c>
      <c r="C78" s="55" t="s">
        <v>102</v>
      </c>
      <c r="D78" s="55"/>
      <c r="E78" s="55"/>
      <c r="F78" s="55"/>
      <c r="G78" s="55"/>
      <c r="H78" s="56"/>
      <c r="I78" s="57" t="s">
        <v>297</v>
      </c>
      <c r="J78" s="58"/>
      <c r="K78" s="58"/>
      <c r="L78" s="58"/>
      <c r="M78" s="58"/>
      <c r="N78" s="58"/>
      <c r="O78" s="58"/>
      <c r="P78" s="58"/>
      <c r="Q78" s="58"/>
      <c r="R78" s="58"/>
      <c r="S78" s="58"/>
      <c r="T78" s="58"/>
      <c r="U78" s="58"/>
      <c r="V78" s="58"/>
      <c r="W78" s="58"/>
      <c r="X78" s="58"/>
      <c r="Y78" s="58"/>
      <c r="Z78" s="50">
        <f t="shared" si="27"/>
        <v>0</v>
      </c>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2"/>
      <c r="CL78" s="53"/>
      <c r="CM78" s="53"/>
      <c r="CN78" s="53"/>
      <c r="CO78" s="53"/>
      <c r="CP78" s="53"/>
      <c r="CQ78" s="53"/>
      <c r="CR78" s="54"/>
      <c r="CS78" s="54"/>
      <c r="CT78" s="54"/>
      <c r="CU78" s="54"/>
      <c r="CV78" s="54"/>
      <c r="CW78" s="54"/>
      <c r="CX78" s="54"/>
      <c r="CY78" s="54"/>
      <c r="CZ78" s="54"/>
      <c r="DA78" s="54"/>
      <c r="DB78" s="54"/>
      <c r="DC78" s="54"/>
      <c r="DD78" s="54"/>
      <c r="DE78" s="54"/>
      <c r="DF78" s="54"/>
      <c r="DG78" s="54"/>
      <c r="DH78" s="54"/>
      <c r="DI78" s="54"/>
      <c r="DJ78" s="54"/>
      <c r="DK78" s="54"/>
    </row>
    <row r="79" spans="1:115" ht="31.5" x14ac:dyDescent="0.25">
      <c r="A79" s="89" t="s">
        <v>169</v>
      </c>
      <c r="B79" s="89" t="s">
        <v>100</v>
      </c>
      <c r="C79" s="89" t="s">
        <v>102</v>
      </c>
      <c r="D79" s="89" t="s">
        <v>104</v>
      </c>
      <c r="E79" s="89"/>
      <c r="F79" s="89"/>
      <c r="G79" s="90"/>
      <c r="H79" s="90"/>
      <c r="I79" s="91" t="s">
        <v>105</v>
      </c>
      <c r="J79" s="92"/>
      <c r="K79" s="92"/>
      <c r="L79" s="92"/>
      <c r="M79" s="92"/>
      <c r="N79" s="92"/>
      <c r="O79" s="92"/>
      <c r="P79" s="92"/>
      <c r="Q79" s="92"/>
      <c r="R79" s="92"/>
      <c r="S79" s="92"/>
      <c r="T79" s="92"/>
      <c r="U79" s="92"/>
      <c r="V79" s="92"/>
      <c r="W79" s="92"/>
      <c r="X79" s="92"/>
      <c r="Y79" s="92"/>
      <c r="Z79" s="50">
        <f t="shared" si="27"/>
        <v>0</v>
      </c>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2"/>
      <c r="CL79" s="53"/>
      <c r="CM79" s="53"/>
      <c r="CN79" s="53"/>
      <c r="CO79" s="53"/>
      <c r="CP79" s="53"/>
      <c r="CQ79" s="53"/>
      <c r="CR79" s="54"/>
      <c r="CS79" s="54"/>
      <c r="CT79" s="54"/>
      <c r="CU79" s="54"/>
      <c r="CV79" s="54"/>
      <c r="CW79" s="54"/>
      <c r="CX79" s="54"/>
      <c r="CY79" s="54"/>
      <c r="CZ79" s="54"/>
      <c r="DA79" s="54"/>
      <c r="DB79" s="54"/>
      <c r="DC79" s="54"/>
      <c r="DD79" s="54"/>
      <c r="DE79" s="54"/>
      <c r="DF79" s="54"/>
      <c r="DG79" s="54"/>
      <c r="DH79" s="54"/>
      <c r="DI79" s="54"/>
      <c r="DJ79" s="54"/>
      <c r="DK79" s="54"/>
    </row>
    <row r="80" spans="1:115" ht="15.75" x14ac:dyDescent="0.25">
      <c r="A80" s="67" t="s">
        <v>169</v>
      </c>
      <c r="B80" s="67" t="s">
        <v>100</v>
      </c>
      <c r="C80" s="67" t="s">
        <v>102</v>
      </c>
      <c r="D80" s="67" t="s">
        <v>104</v>
      </c>
      <c r="E80" s="67" t="s">
        <v>128</v>
      </c>
      <c r="F80" s="67"/>
      <c r="G80" s="68"/>
      <c r="H80" s="68"/>
      <c r="I80" s="69" t="s">
        <v>129</v>
      </c>
      <c r="J80" s="70"/>
      <c r="K80" s="70"/>
      <c r="L80" s="70"/>
      <c r="M80" s="70"/>
      <c r="N80" s="70"/>
      <c r="O80" s="70"/>
      <c r="P80" s="70"/>
      <c r="Q80" s="70"/>
      <c r="R80" s="70"/>
      <c r="S80" s="70"/>
      <c r="T80" s="70"/>
      <c r="U80" s="70"/>
      <c r="V80" s="70"/>
      <c r="W80" s="70"/>
      <c r="X80" s="70"/>
      <c r="Y80" s="70"/>
      <c r="Z80" s="50"/>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2"/>
      <c r="CL80" s="53"/>
      <c r="CM80" s="53"/>
      <c r="CN80" s="53"/>
      <c r="CO80" s="53"/>
      <c r="CP80" s="53"/>
      <c r="CQ80" s="53"/>
      <c r="CR80" s="54"/>
      <c r="CS80" s="54"/>
      <c r="CT80" s="54"/>
      <c r="CU80" s="54"/>
      <c r="CV80" s="54"/>
      <c r="CW80" s="54"/>
      <c r="CX80" s="54"/>
      <c r="CY80" s="54"/>
      <c r="CZ80" s="54"/>
      <c r="DA80" s="54"/>
      <c r="DB80" s="54"/>
      <c r="DC80" s="54"/>
      <c r="DD80" s="54"/>
      <c r="DE80" s="54"/>
      <c r="DF80" s="54"/>
      <c r="DG80" s="54"/>
      <c r="DH80" s="54"/>
      <c r="DI80" s="54"/>
      <c r="DJ80" s="54"/>
      <c r="DK80" s="54"/>
    </row>
    <row r="81" spans="1:115" ht="31.5" x14ac:dyDescent="0.25">
      <c r="A81" s="71" t="s">
        <v>169</v>
      </c>
      <c r="B81" s="71" t="s">
        <v>100</v>
      </c>
      <c r="C81" s="71" t="s">
        <v>102</v>
      </c>
      <c r="D81" s="71" t="s">
        <v>104</v>
      </c>
      <c r="E81" s="71" t="s">
        <v>128</v>
      </c>
      <c r="F81" s="71" t="s">
        <v>130</v>
      </c>
      <c r="G81" s="72"/>
      <c r="H81" s="72"/>
      <c r="I81" s="73" t="s">
        <v>131</v>
      </c>
      <c r="J81" s="74"/>
      <c r="K81" s="74"/>
      <c r="L81" s="74"/>
      <c r="M81" s="74"/>
      <c r="N81" s="74"/>
      <c r="O81" s="74"/>
      <c r="P81" s="74"/>
      <c r="Q81" s="74"/>
      <c r="R81" s="74"/>
      <c r="S81" s="74"/>
      <c r="T81" s="74"/>
      <c r="U81" s="74"/>
      <c r="V81" s="74"/>
      <c r="W81" s="74"/>
      <c r="X81" s="74"/>
      <c r="Y81" s="74"/>
      <c r="Z81" s="50">
        <f t="shared" ref="Z81:Z85" si="29">SUM(AA81:CK81)</f>
        <v>0</v>
      </c>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4"/>
      <c r="CL81" s="65"/>
      <c r="CM81" s="65"/>
      <c r="CN81" s="65"/>
      <c r="CO81" s="65"/>
      <c r="CP81" s="65"/>
      <c r="CQ81" s="65"/>
      <c r="CR81" s="66"/>
      <c r="CS81" s="66"/>
      <c r="CT81" s="66"/>
      <c r="CU81" s="66"/>
      <c r="CV81" s="66"/>
      <c r="CW81" s="66"/>
      <c r="CX81" s="66"/>
      <c r="CY81" s="66"/>
      <c r="CZ81" s="66"/>
      <c r="DA81" s="66"/>
      <c r="DB81" s="66"/>
      <c r="DC81" s="66"/>
      <c r="DD81" s="66"/>
      <c r="DE81" s="66"/>
      <c r="DF81" s="66"/>
      <c r="DG81" s="66"/>
      <c r="DH81" s="66"/>
      <c r="DI81" s="66"/>
      <c r="DJ81" s="66"/>
      <c r="DK81" s="66"/>
    </row>
    <row r="82" spans="1:115" ht="75" x14ac:dyDescent="0.25">
      <c r="A82" s="75" t="s">
        <v>169</v>
      </c>
      <c r="B82" s="75" t="s">
        <v>100</v>
      </c>
      <c r="C82" s="75" t="s">
        <v>102</v>
      </c>
      <c r="D82" s="75" t="s">
        <v>104</v>
      </c>
      <c r="E82" s="75" t="s">
        <v>128</v>
      </c>
      <c r="F82" s="75" t="s">
        <v>130</v>
      </c>
      <c r="G82" s="75" t="s">
        <v>120</v>
      </c>
      <c r="H82" s="75" t="s">
        <v>143</v>
      </c>
      <c r="I82" s="93" t="s">
        <v>298</v>
      </c>
      <c r="J82" s="76">
        <f t="shared" ref="J82" si="30">Z82</f>
        <v>139760538.28999999</v>
      </c>
      <c r="K82" s="76" t="s">
        <v>299</v>
      </c>
      <c r="L82" s="76" t="s">
        <v>300</v>
      </c>
      <c r="M82" s="76" t="s">
        <v>301</v>
      </c>
      <c r="N82" s="76" t="s">
        <v>302</v>
      </c>
      <c r="O82" s="77" t="s">
        <v>303</v>
      </c>
      <c r="P82" s="77" t="s">
        <v>304</v>
      </c>
      <c r="Q82" s="76">
        <v>139760538.28999999</v>
      </c>
      <c r="R82" s="76" t="s">
        <v>254</v>
      </c>
      <c r="S82" s="77" t="s">
        <v>254</v>
      </c>
      <c r="T82" s="78">
        <v>2020005810108</v>
      </c>
      <c r="U82" s="78"/>
      <c r="V82" s="78" t="s">
        <v>305</v>
      </c>
      <c r="W82" s="78" t="s">
        <v>125</v>
      </c>
      <c r="X82" s="78"/>
      <c r="Y82" s="78"/>
      <c r="Z82" s="50">
        <f t="shared" si="29"/>
        <v>139760538.28999999</v>
      </c>
      <c r="AA82" s="51"/>
      <c r="AB82" s="51"/>
      <c r="AC82" s="51"/>
      <c r="AD82" s="51"/>
      <c r="AE82" s="51"/>
      <c r="AF82" s="51"/>
      <c r="AG82" s="51"/>
      <c r="AH82" s="51">
        <v>39760538.289999999</v>
      </c>
      <c r="AI82" s="51"/>
      <c r="AJ82" s="51"/>
      <c r="AK82" s="51">
        <v>100000000</v>
      </c>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2"/>
      <c r="CL82" s="115" t="s">
        <v>255</v>
      </c>
      <c r="CM82" s="121" t="s">
        <v>306</v>
      </c>
      <c r="CN82" s="116">
        <v>7062</v>
      </c>
      <c r="CO82" s="123" t="s">
        <v>268</v>
      </c>
      <c r="CP82" s="124">
        <v>91138</v>
      </c>
      <c r="CQ82" s="119" t="s">
        <v>270</v>
      </c>
      <c r="CR82" s="54"/>
      <c r="CS82" s="54"/>
      <c r="CT82" s="54"/>
      <c r="CU82" s="54"/>
      <c r="CV82" s="54"/>
      <c r="CW82" s="54"/>
      <c r="CX82" s="54"/>
      <c r="CY82" s="54"/>
      <c r="CZ82" s="54"/>
      <c r="DA82" s="54"/>
      <c r="DB82" s="54"/>
      <c r="DC82" s="54"/>
      <c r="DD82" s="54"/>
      <c r="DE82" s="54"/>
      <c r="DF82" s="54"/>
      <c r="DG82" s="54"/>
      <c r="DH82" s="54"/>
      <c r="DI82" s="54"/>
      <c r="DJ82" s="54"/>
      <c r="DK82" s="54"/>
    </row>
    <row r="83" spans="1:115" ht="15.75" x14ac:dyDescent="0.25">
      <c r="A83" s="46" t="s">
        <v>169</v>
      </c>
      <c r="B83" s="46" t="s">
        <v>100</v>
      </c>
      <c r="C83" s="46"/>
      <c r="D83" s="46"/>
      <c r="E83" s="46"/>
      <c r="F83" s="46"/>
      <c r="G83" s="47"/>
      <c r="H83" s="47"/>
      <c r="I83" s="48" t="s">
        <v>166</v>
      </c>
      <c r="J83" s="100"/>
      <c r="K83" s="100"/>
      <c r="L83" s="100"/>
      <c r="M83" s="100"/>
      <c r="N83" s="100"/>
      <c r="O83" s="100"/>
      <c r="P83" s="100"/>
      <c r="Q83" s="100"/>
      <c r="R83" s="100"/>
      <c r="S83" s="100"/>
      <c r="T83" s="100"/>
      <c r="U83" s="100"/>
      <c r="V83" s="100"/>
      <c r="W83" s="100"/>
      <c r="X83" s="100"/>
      <c r="Y83" s="100"/>
      <c r="Z83" s="50">
        <f t="shared" si="29"/>
        <v>0</v>
      </c>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2"/>
      <c r="CL83" s="53"/>
      <c r="CM83" s="53"/>
      <c r="CN83" s="53"/>
      <c r="CO83" s="53"/>
      <c r="CP83" s="53"/>
      <c r="CQ83" s="53"/>
      <c r="CR83" s="54"/>
      <c r="CS83" s="54"/>
      <c r="CT83" s="54"/>
      <c r="CU83" s="54"/>
      <c r="CV83" s="54"/>
      <c r="CW83" s="54"/>
      <c r="CX83" s="54"/>
      <c r="CY83" s="54"/>
      <c r="CZ83" s="54"/>
      <c r="DA83" s="54"/>
      <c r="DB83" s="54"/>
      <c r="DC83" s="54"/>
      <c r="DD83" s="54"/>
      <c r="DE83" s="54"/>
      <c r="DF83" s="54"/>
      <c r="DG83" s="54"/>
      <c r="DH83" s="54"/>
      <c r="DI83" s="54"/>
      <c r="DJ83" s="54"/>
      <c r="DK83" s="54"/>
    </row>
    <row r="84" spans="1:115" ht="15.75" x14ac:dyDescent="0.25">
      <c r="A84" s="55" t="s">
        <v>169</v>
      </c>
      <c r="B84" s="55" t="s">
        <v>100</v>
      </c>
      <c r="C84" s="55" t="s">
        <v>152</v>
      </c>
      <c r="D84" s="55"/>
      <c r="E84" s="55"/>
      <c r="F84" s="55"/>
      <c r="G84" s="55"/>
      <c r="H84" s="56"/>
      <c r="I84" s="57" t="s">
        <v>153</v>
      </c>
      <c r="J84" s="58"/>
      <c r="K84" s="58"/>
      <c r="L84" s="58"/>
      <c r="M84" s="58"/>
      <c r="N84" s="58"/>
      <c r="O84" s="58"/>
      <c r="P84" s="58"/>
      <c r="Q84" s="58"/>
      <c r="R84" s="58"/>
      <c r="S84" s="58"/>
      <c r="T84" s="58"/>
      <c r="U84" s="58"/>
      <c r="V84" s="58"/>
      <c r="W84" s="58"/>
      <c r="X84" s="58"/>
      <c r="Y84" s="58"/>
      <c r="Z84" s="50">
        <f t="shared" si="29"/>
        <v>0</v>
      </c>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2"/>
      <c r="CL84" s="53"/>
      <c r="CM84" s="53"/>
      <c r="CN84" s="53"/>
      <c r="CO84" s="53"/>
      <c r="CP84" s="53"/>
      <c r="CQ84" s="53"/>
      <c r="CR84" s="54"/>
      <c r="CS84" s="54"/>
      <c r="CT84" s="54"/>
      <c r="CU84" s="54"/>
      <c r="CV84" s="54"/>
      <c r="CW84" s="54"/>
      <c r="CX84" s="54"/>
      <c r="CY84" s="54"/>
      <c r="CZ84" s="54"/>
      <c r="DA84" s="54"/>
      <c r="DB84" s="54"/>
      <c r="DC84" s="54"/>
      <c r="DD84" s="54"/>
      <c r="DE84" s="54"/>
      <c r="DF84" s="54"/>
      <c r="DG84" s="54"/>
      <c r="DH84" s="54"/>
      <c r="DI84" s="54"/>
      <c r="DJ84" s="54"/>
      <c r="DK84" s="54"/>
    </row>
    <row r="85" spans="1:115" ht="15.75" x14ac:dyDescent="0.25">
      <c r="A85" s="89" t="s">
        <v>169</v>
      </c>
      <c r="B85" s="89" t="s">
        <v>100</v>
      </c>
      <c r="C85" s="89" t="s">
        <v>152</v>
      </c>
      <c r="D85" s="89" t="s">
        <v>154</v>
      </c>
      <c r="E85" s="89"/>
      <c r="F85" s="89"/>
      <c r="G85" s="90"/>
      <c r="H85" s="90"/>
      <c r="I85" s="91" t="s">
        <v>155</v>
      </c>
      <c r="J85" s="92"/>
      <c r="K85" s="92"/>
      <c r="L85" s="92"/>
      <c r="M85" s="92"/>
      <c r="N85" s="92"/>
      <c r="O85" s="92"/>
      <c r="P85" s="92"/>
      <c r="Q85" s="92"/>
      <c r="R85" s="92"/>
      <c r="S85" s="92"/>
      <c r="T85" s="92"/>
      <c r="U85" s="92"/>
      <c r="V85" s="92"/>
      <c r="W85" s="92"/>
      <c r="X85" s="92"/>
      <c r="Y85" s="92"/>
      <c r="Z85" s="50">
        <f t="shared" si="29"/>
        <v>0</v>
      </c>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2"/>
      <c r="CL85" s="53"/>
      <c r="CM85" s="53"/>
      <c r="CN85" s="53"/>
      <c r="CO85" s="53"/>
      <c r="CP85" s="53"/>
      <c r="CQ85" s="53"/>
      <c r="CR85" s="54"/>
      <c r="CS85" s="54"/>
      <c r="CT85" s="54"/>
      <c r="CU85" s="54"/>
      <c r="CV85" s="54"/>
      <c r="CW85" s="54"/>
      <c r="CX85" s="54"/>
      <c r="CY85" s="54"/>
      <c r="CZ85" s="54"/>
      <c r="DA85" s="54"/>
      <c r="DB85" s="54"/>
      <c r="DC85" s="54"/>
      <c r="DD85" s="54"/>
      <c r="DE85" s="54"/>
      <c r="DF85" s="54"/>
      <c r="DG85" s="54"/>
      <c r="DH85" s="54"/>
      <c r="DI85" s="54"/>
      <c r="DJ85" s="54"/>
      <c r="DK85" s="54"/>
    </row>
    <row r="86" spans="1:115" ht="15.75" x14ac:dyDescent="0.25">
      <c r="A86" s="67" t="s">
        <v>169</v>
      </c>
      <c r="B86" s="67" t="s">
        <v>100</v>
      </c>
      <c r="C86" s="67" t="s">
        <v>152</v>
      </c>
      <c r="D86" s="67" t="s">
        <v>154</v>
      </c>
      <c r="E86" s="67" t="s">
        <v>139</v>
      </c>
      <c r="F86" s="67"/>
      <c r="G86" s="68"/>
      <c r="H86" s="68"/>
      <c r="I86" s="69" t="s">
        <v>140</v>
      </c>
      <c r="J86" s="70"/>
      <c r="K86" s="70"/>
      <c r="L86" s="70"/>
      <c r="M86" s="70"/>
      <c r="N86" s="70"/>
      <c r="O86" s="70"/>
      <c r="P86" s="70"/>
      <c r="Q86" s="70"/>
      <c r="R86" s="70"/>
      <c r="S86" s="70"/>
      <c r="T86" s="70"/>
      <c r="U86" s="70"/>
      <c r="V86" s="70"/>
      <c r="W86" s="70"/>
      <c r="X86" s="70"/>
      <c r="Y86" s="70"/>
      <c r="Z86" s="50"/>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2"/>
      <c r="CL86" s="53"/>
      <c r="CM86" s="53"/>
      <c r="CN86" s="53"/>
      <c r="CO86" s="53"/>
      <c r="CP86" s="53"/>
      <c r="CQ86" s="53"/>
      <c r="CR86" s="54"/>
      <c r="CS86" s="54"/>
      <c r="CT86" s="54"/>
      <c r="CU86" s="54"/>
      <c r="CV86" s="54"/>
      <c r="CW86" s="54"/>
      <c r="CX86" s="54"/>
      <c r="CY86" s="54"/>
      <c r="CZ86" s="54"/>
      <c r="DA86" s="54"/>
      <c r="DB86" s="54"/>
      <c r="DC86" s="54"/>
      <c r="DD86" s="54"/>
      <c r="DE86" s="54"/>
      <c r="DF86" s="54"/>
      <c r="DG86" s="54"/>
      <c r="DH86" s="54"/>
      <c r="DI86" s="54"/>
      <c r="DJ86" s="54"/>
      <c r="DK86" s="54"/>
    </row>
    <row r="87" spans="1:115" ht="31.5" x14ac:dyDescent="0.25">
      <c r="A87" s="71" t="s">
        <v>169</v>
      </c>
      <c r="B87" s="71" t="s">
        <v>100</v>
      </c>
      <c r="C87" s="71" t="s">
        <v>152</v>
      </c>
      <c r="D87" s="71" t="s">
        <v>154</v>
      </c>
      <c r="E87" s="71" t="s">
        <v>139</v>
      </c>
      <c r="F87" s="71" t="s">
        <v>181</v>
      </c>
      <c r="G87" s="72"/>
      <c r="H87" s="72"/>
      <c r="I87" s="73" t="s">
        <v>182</v>
      </c>
      <c r="J87" s="74"/>
      <c r="K87" s="74"/>
      <c r="L87" s="74"/>
      <c r="M87" s="74"/>
      <c r="N87" s="74"/>
      <c r="O87" s="74"/>
      <c r="P87" s="74"/>
      <c r="Q87" s="74"/>
      <c r="R87" s="74"/>
      <c r="S87" s="74"/>
      <c r="T87" s="74"/>
      <c r="U87" s="74"/>
      <c r="V87" s="74"/>
      <c r="W87" s="74"/>
      <c r="X87" s="74"/>
      <c r="Y87" s="74"/>
      <c r="Z87" s="50">
        <f t="shared" ref="Z87:Z94" si="31">SUM(AA87:CK87)</f>
        <v>0</v>
      </c>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c r="CH87" s="51"/>
      <c r="CI87" s="51"/>
      <c r="CJ87" s="51"/>
      <c r="CK87" s="52"/>
      <c r="CL87" s="53"/>
      <c r="CM87" s="53"/>
      <c r="CN87" s="53"/>
      <c r="CO87" s="53"/>
      <c r="CP87" s="53"/>
      <c r="CQ87" s="53"/>
      <c r="CR87" s="54"/>
      <c r="CS87" s="54"/>
      <c r="CT87" s="54"/>
      <c r="CU87" s="54"/>
      <c r="CV87" s="54"/>
      <c r="CW87" s="54"/>
      <c r="CX87" s="54"/>
      <c r="CY87" s="54"/>
      <c r="CZ87" s="54"/>
      <c r="DA87" s="54"/>
      <c r="DB87" s="54"/>
      <c r="DC87" s="54"/>
      <c r="DD87" s="54"/>
      <c r="DE87" s="54"/>
      <c r="DF87" s="54"/>
      <c r="DG87" s="54"/>
      <c r="DH87" s="54"/>
      <c r="DI87" s="54"/>
      <c r="DJ87" s="54"/>
      <c r="DK87" s="54"/>
    </row>
    <row r="88" spans="1:115" ht="90" x14ac:dyDescent="0.25">
      <c r="A88" s="75" t="s">
        <v>169</v>
      </c>
      <c r="B88" s="75" t="s">
        <v>100</v>
      </c>
      <c r="C88" s="75" t="s">
        <v>152</v>
      </c>
      <c r="D88" s="75" t="s">
        <v>154</v>
      </c>
      <c r="E88" s="75" t="s">
        <v>139</v>
      </c>
      <c r="F88" s="75" t="s">
        <v>181</v>
      </c>
      <c r="G88" s="75" t="s">
        <v>307</v>
      </c>
      <c r="H88" s="75" t="s">
        <v>110</v>
      </c>
      <c r="I88" s="93" t="s">
        <v>308</v>
      </c>
      <c r="J88" s="76">
        <f t="shared" ref="J88:J90" si="32">Z88</f>
        <v>75000000</v>
      </c>
      <c r="K88" s="76" t="s">
        <v>309</v>
      </c>
      <c r="L88" s="76" t="s">
        <v>310</v>
      </c>
      <c r="M88" s="76" t="s">
        <v>311</v>
      </c>
      <c r="N88" s="76" t="s">
        <v>312</v>
      </c>
      <c r="O88" s="77" t="s">
        <v>313</v>
      </c>
      <c r="P88" s="77" t="s">
        <v>314</v>
      </c>
      <c r="Q88" s="76">
        <v>75000000</v>
      </c>
      <c r="R88" s="76" t="s">
        <v>254</v>
      </c>
      <c r="S88" s="77" t="s">
        <v>315</v>
      </c>
      <c r="T88" s="78">
        <v>2020005810066</v>
      </c>
      <c r="U88" s="78" t="s">
        <v>316</v>
      </c>
      <c r="V88" s="78" t="s">
        <v>317</v>
      </c>
      <c r="W88" s="78" t="s">
        <v>318</v>
      </c>
      <c r="X88" s="78"/>
      <c r="Y88" s="78"/>
      <c r="Z88" s="50">
        <f t="shared" si="31"/>
        <v>75000000</v>
      </c>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v>75000000</v>
      </c>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2"/>
      <c r="CL88" s="115" t="s">
        <v>255</v>
      </c>
      <c r="CM88" s="121" t="s">
        <v>319</v>
      </c>
      <c r="CN88" s="116">
        <v>7013398</v>
      </c>
      <c r="CO88" s="123" t="s">
        <v>320</v>
      </c>
      <c r="CP88" s="124">
        <v>91114</v>
      </c>
      <c r="CQ88" s="116" t="s">
        <v>270</v>
      </c>
      <c r="CR88" s="54"/>
      <c r="CS88" s="54"/>
      <c r="CT88" s="54"/>
      <c r="CU88" s="54"/>
      <c r="CV88" s="54"/>
      <c r="CW88" s="54"/>
      <c r="CX88" s="54"/>
      <c r="CY88" s="54"/>
      <c r="CZ88" s="54"/>
      <c r="DA88" s="54"/>
      <c r="DB88" s="54"/>
      <c r="DC88" s="54"/>
      <c r="DD88" s="54"/>
      <c r="DE88" s="54"/>
      <c r="DF88" s="54"/>
      <c r="DG88" s="54"/>
      <c r="DH88" s="54"/>
      <c r="DI88" s="54"/>
      <c r="DJ88" s="54"/>
      <c r="DK88" s="54"/>
    </row>
    <row r="89" spans="1:115" ht="75" x14ac:dyDescent="0.25">
      <c r="A89" s="75" t="s">
        <v>169</v>
      </c>
      <c r="B89" s="75" t="s">
        <v>100</v>
      </c>
      <c r="C89" s="75" t="s">
        <v>152</v>
      </c>
      <c r="D89" s="75" t="s">
        <v>154</v>
      </c>
      <c r="E89" s="75" t="s">
        <v>139</v>
      </c>
      <c r="F89" s="75" t="s">
        <v>181</v>
      </c>
      <c r="G89" s="75" t="s">
        <v>120</v>
      </c>
      <c r="H89" s="75" t="s">
        <v>110</v>
      </c>
      <c r="I89" s="93" t="s">
        <v>321</v>
      </c>
      <c r="J89" s="76">
        <f t="shared" si="32"/>
        <v>100000000</v>
      </c>
      <c r="K89" s="76" t="s">
        <v>322</v>
      </c>
      <c r="L89" s="76" t="s">
        <v>323</v>
      </c>
      <c r="M89" s="76" t="s">
        <v>324</v>
      </c>
      <c r="N89" s="76" t="s">
        <v>325</v>
      </c>
      <c r="O89" s="77" t="s">
        <v>313</v>
      </c>
      <c r="P89" s="77" t="s">
        <v>326</v>
      </c>
      <c r="Q89" s="76">
        <v>100000000</v>
      </c>
      <c r="R89" s="76" t="s">
        <v>254</v>
      </c>
      <c r="S89" s="77" t="s">
        <v>327</v>
      </c>
      <c r="T89" s="78">
        <v>2020005810010</v>
      </c>
      <c r="U89" s="78"/>
      <c r="V89" s="78" t="s">
        <v>317</v>
      </c>
      <c r="W89" s="78" t="s">
        <v>318</v>
      </c>
      <c r="X89" s="78"/>
      <c r="Y89" s="78"/>
      <c r="Z89" s="50">
        <f t="shared" si="31"/>
        <v>100000000</v>
      </c>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v>100000000</v>
      </c>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2"/>
      <c r="CL89" s="115" t="s">
        <v>255</v>
      </c>
      <c r="CM89" s="121" t="s">
        <v>319</v>
      </c>
      <c r="CN89" s="116">
        <v>7013398</v>
      </c>
      <c r="CO89" s="123" t="s">
        <v>320</v>
      </c>
      <c r="CP89" s="125">
        <v>91114</v>
      </c>
      <c r="CQ89" s="116" t="s">
        <v>270</v>
      </c>
      <c r="CR89" s="54"/>
      <c r="CS89" s="54"/>
      <c r="CT89" s="54"/>
      <c r="CU89" s="54"/>
      <c r="CV89" s="54"/>
      <c r="CW89" s="54"/>
      <c r="CX89" s="54"/>
      <c r="CY89" s="54"/>
      <c r="CZ89" s="54"/>
      <c r="DA89" s="54"/>
      <c r="DB89" s="54"/>
      <c r="DC89" s="54"/>
      <c r="DD89" s="54"/>
      <c r="DE89" s="54"/>
      <c r="DF89" s="54"/>
      <c r="DG89" s="54"/>
      <c r="DH89" s="54"/>
      <c r="DI89" s="54"/>
      <c r="DJ89" s="54"/>
      <c r="DK89" s="54"/>
    </row>
    <row r="90" spans="1:115" ht="135" x14ac:dyDescent="0.25">
      <c r="A90" s="75" t="s">
        <v>169</v>
      </c>
      <c r="B90" s="75" t="s">
        <v>100</v>
      </c>
      <c r="C90" s="75" t="s">
        <v>152</v>
      </c>
      <c r="D90" s="75" t="s">
        <v>154</v>
      </c>
      <c r="E90" s="75" t="s">
        <v>139</v>
      </c>
      <c r="F90" s="75" t="s">
        <v>181</v>
      </c>
      <c r="G90" s="75" t="s">
        <v>120</v>
      </c>
      <c r="H90" s="75" t="s">
        <v>110</v>
      </c>
      <c r="I90" s="93" t="s">
        <v>328</v>
      </c>
      <c r="J90" s="76">
        <f t="shared" si="32"/>
        <v>150000000</v>
      </c>
      <c r="K90" s="76" t="s">
        <v>329</v>
      </c>
      <c r="L90" s="104">
        <v>10</v>
      </c>
      <c r="M90" s="76" t="s">
        <v>330</v>
      </c>
      <c r="N90" s="76" t="s">
        <v>331</v>
      </c>
      <c r="O90" s="77" t="s">
        <v>332</v>
      </c>
      <c r="P90" s="77" t="s">
        <v>333</v>
      </c>
      <c r="Q90" s="76">
        <v>150000000</v>
      </c>
      <c r="R90" s="76" t="s">
        <v>254</v>
      </c>
      <c r="S90" s="77" t="s">
        <v>334</v>
      </c>
      <c r="T90" s="78">
        <v>2020005810078</v>
      </c>
      <c r="U90" s="82"/>
      <c r="V90" s="78" t="s">
        <v>335</v>
      </c>
      <c r="W90" s="78" t="s">
        <v>336</v>
      </c>
      <c r="X90" s="82"/>
      <c r="Y90" s="82"/>
      <c r="Z90" s="50">
        <f t="shared" si="31"/>
        <v>150000000</v>
      </c>
      <c r="AA90" s="51"/>
      <c r="AB90" s="51"/>
      <c r="AC90" s="51"/>
      <c r="AD90" s="51"/>
      <c r="AE90" s="51"/>
      <c r="AF90" s="51"/>
      <c r="AG90" s="51"/>
      <c r="AH90" s="51"/>
      <c r="AI90" s="51"/>
      <c r="AJ90" s="51"/>
      <c r="AK90" s="51">
        <v>150000000</v>
      </c>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51"/>
      <c r="CI90" s="51"/>
      <c r="CJ90" s="51"/>
      <c r="CK90" s="52"/>
      <c r="CL90" s="115" t="s">
        <v>255</v>
      </c>
      <c r="CM90" s="121" t="s">
        <v>319</v>
      </c>
      <c r="CN90" s="116">
        <v>7013398</v>
      </c>
      <c r="CO90" s="123" t="s">
        <v>320</v>
      </c>
      <c r="CP90" s="125">
        <v>91114</v>
      </c>
      <c r="CQ90" s="116" t="s">
        <v>270</v>
      </c>
      <c r="CR90" s="126"/>
      <c r="CS90" s="53"/>
      <c r="CT90" s="53"/>
      <c r="CU90" s="53"/>
      <c r="CV90" s="53"/>
      <c r="CW90" s="53"/>
      <c r="CX90" s="53"/>
      <c r="CY90" s="53"/>
      <c r="CZ90" s="53"/>
      <c r="DA90" s="53"/>
      <c r="DB90" s="53"/>
      <c r="DC90" s="53"/>
      <c r="DD90" s="53"/>
      <c r="DE90" s="53"/>
      <c r="DF90" s="53"/>
      <c r="DG90" s="53"/>
      <c r="DH90" s="53"/>
      <c r="DI90" s="53"/>
      <c r="DJ90" s="53"/>
      <c r="DK90" s="53"/>
    </row>
    <row r="91" spans="1:115" ht="15.75" x14ac:dyDescent="0.25">
      <c r="A91" s="36" t="s">
        <v>102</v>
      </c>
      <c r="B91" s="36"/>
      <c r="C91" s="36"/>
      <c r="D91" s="36"/>
      <c r="E91" s="36"/>
      <c r="F91" s="36"/>
      <c r="G91" s="37"/>
      <c r="H91" s="37"/>
      <c r="I91" s="38" t="s">
        <v>337</v>
      </c>
      <c r="J91" s="88"/>
      <c r="K91" s="88"/>
      <c r="L91" s="88"/>
      <c r="M91" s="88"/>
      <c r="N91" s="88"/>
      <c r="O91" s="88"/>
      <c r="P91" s="88"/>
      <c r="Q91" s="88"/>
      <c r="R91" s="88"/>
      <c r="S91" s="88"/>
      <c r="T91" s="88"/>
      <c r="U91" s="88"/>
      <c r="V91" s="88"/>
      <c r="W91" s="88"/>
      <c r="X91" s="88"/>
      <c r="Y91" s="88"/>
      <c r="Z91" s="50">
        <f t="shared" si="31"/>
        <v>0</v>
      </c>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2"/>
      <c r="CL91" s="53"/>
      <c r="CM91" s="53"/>
      <c r="CN91" s="53"/>
      <c r="CO91" s="53"/>
      <c r="CP91" s="53"/>
      <c r="CQ91" s="53"/>
      <c r="CR91" s="54"/>
      <c r="CS91" s="54"/>
      <c r="CT91" s="54"/>
      <c r="CU91" s="54"/>
      <c r="CV91" s="54"/>
      <c r="CW91" s="54"/>
      <c r="CX91" s="54"/>
      <c r="CY91" s="54"/>
      <c r="CZ91" s="54"/>
      <c r="DA91" s="54"/>
      <c r="DB91" s="54"/>
      <c r="DC91" s="54"/>
      <c r="DD91" s="54"/>
      <c r="DE91" s="54"/>
      <c r="DF91" s="54"/>
      <c r="DG91" s="54"/>
      <c r="DH91" s="54"/>
      <c r="DI91" s="54"/>
      <c r="DJ91" s="54"/>
      <c r="DK91" s="54"/>
    </row>
    <row r="92" spans="1:115" ht="15.75" x14ac:dyDescent="0.25">
      <c r="A92" s="46" t="s">
        <v>102</v>
      </c>
      <c r="B92" s="46" t="s">
        <v>242</v>
      </c>
      <c r="C92" s="46"/>
      <c r="D92" s="46"/>
      <c r="E92" s="46"/>
      <c r="F92" s="46"/>
      <c r="G92" s="47"/>
      <c r="H92" s="47"/>
      <c r="I92" s="48" t="s">
        <v>338</v>
      </c>
      <c r="J92" s="49"/>
      <c r="K92" s="49"/>
      <c r="L92" s="49"/>
      <c r="M92" s="49"/>
      <c r="N92" s="49"/>
      <c r="O92" s="49"/>
      <c r="P92" s="49"/>
      <c r="Q92" s="49"/>
      <c r="R92" s="49"/>
      <c r="S92" s="49"/>
      <c r="T92" s="49"/>
      <c r="U92" s="49"/>
      <c r="V92" s="49"/>
      <c r="W92" s="49"/>
      <c r="X92" s="49"/>
      <c r="Y92" s="49"/>
      <c r="Z92" s="50">
        <f t="shared" si="31"/>
        <v>0</v>
      </c>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2"/>
      <c r="CL92" s="53"/>
      <c r="CM92" s="53"/>
      <c r="CN92" s="53"/>
      <c r="CO92" s="53"/>
      <c r="CP92" s="53"/>
      <c r="CQ92" s="53"/>
      <c r="CR92" s="54"/>
      <c r="CS92" s="54"/>
      <c r="CT92" s="54"/>
      <c r="CU92" s="54"/>
      <c r="CV92" s="54"/>
      <c r="CW92" s="54"/>
      <c r="CX92" s="54"/>
      <c r="CY92" s="54"/>
      <c r="CZ92" s="54"/>
      <c r="DA92" s="54"/>
      <c r="DB92" s="54"/>
      <c r="DC92" s="54"/>
      <c r="DD92" s="54"/>
      <c r="DE92" s="54"/>
      <c r="DF92" s="54"/>
      <c r="DG92" s="54"/>
      <c r="DH92" s="54"/>
      <c r="DI92" s="54"/>
      <c r="DJ92" s="54"/>
      <c r="DK92" s="54"/>
    </row>
    <row r="93" spans="1:115" ht="15.75" x14ac:dyDescent="0.25">
      <c r="A93" s="55" t="s">
        <v>102</v>
      </c>
      <c r="B93" s="55" t="s">
        <v>242</v>
      </c>
      <c r="C93" s="55" t="s">
        <v>242</v>
      </c>
      <c r="D93" s="55"/>
      <c r="E93" s="55"/>
      <c r="F93" s="55"/>
      <c r="G93" s="55"/>
      <c r="H93" s="56"/>
      <c r="I93" s="57" t="s">
        <v>339</v>
      </c>
      <c r="J93" s="58"/>
      <c r="K93" s="58"/>
      <c r="L93" s="58"/>
      <c r="M93" s="58"/>
      <c r="N93" s="58"/>
      <c r="O93" s="58"/>
      <c r="P93" s="58"/>
      <c r="Q93" s="58"/>
      <c r="R93" s="58"/>
      <c r="S93" s="58"/>
      <c r="T93" s="58"/>
      <c r="U93" s="58"/>
      <c r="V93" s="58"/>
      <c r="W93" s="58"/>
      <c r="X93" s="58"/>
      <c r="Y93" s="58"/>
      <c r="Z93" s="50">
        <f t="shared" si="31"/>
        <v>0</v>
      </c>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2"/>
      <c r="CL93" s="53"/>
      <c r="CM93" s="53"/>
      <c r="CN93" s="53"/>
      <c r="CO93" s="53"/>
      <c r="CP93" s="53"/>
      <c r="CQ93" s="53"/>
      <c r="CR93" s="54"/>
      <c r="CS93" s="54"/>
      <c r="CT93" s="54"/>
      <c r="CU93" s="54"/>
      <c r="CV93" s="54"/>
      <c r="CW93" s="54"/>
      <c r="CX93" s="54"/>
      <c r="CY93" s="54"/>
      <c r="CZ93" s="54"/>
      <c r="DA93" s="54"/>
      <c r="DB93" s="54"/>
      <c r="DC93" s="54"/>
      <c r="DD93" s="54"/>
      <c r="DE93" s="54"/>
      <c r="DF93" s="54"/>
      <c r="DG93" s="54"/>
      <c r="DH93" s="54"/>
      <c r="DI93" s="54"/>
      <c r="DJ93" s="54"/>
      <c r="DK93" s="54"/>
    </row>
    <row r="94" spans="1:115" ht="15.75" x14ac:dyDescent="0.25">
      <c r="A94" s="89" t="s">
        <v>102</v>
      </c>
      <c r="B94" s="89" t="s">
        <v>242</v>
      </c>
      <c r="C94" s="89" t="s">
        <v>242</v>
      </c>
      <c r="D94" s="89" t="s">
        <v>98</v>
      </c>
      <c r="E94" s="89"/>
      <c r="F94" s="89"/>
      <c r="G94" s="90"/>
      <c r="H94" s="90"/>
      <c r="I94" s="101" t="s">
        <v>340</v>
      </c>
      <c r="J94" s="92"/>
      <c r="K94" s="92"/>
      <c r="L94" s="92"/>
      <c r="M94" s="92"/>
      <c r="N94" s="92"/>
      <c r="O94" s="92"/>
      <c r="P94" s="92"/>
      <c r="Q94" s="92"/>
      <c r="R94" s="92"/>
      <c r="S94" s="92"/>
      <c r="T94" s="92"/>
      <c r="U94" s="92"/>
      <c r="V94" s="92"/>
      <c r="W94" s="92"/>
      <c r="X94" s="92"/>
      <c r="Y94" s="92"/>
      <c r="Z94" s="50">
        <f t="shared" si="31"/>
        <v>0</v>
      </c>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4"/>
      <c r="CL94" s="65"/>
      <c r="CM94" s="65"/>
      <c r="CN94" s="65"/>
      <c r="CO94" s="65"/>
      <c r="CP94" s="65"/>
      <c r="CQ94" s="65"/>
      <c r="CR94" s="66"/>
      <c r="CS94" s="66"/>
      <c r="CT94" s="66"/>
      <c r="CU94" s="66"/>
      <c r="CV94" s="66"/>
      <c r="CW94" s="66"/>
      <c r="CX94" s="66"/>
      <c r="CY94" s="66"/>
      <c r="CZ94" s="66"/>
      <c r="DA94" s="66"/>
      <c r="DB94" s="66"/>
      <c r="DC94" s="66"/>
      <c r="DD94" s="66"/>
      <c r="DE94" s="66"/>
      <c r="DF94" s="66"/>
      <c r="DG94" s="66"/>
      <c r="DH94" s="66"/>
      <c r="DI94" s="66"/>
      <c r="DJ94" s="66"/>
      <c r="DK94" s="66"/>
    </row>
    <row r="95" spans="1:115" ht="15.75" x14ac:dyDescent="0.25">
      <c r="A95" s="67" t="s">
        <v>102</v>
      </c>
      <c r="B95" s="67" t="s">
        <v>242</v>
      </c>
      <c r="C95" s="67" t="s">
        <v>242</v>
      </c>
      <c r="D95" s="67" t="s">
        <v>98</v>
      </c>
      <c r="E95" s="67" t="s">
        <v>167</v>
      </c>
      <c r="F95" s="67"/>
      <c r="G95" s="68"/>
      <c r="H95" s="68"/>
      <c r="I95" s="69" t="s">
        <v>168</v>
      </c>
      <c r="J95" s="70"/>
      <c r="K95" s="70"/>
      <c r="L95" s="70"/>
      <c r="M95" s="70"/>
      <c r="N95" s="70"/>
      <c r="O95" s="70"/>
      <c r="P95" s="70"/>
      <c r="Q95" s="70"/>
      <c r="R95" s="70"/>
      <c r="S95" s="70"/>
      <c r="T95" s="70"/>
      <c r="U95" s="70"/>
      <c r="V95" s="70"/>
      <c r="W95" s="70"/>
      <c r="X95" s="70"/>
      <c r="Y95" s="70"/>
      <c r="Z95" s="50"/>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4"/>
      <c r="CL95" s="65"/>
      <c r="CM95" s="65"/>
      <c r="CN95" s="65"/>
      <c r="CO95" s="65"/>
      <c r="CP95" s="65"/>
      <c r="CQ95" s="65"/>
      <c r="CR95" s="66"/>
      <c r="CS95" s="66"/>
      <c r="CT95" s="66"/>
      <c r="CU95" s="66"/>
      <c r="CV95" s="66"/>
      <c r="CW95" s="66"/>
      <c r="CX95" s="66"/>
      <c r="CY95" s="66"/>
      <c r="CZ95" s="66"/>
      <c r="DA95" s="66"/>
      <c r="DB95" s="66"/>
      <c r="DC95" s="66"/>
      <c r="DD95" s="66"/>
      <c r="DE95" s="66"/>
      <c r="DF95" s="66"/>
      <c r="DG95" s="66"/>
      <c r="DH95" s="66"/>
      <c r="DI95" s="66"/>
      <c r="DJ95" s="66"/>
      <c r="DK95" s="66"/>
    </row>
    <row r="96" spans="1:115" ht="31.5" x14ac:dyDescent="0.25">
      <c r="A96" s="71" t="s">
        <v>102</v>
      </c>
      <c r="B96" s="71" t="s">
        <v>242</v>
      </c>
      <c r="C96" s="71" t="s">
        <v>242</v>
      </c>
      <c r="D96" s="71" t="s">
        <v>98</v>
      </c>
      <c r="E96" s="71" t="s">
        <v>167</v>
      </c>
      <c r="F96" s="71" t="s">
        <v>100</v>
      </c>
      <c r="G96" s="72"/>
      <c r="H96" s="72"/>
      <c r="I96" s="73" t="s">
        <v>341</v>
      </c>
      <c r="J96" s="74"/>
      <c r="K96" s="74"/>
      <c r="L96" s="74"/>
      <c r="M96" s="74"/>
      <c r="N96" s="74"/>
      <c r="O96" s="74"/>
      <c r="P96" s="74"/>
      <c r="Q96" s="74"/>
      <c r="R96" s="74"/>
      <c r="S96" s="74"/>
      <c r="T96" s="74"/>
      <c r="U96" s="74"/>
      <c r="V96" s="74"/>
      <c r="W96" s="74"/>
      <c r="X96" s="74"/>
      <c r="Y96" s="74"/>
      <c r="Z96" s="50">
        <f t="shared" ref="Z96:Z110" si="33">SUM(AA96:CK96)</f>
        <v>0</v>
      </c>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4"/>
      <c r="CL96" s="65"/>
      <c r="CM96" s="65"/>
      <c r="CN96" s="65"/>
      <c r="CO96" s="65"/>
      <c r="CP96" s="65"/>
      <c r="CQ96" s="65"/>
      <c r="CR96" s="66"/>
      <c r="CS96" s="66"/>
      <c r="CT96" s="66"/>
      <c r="CU96" s="66"/>
      <c r="CV96" s="66"/>
      <c r="CW96" s="66"/>
      <c r="CX96" s="66"/>
      <c r="CY96" s="66"/>
      <c r="CZ96" s="66"/>
      <c r="DA96" s="66"/>
      <c r="DB96" s="66"/>
      <c r="DC96" s="66"/>
      <c r="DD96" s="66"/>
      <c r="DE96" s="66"/>
      <c r="DF96" s="66"/>
      <c r="DG96" s="66"/>
      <c r="DH96" s="66"/>
      <c r="DI96" s="66"/>
      <c r="DJ96" s="66"/>
      <c r="DK96" s="66"/>
    </row>
    <row r="97" spans="1:115" ht="90" x14ac:dyDescent="0.25">
      <c r="A97" s="75" t="s">
        <v>102</v>
      </c>
      <c r="B97" s="75" t="s">
        <v>242</v>
      </c>
      <c r="C97" s="75" t="s">
        <v>242</v>
      </c>
      <c r="D97" s="75" t="s">
        <v>98</v>
      </c>
      <c r="E97" s="75" t="s">
        <v>167</v>
      </c>
      <c r="F97" s="75" t="s">
        <v>100</v>
      </c>
      <c r="G97" s="75" t="s">
        <v>120</v>
      </c>
      <c r="H97" s="75" t="s">
        <v>143</v>
      </c>
      <c r="I97" s="93" t="s">
        <v>342</v>
      </c>
      <c r="J97" s="76">
        <f t="shared" ref="J97:J107" si="34">Z97</f>
        <v>100000000</v>
      </c>
      <c r="K97" s="76" t="s">
        <v>343</v>
      </c>
      <c r="L97" s="76" t="s">
        <v>344</v>
      </c>
      <c r="M97" s="76" t="s">
        <v>345</v>
      </c>
      <c r="N97" s="76" t="s">
        <v>346</v>
      </c>
      <c r="O97" s="85">
        <v>44316</v>
      </c>
      <c r="P97" s="85">
        <v>44469</v>
      </c>
      <c r="Q97" s="76">
        <v>100000000</v>
      </c>
      <c r="R97" s="76" t="s">
        <v>347</v>
      </c>
      <c r="S97" s="76" t="s">
        <v>348</v>
      </c>
      <c r="T97" s="78">
        <v>2020005810123</v>
      </c>
      <c r="U97" s="78"/>
      <c r="V97" s="78"/>
      <c r="W97" s="78"/>
      <c r="X97" s="78"/>
      <c r="Y97" s="78"/>
      <c r="Z97" s="50">
        <f t="shared" si="33"/>
        <v>100000000</v>
      </c>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v>100000000</v>
      </c>
      <c r="BM97" s="51"/>
      <c r="BN97" s="51"/>
      <c r="BO97" s="51"/>
      <c r="BP97" s="51"/>
      <c r="BQ97" s="51"/>
      <c r="BR97" s="51"/>
      <c r="BS97" s="51"/>
      <c r="BT97" s="51"/>
      <c r="BU97" s="51"/>
      <c r="BV97" s="51"/>
      <c r="BW97" s="51"/>
      <c r="BX97" s="51"/>
      <c r="BY97" s="51"/>
      <c r="BZ97" s="51"/>
      <c r="CA97" s="51"/>
      <c r="CB97" s="51"/>
      <c r="CC97" s="51"/>
      <c r="CD97" s="51"/>
      <c r="CE97" s="51"/>
      <c r="CF97" s="51"/>
      <c r="CG97" s="51"/>
      <c r="CH97" s="51"/>
      <c r="CI97" s="51"/>
      <c r="CJ97" s="51"/>
      <c r="CK97" s="52"/>
      <c r="CL97" s="53"/>
      <c r="CM97" s="53"/>
      <c r="CN97" s="53"/>
      <c r="CO97" s="53"/>
      <c r="CP97" s="53"/>
      <c r="CQ97" s="53"/>
      <c r="CR97" s="54"/>
      <c r="CS97" s="54"/>
      <c r="CT97" s="54"/>
      <c r="CU97" s="54"/>
      <c r="CV97" s="54"/>
      <c r="CW97" s="54"/>
      <c r="CX97" s="54"/>
      <c r="CY97" s="54"/>
      <c r="CZ97" s="54"/>
      <c r="DA97" s="54"/>
      <c r="DB97" s="54"/>
      <c r="DC97" s="54"/>
      <c r="DD97" s="54"/>
      <c r="DE97" s="54"/>
      <c r="DF97" s="54"/>
      <c r="DG97" s="54"/>
      <c r="DH97" s="54"/>
      <c r="DI97" s="54"/>
      <c r="DJ97" s="54"/>
      <c r="DK97" s="54"/>
    </row>
    <row r="98" spans="1:115" ht="105" x14ac:dyDescent="0.25">
      <c r="A98" s="75" t="s">
        <v>102</v>
      </c>
      <c r="B98" s="75" t="s">
        <v>242</v>
      </c>
      <c r="C98" s="75" t="s">
        <v>242</v>
      </c>
      <c r="D98" s="75" t="s">
        <v>98</v>
      </c>
      <c r="E98" s="75" t="s">
        <v>167</v>
      </c>
      <c r="F98" s="75" t="s">
        <v>100</v>
      </c>
      <c r="G98" s="75" t="s">
        <v>120</v>
      </c>
      <c r="H98" s="75" t="s">
        <v>143</v>
      </c>
      <c r="I98" s="93" t="s">
        <v>349</v>
      </c>
      <c r="J98" s="76">
        <f t="shared" si="34"/>
        <v>250000000</v>
      </c>
      <c r="K98" s="76" t="s">
        <v>350</v>
      </c>
      <c r="L98" s="76" t="s">
        <v>351</v>
      </c>
      <c r="M98" s="76" t="s">
        <v>352</v>
      </c>
      <c r="N98" s="76" t="s">
        <v>353</v>
      </c>
      <c r="O98" s="85">
        <v>44287</v>
      </c>
      <c r="P98" s="85">
        <v>44438</v>
      </c>
      <c r="Q98" s="76">
        <v>250000000</v>
      </c>
      <c r="R98" s="76" t="s">
        <v>347</v>
      </c>
      <c r="S98" s="76" t="s">
        <v>348</v>
      </c>
      <c r="T98" s="78">
        <v>2020005810113</v>
      </c>
      <c r="U98" s="78"/>
      <c r="V98" s="78"/>
      <c r="W98" s="78"/>
      <c r="X98" s="78"/>
      <c r="Y98" s="78"/>
      <c r="Z98" s="50">
        <f t="shared" si="33"/>
        <v>250000000</v>
      </c>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v>250000000</v>
      </c>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2"/>
      <c r="CL98" s="53"/>
      <c r="CM98" s="53"/>
      <c r="CN98" s="53"/>
      <c r="CO98" s="53"/>
      <c r="CP98" s="53"/>
      <c r="CQ98" s="53"/>
      <c r="CR98" s="54"/>
      <c r="CS98" s="54"/>
      <c r="CT98" s="54"/>
      <c r="CU98" s="54"/>
      <c r="CV98" s="54"/>
      <c r="CW98" s="54"/>
      <c r="CX98" s="54"/>
      <c r="CY98" s="54"/>
      <c r="CZ98" s="54"/>
      <c r="DA98" s="54"/>
      <c r="DB98" s="54"/>
      <c r="DC98" s="54"/>
      <c r="DD98" s="54"/>
      <c r="DE98" s="54"/>
      <c r="DF98" s="54"/>
      <c r="DG98" s="54"/>
      <c r="DH98" s="54"/>
      <c r="DI98" s="54"/>
      <c r="DJ98" s="54"/>
      <c r="DK98" s="54"/>
    </row>
    <row r="99" spans="1:115" ht="90" x14ac:dyDescent="0.25">
      <c r="A99" s="75" t="s">
        <v>102</v>
      </c>
      <c r="B99" s="75" t="s">
        <v>242</v>
      </c>
      <c r="C99" s="75" t="s">
        <v>242</v>
      </c>
      <c r="D99" s="75" t="s">
        <v>98</v>
      </c>
      <c r="E99" s="75" t="s">
        <v>167</v>
      </c>
      <c r="F99" s="75" t="s">
        <v>100</v>
      </c>
      <c r="G99" s="75" t="s">
        <v>120</v>
      </c>
      <c r="H99" s="75" t="s">
        <v>143</v>
      </c>
      <c r="I99" s="93" t="s">
        <v>354</v>
      </c>
      <c r="J99" s="76">
        <f t="shared" si="34"/>
        <v>767000000</v>
      </c>
      <c r="K99" s="76" t="s">
        <v>355</v>
      </c>
      <c r="L99" s="76" t="s">
        <v>356</v>
      </c>
      <c r="M99" s="76" t="s">
        <v>357</v>
      </c>
      <c r="N99" s="76" t="s">
        <v>358</v>
      </c>
      <c r="O99" s="85">
        <v>44316</v>
      </c>
      <c r="P99" s="85">
        <v>44560</v>
      </c>
      <c r="Q99" s="76">
        <v>767000000</v>
      </c>
      <c r="R99" s="76" t="s">
        <v>347</v>
      </c>
      <c r="S99" s="76" t="s">
        <v>348</v>
      </c>
      <c r="T99" s="78">
        <v>2020005810117</v>
      </c>
      <c r="U99" s="78"/>
      <c r="V99" s="78"/>
      <c r="W99" s="78"/>
      <c r="X99" s="78"/>
      <c r="Y99" s="78"/>
      <c r="Z99" s="50">
        <f t="shared" si="33"/>
        <v>767000000</v>
      </c>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v>767000000</v>
      </c>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2"/>
      <c r="CL99" s="53"/>
      <c r="CM99" s="53"/>
      <c r="CN99" s="53"/>
      <c r="CO99" s="53"/>
      <c r="CP99" s="53"/>
      <c r="CQ99" s="53"/>
      <c r="CR99" s="54"/>
      <c r="CS99" s="54"/>
      <c r="CT99" s="54"/>
      <c r="CU99" s="54"/>
      <c r="CV99" s="54"/>
      <c r="CW99" s="54"/>
      <c r="CX99" s="54"/>
      <c r="CY99" s="54"/>
      <c r="CZ99" s="54"/>
      <c r="DA99" s="54"/>
      <c r="DB99" s="54"/>
      <c r="DC99" s="54"/>
      <c r="DD99" s="54"/>
      <c r="DE99" s="54"/>
      <c r="DF99" s="54"/>
      <c r="DG99" s="54"/>
      <c r="DH99" s="54"/>
      <c r="DI99" s="54"/>
      <c r="DJ99" s="54"/>
      <c r="DK99" s="54"/>
    </row>
    <row r="100" spans="1:115" ht="90" x14ac:dyDescent="0.25">
      <c r="A100" s="75" t="s">
        <v>102</v>
      </c>
      <c r="B100" s="75" t="s">
        <v>242</v>
      </c>
      <c r="C100" s="75" t="s">
        <v>242</v>
      </c>
      <c r="D100" s="75" t="s">
        <v>98</v>
      </c>
      <c r="E100" s="75" t="s">
        <v>167</v>
      </c>
      <c r="F100" s="75" t="s">
        <v>100</v>
      </c>
      <c r="G100" s="75" t="s">
        <v>120</v>
      </c>
      <c r="H100" s="75" t="s">
        <v>143</v>
      </c>
      <c r="I100" s="93" t="s">
        <v>359</v>
      </c>
      <c r="J100" s="76">
        <f t="shared" si="34"/>
        <v>100000000</v>
      </c>
      <c r="K100" s="76" t="s">
        <v>360</v>
      </c>
      <c r="L100" s="76" t="s">
        <v>361</v>
      </c>
      <c r="M100" s="76" t="s">
        <v>362</v>
      </c>
      <c r="N100" s="76" t="s">
        <v>363</v>
      </c>
      <c r="O100" s="85">
        <v>44301</v>
      </c>
      <c r="P100" s="85">
        <v>44407</v>
      </c>
      <c r="Q100" s="76">
        <v>100000000</v>
      </c>
      <c r="R100" s="76" t="s">
        <v>347</v>
      </c>
      <c r="S100" s="76" t="s">
        <v>348</v>
      </c>
      <c r="T100" s="78">
        <v>2020005810119</v>
      </c>
      <c r="U100" s="78"/>
      <c r="V100" s="78"/>
      <c r="W100" s="78"/>
      <c r="X100" s="78"/>
      <c r="Y100" s="78"/>
      <c r="Z100" s="50">
        <f t="shared" si="33"/>
        <v>100000000</v>
      </c>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v>100000000</v>
      </c>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2"/>
      <c r="CL100" s="53"/>
      <c r="CM100" s="53"/>
      <c r="CN100" s="53"/>
      <c r="CO100" s="53"/>
      <c r="CP100" s="53"/>
      <c r="CQ100" s="53"/>
      <c r="CR100" s="54"/>
      <c r="CS100" s="54"/>
      <c r="CT100" s="54"/>
      <c r="CU100" s="54"/>
      <c r="CV100" s="54"/>
      <c r="CW100" s="54"/>
      <c r="CX100" s="54"/>
      <c r="CY100" s="54"/>
      <c r="CZ100" s="54"/>
      <c r="DA100" s="54"/>
      <c r="DB100" s="54"/>
      <c r="DC100" s="54"/>
      <c r="DD100" s="54"/>
      <c r="DE100" s="54"/>
      <c r="DF100" s="54"/>
      <c r="DG100" s="54"/>
      <c r="DH100" s="54"/>
      <c r="DI100" s="54"/>
      <c r="DJ100" s="54"/>
      <c r="DK100" s="54"/>
    </row>
    <row r="101" spans="1:115" ht="135" x14ac:dyDescent="0.25">
      <c r="A101" s="75" t="s">
        <v>102</v>
      </c>
      <c r="B101" s="75" t="s">
        <v>242</v>
      </c>
      <c r="C101" s="75" t="s">
        <v>242</v>
      </c>
      <c r="D101" s="75" t="s">
        <v>98</v>
      </c>
      <c r="E101" s="75" t="s">
        <v>167</v>
      </c>
      <c r="F101" s="75" t="s">
        <v>100</v>
      </c>
      <c r="G101" s="75" t="s">
        <v>120</v>
      </c>
      <c r="H101" s="75" t="s">
        <v>143</v>
      </c>
      <c r="I101" s="93" t="s">
        <v>364</v>
      </c>
      <c r="J101" s="76">
        <f t="shared" si="34"/>
        <v>100000000</v>
      </c>
      <c r="K101" s="76" t="s">
        <v>365</v>
      </c>
      <c r="L101" s="76" t="s">
        <v>366</v>
      </c>
      <c r="M101" s="76" t="s">
        <v>367</v>
      </c>
      <c r="N101" s="76" t="s">
        <v>368</v>
      </c>
      <c r="O101" s="85">
        <v>44301</v>
      </c>
      <c r="P101" s="85">
        <v>44392</v>
      </c>
      <c r="Q101" s="76">
        <v>100000000</v>
      </c>
      <c r="R101" s="76" t="s">
        <v>347</v>
      </c>
      <c r="S101" s="76" t="s">
        <v>348</v>
      </c>
      <c r="T101" s="78">
        <v>2020005810122</v>
      </c>
      <c r="U101" s="78"/>
      <c r="V101" s="78"/>
      <c r="W101" s="78"/>
      <c r="X101" s="78"/>
      <c r="Y101" s="78"/>
      <c r="Z101" s="50">
        <f t="shared" si="33"/>
        <v>100000000</v>
      </c>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v>100000000</v>
      </c>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2"/>
      <c r="CL101" s="53"/>
      <c r="CM101" s="53"/>
      <c r="CN101" s="53"/>
      <c r="CO101" s="53"/>
      <c r="CP101" s="53"/>
      <c r="CQ101" s="53"/>
      <c r="CR101" s="54"/>
      <c r="CS101" s="54"/>
      <c r="CT101" s="54"/>
      <c r="CU101" s="54"/>
      <c r="CV101" s="54"/>
      <c r="CW101" s="54"/>
      <c r="CX101" s="54"/>
      <c r="CY101" s="54"/>
      <c r="CZ101" s="54"/>
      <c r="DA101" s="54"/>
      <c r="DB101" s="54"/>
      <c r="DC101" s="54"/>
      <c r="DD101" s="54"/>
      <c r="DE101" s="54"/>
      <c r="DF101" s="54"/>
      <c r="DG101" s="54"/>
      <c r="DH101" s="54"/>
      <c r="DI101" s="54"/>
      <c r="DJ101" s="54"/>
      <c r="DK101" s="54"/>
    </row>
    <row r="102" spans="1:115" ht="140.25" x14ac:dyDescent="0.25">
      <c r="A102" s="75" t="s">
        <v>102</v>
      </c>
      <c r="B102" s="75" t="s">
        <v>242</v>
      </c>
      <c r="C102" s="75" t="s">
        <v>242</v>
      </c>
      <c r="D102" s="75" t="s">
        <v>98</v>
      </c>
      <c r="E102" s="75" t="s">
        <v>167</v>
      </c>
      <c r="F102" s="75" t="s">
        <v>100</v>
      </c>
      <c r="G102" s="75" t="s">
        <v>120</v>
      </c>
      <c r="H102" s="75" t="s">
        <v>143</v>
      </c>
      <c r="I102" s="93" t="s">
        <v>369</v>
      </c>
      <c r="J102" s="76">
        <f t="shared" si="34"/>
        <v>400000000</v>
      </c>
      <c r="K102" s="76" t="s">
        <v>370</v>
      </c>
      <c r="L102" s="76" t="s">
        <v>371</v>
      </c>
      <c r="M102" s="127" t="s">
        <v>372</v>
      </c>
      <c r="N102" s="76" t="s">
        <v>373</v>
      </c>
      <c r="O102" s="85">
        <v>44270</v>
      </c>
      <c r="P102" s="85">
        <v>44362</v>
      </c>
      <c r="Q102" s="76">
        <v>400000000</v>
      </c>
      <c r="R102" s="76" t="s">
        <v>347</v>
      </c>
      <c r="S102" s="128" t="s">
        <v>348</v>
      </c>
      <c r="T102" s="78">
        <v>2020005810116</v>
      </c>
      <c r="U102" s="78"/>
      <c r="V102" s="78"/>
      <c r="W102" s="78"/>
      <c r="X102" s="78"/>
      <c r="Y102" s="78"/>
      <c r="Z102" s="50">
        <f t="shared" si="33"/>
        <v>400000000</v>
      </c>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v>400000000</v>
      </c>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2"/>
      <c r="CL102" s="53"/>
      <c r="CM102" s="53"/>
      <c r="CN102" s="53"/>
      <c r="CO102" s="53"/>
      <c r="CP102" s="53"/>
      <c r="CQ102" s="53"/>
      <c r="CR102" s="54"/>
      <c r="CS102" s="54"/>
      <c r="CT102" s="54"/>
      <c r="CU102" s="54"/>
      <c r="CV102" s="54"/>
      <c r="CW102" s="54"/>
      <c r="CX102" s="54"/>
      <c r="CY102" s="54"/>
      <c r="CZ102" s="54"/>
      <c r="DA102" s="54"/>
      <c r="DB102" s="54"/>
      <c r="DC102" s="54"/>
      <c r="DD102" s="54"/>
      <c r="DE102" s="54"/>
      <c r="DF102" s="54"/>
      <c r="DG102" s="54"/>
      <c r="DH102" s="54"/>
      <c r="DI102" s="54"/>
      <c r="DJ102" s="54"/>
      <c r="DK102" s="54"/>
    </row>
    <row r="103" spans="1:115" ht="102" x14ac:dyDescent="0.25">
      <c r="A103" s="75" t="s">
        <v>102</v>
      </c>
      <c r="B103" s="75" t="s">
        <v>242</v>
      </c>
      <c r="C103" s="75" t="s">
        <v>242</v>
      </c>
      <c r="D103" s="75" t="s">
        <v>98</v>
      </c>
      <c r="E103" s="75" t="s">
        <v>167</v>
      </c>
      <c r="F103" s="75" t="s">
        <v>100</v>
      </c>
      <c r="G103" s="75" t="s">
        <v>120</v>
      </c>
      <c r="H103" s="75" t="s">
        <v>143</v>
      </c>
      <c r="I103" s="93" t="s">
        <v>374</v>
      </c>
      <c r="J103" s="76">
        <f t="shared" si="34"/>
        <v>750000000</v>
      </c>
      <c r="K103" s="76" t="s">
        <v>375</v>
      </c>
      <c r="L103" s="76" t="s">
        <v>376</v>
      </c>
      <c r="M103" s="127" t="s">
        <v>377</v>
      </c>
      <c r="N103" s="76" t="s">
        <v>378</v>
      </c>
      <c r="O103" s="85">
        <v>44377</v>
      </c>
      <c r="P103" s="85" t="s">
        <v>379</v>
      </c>
      <c r="Q103" s="76">
        <v>750000000</v>
      </c>
      <c r="R103" s="76" t="s">
        <v>347</v>
      </c>
      <c r="S103" s="128" t="s">
        <v>348</v>
      </c>
      <c r="T103" s="78">
        <v>2020005810112</v>
      </c>
      <c r="U103" s="78"/>
      <c r="V103" s="78"/>
      <c r="W103" s="78"/>
      <c r="X103" s="78"/>
      <c r="Y103" s="78"/>
      <c r="Z103" s="50">
        <f t="shared" si="33"/>
        <v>750000000</v>
      </c>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v>710000000</v>
      </c>
      <c r="BM103" s="51">
        <v>40000000</v>
      </c>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2"/>
      <c r="CL103" s="53"/>
      <c r="CM103" s="53"/>
      <c r="CN103" s="53"/>
      <c r="CO103" s="53"/>
      <c r="CP103" s="53"/>
      <c r="CQ103" s="53"/>
      <c r="CR103" s="54"/>
      <c r="CS103" s="54"/>
      <c r="CT103" s="54"/>
      <c r="CU103" s="54"/>
      <c r="CV103" s="54"/>
      <c r="CW103" s="54"/>
      <c r="CX103" s="54"/>
      <c r="CY103" s="54"/>
      <c r="CZ103" s="54"/>
      <c r="DA103" s="54"/>
      <c r="DB103" s="54"/>
      <c r="DC103" s="54"/>
      <c r="DD103" s="54"/>
      <c r="DE103" s="54"/>
      <c r="DF103" s="54"/>
      <c r="DG103" s="54"/>
      <c r="DH103" s="54"/>
      <c r="DI103" s="54"/>
      <c r="DJ103" s="54"/>
      <c r="DK103" s="54"/>
    </row>
    <row r="104" spans="1:115" ht="105" x14ac:dyDescent="0.25">
      <c r="A104" s="75" t="s">
        <v>102</v>
      </c>
      <c r="B104" s="75" t="s">
        <v>242</v>
      </c>
      <c r="C104" s="75" t="s">
        <v>242</v>
      </c>
      <c r="D104" s="75" t="s">
        <v>98</v>
      </c>
      <c r="E104" s="75" t="s">
        <v>167</v>
      </c>
      <c r="F104" s="75" t="s">
        <v>100</v>
      </c>
      <c r="G104" s="75" t="s">
        <v>120</v>
      </c>
      <c r="H104" s="75" t="s">
        <v>143</v>
      </c>
      <c r="I104" s="93" t="s">
        <v>380</v>
      </c>
      <c r="J104" s="76">
        <f t="shared" si="34"/>
        <v>273000000</v>
      </c>
      <c r="K104" s="76" t="s">
        <v>375</v>
      </c>
      <c r="L104" s="76" t="s">
        <v>381</v>
      </c>
      <c r="M104" s="76" t="s">
        <v>382</v>
      </c>
      <c r="N104" s="76" t="s">
        <v>383</v>
      </c>
      <c r="O104" s="85">
        <v>44301</v>
      </c>
      <c r="P104" s="85">
        <v>44423</v>
      </c>
      <c r="Q104" s="76">
        <v>273000000</v>
      </c>
      <c r="R104" s="76" t="s">
        <v>347</v>
      </c>
      <c r="S104" s="128" t="s">
        <v>348</v>
      </c>
      <c r="T104" s="78">
        <v>2020005810114</v>
      </c>
      <c r="U104" s="78"/>
      <c r="V104" s="78"/>
      <c r="W104" s="78"/>
      <c r="X104" s="78"/>
      <c r="Y104" s="78"/>
      <c r="Z104" s="50">
        <f t="shared" si="33"/>
        <v>273000000</v>
      </c>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v>273000000</v>
      </c>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2"/>
      <c r="CL104" s="53"/>
      <c r="CM104" s="53"/>
      <c r="CN104" s="53"/>
      <c r="CO104" s="53"/>
      <c r="CP104" s="53"/>
      <c r="CQ104" s="53"/>
      <c r="CR104" s="54"/>
      <c r="CS104" s="54"/>
      <c r="CT104" s="54"/>
      <c r="CU104" s="54"/>
      <c r="CV104" s="54"/>
      <c r="CW104" s="54"/>
      <c r="CX104" s="54"/>
      <c r="CY104" s="54"/>
      <c r="CZ104" s="54"/>
      <c r="DA104" s="54"/>
      <c r="DB104" s="54"/>
      <c r="DC104" s="54"/>
      <c r="DD104" s="54"/>
      <c r="DE104" s="54"/>
      <c r="DF104" s="54"/>
      <c r="DG104" s="54"/>
      <c r="DH104" s="54"/>
      <c r="DI104" s="54"/>
      <c r="DJ104" s="54"/>
      <c r="DK104" s="54"/>
    </row>
    <row r="105" spans="1:115" ht="71.25" x14ac:dyDescent="0.25">
      <c r="A105" s="75" t="s">
        <v>102</v>
      </c>
      <c r="B105" s="75" t="s">
        <v>242</v>
      </c>
      <c r="C105" s="75" t="s">
        <v>242</v>
      </c>
      <c r="D105" s="75" t="s">
        <v>98</v>
      </c>
      <c r="E105" s="75" t="s">
        <v>167</v>
      </c>
      <c r="F105" s="75" t="s">
        <v>100</v>
      </c>
      <c r="G105" s="75" t="s">
        <v>120</v>
      </c>
      <c r="H105" s="75" t="s">
        <v>143</v>
      </c>
      <c r="I105" s="53" t="s">
        <v>384</v>
      </c>
      <c r="J105" s="76">
        <f t="shared" si="34"/>
        <v>470000000</v>
      </c>
      <c r="K105" s="76" t="s">
        <v>375</v>
      </c>
      <c r="L105" s="76" t="s">
        <v>385</v>
      </c>
      <c r="M105" s="76" t="s">
        <v>386</v>
      </c>
      <c r="N105" s="76" t="s">
        <v>387</v>
      </c>
      <c r="O105" s="85">
        <v>44377</v>
      </c>
      <c r="P105" s="85">
        <v>44499</v>
      </c>
      <c r="Q105" s="76">
        <v>470000000</v>
      </c>
      <c r="R105" s="76" t="s">
        <v>347</v>
      </c>
      <c r="S105" s="128" t="s">
        <v>348</v>
      </c>
      <c r="T105" s="78">
        <v>2020005810115</v>
      </c>
      <c r="U105" s="78"/>
      <c r="V105" s="78"/>
      <c r="W105" s="78"/>
      <c r="X105" s="78"/>
      <c r="Y105" s="78"/>
      <c r="Z105" s="50">
        <f t="shared" si="33"/>
        <v>470000000</v>
      </c>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v>450000000</v>
      </c>
      <c r="BM105" s="51"/>
      <c r="BN105" s="51">
        <v>10000000</v>
      </c>
      <c r="BO105" s="51">
        <v>10000000</v>
      </c>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2"/>
      <c r="CL105" s="53"/>
      <c r="CM105" s="53"/>
      <c r="CN105" s="53"/>
      <c r="CO105" s="53"/>
      <c r="CP105" s="53"/>
      <c r="CQ105" s="53"/>
      <c r="CR105" s="54"/>
      <c r="CS105" s="54"/>
      <c r="CT105" s="54"/>
      <c r="CU105" s="54"/>
      <c r="CV105" s="54"/>
      <c r="CW105" s="54"/>
      <c r="CX105" s="54"/>
      <c r="CY105" s="54"/>
      <c r="CZ105" s="54"/>
      <c r="DA105" s="54"/>
      <c r="DB105" s="54"/>
      <c r="DC105" s="54"/>
      <c r="DD105" s="54"/>
      <c r="DE105" s="54"/>
      <c r="DF105" s="54"/>
      <c r="DG105" s="54"/>
      <c r="DH105" s="54"/>
      <c r="DI105" s="54"/>
      <c r="DJ105" s="54"/>
      <c r="DK105" s="54"/>
    </row>
    <row r="106" spans="1:115" ht="31.5" x14ac:dyDescent="0.25">
      <c r="A106" s="71" t="s">
        <v>102</v>
      </c>
      <c r="B106" s="71" t="s">
        <v>242</v>
      </c>
      <c r="C106" s="71" t="s">
        <v>242</v>
      </c>
      <c r="D106" s="71" t="s">
        <v>98</v>
      </c>
      <c r="E106" s="71" t="s">
        <v>167</v>
      </c>
      <c r="F106" s="71" t="s">
        <v>169</v>
      </c>
      <c r="G106" s="72"/>
      <c r="H106" s="72"/>
      <c r="I106" s="73" t="s">
        <v>170</v>
      </c>
      <c r="J106" s="74"/>
      <c r="K106" s="74"/>
      <c r="L106" s="74"/>
      <c r="M106" s="74"/>
      <c r="N106" s="74"/>
      <c r="O106" s="74"/>
      <c r="P106" s="74"/>
      <c r="Q106" s="74"/>
      <c r="R106" s="74"/>
      <c r="S106" s="74"/>
      <c r="T106" s="74"/>
      <c r="U106" s="74"/>
      <c r="V106" s="74"/>
      <c r="W106" s="74"/>
      <c r="X106" s="74"/>
      <c r="Y106" s="74"/>
      <c r="Z106" s="50">
        <f t="shared" si="33"/>
        <v>0</v>
      </c>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2"/>
      <c r="CL106" s="53"/>
      <c r="CM106" s="53"/>
      <c r="CN106" s="53"/>
      <c r="CO106" s="53"/>
      <c r="CP106" s="53"/>
      <c r="CQ106" s="53"/>
      <c r="CR106" s="54"/>
      <c r="CS106" s="54"/>
      <c r="CT106" s="54"/>
      <c r="CU106" s="54"/>
      <c r="CV106" s="54"/>
      <c r="CW106" s="54"/>
      <c r="CX106" s="54"/>
      <c r="CY106" s="54"/>
      <c r="CZ106" s="54"/>
      <c r="DA106" s="54"/>
      <c r="DB106" s="54"/>
      <c r="DC106" s="54"/>
      <c r="DD106" s="54"/>
      <c r="DE106" s="54"/>
      <c r="DF106" s="54"/>
      <c r="DG106" s="54"/>
      <c r="DH106" s="54"/>
      <c r="DI106" s="54"/>
      <c r="DJ106" s="54"/>
      <c r="DK106" s="54"/>
    </row>
    <row r="107" spans="1:115" ht="120" x14ac:dyDescent="0.25">
      <c r="A107" s="75" t="s">
        <v>102</v>
      </c>
      <c r="B107" s="75" t="s">
        <v>242</v>
      </c>
      <c r="C107" s="75" t="s">
        <v>242</v>
      </c>
      <c r="D107" s="75" t="s">
        <v>98</v>
      </c>
      <c r="E107" s="75" t="s">
        <v>167</v>
      </c>
      <c r="F107" s="75" t="s">
        <v>169</v>
      </c>
      <c r="G107" s="75" t="s">
        <v>120</v>
      </c>
      <c r="H107" s="75" t="s">
        <v>143</v>
      </c>
      <c r="I107" s="53" t="s">
        <v>388</v>
      </c>
      <c r="J107" s="76">
        <f t="shared" si="34"/>
        <v>220000000</v>
      </c>
      <c r="K107" s="76" t="s">
        <v>389</v>
      </c>
      <c r="L107" s="76" t="s">
        <v>390</v>
      </c>
      <c r="M107" s="76" t="s">
        <v>391</v>
      </c>
      <c r="N107" s="76" t="s">
        <v>392</v>
      </c>
      <c r="O107" s="85">
        <v>44316</v>
      </c>
      <c r="P107" s="85">
        <v>44438</v>
      </c>
      <c r="Q107" s="76">
        <v>220000000</v>
      </c>
      <c r="R107" s="76" t="s">
        <v>347</v>
      </c>
      <c r="S107" s="76" t="s">
        <v>348</v>
      </c>
      <c r="T107" s="75" t="s">
        <v>393</v>
      </c>
      <c r="U107" s="75"/>
      <c r="V107" s="75"/>
      <c r="W107" s="75"/>
      <c r="X107" s="75"/>
      <c r="Y107" s="75"/>
      <c r="Z107" s="50">
        <f t="shared" si="33"/>
        <v>220000000</v>
      </c>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v>220000000</v>
      </c>
      <c r="CF107" s="51"/>
      <c r="CG107" s="51"/>
      <c r="CH107" s="51"/>
      <c r="CI107" s="51"/>
      <c r="CJ107" s="51"/>
      <c r="CK107" s="52"/>
      <c r="CL107" s="53"/>
      <c r="CM107" s="53"/>
      <c r="CN107" s="53"/>
      <c r="CO107" s="53"/>
      <c r="CP107" s="53"/>
      <c r="CQ107" s="53"/>
      <c r="CR107" s="54"/>
      <c r="CS107" s="54"/>
      <c r="CT107" s="54"/>
      <c r="CU107" s="54"/>
      <c r="CV107" s="54"/>
      <c r="CW107" s="54"/>
      <c r="CX107" s="54"/>
      <c r="CY107" s="54"/>
      <c r="CZ107" s="54"/>
      <c r="DA107" s="54"/>
      <c r="DB107" s="54"/>
      <c r="DC107" s="54"/>
      <c r="DD107" s="54"/>
      <c r="DE107" s="54"/>
      <c r="DF107" s="54"/>
      <c r="DG107" s="54"/>
      <c r="DH107" s="54"/>
      <c r="DI107" s="54"/>
      <c r="DJ107" s="54"/>
      <c r="DK107" s="54"/>
    </row>
    <row r="108" spans="1:115" ht="15.75" x14ac:dyDescent="0.25">
      <c r="A108" s="46" t="s">
        <v>102</v>
      </c>
      <c r="B108" s="46" t="s">
        <v>164</v>
      </c>
      <c r="C108" s="46"/>
      <c r="D108" s="46"/>
      <c r="E108" s="46"/>
      <c r="F108" s="46"/>
      <c r="G108" s="47"/>
      <c r="H108" s="47"/>
      <c r="I108" s="48" t="s">
        <v>193</v>
      </c>
      <c r="J108" s="49"/>
      <c r="K108" s="49"/>
      <c r="L108" s="49"/>
      <c r="M108" s="49"/>
      <c r="N108" s="49"/>
      <c r="O108" s="49"/>
      <c r="P108" s="49"/>
      <c r="Q108" s="49"/>
      <c r="R108" s="49"/>
      <c r="S108" s="49"/>
      <c r="T108" s="49"/>
      <c r="U108" s="49"/>
      <c r="V108" s="49"/>
      <c r="W108" s="49"/>
      <c r="X108" s="49"/>
      <c r="Y108" s="49"/>
      <c r="Z108" s="50">
        <f t="shared" si="33"/>
        <v>0</v>
      </c>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2"/>
      <c r="CL108" s="53"/>
      <c r="CM108" s="53"/>
      <c r="CN108" s="53"/>
      <c r="CO108" s="53"/>
      <c r="CP108" s="53"/>
      <c r="CQ108" s="53"/>
      <c r="CR108" s="54"/>
      <c r="CS108" s="54"/>
      <c r="CT108" s="54"/>
      <c r="CU108" s="54"/>
      <c r="CV108" s="54"/>
      <c r="CW108" s="54"/>
      <c r="CX108" s="54"/>
      <c r="CY108" s="54"/>
      <c r="CZ108" s="54"/>
      <c r="DA108" s="54"/>
      <c r="DB108" s="54"/>
      <c r="DC108" s="54"/>
      <c r="DD108" s="54"/>
      <c r="DE108" s="54"/>
      <c r="DF108" s="54"/>
      <c r="DG108" s="54"/>
      <c r="DH108" s="54"/>
      <c r="DI108" s="54"/>
      <c r="DJ108" s="54"/>
      <c r="DK108" s="54"/>
    </row>
    <row r="109" spans="1:115" ht="15.75" x14ac:dyDescent="0.25">
      <c r="A109" s="55" t="s">
        <v>102</v>
      </c>
      <c r="B109" s="55" t="s">
        <v>164</v>
      </c>
      <c r="C109" s="55" t="s">
        <v>100</v>
      </c>
      <c r="D109" s="55"/>
      <c r="E109" s="55"/>
      <c r="F109" s="55"/>
      <c r="G109" s="55"/>
      <c r="H109" s="56"/>
      <c r="I109" s="57" t="s">
        <v>194</v>
      </c>
      <c r="J109" s="58"/>
      <c r="K109" s="58"/>
      <c r="L109" s="58"/>
      <c r="M109" s="58"/>
      <c r="N109" s="58"/>
      <c r="O109" s="58"/>
      <c r="P109" s="58"/>
      <c r="Q109" s="58"/>
      <c r="R109" s="58"/>
      <c r="S109" s="58"/>
      <c r="T109" s="58"/>
      <c r="U109" s="58"/>
      <c r="V109" s="58"/>
      <c r="W109" s="58"/>
      <c r="X109" s="58"/>
      <c r="Y109" s="58"/>
      <c r="Z109" s="50">
        <f t="shared" si="33"/>
        <v>0</v>
      </c>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2"/>
      <c r="CL109" s="53"/>
      <c r="CM109" s="53"/>
      <c r="CN109" s="53"/>
      <c r="CO109" s="53"/>
      <c r="CP109" s="53"/>
      <c r="CQ109" s="53"/>
      <c r="CR109" s="54"/>
      <c r="CS109" s="54"/>
      <c r="CT109" s="54"/>
      <c r="CU109" s="54"/>
      <c r="CV109" s="54"/>
      <c r="CW109" s="54"/>
      <c r="CX109" s="54"/>
      <c r="CY109" s="54"/>
      <c r="CZ109" s="54"/>
      <c r="DA109" s="54"/>
      <c r="DB109" s="54"/>
      <c r="DC109" s="54"/>
      <c r="DD109" s="54"/>
      <c r="DE109" s="54"/>
      <c r="DF109" s="54"/>
      <c r="DG109" s="54"/>
      <c r="DH109" s="54"/>
      <c r="DI109" s="54"/>
      <c r="DJ109" s="54"/>
      <c r="DK109" s="54"/>
    </row>
    <row r="110" spans="1:115" ht="15.75" x14ac:dyDescent="0.25">
      <c r="A110" s="89" t="s">
        <v>102</v>
      </c>
      <c r="B110" s="89" t="s">
        <v>164</v>
      </c>
      <c r="C110" s="89" t="s">
        <v>100</v>
      </c>
      <c r="D110" s="89" t="s">
        <v>394</v>
      </c>
      <c r="E110" s="89"/>
      <c r="F110" s="89"/>
      <c r="G110" s="90"/>
      <c r="H110" s="90"/>
      <c r="I110" s="101" t="s">
        <v>395</v>
      </c>
      <c r="J110" s="102"/>
      <c r="K110" s="102"/>
      <c r="L110" s="102"/>
      <c r="M110" s="102"/>
      <c r="N110" s="102"/>
      <c r="O110" s="102"/>
      <c r="P110" s="102"/>
      <c r="Q110" s="102"/>
      <c r="R110" s="102"/>
      <c r="S110" s="102"/>
      <c r="T110" s="102"/>
      <c r="U110" s="102"/>
      <c r="V110" s="102"/>
      <c r="W110" s="102"/>
      <c r="X110" s="102"/>
      <c r="Y110" s="102"/>
      <c r="Z110" s="50">
        <f t="shared" si="33"/>
        <v>0</v>
      </c>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2"/>
      <c r="CL110" s="53"/>
      <c r="CM110" s="53"/>
      <c r="CN110" s="53"/>
      <c r="CO110" s="53"/>
      <c r="CP110" s="53"/>
      <c r="CQ110" s="53"/>
      <c r="CR110" s="54"/>
      <c r="CS110" s="54"/>
      <c r="CT110" s="54"/>
      <c r="CU110" s="54"/>
      <c r="CV110" s="54"/>
      <c r="CW110" s="54"/>
      <c r="CX110" s="54"/>
      <c r="CY110" s="54"/>
      <c r="CZ110" s="54"/>
      <c r="DA110" s="54"/>
      <c r="DB110" s="54"/>
      <c r="DC110" s="54"/>
      <c r="DD110" s="54"/>
      <c r="DE110" s="54"/>
      <c r="DF110" s="54"/>
      <c r="DG110" s="54"/>
      <c r="DH110" s="54"/>
      <c r="DI110" s="54"/>
      <c r="DJ110" s="54"/>
      <c r="DK110" s="54"/>
    </row>
    <row r="111" spans="1:115" ht="15.75" x14ac:dyDescent="0.25">
      <c r="A111" s="67" t="s">
        <v>102</v>
      </c>
      <c r="B111" s="67" t="s">
        <v>164</v>
      </c>
      <c r="C111" s="67" t="s">
        <v>100</v>
      </c>
      <c r="D111" s="67" t="s">
        <v>394</v>
      </c>
      <c r="E111" s="67" t="s">
        <v>396</v>
      </c>
      <c r="F111" s="67"/>
      <c r="G111" s="68"/>
      <c r="H111" s="68"/>
      <c r="I111" s="69" t="s">
        <v>395</v>
      </c>
      <c r="J111" s="70"/>
      <c r="K111" s="70"/>
      <c r="L111" s="70"/>
      <c r="M111" s="70"/>
      <c r="N111" s="70"/>
      <c r="O111" s="70"/>
      <c r="P111" s="70"/>
      <c r="Q111" s="70"/>
      <c r="R111" s="70"/>
      <c r="S111" s="70"/>
      <c r="T111" s="70"/>
      <c r="U111" s="70"/>
      <c r="V111" s="70"/>
      <c r="W111" s="70"/>
      <c r="X111" s="70"/>
      <c r="Y111" s="70"/>
      <c r="Z111" s="50"/>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2"/>
      <c r="CL111" s="53"/>
      <c r="CM111" s="53"/>
      <c r="CN111" s="53"/>
      <c r="CO111" s="53"/>
      <c r="CP111" s="53"/>
      <c r="CQ111" s="53"/>
      <c r="CR111" s="54"/>
      <c r="CS111" s="54"/>
      <c r="CT111" s="54"/>
      <c r="CU111" s="54"/>
      <c r="CV111" s="54"/>
      <c r="CW111" s="54"/>
      <c r="CX111" s="54"/>
      <c r="CY111" s="54"/>
      <c r="CZ111" s="54"/>
      <c r="DA111" s="54"/>
      <c r="DB111" s="54"/>
      <c r="DC111" s="54"/>
      <c r="DD111" s="54"/>
      <c r="DE111" s="54"/>
      <c r="DF111" s="54"/>
      <c r="DG111" s="54"/>
      <c r="DH111" s="54"/>
      <c r="DI111" s="54"/>
      <c r="DJ111" s="54"/>
      <c r="DK111" s="54"/>
    </row>
    <row r="112" spans="1:115" ht="31.5" x14ac:dyDescent="0.25">
      <c r="A112" s="71" t="s">
        <v>102</v>
      </c>
      <c r="B112" s="71" t="s">
        <v>164</v>
      </c>
      <c r="C112" s="71" t="s">
        <v>100</v>
      </c>
      <c r="D112" s="71" t="s">
        <v>394</v>
      </c>
      <c r="E112" s="71" t="s">
        <v>396</v>
      </c>
      <c r="F112" s="71" t="s">
        <v>397</v>
      </c>
      <c r="G112" s="72"/>
      <c r="H112" s="72"/>
      <c r="I112" s="73" t="s">
        <v>398</v>
      </c>
      <c r="J112" s="74"/>
      <c r="K112" s="74"/>
      <c r="L112" s="74"/>
      <c r="M112" s="74"/>
      <c r="N112" s="74"/>
      <c r="O112" s="74"/>
      <c r="P112" s="74"/>
      <c r="Q112" s="74"/>
      <c r="R112" s="74"/>
      <c r="S112" s="74"/>
      <c r="T112" s="74"/>
      <c r="U112" s="74"/>
      <c r="V112" s="74"/>
      <c r="W112" s="74"/>
      <c r="X112" s="74"/>
      <c r="Y112" s="74"/>
      <c r="Z112" s="50">
        <f t="shared" ref="Z112:Z123" si="35">SUM(AA112:CK112)</f>
        <v>0</v>
      </c>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2"/>
      <c r="CL112" s="53"/>
      <c r="CM112" s="53"/>
      <c r="CN112" s="53"/>
      <c r="CO112" s="53"/>
      <c r="CP112" s="53"/>
      <c r="CQ112" s="53"/>
      <c r="CR112" s="54"/>
      <c r="CS112" s="54"/>
      <c r="CT112" s="54"/>
      <c r="CU112" s="54"/>
      <c r="CV112" s="54"/>
      <c r="CW112" s="54"/>
      <c r="CX112" s="54"/>
      <c r="CY112" s="54"/>
      <c r="CZ112" s="54"/>
      <c r="DA112" s="54"/>
      <c r="DB112" s="54"/>
      <c r="DC112" s="54"/>
      <c r="DD112" s="54"/>
      <c r="DE112" s="54"/>
      <c r="DF112" s="54"/>
      <c r="DG112" s="54"/>
      <c r="DH112" s="54"/>
      <c r="DI112" s="54"/>
      <c r="DJ112" s="54"/>
      <c r="DK112" s="54"/>
    </row>
    <row r="113" spans="1:115" ht="45" x14ac:dyDescent="0.25">
      <c r="A113" s="75" t="s">
        <v>102</v>
      </c>
      <c r="B113" s="75" t="s">
        <v>164</v>
      </c>
      <c r="C113" s="75" t="s">
        <v>100</v>
      </c>
      <c r="D113" s="75" t="s">
        <v>394</v>
      </c>
      <c r="E113" s="75" t="s">
        <v>396</v>
      </c>
      <c r="F113" s="75" t="s">
        <v>397</v>
      </c>
      <c r="G113" s="75" t="s">
        <v>120</v>
      </c>
      <c r="H113" s="75" t="s">
        <v>143</v>
      </c>
      <c r="I113" s="129" t="s">
        <v>399</v>
      </c>
      <c r="J113" s="76">
        <f t="shared" ref="J113:J119" si="36">Z113</f>
        <v>489150000</v>
      </c>
      <c r="K113" s="130" t="s">
        <v>400</v>
      </c>
      <c r="L113" s="130" t="s">
        <v>401</v>
      </c>
      <c r="M113" s="130" t="s">
        <v>402</v>
      </c>
      <c r="N113" s="130" t="s">
        <v>403</v>
      </c>
      <c r="O113" s="85">
        <v>44409</v>
      </c>
      <c r="P113" s="85">
        <v>44561</v>
      </c>
      <c r="Q113" s="76">
        <v>489150000</v>
      </c>
      <c r="R113" s="76" t="s">
        <v>404</v>
      </c>
      <c r="S113" s="76" t="s">
        <v>405</v>
      </c>
      <c r="T113" s="78">
        <v>2020005810134</v>
      </c>
      <c r="U113" s="131"/>
      <c r="V113" s="131" t="s">
        <v>406</v>
      </c>
      <c r="W113" s="78" t="s">
        <v>407</v>
      </c>
      <c r="X113" s="82"/>
      <c r="Y113" s="82"/>
      <c r="Z113" s="50">
        <f t="shared" si="35"/>
        <v>489150000</v>
      </c>
      <c r="AA113" s="51">
        <v>150000000</v>
      </c>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v>296250000</v>
      </c>
      <c r="BD113" s="51">
        <v>5000000</v>
      </c>
      <c r="BE113" s="51"/>
      <c r="BF113" s="51"/>
      <c r="BG113" s="51"/>
      <c r="BH113" s="51">
        <v>36400000</v>
      </c>
      <c r="BI113" s="51">
        <v>1500000</v>
      </c>
      <c r="BJ113" s="51"/>
      <c r="BK113" s="51"/>
      <c r="BL113" s="51"/>
      <c r="BM113" s="51"/>
      <c r="BN113" s="51"/>
      <c r="BO113" s="51"/>
      <c r="BP113" s="51"/>
      <c r="BQ113" s="51"/>
      <c r="BR113" s="51"/>
      <c r="BS113" s="51"/>
      <c r="BT113" s="51"/>
      <c r="BU113" s="51"/>
      <c r="BV113" s="51"/>
      <c r="BW113" s="51"/>
      <c r="BX113" s="51"/>
      <c r="BY113" s="51"/>
      <c r="BZ113" s="51"/>
      <c r="CA113" s="51"/>
      <c r="CB113" s="51"/>
      <c r="CC113" s="51"/>
      <c r="CD113" s="51"/>
      <c r="CE113" s="51"/>
      <c r="CF113" s="51"/>
      <c r="CG113" s="51"/>
      <c r="CH113" s="51"/>
      <c r="CI113" s="51"/>
      <c r="CJ113" s="51"/>
      <c r="CK113" s="52"/>
      <c r="CL113" s="53"/>
      <c r="CM113" s="53"/>
      <c r="CN113" s="53"/>
      <c r="CO113" s="53"/>
      <c r="CP113" s="53"/>
      <c r="CQ113" s="53"/>
      <c r="CR113" s="54"/>
      <c r="CS113" s="54"/>
      <c r="CT113" s="54"/>
      <c r="CU113" s="54"/>
      <c r="CV113" s="54"/>
      <c r="CW113" s="54"/>
      <c r="CX113" s="54"/>
      <c r="CY113" s="54"/>
      <c r="CZ113" s="54"/>
      <c r="DA113" s="54"/>
      <c r="DB113" s="54"/>
      <c r="DC113" s="54"/>
      <c r="DD113" s="54"/>
      <c r="DE113" s="54"/>
      <c r="DF113" s="54"/>
      <c r="DG113" s="54"/>
      <c r="DH113" s="54"/>
      <c r="DI113" s="54"/>
      <c r="DJ113" s="54"/>
      <c r="DK113" s="54"/>
    </row>
    <row r="114" spans="1:115" ht="105" x14ac:dyDescent="0.25">
      <c r="A114" s="75" t="s">
        <v>102</v>
      </c>
      <c r="B114" s="75" t="s">
        <v>164</v>
      </c>
      <c r="C114" s="75" t="s">
        <v>100</v>
      </c>
      <c r="D114" s="75" t="s">
        <v>394</v>
      </c>
      <c r="E114" s="75" t="s">
        <v>396</v>
      </c>
      <c r="F114" s="75" t="s">
        <v>397</v>
      </c>
      <c r="G114" s="75" t="s">
        <v>120</v>
      </c>
      <c r="H114" s="75" t="s">
        <v>143</v>
      </c>
      <c r="I114" s="53" t="s">
        <v>408</v>
      </c>
      <c r="J114" s="76">
        <f t="shared" si="36"/>
        <v>19401000000</v>
      </c>
      <c r="K114" s="132" t="s">
        <v>409</v>
      </c>
      <c r="L114" s="132" t="s">
        <v>410</v>
      </c>
      <c r="M114" s="132" t="s">
        <v>411</v>
      </c>
      <c r="N114" s="132" t="s">
        <v>412</v>
      </c>
      <c r="O114" s="133">
        <v>44321</v>
      </c>
      <c r="P114" s="133">
        <v>44519</v>
      </c>
      <c r="Q114" s="134">
        <v>19401000000</v>
      </c>
      <c r="R114" s="76" t="s">
        <v>404</v>
      </c>
      <c r="S114" s="76" t="s">
        <v>413</v>
      </c>
      <c r="T114" s="78">
        <v>2020005810181</v>
      </c>
      <c r="U114" s="131"/>
      <c r="V114" s="131" t="s">
        <v>414</v>
      </c>
      <c r="W114" s="78" t="s">
        <v>415</v>
      </c>
      <c r="X114" s="78"/>
      <c r="Y114" s="78"/>
      <c r="Z114" s="50">
        <f t="shared" si="35"/>
        <v>19401000000</v>
      </c>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v>11000000000</v>
      </c>
      <c r="BW114" s="51">
        <v>1000000</v>
      </c>
      <c r="BX114" s="51">
        <v>8000000000</v>
      </c>
      <c r="BY114" s="51">
        <v>400000000</v>
      </c>
      <c r="BZ114" s="51"/>
      <c r="CA114" s="51"/>
      <c r="CB114" s="51"/>
      <c r="CC114" s="51"/>
      <c r="CD114" s="51"/>
      <c r="CE114" s="51"/>
      <c r="CF114" s="51"/>
      <c r="CG114" s="51"/>
      <c r="CH114" s="51"/>
      <c r="CI114" s="51"/>
      <c r="CJ114" s="51"/>
      <c r="CK114" s="52"/>
      <c r="CL114" s="53"/>
      <c r="CM114" s="53"/>
      <c r="CN114" s="53"/>
      <c r="CO114" s="53"/>
      <c r="CP114" s="53"/>
      <c r="CQ114" s="53"/>
      <c r="CR114" s="54"/>
      <c r="CS114" s="54"/>
      <c r="CT114" s="54"/>
      <c r="CU114" s="54"/>
      <c r="CV114" s="54"/>
      <c r="CW114" s="54"/>
      <c r="CX114" s="54"/>
      <c r="CY114" s="54"/>
      <c r="CZ114" s="54"/>
      <c r="DA114" s="54"/>
      <c r="DB114" s="54"/>
      <c r="DC114" s="54"/>
      <c r="DD114" s="54"/>
      <c r="DE114" s="54"/>
      <c r="DF114" s="54"/>
      <c r="DG114" s="54"/>
      <c r="DH114" s="54"/>
      <c r="DI114" s="54"/>
      <c r="DJ114" s="54"/>
      <c r="DK114" s="54"/>
    </row>
    <row r="115" spans="1:115" ht="45" x14ac:dyDescent="0.25">
      <c r="A115" s="75" t="s">
        <v>102</v>
      </c>
      <c r="B115" s="75" t="s">
        <v>164</v>
      </c>
      <c r="C115" s="75" t="s">
        <v>100</v>
      </c>
      <c r="D115" s="75" t="s">
        <v>394</v>
      </c>
      <c r="E115" s="75" t="s">
        <v>396</v>
      </c>
      <c r="F115" s="75" t="s">
        <v>397</v>
      </c>
      <c r="G115" s="75" t="s">
        <v>120</v>
      </c>
      <c r="H115" s="75" t="s">
        <v>143</v>
      </c>
      <c r="I115" s="129" t="s">
        <v>416</v>
      </c>
      <c r="J115" s="76">
        <f t="shared" si="36"/>
        <v>100000000</v>
      </c>
      <c r="K115" s="130" t="s">
        <v>417</v>
      </c>
      <c r="L115" s="130" t="s">
        <v>418</v>
      </c>
      <c r="M115" s="130" t="s">
        <v>419</v>
      </c>
      <c r="N115" s="130" t="s">
        <v>420</v>
      </c>
      <c r="O115" s="85">
        <v>44409</v>
      </c>
      <c r="P115" s="85">
        <v>44561</v>
      </c>
      <c r="Q115" s="76">
        <v>100000000</v>
      </c>
      <c r="R115" s="76" t="s">
        <v>404</v>
      </c>
      <c r="S115" s="76" t="s">
        <v>405</v>
      </c>
      <c r="T115" s="78">
        <v>2020005810132</v>
      </c>
      <c r="U115" s="78"/>
      <c r="V115" s="78" t="s">
        <v>421</v>
      </c>
      <c r="W115" s="78" t="s">
        <v>422</v>
      </c>
      <c r="X115" s="78"/>
      <c r="Y115" s="78"/>
      <c r="Z115" s="50">
        <f t="shared" si="35"/>
        <v>100000000</v>
      </c>
      <c r="AA115" s="51">
        <v>100000000</v>
      </c>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2"/>
      <c r="CL115" s="53"/>
      <c r="CM115" s="53"/>
      <c r="CN115" s="53"/>
      <c r="CO115" s="53"/>
      <c r="CP115" s="53"/>
      <c r="CQ115" s="53"/>
      <c r="CR115" s="54"/>
      <c r="CS115" s="54"/>
      <c r="CT115" s="54"/>
      <c r="CU115" s="54"/>
      <c r="CV115" s="54"/>
      <c r="CW115" s="54"/>
      <c r="CX115" s="54"/>
      <c r="CY115" s="54"/>
      <c r="CZ115" s="54"/>
      <c r="DA115" s="54"/>
      <c r="DB115" s="54"/>
      <c r="DC115" s="54"/>
      <c r="DD115" s="54"/>
      <c r="DE115" s="54"/>
      <c r="DF115" s="54"/>
      <c r="DG115" s="54"/>
      <c r="DH115" s="54"/>
      <c r="DI115" s="54"/>
      <c r="DJ115" s="54"/>
      <c r="DK115" s="54"/>
    </row>
    <row r="116" spans="1:115" ht="165" x14ac:dyDescent="0.25">
      <c r="A116" s="75" t="s">
        <v>102</v>
      </c>
      <c r="B116" s="75" t="s">
        <v>164</v>
      </c>
      <c r="C116" s="75" t="s">
        <v>100</v>
      </c>
      <c r="D116" s="75" t="s">
        <v>394</v>
      </c>
      <c r="E116" s="75" t="s">
        <v>396</v>
      </c>
      <c r="F116" s="75" t="s">
        <v>397</v>
      </c>
      <c r="G116" s="75" t="s">
        <v>120</v>
      </c>
      <c r="H116" s="75" t="s">
        <v>143</v>
      </c>
      <c r="I116" s="129" t="s">
        <v>423</v>
      </c>
      <c r="J116" s="76">
        <f t="shared" si="36"/>
        <v>100000000</v>
      </c>
      <c r="K116" s="130" t="s">
        <v>424</v>
      </c>
      <c r="L116" s="130" t="s">
        <v>425</v>
      </c>
      <c r="M116" s="130" t="s">
        <v>426</v>
      </c>
      <c r="N116" s="130" t="s">
        <v>427</v>
      </c>
      <c r="O116" s="85">
        <v>44378</v>
      </c>
      <c r="P116" s="85">
        <v>44530</v>
      </c>
      <c r="Q116" s="76">
        <v>100000000</v>
      </c>
      <c r="R116" s="76" t="s">
        <v>404</v>
      </c>
      <c r="S116" s="76" t="s">
        <v>428</v>
      </c>
      <c r="T116" s="78">
        <v>2020005810140</v>
      </c>
      <c r="U116" s="78"/>
      <c r="V116" s="78" t="s">
        <v>429</v>
      </c>
      <c r="W116" s="78" t="s">
        <v>430</v>
      </c>
      <c r="X116" s="82"/>
      <c r="Y116" s="82"/>
      <c r="Z116" s="50">
        <f t="shared" si="35"/>
        <v>100000000</v>
      </c>
      <c r="AA116" s="51">
        <v>100000000</v>
      </c>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2"/>
      <c r="CL116" s="53"/>
      <c r="CM116" s="53"/>
      <c r="CN116" s="53"/>
      <c r="CO116" s="53"/>
      <c r="CP116" s="53"/>
      <c r="CQ116" s="53"/>
      <c r="CR116" s="54"/>
      <c r="CS116" s="54"/>
      <c r="CT116" s="54"/>
      <c r="CU116" s="54"/>
      <c r="CV116" s="54"/>
      <c r="CW116" s="54"/>
      <c r="CX116" s="54"/>
      <c r="CY116" s="54"/>
      <c r="CZ116" s="54"/>
      <c r="DA116" s="54"/>
      <c r="DB116" s="54"/>
      <c r="DC116" s="54"/>
      <c r="DD116" s="54"/>
      <c r="DE116" s="54"/>
      <c r="DF116" s="54"/>
      <c r="DG116" s="54"/>
      <c r="DH116" s="54"/>
      <c r="DI116" s="54"/>
      <c r="DJ116" s="54"/>
      <c r="DK116" s="54"/>
    </row>
    <row r="117" spans="1:115" ht="75" x14ac:dyDescent="0.25">
      <c r="A117" s="75" t="s">
        <v>102</v>
      </c>
      <c r="B117" s="75" t="s">
        <v>164</v>
      </c>
      <c r="C117" s="75" t="s">
        <v>100</v>
      </c>
      <c r="D117" s="75" t="s">
        <v>394</v>
      </c>
      <c r="E117" s="75" t="s">
        <v>396</v>
      </c>
      <c r="F117" s="75" t="s">
        <v>397</v>
      </c>
      <c r="G117" s="75" t="s">
        <v>120</v>
      </c>
      <c r="H117" s="75" t="s">
        <v>143</v>
      </c>
      <c r="I117" s="93" t="s">
        <v>431</v>
      </c>
      <c r="J117" s="76">
        <f t="shared" si="36"/>
        <v>150000000</v>
      </c>
      <c r="K117" s="130" t="s">
        <v>432</v>
      </c>
      <c r="L117" s="130" t="s">
        <v>433</v>
      </c>
      <c r="M117" s="130" t="s">
        <v>434</v>
      </c>
      <c r="N117" s="130" t="s">
        <v>435</v>
      </c>
      <c r="O117" s="85">
        <v>44348</v>
      </c>
      <c r="P117" s="85">
        <v>44561</v>
      </c>
      <c r="Q117" s="76">
        <v>150000000</v>
      </c>
      <c r="R117" s="76" t="s">
        <v>404</v>
      </c>
      <c r="S117" s="76" t="s">
        <v>413</v>
      </c>
      <c r="T117" s="78">
        <v>2020005810137</v>
      </c>
      <c r="U117" s="78"/>
      <c r="V117" s="78" t="s">
        <v>436</v>
      </c>
      <c r="W117" s="78" t="s">
        <v>437</v>
      </c>
      <c r="X117" s="78"/>
      <c r="Y117" s="78"/>
      <c r="Z117" s="50">
        <f t="shared" si="35"/>
        <v>150000000</v>
      </c>
      <c r="AA117" s="51">
        <v>150000000</v>
      </c>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2"/>
      <c r="CL117" s="53"/>
      <c r="CM117" s="53"/>
      <c r="CN117" s="53"/>
      <c r="CO117" s="53"/>
      <c r="CP117" s="53"/>
      <c r="CQ117" s="53"/>
      <c r="CR117" s="54"/>
      <c r="CS117" s="54"/>
      <c r="CT117" s="54"/>
      <c r="CU117" s="54"/>
      <c r="CV117" s="54"/>
      <c r="CW117" s="54"/>
      <c r="CX117" s="54"/>
      <c r="CY117" s="54"/>
      <c r="CZ117" s="54"/>
      <c r="DA117" s="54"/>
      <c r="DB117" s="54"/>
      <c r="DC117" s="54"/>
      <c r="DD117" s="54"/>
      <c r="DE117" s="54"/>
      <c r="DF117" s="54"/>
      <c r="DG117" s="54"/>
      <c r="DH117" s="54"/>
      <c r="DI117" s="54"/>
      <c r="DJ117" s="54"/>
      <c r="DK117" s="54"/>
    </row>
    <row r="118" spans="1:115" ht="15.75" x14ac:dyDescent="0.25">
      <c r="A118" s="71" t="s">
        <v>102</v>
      </c>
      <c r="B118" s="71" t="s">
        <v>164</v>
      </c>
      <c r="C118" s="71" t="s">
        <v>100</v>
      </c>
      <c r="D118" s="71" t="s">
        <v>394</v>
      </c>
      <c r="E118" s="71" t="s">
        <v>396</v>
      </c>
      <c r="F118" s="71" t="s">
        <v>438</v>
      </c>
      <c r="G118" s="72"/>
      <c r="H118" s="72"/>
      <c r="I118" s="73" t="s">
        <v>439</v>
      </c>
      <c r="J118" s="73"/>
      <c r="K118" s="73"/>
      <c r="L118" s="73"/>
      <c r="M118" s="73"/>
      <c r="N118" s="73"/>
      <c r="O118" s="73"/>
      <c r="P118" s="73"/>
      <c r="Q118" s="73"/>
      <c r="R118" s="73"/>
      <c r="S118" s="73"/>
      <c r="T118" s="79"/>
      <c r="U118" s="79"/>
      <c r="V118" s="79"/>
      <c r="W118" s="79"/>
      <c r="X118" s="79"/>
      <c r="Y118" s="79"/>
      <c r="Z118" s="50">
        <f t="shared" si="35"/>
        <v>0</v>
      </c>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4"/>
      <c r="CL118" s="65"/>
      <c r="CM118" s="65"/>
      <c r="CN118" s="65"/>
      <c r="CO118" s="65"/>
      <c r="CP118" s="65"/>
      <c r="CQ118" s="65"/>
      <c r="CR118" s="66"/>
      <c r="CS118" s="66"/>
      <c r="CT118" s="66"/>
      <c r="CU118" s="66"/>
      <c r="CV118" s="66"/>
      <c r="CW118" s="66"/>
      <c r="CX118" s="66"/>
      <c r="CY118" s="66"/>
      <c r="CZ118" s="66"/>
      <c r="DA118" s="66"/>
      <c r="DB118" s="66"/>
      <c r="DC118" s="66"/>
      <c r="DD118" s="66"/>
      <c r="DE118" s="66"/>
      <c r="DF118" s="66"/>
      <c r="DG118" s="66"/>
      <c r="DH118" s="66"/>
      <c r="DI118" s="66"/>
      <c r="DJ118" s="66"/>
      <c r="DK118" s="66"/>
    </row>
    <row r="119" spans="1:115" ht="90" x14ac:dyDescent="0.25">
      <c r="A119" s="75" t="s">
        <v>102</v>
      </c>
      <c r="B119" s="75" t="s">
        <v>164</v>
      </c>
      <c r="C119" s="75" t="s">
        <v>100</v>
      </c>
      <c r="D119" s="75" t="s">
        <v>394</v>
      </c>
      <c r="E119" s="75" t="s">
        <v>396</v>
      </c>
      <c r="F119" s="75" t="s">
        <v>438</v>
      </c>
      <c r="G119" s="75" t="s">
        <v>440</v>
      </c>
      <c r="H119" s="75" t="s">
        <v>143</v>
      </c>
      <c r="I119" s="53" t="s">
        <v>441</v>
      </c>
      <c r="J119" s="76">
        <f t="shared" si="36"/>
        <v>50000000</v>
      </c>
      <c r="K119" s="130" t="s">
        <v>442</v>
      </c>
      <c r="L119" s="130" t="s">
        <v>443</v>
      </c>
      <c r="M119" s="130" t="s">
        <v>444</v>
      </c>
      <c r="N119" s="130" t="s">
        <v>445</v>
      </c>
      <c r="O119" s="85">
        <v>44348</v>
      </c>
      <c r="P119" s="85">
        <v>44561</v>
      </c>
      <c r="Q119" s="76">
        <v>50000000</v>
      </c>
      <c r="R119" s="76" t="s">
        <v>404</v>
      </c>
      <c r="S119" s="76" t="s">
        <v>428</v>
      </c>
      <c r="T119" s="78">
        <v>2019005810144</v>
      </c>
      <c r="U119" s="78" t="s">
        <v>316</v>
      </c>
      <c r="V119" s="78" t="s">
        <v>446</v>
      </c>
      <c r="W119" s="78" t="s">
        <v>447</v>
      </c>
      <c r="X119" s="78"/>
      <c r="Y119" s="78"/>
      <c r="Z119" s="50">
        <f t="shared" si="35"/>
        <v>50000000</v>
      </c>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v>50000000</v>
      </c>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2"/>
      <c r="CL119" s="53"/>
      <c r="CM119" s="53"/>
      <c r="CN119" s="53"/>
      <c r="CO119" s="53"/>
      <c r="CP119" s="53"/>
      <c r="CQ119" s="53"/>
      <c r="CR119" s="54"/>
      <c r="CS119" s="54"/>
      <c r="CT119" s="54"/>
      <c r="CU119" s="54"/>
      <c r="CV119" s="54"/>
      <c r="CW119" s="54"/>
      <c r="CX119" s="54"/>
      <c r="CY119" s="54"/>
      <c r="CZ119" s="54"/>
      <c r="DA119" s="54"/>
      <c r="DB119" s="54"/>
      <c r="DC119" s="54"/>
      <c r="DD119" s="54"/>
      <c r="DE119" s="54"/>
      <c r="DF119" s="54"/>
      <c r="DG119" s="54"/>
      <c r="DH119" s="54"/>
      <c r="DI119" s="54"/>
      <c r="DJ119" s="54"/>
      <c r="DK119" s="54"/>
    </row>
    <row r="120" spans="1:115" ht="31.5" x14ac:dyDescent="0.25">
      <c r="A120" s="36" t="s">
        <v>152</v>
      </c>
      <c r="B120" s="36"/>
      <c r="C120" s="36"/>
      <c r="D120" s="36"/>
      <c r="E120" s="36"/>
      <c r="F120" s="36"/>
      <c r="G120" s="37"/>
      <c r="H120" s="37"/>
      <c r="I120" s="38" t="s">
        <v>448</v>
      </c>
      <c r="J120" s="38"/>
      <c r="K120" s="38"/>
      <c r="L120" s="38"/>
      <c r="M120" s="38"/>
      <c r="N120" s="38"/>
      <c r="O120" s="38"/>
      <c r="P120" s="38"/>
      <c r="Q120" s="38"/>
      <c r="R120" s="38"/>
      <c r="S120" s="38"/>
      <c r="T120" s="88"/>
      <c r="U120" s="88"/>
      <c r="V120" s="88"/>
      <c r="W120" s="88"/>
      <c r="X120" s="88"/>
      <c r="Y120" s="88"/>
      <c r="Z120" s="50">
        <f t="shared" si="35"/>
        <v>0</v>
      </c>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2"/>
      <c r="CL120" s="53"/>
      <c r="CM120" s="53"/>
      <c r="CN120" s="53"/>
      <c r="CO120" s="53"/>
      <c r="CP120" s="53"/>
      <c r="CQ120" s="53"/>
      <c r="CR120" s="54"/>
      <c r="CS120" s="54"/>
      <c r="CT120" s="54"/>
      <c r="CU120" s="54"/>
      <c r="CV120" s="54"/>
      <c r="CW120" s="54"/>
      <c r="CX120" s="54"/>
      <c r="CY120" s="54"/>
      <c r="CZ120" s="54"/>
      <c r="DA120" s="54"/>
      <c r="DB120" s="54"/>
      <c r="DC120" s="54"/>
      <c r="DD120" s="54"/>
      <c r="DE120" s="54"/>
      <c r="DF120" s="54"/>
      <c r="DG120" s="54"/>
      <c r="DH120" s="54"/>
      <c r="DI120" s="54"/>
      <c r="DJ120" s="54"/>
      <c r="DK120" s="54"/>
    </row>
    <row r="121" spans="1:115" ht="15.75" x14ac:dyDescent="0.25">
      <c r="A121" s="46" t="s">
        <v>152</v>
      </c>
      <c r="B121" s="46" t="s">
        <v>242</v>
      </c>
      <c r="C121" s="46"/>
      <c r="D121" s="46"/>
      <c r="E121" s="46"/>
      <c r="F121" s="46"/>
      <c r="G121" s="47"/>
      <c r="H121" s="47"/>
      <c r="I121" s="48" t="s">
        <v>338</v>
      </c>
      <c r="J121" s="49"/>
      <c r="K121" s="49"/>
      <c r="L121" s="49"/>
      <c r="M121" s="49"/>
      <c r="N121" s="49"/>
      <c r="O121" s="49"/>
      <c r="P121" s="49"/>
      <c r="Q121" s="49"/>
      <c r="R121" s="49"/>
      <c r="S121" s="49"/>
      <c r="T121" s="49"/>
      <c r="U121" s="49"/>
      <c r="V121" s="49"/>
      <c r="W121" s="49"/>
      <c r="X121" s="49"/>
      <c r="Y121" s="49"/>
      <c r="Z121" s="50">
        <f t="shared" si="35"/>
        <v>0</v>
      </c>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2"/>
      <c r="CL121" s="53"/>
      <c r="CM121" s="53"/>
      <c r="CN121" s="53"/>
      <c r="CO121" s="53"/>
      <c r="CP121" s="53"/>
      <c r="CQ121" s="53"/>
      <c r="CR121" s="54"/>
      <c r="CS121" s="54"/>
      <c r="CT121" s="54"/>
      <c r="CU121" s="54"/>
      <c r="CV121" s="54"/>
      <c r="CW121" s="54"/>
      <c r="CX121" s="54"/>
      <c r="CY121" s="54"/>
      <c r="CZ121" s="54"/>
      <c r="DA121" s="54"/>
      <c r="DB121" s="54"/>
      <c r="DC121" s="54"/>
      <c r="DD121" s="54"/>
      <c r="DE121" s="54"/>
      <c r="DF121" s="54"/>
      <c r="DG121" s="54"/>
      <c r="DH121" s="54"/>
      <c r="DI121" s="54"/>
      <c r="DJ121" s="54"/>
      <c r="DK121" s="54"/>
    </row>
    <row r="122" spans="1:115" ht="15.75" x14ac:dyDescent="0.25">
      <c r="A122" s="55" t="s">
        <v>152</v>
      </c>
      <c r="B122" s="55" t="s">
        <v>242</v>
      </c>
      <c r="C122" s="55" t="s">
        <v>98</v>
      </c>
      <c r="D122" s="55"/>
      <c r="E122" s="55"/>
      <c r="F122" s="55"/>
      <c r="G122" s="55"/>
      <c r="H122" s="56"/>
      <c r="I122" s="57" t="s">
        <v>449</v>
      </c>
      <c r="J122" s="58"/>
      <c r="K122" s="58"/>
      <c r="L122" s="58"/>
      <c r="M122" s="58"/>
      <c r="N122" s="58"/>
      <c r="O122" s="58"/>
      <c r="P122" s="58"/>
      <c r="Q122" s="58"/>
      <c r="R122" s="58"/>
      <c r="S122" s="58"/>
      <c r="T122" s="58"/>
      <c r="U122" s="58"/>
      <c r="V122" s="58"/>
      <c r="W122" s="58"/>
      <c r="X122" s="58"/>
      <c r="Y122" s="58"/>
      <c r="Z122" s="50">
        <f t="shared" si="35"/>
        <v>0</v>
      </c>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2"/>
      <c r="CL122" s="53"/>
      <c r="CM122" s="53"/>
      <c r="CN122" s="53"/>
      <c r="CO122" s="53"/>
      <c r="CP122" s="53"/>
      <c r="CQ122" s="53"/>
      <c r="CR122" s="54"/>
      <c r="CS122" s="54"/>
      <c r="CT122" s="54"/>
      <c r="CU122" s="54"/>
      <c r="CV122" s="54"/>
      <c r="CW122" s="54"/>
      <c r="CX122" s="54"/>
      <c r="CY122" s="54"/>
      <c r="CZ122" s="54"/>
      <c r="DA122" s="54"/>
      <c r="DB122" s="54"/>
      <c r="DC122" s="54"/>
      <c r="DD122" s="54"/>
      <c r="DE122" s="54"/>
      <c r="DF122" s="54"/>
      <c r="DG122" s="54"/>
      <c r="DH122" s="54"/>
      <c r="DI122" s="54"/>
      <c r="DJ122" s="54"/>
      <c r="DK122" s="54"/>
    </row>
    <row r="123" spans="1:115" ht="15.75" x14ac:dyDescent="0.25">
      <c r="A123" s="89" t="s">
        <v>152</v>
      </c>
      <c r="B123" s="89" t="s">
        <v>242</v>
      </c>
      <c r="C123" s="89" t="s">
        <v>98</v>
      </c>
      <c r="D123" s="89" t="s">
        <v>169</v>
      </c>
      <c r="E123" s="89"/>
      <c r="F123" s="89"/>
      <c r="G123" s="90"/>
      <c r="H123" s="90"/>
      <c r="I123" s="101" t="s">
        <v>450</v>
      </c>
      <c r="J123" s="102"/>
      <c r="K123" s="102"/>
      <c r="L123" s="102"/>
      <c r="M123" s="102"/>
      <c r="N123" s="102"/>
      <c r="O123" s="102"/>
      <c r="P123" s="102"/>
      <c r="Q123" s="102"/>
      <c r="R123" s="102"/>
      <c r="S123" s="102"/>
      <c r="T123" s="102"/>
      <c r="U123" s="102"/>
      <c r="V123" s="102"/>
      <c r="W123" s="102"/>
      <c r="X123" s="102"/>
      <c r="Y123" s="102"/>
      <c r="Z123" s="50">
        <f t="shared" si="35"/>
        <v>0</v>
      </c>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2"/>
      <c r="CL123" s="53"/>
      <c r="CM123" s="53"/>
      <c r="CN123" s="53"/>
      <c r="CO123" s="53"/>
      <c r="CP123" s="53"/>
      <c r="CQ123" s="53"/>
      <c r="CR123" s="54"/>
      <c r="CS123" s="54"/>
      <c r="CT123" s="54"/>
      <c r="CU123" s="54"/>
      <c r="CV123" s="54"/>
      <c r="CW123" s="54"/>
      <c r="CX123" s="54"/>
      <c r="CY123" s="54"/>
      <c r="CZ123" s="54"/>
      <c r="DA123" s="54"/>
      <c r="DB123" s="54"/>
      <c r="DC123" s="54"/>
      <c r="DD123" s="54"/>
      <c r="DE123" s="54"/>
      <c r="DF123" s="54"/>
      <c r="DG123" s="54"/>
      <c r="DH123" s="54"/>
      <c r="DI123" s="54"/>
      <c r="DJ123" s="54"/>
      <c r="DK123" s="54"/>
    </row>
    <row r="124" spans="1:115" ht="15.75" x14ac:dyDescent="0.25">
      <c r="A124" s="67" t="s">
        <v>152</v>
      </c>
      <c r="B124" s="67" t="s">
        <v>242</v>
      </c>
      <c r="C124" s="67" t="s">
        <v>98</v>
      </c>
      <c r="D124" s="67" t="s">
        <v>169</v>
      </c>
      <c r="E124" s="67" t="s">
        <v>451</v>
      </c>
      <c r="F124" s="67"/>
      <c r="G124" s="68"/>
      <c r="H124" s="68"/>
      <c r="I124" s="69" t="s">
        <v>452</v>
      </c>
      <c r="J124" s="70"/>
      <c r="K124" s="70"/>
      <c r="L124" s="70"/>
      <c r="M124" s="70"/>
      <c r="N124" s="70"/>
      <c r="O124" s="70"/>
      <c r="P124" s="70"/>
      <c r="Q124" s="70"/>
      <c r="R124" s="70"/>
      <c r="S124" s="70"/>
      <c r="T124" s="70"/>
      <c r="U124" s="70"/>
      <c r="V124" s="70"/>
      <c r="W124" s="70"/>
      <c r="X124" s="70"/>
      <c r="Y124" s="70"/>
      <c r="Z124" s="50"/>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2"/>
      <c r="CL124" s="53"/>
      <c r="CM124" s="53"/>
      <c r="CN124" s="53"/>
      <c r="CO124" s="53"/>
      <c r="CP124" s="53"/>
      <c r="CQ124" s="53"/>
      <c r="CR124" s="54"/>
      <c r="CS124" s="54"/>
      <c r="CT124" s="54"/>
      <c r="CU124" s="54"/>
      <c r="CV124" s="54"/>
      <c r="CW124" s="54"/>
      <c r="CX124" s="54"/>
      <c r="CY124" s="54"/>
      <c r="CZ124" s="54"/>
      <c r="DA124" s="54"/>
      <c r="DB124" s="54"/>
      <c r="DC124" s="54"/>
      <c r="DD124" s="54"/>
      <c r="DE124" s="54"/>
      <c r="DF124" s="54"/>
      <c r="DG124" s="54"/>
      <c r="DH124" s="54"/>
      <c r="DI124" s="54"/>
      <c r="DJ124" s="54"/>
      <c r="DK124" s="54"/>
    </row>
    <row r="125" spans="1:115" ht="15.75" x14ac:dyDescent="0.25">
      <c r="A125" s="71" t="s">
        <v>152</v>
      </c>
      <c r="B125" s="71" t="s">
        <v>242</v>
      </c>
      <c r="C125" s="71" t="s">
        <v>98</v>
      </c>
      <c r="D125" s="71" t="s">
        <v>169</v>
      </c>
      <c r="E125" s="71" t="s">
        <v>451</v>
      </c>
      <c r="F125" s="71" t="s">
        <v>453</v>
      </c>
      <c r="G125" s="71"/>
      <c r="H125" s="72"/>
      <c r="I125" s="73" t="s">
        <v>454</v>
      </c>
      <c r="J125" s="79"/>
      <c r="K125" s="79"/>
      <c r="L125" s="79"/>
      <c r="M125" s="79"/>
      <c r="N125" s="79"/>
      <c r="O125" s="79"/>
      <c r="P125" s="79"/>
      <c r="Q125" s="79"/>
      <c r="R125" s="79"/>
      <c r="S125" s="79"/>
      <c r="T125" s="79"/>
      <c r="U125" s="79"/>
      <c r="V125" s="79"/>
      <c r="W125" s="79"/>
      <c r="X125" s="79"/>
      <c r="Y125" s="79"/>
      <c r="Z125" s="50">
        <f t="shared" ref="Z125:Z134" si="37">SUM(AA125:CK125)</f>
        <v>0</v>
      </c>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51"/>
      <c r="BW125" s="51"/>
      <c r="BX125" s="51"/>
      <c r="BY125" s="51"/>
      <c r="BZ125" s="51"/>
      <c r="CA125" s="51"/>
      <c r="CB125" s="51"/>
      <c r="CC125" s="51"/>
      <c r="CD125" s="51"/>
      <c r="CE125" s="51"/>
      <c r="CF125" s="51"/>
      <c r="CG125" s="51"/>
      <c r="CH125" s="51"/>
      <c r="CI125" s="51"/>
      <c r="CJ125" s="51"/>
      <c r="CK125" s="52"/>
      <c r="CL125" s="53"/>
      <c r="CM125" s="53"/>
      <c r="CN125" s="53"/>
      <c r="CO125" s="53"/>
      <c r="CP125" s="53"/>
      <c r="CQ125" s="53"/>
      <c r="CR125" s="54"/>
      <c r="CS125" s="54"/>
      <c r="CT125" s="54"/>
      <c r="CU125" s="54"/>
      <c r="CV125" s="54"/>
      <c r="CW125" s="54"/>
      <c r="CX125" s="54"/>
      <c r="CY125" s="54"/>
      <c r="CZ125" s="54"/>
      <c r="DA125" s="54"/>
      <c r="DB125" s="54"/>
      <c r="DC125" s="54"/>
      <c r="DD125" s="54"/>
      <c r="DE125" s="54"/>
      <c r="DF125" s="54"/>
      <c r="DG125" s="54"/>
      <c r="DH125" s="54"/>
      <c r="DI125" s="54"/>
      <c r="DJ125" s="54"/>
      <c r="DK125" s="54"/>
    </row>
    <row r="126" spans="1:115" ht="105" x14ac:dyDescent="0.25">
      <c r="A126" s="75" t="s">
        <v>152</v>
      </c>
      <c r="B126" s="75" t="s">
        <v>242</v>
      </c>
      <c r="C126" s="75" t="s">
        <v>98</v>
      </c>
      <c r="D126" s="75" t="s">
        <v>169</v>
      </c>
      <c r="E126" s="75" t="s">
        <v>451</v>
      </c>
      <c r="F126" s="75" t="s">
        <v>453</v>
      </c>
      <c r="G126" s="75" t="s">
        <v>120</v>
      </c>
      <c r="H126" s="75" t="s">
        <v>110</v>
      </c>
      <c r="I126" s="93" t="s">
        <v>455</v>
      </c>
      <c r="J126" s="76">
        <f t="shared" ref="J126:J134" si="38">Z126</f>
        <v>45000000</v>
      </c>
      <c r="K126" s="53" t="s">
        <v>456</v>
      </c>
      <c r="L126" s="53" t="s">
        <v>457</v>
      </c>
      <c r="M126" s="53" t="s">
        <v>458</v>
      </c>
      <c r="N126" s="135" t="s">
        <v>459</v>
      </c>
      <c r="O126" s="136" t="s">
        <v>460</v>
      </c>
      <c r="P126" s="136" t="s">
        <v>461</v>
      </c>
      <c r="Q126" s="53">
        <f>AD126</f>
        <v>0</v>
      </c>
      <c r="R126" s="53" t="s">
        <v>462</v>
      </c>
      <c r="S126" s="76"/>
      <c r="T126" s="78">
        <v>2020005810163</v>
      </c>
      <c r="U126" s="78"/>
      <c r="V126" s="78"/>
      <c r="W126" s="78"/>
      <c r="X126" s="78"/>
      <c r="Y126" s="78"/>
      <c r="Z126" s="50">
        <f t="shared" si="37"/>
        <v>45000000</v>
      </c>
      <c r="AA126" s="51"/>
      <c r="AB126" s="51"/>
      <c r="AC126" s="51"/>
      <c r="AD126" s="51"/>
      <c r="AE126" s="51"/>
      <c r="AF126" s="51"/>
      <c r="AG126" s="51"/>
      <c r="AH126" s="51"/>
      <c r="AI126" s="51"/>
      <c r="AJ126" s="51"/>
      <c r="AK126" s="51">
        <v>45000000</v>
      </c>
      <c r="AL126" s="51"/>
      <c r="AM126" s="51"/>
      <c r="AN126" s="51"/>
      <c r="AO126" s="51"/>
      <c r="AP126" s="51"/>
      <c r="AQ126" s="51"/>
      <c r="AR126" s="51"/>
      <c r="AS126" s="51"/>
      <c r="AT126" s="51"/>
      <c r="AU126" s="51"/>
      <c r="AV126" s="107"/>
      <c r="AW126" s="51"/>
      <c r="AX126" s="107"/>
      <c r="AY126" s="107"/>
      <c r="AZ126" s="51"/>
      <c r="BA126" s="107"/>
      <c r="BB126" s="51"/>
      <c r="BC126" s="137"/>
      <c r="BD126" s="137"/>
      <c r="BE126" s="137"/>
      <c r="BF126" s="137"/>
      <c r="BG126" s="137"/>
      <c r="BH126" s="108"/>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107"/>
      <c r="CI126" s="107"/>
      <c r="CJ126" s="51"/>
      <c r="CK126" s="52"/>
      <c r="CL126" s="53"/>
      <c r="CM126" s="53"/>
      <c r="CN126" s="53"/>
      <c r="CO126" s="53"/>
      <c r="CP126" s="53"/>
      <c r="CQ126" s="53"/>
      <c r="CR126" s="54"/>
      <c r="CS126" s="54"/>
      <c r="CT126" s="54"/>
      <c r="CU126" s="54"/>
      <c r="CV126" s="54"/>
      <c r="CW126" s="54"/>
      <c r="CX126" s="54"/>
      <c r="CY126" s="54"/>
      <c r="CZ126" s="54"/>
      <c r="DA126" s="54"/>
      <c r="DB126" s="54"/>
      <c r="DC126" s="54"/>
      <c r="DD126" s="54"/>
      <c r="DE126" s="54"/>
      <c r="DF126" s="54"/>
      <c r="DG126" s="54"/>
      <c r="DH126" s="54"/>
      <c r="DI126" s="54"/>
      <c r="DJ126" s="54"/>
      <c r="DK126" s="54"/>
    </row>
    <row r="127" spans="1:115" ht="105" x14ac:dyDescent="0.25">
      <c r="A127" s="75" t="s">
        <v>152</v>
      </c>
      <c r="B127" s="75" t="s">
        <v>242</v>
      </c>
      <c r="C127" s="75" t="s">
        <v>98</v>
      </c>
      <c r="D127" s="75" t="s">
        <v>169</v>
      </c>
      <c r="E127" s="75" t="s">
        <v>451</v>
      </c>
      <c r="F127" s="75" t="s">
        <v>453</v>
      </c>
      <c r="G127" s="75" t="s">
        <v>120</v>
      </c>
      <c r="H127" s="75" t="s">
        <v>110</v>
      </c>
      <c r="I127" s="93" t="s">
        <v>463</v>
      </c>
      <c r="J127" s="76">
        <f t="shared" si="38"/>
        <v>120000000</v>
      </c>
      <c r="K127" s="53" t="s">
        <v>464</v>
      </c>
      <c r="L127" s="53" t="s">
        <v>465</v>
      </c>
      <c r="M127" s="53" t="s">
        <v>466</v>
      </c>
      <c r="N127" s="135" t="s">
        <v>467</v>
      </c>
      <c r="O127" s="136" t="s">
        <v>460</v>
      </c>
      <c r="P127" s="138" t="s">
        <v>461</v>
      </c>
      <c r="Q127" s="76"/>
      <c r="R127" s="53" t="s">
        <v>462</v>
      </c>
      <c r="S127" s="76"/>
      <c r="T127" s="78">
        <v>2020005810167</v>
      </c>
      <c r="U127" s="78"/>
      <c r="V127" s="78"/>
      <c r="W127" s="78"/>
      <c r="X127" s="78"/>
      <c r="Y127" s="78"/>
      <c r="Z127" s="50">
        <f t="shared" si="37"/>
        <v>120000000</v>
      </c>
      <c r="AA127" s="51"/>
      <c r="AB127" s="51"/>
      <c r="AC127" s="51"/>
      <c r="AD127" s="51"/>
      <c r="AE127" s="51"/>
      <c r="AF127" s="51"/>
      <c r="AG127" s="51"/>
      <c r="AH127" s="51"/>
      <c r="AI127" s="51"/>
      <c r="AJ127" s="51"/>
      <c r="AK127" s="51">
        <v>120000000</v>
      </c>
      <c r="AL127" s="51"/>
      <c r="AM127" s="51"/>
      <c r="AN127" s="51"/>
      <c r="AO127" s="51"/>
      <c r="AP127" s="51"/>
      <c r="AQ127" s="51"/>
      <c r="AR127" s="51"/>
      <c r="AS127" s="51"/>
      <c r="AT127" s="51"/>
      <c r="AU127" s="51"/>
      <c r="AV127" s="107"/>
      <c r="AW127" s="51"/>
      <c r="AX127" s="107"/>
      <c r="AY127" s="107"/>
      <c r="AZ127" s="51"/>
      <c r="BA127" s="107"/>
      <c r="BB127" s="51"/>
      <c r="BC127" s="137"/>
      <c r="BD127" s="137"/>
      <c r="BE127" s="137"/>
      <c r="BF127" s="137"/>
      <c r="BG127" s="137"/>
      <c r="BH127" s="108"/>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107"/>
      <c r="CI127" s="107"/>
      <c r="CJ127" s="51"/>
      <c r="CK127" s="52"/>
      <c r="CL127" s="53"/>
      <c r="CM127" s="53"/>
      <c r="CN127" s="53"/>
      <c r="CO127" s="53"/>
      <c r="CP127" s="53"/>
      <c r="CQ127" s="53"/>
      <c r="CR127" s="54"/>
      <c r="CS127" s="54"/>
      <c r="CT127" s="54"/>
      <c r="CU127" s="54"/>
      <c r="CV127" s="54"/>
      <c r="CW127" s="54"/>
      <c r="CX127" s="54"/>
      <c r="CY127" s="54"/>
      <c r="CZ127" s="54"/>
      <c r="DA127" s="54"/>
      <c r="DB127" s="54"/>
      <c r="DC127" s="54"/>
      <c r="DD127" s="54"/>
      <c r="DE127" s="54"/>
      <c r="DF127" s="54"/>
      <c r="DG127" s="54"/>
      <c r="DH127" s="54"/>
      <c r="DI127" s="54"/>
      <c r="DJ127" s="54"/>
      <c r="DK127" s="54"/>
    </row>
    <row r="128" spans="1:115" ht="75" x14ac:dyDescent="0.25">
      <c r="A128" s="75" t="s">
        <v>152</v>
      </c>
      <c r="B128" s="75" t="s">
        <v>242</v>
      </c>
      <c r="C128" s="75" t="s">
        <v>98</v>
      </c>
      <c r="D128" s="75" t="s">
        <v>169</v>
      </c>
      <c r="E128" s="75" t="s">
        <v>451</v>
      </c>
      <c r="F128" s="75" t="s">
        <v>453</v>
      </c>
      <c r="G128" s="75" t="s">
        <v>120</v>
      </c>
      <c r="H128" s="75" t="s">
        <v>110</v>
      </c>
      <c r="I128" s="93" t="s">
        <v>468</v>
      </c>
      <c r="J128" s="76">
        <f t="shared" si="38"/>
        <v>121400000</v>
      </c>
      <c r="K128" s="53" t="s">
        <v>469</v>
      </c>
      <c r="L128" s="53" t="s">
        <v>470</v>
      </c>
      <c r="M128" s="53" t="s">
        <v>471</v>
      </c>
      <c r="N128" s="53" t="s">
        <v>472</v>
      </c>
      <c r="O128" s="136" t="s">
        <v>460</v>
      </c>
      <c r="P128" s="139" t="s">
        <v>461</v>
      </c>
      <c r="Q128" s="53">
        <f>AD128</f>
        <v>0</v>
      </c>
      <c r="R128" s="53" t="s">
        <v>462</v>
      </c>
      <c r="S128" s="76"/>
      <c r="T128" s="78">
        <v>2020005810173</v>
      </c>
      <c r="U128" s="78"/>
      <c r="V128" s="78"/>
      <c r="W128" s="78"/>
      <c r="X128" s="78"/>
      <c r="Y128" s="78"/>
      <c r="Z128" s="50">
        <f t="shared" si="37"/>
        <v>121400000</v>
      </c>
      <c r="AA128" s="51"/>
      <c r="AB128" s="51"/>
      <c r="AC128" s="51"/>
      <c r="AD128" s="51"/>
      <c r="AE128" s="51"/>
      <c r="AF128" s="51"/>
      <c r="AG128" s="51"/>
      <c r="AH128" s="51"/>
      <c r="AI128" s="51"/>
      <c r="AJ128" s="51"/>
      <c r="AK128" s="51">
        <v>113490000</v>
      </c>
      <c r="AL128" s="51"/>
      <c r="AM128" s="51"/>
      <c r="AN128" s="51"/>
      <c r="AO128" s="51"/>
      <c r="AP128" s="51"/>
      <c r="AQ128" s="51"/>
      <c r="AR128" s="51"/>
      <c r="AS128" s="51"/>
      <c r="AT128" s="51"/>
      <c r="AU128" s="51"/>
      <c r="AV128" s="107"/>
      <c r="AW128" s="51"/>
      <c r="AX128" s="107"/>
      <c r="AY128" s="107"/>
      <c r="AZ128" s="51"/>
      <c r="BA128" s="107"/>
      <c r="BB128" s="51"/>
      <c r="BC128" s="137"/>
      <c r="BD128" s="137"/>
      <c r="BE128" s="137"/>
      <c r="BF128" s="137"/>
      <c r="BG128" s="137"/>
      <c r="BH128" s="108">
        <v>7910000</v>
      </c>
      <c r="BI128" s="51"/>
      <c r="BJ128" s="51"/>
      <c r="BK128" s="51"/>
      <c r="BL128" s="51"/>
      <c r="BM128" s="51"/>
      <c r="BN128" s="51"/>
      <c r="BO128" s="51"/>
      <c r="BP128" s="51"/>
      <c r="BQ128" s="51"/>
      <c r="BR128" s="51"/>
      <c r="BS128" s="51"/>
      <c r="BT128" s="51"/>
      <c r="BU128" s="51"/>
      <c r="BV128" s="51"/>
      <c r="BW128" s="51"/>
      <c r="BX128" s="51"/>
      <c r="BY128" s="51"/>
      <c r="BZ128" s="51"/>
      <c r="CA128" s="51"/>
      <c r="CB128" s="51"/>
      <c r="CC128" s="51"/>
      <c r="CD128" s="51"/>
      <c r="CE128" s="51"/>
      <c r="CF128" s="51"/>
      <c r="CG128" s="51"/>
      <c r="CH128" s="107"/>
      <c r="CI128" s="107"/>
      <c r="CJ128" s="51"/>
      <c r="CK128" s="52"/>
      <c r="CL128" s="53"/>
      <c r="CM128" s="53"/>
      <c r="CN128" s="53"/>
      <c r="CO128" s="53"/>
      <c r="CP128" s="53"/>
      <c r="CQ128" s="53"/>
      <c r="CR128" s="54"/>
      <c r="CS128" s="54"/>
      <c r="CT128" s="54"/>
      <c r="CU128" s="54"/>
      <c r="CV128" s="54"/>
      <c r="CW128" s="54"/>
      <c r="CX128" s="54"/>
      <c r="CY128" s="54"/>
      <c r="CZ128" s="54"/>
      <c r="DA128" s="54"/>
      <c r="DB128" s="54"/>
      <c r="DC128" s="54"/>
      <c r="DD128" s="54"/>
      <c r="DE128" s="54"/>
      <c r="DF128" s="54"/>
      <c r="DG128" s="54"/>
      <c r="DH128" s="54"/>
      <c r="DI128" s="54"/>
      <c r="DJ128" s="54"/>
      <c r="DK128" s="54"/>
    </row>
    <row r="129" spans="1:115" ht="90" x14ac:dyDescent="0.25">
      <c r="A129" s="75" t="s">
        <v>152</v>
      </c>
      <c r="B129" s="75" t="s">
        <v>242</v>
      </c>
      <c r="C129" s="75" t="s">
        <v>98</v>
      </c>
      <c r="D129" s="75" t="s">
        <v>169</v>
      </c>
      <c r="E129" s="75" t="s">
        <v>451</v>
      </c>
      <c r="F129" s="75" t="s">
        <v>453</v>
      </c>
      <c r="G129" s="75" t="s">
        <v>120</v>
      </c>
      <c r="H129" s="75" t="s">
        <v>110</v>
      </c>
      <c r="I129" s="93" t="s">
        <v>473</v>
      </c>
      <c r="J129" s="76">
        <f t="shared" si="38"/>
        <v>80000000</v>
      </c>
      <c r="K129" s="135" t="s">
        <v>474</v>
      </c>
      <c r="L129" s="135" t="s">
        <v>475</v>
      </c>
      <c r="M129" s="135" t="s">
        <v>476</v>
      </c>
      <c r="N129" s="135" t="s">
        <v>477</v>
      </c>
      <c r="O129" s="136" t="s">
        <v>460</v>
      </c>
      <c r="P129" s="139" t="s">
        <v>461</v>
      </c>
      <c r="Q129" s="76"/>
      <c r="R129" s="53" t="s">
        <v>462</v>
      </c>
      <c r="S129" s="76"/>
      <c r="T129" s="78">
        <v>2020005810009</v>
      </c>
      <c r="U129" s="78"/>
      <c r="V129" s="78"/>
      <c r="W129" s="78"/>
      <c r="X129" s="78"/>
      <c r="Y129" s="78"/>
      <c r="Z129" s="50">
        <f t="shared" si="37"/>
        <v>80000000</v>
      </c>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107"/>
      <c r="AW129" s="51"/>
      <c r="AX129" s="107"/>
      <c r="AY129" s="107"/>
      <c r="AZ129" s="51"/>
      <c r="BA129" s="107"/>
      <c r="BB129" s="51"/>
      <c r="BC129" s="137"/>
      <c r="BD129" s="137"/>
      <c r="BE129" s="137"/>
      <c r="BF129" s="137"/>
      <c r="BG129" s="137"/>
      <c r="BH129" s="108">
        <v>78490000</v>
      </c>
      <c r="BI129" s="51">
        <v>1500000</v>
      </c>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107"/>
      <c r="CI129" s="107"/>
      <c r="CJ129" s="51">
        <v>10000</v>
      </c>
      <c r="CK129" s="52"/>
      <c r="CL129" s="53"/>
      <c r="CM129" s="53"/>
      <c r="CN129" s="53"/>
      <c r="CO129" s="53"/>
      <c r="CP129" s="53"/>
      <c r="CQ129" s="53"/>
      <c r="CR129" s="54"/>
      <c r="CS129" s="54"/>
      <c r="CT129" s="54"/>
      <c r="CU129" s="54"/>
      <c r="CV129" s="54"/>
      <c r="CW129" s="54"/>
      <c r="CX129" s="54"/>
      <c r="CY129" s="54"/>
      <c r="CZ129" s="54"/>
      <c r="DA129" s="54"/>
      <c r="DB129" s="54"/>
      <c r="DC129" s="54"/>
      <c r="DD129" s="54"/>
      <c r="DE129" s="54"/>
      <c r="DF129" s="54"/>
      <c r="DG129" s="54"/>
      <c r="DH129" s="54"/>
      <c r="DI129" s="54"/>
      <c r="DJ129" s="54"/>
      <c r="DK129" s="54"/>
    </row>
    <row r="130" spans="1:115" ht="15.75" x14ac:dyDescent="0.25">
      <c r="A130" s="71" t="s">
        <v>152</v>
      </c>
      <c r="B130" s="71" t="s">
        <v>242</v>
      </c>
      <c r="C130" s="71" t="s">
        <v>98</v>
      </c>
      <c r="D130" s="71" t="s">
        <v>169</v>
      </c>
      <c r="E130" s="71" t="s">
        <v>451</v>
      </c>
      <c r="F130" s="71" t="s">
        <v>451</v>
      </c>
      <c r="G130" s="72"/>
      <c r="H130" s="72"/>
      <c r="I130" s="73" t="s">
        <v>478</v>
      </c>
      <c r="J130" s="76">
        <f t="shared" si="38"/>
        <v>0</v>
      </c>
      <c r="K130" s="76"/>
      <c r="L130" s="76"/>
      <c r="M130" s="76"/>
      <c r="N130" s="76"/>
      <c r="O130" s="76"/>
      <c r="P130" s="76"/>
      <c r="Q130" s="76"/>
      <c r="R130" s="76"/>
      <c r="S130" s="76"/>
      <c r="T130" s="79"/>
      <c r="U130" s="79"/>
      <c r="V130" s="79"/>
      <c r="W130" s="79"/>
      <c r="X130" s="79"/>
      <c r="Y130" s="79"/>
      <c r="Z130" s="50">
        <f t="shared" si="37"/>
        <v>0</v>
      </c>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2"/>
      <c r="CL130" s="53"/>
      <c r="CM130" s="53"/>
      <c r="CN130" s="53"/>
      <c r="CO130" s="53"/>
      <c r="CP130" s="53"/>
      <c r="CQ130" s="53"/>
      <c r="CR130" s="54"/>
      <c r="CS130" s="54"/>
      <c r="CT130" s="54"/>
      <c r="CU130" s="54"/>
      <c r="CV130" s="54"/>
      <c r="CW130" s="54"/>
      <c r="CX130" s="54"/>
      <c r="CY130" s="54"/>
      <c r="CZ130" s="54"/>
      <c r="DA130" s="54"/>
      <c r="DB130" s="54"/>
      <c r="DC130" s="54"/>
      <c r="DD130" s="54"/>
      <c r="DE130" s="54"/>
      <c r="DF130" s="54"/>
      <c r="DG130" s="54"/>
      <c r="DH130" s="54"/>
      <c r="DI130" s="54"/>
      <c r="DJ130" s="54"/>
      <c r="DK130" s="54"/>
    </row>
    <row r="131" spans="1:115" ht="60" x14ac:dyDescent="0.25">
      <c r="A131" s="75" t="s">
        <v>152</v>
      </c>
      <c r="B131" s="75" t="s">
        <v>242</v>
      </c>
      <c r="C131" s="75" t="s">
        <v>98</v>
      </c>
      <c r="D131" s="75" t="s">
        <v>169</v>
      </c>
      <c r="E131" s="75" t="s">
        <v>451</v>
      </c>
      <c r="F131" s="75" t="s">
        <v>451</v>
      </c>
      <c r="G131" s="75" t="s">
        <v>120</v>
      </c>
      <c r="H131" s="75" t="s">
        <v>110</v>
      </c>
      <c r="I131" s="53" t="s">
        <v>479</v>
      </c>
      <c r="J131" s="76">
        <f t="shared" si="38"/>
        <v>62727000</v>
      </c>
      <c r="K131" s="53" t="s">
        <v>480</v>
      </c>
      <c r="L131" s="53" t="s">
        <v>481</v>
      </c>
      <c r="M131" s="53" t="s">
        <v>482</v>
      </c>
      <c r="N131" s="53" t="s">
        <v>483</v>
      </c>
      <c r="O131" s="136" t="s">
        <v>460</v>
      </c>
      <c r="P131" s="136" t="s">
        <v>484</v>
      </c>
      <c r="Q131" s="50">
        <f>+J131</f>
        <v>62727000</v>
      </c>
      <c r="R131" s="53" t="s">
        <v>462</v>
      </c>
      <c r="S131" s="53"/>
      <c r="T131" s="78">
        <v>2020005810160</v>
      </c>
      <c r="U131" s="78"/>
      <c r="V131" s="78"/>
      <c r="W131" s="78"/>
      <c r="X131" s="78"/>
      <c r="Y131" s="78"/>
      <c r="Z131" s="50">
        <f t="shared" si="37"/>
        <v>62727000</v>
      </c>
      <c r="AA131" s="51"/>
      <c r="AB131" s="51"/>
      <c r="AC131" s="51"/>
      <c r="AD131" s="51"/>
      <c r="AE131" s="51"/>
      <c r="AF131" s="51"/>
      <c r="AG131" s="51"/>
      <c r="AH131" s="51"/>
      <c r="AI131" s="51"/>
      <c r="AJ131" s="51"/>
      <c r="AK131" s="51"/>
      <c r="AL131" s="51"/>
      <c r="AM131" s="51"/>
      <c r="AN131" s="51"/>
      <c r="AO131" s="51"/>
      <c r="AP131" s="51">
        <v>26187000</v>
      </c>
      <c r="AQ131" s="51">
        <v>36540000</v>
      </c>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105"/>
      <c r="BW131" s="51"/>
      <c r="BX131" s="51"/>
      <c r="BY131" s="51"/>
      <c r="BZ131" s="51"/>
      <c r="CA131" s="51"/>
      <c r="CB131" s="51"/>
      <c r="CC131" s="51"/>
      <c r="CD131" s="51"/>
      <c r="CE131" s="51"/>
      <c r="CF131" s="51"/>
      <c r="CG131" s="51"/>
      <c r="CH131" s="51"/>
      <c r="CI131" s="51"/>
      <c r="CJ131" s="51"/>
      <c r="CK131" s="52"/>
      <c r="CL131" s="53"/>
      <c r="CM131" s="53"/>
      <c r="CN131" s="53"/>
      <c r="CO131" s="53"/>
      <c r="CP131" s="53"/>
      <c r="CQ131" s="53"/>
      <c r="CR131" s="54"/>
      <c r="CS131" s="54"/>
      <c r="CT131" s="54"/>
      <c r="CU131" s="54"/>
      <c r="CV131" s="54"/>
      <c r="CW131" s="54"/>
      <c r="CX131" s="54"/>
      <c r="CY131" s="54"/>
      <c r="CZ131" s="54"/>
      <c r="DA131" s="54"/>
      <c r="DB131" s="54"/>
      <c r="DC131" s="54"/>
      <c r="DD131" s="54"/>
      <c r="DE131" s="54"/>
      <c r="DF131" s="54"/>
      <c r="DG131" s="54"/>
      <c r="DH131" s="54"/>
      <c r="DI131" s="54"/>
      <c r="DJ131" s="54"/>
      <c r="DK131" s="54"/>
    </row>
    <row r="132" spans="1:115" ht="15.75" x14ac:dyDescent="0.25">
      <c r="A132" s="46" t="s">
        <v>152</v>
      </c>
      <c r="B132" s="46" t="s">
        <v>98</v>
      </c>
      <c r="C132" s="46"/>
      <c r="D132" s="46"/>
      <c r="E132" s="46"/>
      <c r="F132" s="46"/>
      <c r="G132" s="47"/>
      <c r="H132" s="47"/>
      <c r="I132" s="48" t="s">
        <v>485</v>
      </c>
      <c r="J132" s="76">
        <f t="shared" si="38"/>
        <v>0</v>
      </c>
      <c r="K132" s="76"/>
      <c r="L132" s="76"/>
      <c r="M132" s="76"/>
      <c r="N132" s="76"/>
      <c r="O132" s="76"/>
      <c r="P132" s="76"/>
      <c r="Q132" s="76"/>
      <c r="R132" s="76"/>
      <c r="S132" s="76"/>
      <c r="T132" s="49"/>
      <c r="U132" s="49"/>
      <c r="V132" s="49"/>
      <c r="W132" s="49"/>
      <c r="X132" s="49"/>
      <c r="Y132" s="49"/>
      <c r="Z132" s="50">
        <f t="shared" si="37"/>
        <v>0</v>
      </c>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2"/>
      <c r="CL132" s="53"/>
      <c r="CM132" s="53"/>
      <c r="CN132" s="53"/>
      <c r="CO132" s="53"/>
      <c r="CP132" s="53"/>
      <c r="CQ132" s="53"/>
      <c r="CR132" s="54"/>
      <c r="CS132" s="54"/>
      <c r="CT132" s="54"/>
      <c r="CU132" s="54"/>
      <c r="CV132" s="54"/>
      <c r="CW132" s="54"/>
      <c r="CX132" s="54"/>
      <c r="CY132" s="54"/>
      <c r="CZ132" s="54"/>
      <c r="DA132" s="54"/>
      <c r="DB132" s="54"/>
      <c r="DC132" s="54"/>
      <c r="DD132" s="54"/>
      <c r="DE132" s="54"/>
      <c r="DF132" s="54"/>
      <c r="DG132" s="54"/>
      <c r="DH132" s="54"/>
      <c r="DI132" s="54"/>
      <c r="DJ132" s="54"/>
      <c r="DK132" s="54"/>
    </row>
    <row r="133" spans="1:115" ht="15.75" x14ac:dyDescent="0.25">
      <c r="A133" s="55" t="s">
        <v>152</v>
      </c>
      <c r="B133" s="55" t="s">
        <v>98</v>
      </c>
      <c r="C133" s="55" t="s">
        <v>98</v>
      </c>
      <c r="D133" s="55"/>
      <c r="E133" s="55"/>
      <c r="F133" s="55"/>
      <c r="G133" s="55"/>
      <c r="H133" s="56"/>
      <c r="I133" s="57" t="s">
        <v>449</v>
      </c>
      <c r="J133" s="76">
        <f t="shared" si="38"/>
        <v>0</v>
      </c>
      <c r="K133" s="76"/>
      <c r="L133" s="76"/>
      <c r="M133" s="76"/>
      <c r="N133" s="76"/>
      <c r="O133" s="76"/>
      <c r="P133" s="76"/>
      <c r="Q133" s="76"/>
      <c r="R133" s="76"/>
      <c r="S133" s="76"/>
      <c r="T133" s="58"/>
      <c r="U133" s="58"/>
      <c r="V133" s="58"/>
      <c r="W133" s="58"/>
      <c r="X133" s="58"/>
      <c r="Y133" s="58"/>
      <c r="Z133" s="50">
        <f t="shared" si="37"/>
        <v>0</v>
      </c>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2"/>
      <c r="CL133" s="53"/>
      <c r="CM133" s="53"/>
      <c r="CN133" s="53"/>
      <c r="CO133" s="53"/>
      <c r="CP133" s="53"/>
      <c r="CQ133" s="53"/>
      <c r="CR133" s="54"/>
      <c r="CS133" s="54"/>
      <c r="CT133" s="54"/>
      <c r="CU133" s="54"/>
      <c r="CV133" s="54"/>
      <c r="CW133" s="54"/>
      <c r="CX133" s="54"/>
      <c r="CY133" s="54"/>
      <c r="CZ133" s="54"/>
      <c r="DA133" s="54"/>
      <c r="DB133" s="54"/>
      <c r="DC133" s="54"/>
      <c r="DD133" s="54"/>
      <c r="DE133" s="54"/>
      <c r="DF133" s="54"/>
      <c r="DG133" s="54"/>
      <c r="DH133" s="54"/>
      <c r="DI133" s="54"/>
      <c r="DJ133" s="54"/>
      <c r="DK133" s="54"/>
    </row>
    <row r="134" spans="1:115" ht="15.75" x14ac:dyDescent="0.25">
      <c r="A134" s="89" t="s">
        <v>152</v>
      </c>
      <c r="B134" s="89" t="s">
        <v>98</v>
      </c>
      <c r="C134" s="89" t="s">
        <v>98</v>
      </c>
      <c r="D134" s="89" t="s">
        <v>102</v>
      </c>
      <c r="E134" s="89"/>
      <c r="F134" s="89"/>
      <c r="G134" s="90"/>
      <c r="H134" s="90"/>
      <c r="I134" s="101" t="s">
        <v>486</v>
      </c>
      <c r="J134" s="76">
        <f t="shared" si="38"/>
        <v>0</v>
      </c>
      <c r="K134" s="76"/>
      <c r="L134" s="76"/>
      <c r="M134" s="76"/>
      <c r="N134" s="76"/>
      <c r="O134" s="76"/>
      <c r="P134" s="76"/>
      <c r="Q134" s="76"/>
      <c r="R134" s="76"/>
      <c r="S134" s="76"/>
      <c r="T134" s="102"/>
      <c r="U134" s="102"/>
      <c r="V134" s="102"/>
      <c r="W134" s="102"/>
      <c r="X134" s="102"/>
      <c r="Y134" s="102"/>
      <c r="Z134" s="50">
        <f t="shared" si="37"/>
        <v>0</v>
      </c>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2"/>
      <c r="CL134" s="53"/>
      <c r="CM134" s="53"/>
      <c r="CN134" s="53"/>
      <c r="CO134" s="53"/>
      <c r="CP134" s="53"/>
      <c r="CQ134" s="53"/>
      <c r="CR134" s="54"/>
      <c r="CS134" s="54"/>
      <c r="CT134" s="54"/>
      <c r="CU134" s="54"/>
      <c r="CV134" s="54"/>
      <c r="CW134" s="54"/>
      <c r="CX134" s="54"/>
      <c r="CY134" s="54"/>
      <c r="CZ134" s="54"/>
      <c r="DA134" s="54"/>
      <c r="DB134" s="54"/>
      <c r="DC134" s="54"/>
      <c r="DD134" s="54"/>
      <c r="DE134" s="54"/>
      <c r="DF134" s="54"/>
      <c r="DG134" s="54"/>
      <c r="DH134" s="54"/>
      <c r="DI134" s="54"/>
      <c r="DJ134" s="54"/>
      <c r="DK134" s="54"/>
    </row>
    <row r="135" spans="1:115" ht="15.75" x14ac:dyDescent="0.25">
      <c r="A135" s="67" t="s">
        <v>152</v>
      </c>
      <c r="B135" s="67" t="s">
        <v>98</v>
      </c>
      <c r="C135" s="67" t="s">
        <v>98</v>
      </c>
      <c r="D135" s="67" t="s">
        <v>102</v>
      </c>
      <c r="E135" s="67" t="s">
        <v>214</v>
      </c>
      <c r="F135" s="67"/>
      <c r="G135" s="68"/>
      <c r="H135" s="68"/>
      <c r="I135" s="69" t="s">
        <v>487</v>
      </c>
      <c r="J135" s="76"/>
      <c r="K135" s="76"/>
      <c r="L135" s="76"/>
      <c r="M135" s="76"/>
      <c r="N135" s="76"/>
      <c r="O135" s="76"/>
      <c r="P135" s="76"/>
      <c r="Q135" s="76"/>
      <c r="R135" s="76"/>
      <c r="S135" s="76"/>
      <c r="T135" s="70"/>
      <c r="U135" s="70"/>
      <c r="V135" s="70"/>
      <c r="W135" s="70"/>
      <c r="X135" s="70"/>
      <c r="Y135" s="70"/>
      <c r="Z135" s="50"/>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2"/>
      <c r="CL135" s="53"/>
      <c r="CM135" s="53"/>
      <c r="CN135" s="53"/>
      <c r="CO135" s="53"/>
      <c r="CP135" s="53"/>
      <c r="CQ135" s="53"/>
      <c r="CR135" s="54"/>
      <c r="CS135" s="54"/>
      <c r="CT135" s="54"/>
      <c r="CU135" s="54"/>
      <c r="CV135" s="54"/>
      <c r="CW135" s="54"/>
      <c r="CX135" s="54"/>
      <c r="CY135" s="54"/>
      <c r="CZ135" s="54"/>
      <c r="DA135" s="54"/>
      <c r="DB135" s="54"/>
      <c r="DC135" s="54"/>
      <c r="DD135" s="54"/>
      <c r="DE135" s="54"/>
      <c r="DF135" s="54"/>
      <c r="DG135" s="54"/>
      <c r="DH135" s="54"/>
      <c r="DI135" s="54"/>
      <c r="DJ135" s="54"/>
      <c r="DK135" s="54"/>
    </row>
    <row r="136" spans="1:115" ht="31.5" x14ac:dyDescent="0.25">
      <c r="A136" s="71" t="s">
        <v>152</v>
      </c>
      <c r="B136" s="71" t="s">
        <v>98</v>
      </c>
      <c r="C136" s="71" t="s">
        <v>98</v>
      </c>
      <c r="D136" s="71" t="s">
        <v>102</v>
      </c>
      <c r="E136" s="71" t="s">
        <v>214</v>
      </c>
      <c r="F136" s="71" t="s">
        <v>488</v>
      </c>
      <c r="G136" s="72"/>
      <c r="H136" s="72"/>
      <c r="I136" s="73" t="s">
        <v>489</v>
      </c>
      <c r="J136" s="76">
        <f t="shared" ref="J136:J144" si="39">Z136</f>
        <v>0</v>
      </c>
      <c r="K136" s="76"/>
      <c r="L136" s="76"/>
      <c r="M136" s="76"/>
      <c r="N136" s="76"/>
      <c r="O136" s="76"/>
      <c r="P136" s="76"/>
      <c r="Q136" s="76"/>
      <c r="R136" s="76"/>
      <c r="S136" s="76"/>
      <c r="T136" s="74"/>
      <c r="U136" s="74"/>
      <c r="V136" s="74"/>
      <c r="W136" s="74"/>
      <c r="X136" s="74"/>
      <c r="Y136" s="74"/>
      <c r="Z136" s="50">
        <f t="shared" ref="Z136:Z144" si="40">SUM(AA136:CK136)</f>
        <v>0</v>
      </c>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2"/>
      <c r="CL136" s="53"/>
      <c r="CM136" s="53"/>
      <c r="CN136" s="53"/>
      <c r="CO136" s="53"/>
      <c r="CP136" s="53"/>
      <c r="CQ136" s="53"/>
      <c r="CR136" s="54"/>
      <c r="CS136" s="54"/>
      <c r="CT136" s="54"/>
      <c r="CU136" s="54"/>
      <c r="CV136" s="54"/>
      <c r="CW136" s="54"/>
      <c r="CX136" s="54"/>
      <c r="CY136" s="54"/>
      <c r="CZ136" s="54"/>
      <c r="DA136" s="54"/>
      <c r="DB136" s="54"/>
      <c r="DC136" s="54"/>
      <c r="DD136" s="54"/>
      <c r="DE136" s="54"/>
      <c r="DF136" s="54"/>
      <c r="DG136" s="54"/>
      <c r="DH136" s="54"/>
      <c r="DI136" s="54"/>
      <c r="DJ136" s="54"/>
      <c r="DK136" s="54"/>
    </row>
    <row r="137" spans="1:115" ht="75" x14ac:dyDescent="0.25">
      <c r="A137" s="75" t="s">
        <v>152</v>
      </c>
      <c r="B137" s="75" t="s">
        <v>98</v>
      </c>
      <c r="C137" s="75" t="s">
        <v>98</v>
      </c>
      <c r="D137" s="75" t="s">
        <v>102</v>
      </c>
      <c r="E137" s="75" t="s">
        <v>214</v>
      </c>
      <c r="F137" s="75" t="s">
        <v>488</v>
      </c>
      <c r="G137" s="75" t="s">
        <v>120</v>
      </c>
      <c r="H137" s="75" t="s">
        <v>143</v>
      </c>
      <c r="I137" s="53" t="s">
        <v>490</v>
      </c>
      <c r="J137" s="76">
        <f t="shared" si="39"/>
        <v>402730000</v>
      </c>
      <c r="K137" s="53" t="s">
        <v>491</v>
      </c>
      <c r="L137" s="53" t="s">
        <v>492</v>
      </c>
      <c r="M137" s="53" t="s">
        <v>493</v>
      </c>
      <c r="N137" s="53" t="s">
        <v>494</v>
      </c>
      <c r="O137" s="136" t="s">
        <v>460</v>
      </c>
      <c r="P137" s="136" t="s">
        <v>484</v>
      </c>
      <c r="Q137" s="140">
        <v>402730000</v>
      </c>
      <c r="R137" s="53" t="s">
        <v>462</v>
      </c>
      <c r="S137" s="53" t="s">
        <v>495</v>
      </c>
      <c r="T137" s="78">
        <v>2020005810156</v>
      </c>
      <c r="U137" s="78"/>
      <c r="V137" s="78"/>
      <c r="W137" s="78"/>
      <c r="X137" s="78"/>
      <c r="Y137" s="78"/>
      <c r="Z137" s="50">
        <f t="shared" si="40"/>
        <v>402730000</v>
      </c>
      <c r="AA137" s="51"/>
      <c r="AB137" s="51"/>
      <c r="AC137" s="51"/>
      <c r="AD137" s="51"/>
      <c r="AE137" s="51"/>
      <c r="AF137" s="51"/>
      <c r="AG137" s="51"/>
      <c r="AH137" s="51">
        <v>17000000</v>
      </c>
      <c r="AI137" s="51">
        <v>7000000</v>
      </c>
      <c r="AJ137" s="51">
        <v>2330000</v>
      </c>
      <c r="AK137" s="51">
        <v>150000000</v>
      </c>
      <c r="AL137" s="51">
        <v>400000</v>
      </c>
      <c r="AM137" s="51">
        <v>1300000</v>
      </c>
      <c r="AN137" s="51"/>
      <c r="AO137" s="51">
        <v>13000000</v>
      </c>
      <c r="AP137" s="51">
        <v>430000</v>
      </c>
      <c r="AQ137" s="51">
        <v>600000</v>
      </c>
      <c r="AR137" s="51">
        <f>10000000+4000000</f>
        <v>14000000</v>
      </c>
      <c r="AS137" s="51">
        <v>50000</v>
      </c>
      <c r="AT137" s="51"/>
      <c r="AU137" s="51"/>
      <c r="AV137" s="51">
        <f>800000-150000</f>
        <v>650000</v>
      </c>
      <c r="AW137" s="51">
        <v>3120000</v>
      </c>
      <c r="AX137" s="51">
        <v>1000000</v>
      </c>
      <c r="AY137" s="51">
        <v>350000</v>
      </c>
      <c r="AZ137" s="51">
        <v>1400000</v>
      </c>
      <c r="BA137" s="51">
        <v>190000000</v>
      </c>
      <c r="BB137" s="51">
        <v>100000</v>
      </c>
      <c r="BC137" s="51"/>
      <c r="BD137" s="51"/>
      <c r="BE137" s="51"/>
      <c r="BF137" s="51"/>
      <c r="BG137" s="51"/>
      <c r="BH137" s="51"/>
      <c r="BI137" s="51"/>
      <c r="BJ137" s="51"/>
      <c r="BK137" s="105"/>
      <c r="BL137" s="105"/>
      <c r="BM137" s="105"/>
      <c r="BN137" s="105"/>
      <c r="BO137" s="105"/>
      <c r="BP137" s="105"/>
      <c r="BQ137" s="105"/>
      <c r="BR137" s="105"/>
      <c r="BS137" s="105"/>
      <c r="BT137" s="105"/>
      <c r="BU137" s="105"/>
      <c r="BV137" s="105"/>
      <c r="BW137" s="105"/>
      <c r="BX137" s="105"/>
      <c r="BY137" s="105"/>
      <c r="BZ137" s="105"/>
      <c r="CA137" s="105"/>
      <c r="CB137" s="105"/>
      <c r="CC137" s="105"/>
      <c r="CD137" s="105"/>
      <c r="CE137" s="105"/>
      <c r="CF137" s="105"/>
      <c r="CG137" s="105"/>
      <c r="CH137" s="105"/>
      <c r="CI137" s="105"/>
      <c r="CJ137" s="105"/>
      <c r="CK137" s="141"/>
      <c r="CL137" s="53"/>
      <c r="CM137" s="53"/>
      <c r="CN137" s="53"/>
      <c r="CO137" s="53"/>
      <c r="CP137" s="53"/>
      <c r="CQ137" s="53"/>
      <c r="CR137" s="54"/>
      <c r="CS137" s="54"/>
      <c r="CT137" s="54"/>
      <c r="CU137" s="54"/>
      <c r="CV137" s="54"/>
      <c r="CW137" s="54"/>
      <c r="CX137" s="54"/>
      <c r="CY137" s="54"/>
      <c r="CZ137" s="54"/>
      <c r="DA137" s="54"/>
      <c r="DB137" s="54"/>
      <c r="DC137" s="54"/>
      <c r="DD137" s="54"/>
      <c r="DE137" s="54"/>
      <c r="DF137" s="54"/>
      <c r="DG137" s="54"/>
      <c r="DH137" s="54"/>
      <c r="DI137" s="54"/>
      <c r="DJ137" s="54"/>
      <c r="DK137" s="54"/>
    </row>
    <row r="138" spans="1:115" ht="150" x14ac:dyDescent="0.25">
      <c r="A138" s="75" t="s">
        <v>152</v>
      </c>
      <c r="B138" s="75" t="s">
        <v>98</v>
      </c>
      <c r="C138" s="75" t="s">
        <v>98</v>
      </c>
      <c r="D138" s="75" t="s">
        <v>102</v>
      </c>
      <c r="E138" s="75" t="s">
        <v>214</v>
      </c>
      <c r="F138" s="75" t="s">
        <v>488</v>
      </c>
      <c r="G138" s="75" t="s">
        <v>120</v>
      </c>
      <c r="H138" s="75" t="s">
        <v>143</v>
      </c>
      <c r="I138" s="53" t="s">
        <v>496</v>
      </c>
      <c r="J138" s="76">
        <f t="shared" si="39"/>
        <v>128500000</v>
      </c>
      <c r="K138" s="53" t="s">
        <v>491</v>
      </c>
      <c r="L138" s="53" t="s">
        <v>497</v>
      </c>
      <c r="M138" s="53" t="s">
        <v>498</v>
      </c>
      <c r="N138" s="53" t="s">
        <v>499</v>
      </c>
      <c r="O138" s="77" t="s">
        <v>460</v>
      </c>
      <c r="P138" s="77" t="s">
        <v>500</v>
      </c>
      <c r="Q138" s="76">
        <v>128500000</v>
      </c>
      <c r="R138" s="53" t="s">
        <v>462</v>
      </c>
      <c r="S138" s="76" t="s">
        <v>495</v>
      </c>
      <c r="T138" s="78">
        <v>2020005810155</v>
      </c>
      <c r="U138" s="78"/>
      <c r="V138" s="78"/>
      <c r="W138" s="78"/>
      <c r="X138" s="78"/>
      <c r="Y138" s="78"/>
      <c r="Z138" s="50">
        <f t="shared" si="40"/>
        <v>128500000</v>
      </c>
      <c r="AA138" s="51"/>
      <c r="AB138" s="51"/>
      <c r="AC138" s="51"/>
      <c r="AD138" s="51"/>
      <c r="AE138" s="51"/>
      <c r="AF138" s="51"/>
      <c r="AG138" s="51"/>
      <c r="AH138" s="51"/>
      <c r="AI138" s="51"/>
      <c r="AJ138" s="51"/>
      <c r="AK138" s="51">
        <f>66400000+62100000</f>
        <v>128500000</v>
      </c>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105"/>
      <c r="BL138" s="105"/>
      <c r="BM138" s="105"/>
      <c r="BN138" s="105"/>
      <c r="BO138" s="105"/>
      <c r="BP138" s="105"/>
      <c r="BQ138" s="105"/>
      <c r="BR138" s="105"/>
      <c r="BS138" s="105"/>
      <c r="BT138" s="105"/>
      <c r="BU138" s="105"/>
      <c r="BV138" s="105"/>
      <c r="BW138" s="105"/>
      <c r="BX138" s="105"/>
      <c r="BY138" s="105"/>
      <c r="BZ138" s="105"/>
      <c r="CA138" s="105"/>
      <c r="CB138" s="105"/>
      <c r="CC138" s="105"/>
      <c r="CD138" s="105"/>
      <c r="CE138" s="105"/>
      <c r="CF138" s="105"/>
      <c r="CG138" s="105"/>
      <c r="CH138" s="105"/>
      <c r="CI138" s="105"/>
      <c r="CJ138" s="105"/>
      <c r="CK138" s="141"/>
      <c r="CL138" s="53"/>
      <c r="CM138" s="53"/>
      <c r="CN138" s="53"/>
      <c r="CO138" s="53"/>
      <c r="CP138" s="53"/>
      <c r="CQ138" s="53"/>
      <c r="CR138" s="54"/>
      <c r="CS138" s="54"/>
      <c r="CT138" s="54"/>
      <c r="CU138" s="54"/>
      <c r="CV138" s="54"/>
      <c r="CW138" s="54"/>
      <c r="CX138" s="54"/>
      <c r="CY138" s="54"/>
      <c r="CZ138" s="54"/>
      <c r="DA138" s="54"/>
      <c r="DB138" s="54"/>
      <c r="DC138" s="54"/>
      <c r="DD138" s="54"/>
      <c r="DE138" s="54"/>
      <c r="DF138" s="54"/>
      <c r="DG138" s="54"/>
      <c r="DH138" s="54"/>
      <c r="DI138" s="54"/>
      <c r="DJ138" s="54"/>
      <c r="DK138" s="54"/>
    </row>
    <row r="139" spans="1:115" ht="15.75" x14ac:dyDescent="0.25">
      <c r="A139" s="71" t="s">
        <v>152</v>
      </c>
      <c r="B139" s="71" t="s">
        <v>98</v>
      </c>
      <c r="C139" s="71" t="s">
        <v>98</v>
      </c>
      <c r="D139" s="71" t="s">
        <v>102</v>
      </c>
      <c r="E139" s="71" t="s">
        <v>214</v>
      </c>
      <c r="F139" s="71" t="s">
        <v>501</v>
      </c>
      <c r="G139" s="72"/>
      <c r="H139" s="72"/>
      <c r="I139" s="73" t="s">
        <v>502</v>
      </c>
      <c r="J139" s="76">
        <f t="shared" si="39"/>
        <v>0</v>
      </c>
      <c r="K139" s="76"/>
      <c r="L139" s="76"/>
      <c r="M139" s="76"/>
      <c r="N139" s="76"/>
      <c r="O139" s="76"/>
      <c r="P139" s="76"/>
      <c r="Q139" s="76"/>
      <c r="R139" s="76"/>
      <c r="S139" s="76"/>
      <c r="T139" s="74"/>
      <c r="U139" s="74"/>
      <c r="V139" s="74"/>
      <c r="W139" s="74"/>
      <c r="X139" s="74"/>
      <c r="Y139" s="74"/>
      <c r="Z139" s="50">
        <f t="shared" si="40"/>
        <v>0</v>
      </c>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2"/>
      <c r="CL139" s="53"/>
      <c r="CM139" s="53"/>
      <c r="CN139" s="53"/>
      <c r="CO139" s="53"/>
      <c r="CP139" s="53"/>
      <c r="CQ139" s="53"/>
      <c r="CR139" s="54"/>
      <c r="CS139" s="54"/>
      <c r="CT139" s="54"/>
      <c r="CU139" s="54"/>
      <c r="CV139" s="54"/>
      <c r="CW139" s="54"/>
      <c r="CX139" s="54"/>
      <c r="CY139" s="54"/>
      <c r="CZ139" s="54"/>
      <c r="DA139" s="54"/>
      <c r="DB139" s="54"/>
      <c r="DC139" s="54"/>
      <c r="DD139" s="54"/>
      <c r="DE139" s="54"/>
      <c r="DF139" s="54"/>
      <c r="DG139" s="54"/>
      <c r="DH139" s="54"/>
      <c r="DI139" s="54"/>
      <c r="DJ139" s="54"/>
      <c r="DK139" s="54"/>
    </row>
    <row r="140" spans="1:115" ht="90" x14ac:dyDescent="0.25">
      <c r="A140" s="75" t="s">
        <v>152</v>
      </c>
      <c r="B140" s="75" t="s">
        <v>98</v>
      </c>
      <c r="C140" s="75" t="s">
        <v>98</v>
      </c>
      <c r="D140" s="75" t="s">
        <v>102</v>
      </c>
      <c r="E140" s="75" t="s">
        <v>214</v>
      </c>
      <c r="F140" s="75" t="s">
        <v>501</v>
      </c>
      <c r="G140" s="75" t="s">
        <v>120</v>
      </c>
      <c r="H140" s="75" t="s">
        <v>143</v>
      </c>
      <c r="I140" s="53" t="s">
        <v>503</v>
      </c>
      <c r="J140" s="76">
        <f t="shared" si="39"/>
        <v>87900000</v>
      </c>
      <c r="K140" s="53" t="s">
        <v>504</v>
      </c>
      <c r="L140" s="53" t="s">
        <v>505</v>
      </c>
      <c r="M140" s="53" t="s">
        <v>506</v>
      </c>
      <c r="N140" s="53" t="s">
        <v>507</v>
      </c>
      <c r="O140" s="77" t="s">
        <v>460</v>
      </c>
      <c r="P140" s="77" t="s">
        <v>508</v>
      </c>
      <c r="Q140" s="76">
        <v>87900000</v>
      </c>
      <c r="R140" s="53" t="s">
        <v>462</v>
      </c>
      <c r="S140" s="76" t="s">
        <v>509</v>
      </c>
      <c r="T140" s="78">
        <v>2020005810084</v>
      </c>
      <c r="U140" s="78"/>
      <c r="V140" s="78"/>
      <c r="W140" s="78"/>
      <c r="X140" s="78"/>
      <c r="Y140" s="78"/>
      <c r="Z140" s="50">
        <f t="shared" si="40"/>
        <v>87900000</v>
      </c>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v>86400000</v>
      </c>
      <c r="BI140" s="51">
        <v>1500000</v>
      </c>
      <c r="BJ140" s="51"/>
      <c r="BK140" s="51"/>
      <c r="BL140" s="51"/>
      <c r="BM140" s="51"/>
      <c r="BN140" s="51"/>
      <c r="BO140" s="51"/>
      <c r="BP140" s="51"/>
      <c r="BQ140" s="51"/>
      <c r="BR140" s="51"/>
      <c r="BS140" s="51"/>
      <c r="BT140" s="51"/>
      <c r="BU140" s="51"/>
      <c r="BV140" s="51"/>
      <c r="BW140" s="51"/>
      <c r="BX140" s="51"/>
      <c r="BY140" s="51"/>
      <c r="BZ140" s="51"/>
      <c r="CA140" s="51"/>
      <c r="CB140" s="51"/>
      <c r="CC140" s="51"/>
      <c r="CD140" s="51"/>
      <c r="CE140" s="51"/>
      <c r="CF140" s="51"/>
      <c r="CG140" s="51"/>
      <c r="CH140" s="51"/>
      <c r="CI140" s="51"/>
      <c r="CJ140" s="51"/>
      <c r="CK140" s="52"/>
      <c r="CL140" s="53"/>
      <c r="CM140" s="53"/>
      <c r="CN140" s="53"/>
      <c r="CO140" s="53"/>
      <c r="CP140" s="53"/>
      <c r="CQ140" s="53"/>
      <c r="CR140" s="54"/>
      <c r="CS140" s="54"/>
      <c r="CT140" s="54"/>
      <c r="CU140" s="54"/>
      <c r="CV140" s="54"/>
      <c r="CW140" s="54"/>
      <c r="CX140" s="54"/>
      <c r="CY140" s="54"/>
      <c r="CZ140" s="54"/>
      <c r="DA140" s="54"/>
      <c r="DB140" s="54"/>
      <c r="DC140" s="54"/>
      <c r="DD140" s="54"/>
      <c r="DE140" s="54"/>
      <c r="DF140" s="54"/>
      <c r="DG140" s="54"/>
      <c r="DH140" s="54"/>
      <c r="DI140" s="54"/>
      <c r="DJ140" s="54"/>
      <c r="DK140" s="54"/>
    </row>
    <row r="141" spans="1:115" ht="15.75" x14ac:dyDescent="0.25">
      <c r="A141" s="36" t="s">
        <v>510</v>
      </c>
      <c r="B141" s="36"/>
      <c r="C141" s="36"/>
      <c r="D141" s="36"/>
      <c r="E141" s="36"/>
      <c r="F141" s="36"/>
      <c r="G141" s="37"/>
      <c r="H141" s="37"/>
      <c r="I141" s="38" t="s">
        <v>511</v>
      </c>
      <c r="J141" s="76">
        <f t="shared" si="39"/>
        <v>0</v>
      </c>
      <c r="K141" s="76"/>
      <c r="L141" s="76"/>
      <c r="M141" s="76"/>
      <c r="N141" s="76"/>
      <c r="O141" s="76"/>
      <c r="P141" s="76"/>
      <c r="Q141" s="76"/>
      <c r="R141" s="76"/>
      <c r="S141" s="76"/>
      <c r="T141" s="88"/>
      <c r="U141" s="88"/>
      <c r="V141" s="88"/>
      <c r="W141" s="88"/>
      <c r="X141" s="88"/>
      <c r="Y141" s="88"/>
      <c r="Z141" s="50">
        <f t="shared" si="40"/>
        <v>0</v>
      </c>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c r="BZ141" s="51"/>
      <c r="CA141" s="51"/>
      <c r="CB141" s="51"/>
      <c r="CC141" s="51"/>
      <c r="CD141" s="51"/>
      <c r="CE141" s="51"/>
      <c r="CF141" s="51"/>
      <c r="CG141" s="51"/>
      <c r="CH141" s="51"/>
      <c r="CI141" s="51"/>
      <c r="CJ141" s="51"/>
      <c r="CK141" s="52"/>
      <c r="CL141" s="53"/>
      <c r="CM141" s="53"/>
      <c r="CN141" s="53"/>
      <c r="CO141" s="53"/>
      <c r="CP141" s="53"/>
      <c r="CQ141" s="53"/>
      <c r="CR141" s="54"/>
      <c r="CS141" s="54"/>
      <c r="CT141" s="54"/>
      <c r="CU141" s="54"/>
      <c r="CV141" s="54"/>
      <c r="CW141" s="54"/>
      <c r="CX141" s="54"/>
      <c r="CY141" s="54"/>
      <c r="CZ141" s="54"/>
      <c r="DA141" s="54"/>
      <c r="DB141" s="54"/>
      <c r="DC141" s="54"/>
      <c r="DD141" s="54"/>
      <c r="DE141" s="54"/>
      <c r="DF141" s="54"/>
      <c r="DG141" s="54"/>
      <c r="DH141" s="54"/>
      <c r="DI141" s="54"/>
      <c r="DJ141" s="54"/>
      <c r="DK141" s="54"/>
    </row>
    <row r="142" spans="1:115" ht="15.75" x14ac:dyDescent="0.25">
      <c r="A142" s="46" t="s">
        <v>510</v>
      </c>
      <c r="B142" s="46" t="s">
        <v>242</v>
      </c>
      <c r="C142" s="46"/>
      <c r="D142" s="46"/>
      <c r="E142" s="46"/>
      <c r="F142" s="46"/>
      <c r="G142" s="47"/>
      <c r="H142" s="47"/>
      <c r="I142" s="48" t="s">
        <v>338</v>
      </c>
      <c r="J142" s="76">
        <f t="shared" si="39"/>
        <v>0</v>
      </c>
      <c r="K142" s="76"/>
      <c r="L142" s="76"/>
      <c r="M142" s="76"/>
      <c r="N142" s="76"/>
      <c r="O142" s="76"/>
      <c r="P142" s="76"/>
      <c r="Q142" s="76"/>
      <c r="R142" s="76"/>
      <c r="S142" s="76"/>
      <c r="T142" s="100"/>
      <c r="U142" s="100"/>
      <c r="V142" s="100"/>
      <c r="W142" s="100"/>
      <c r="X142" s="100"/>
      <c r="Y142" s="100"/>
      <c r="Z142" s="50">
        <f t="shared" si="40"/>
        <v>0</v>
      </c>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4"/>
      <c r="CL142" s="65"/>
      <c r="CM142" s="65"/>
      <c r="CN142" s="65"/>
      <c r="CO142" s="65"/>
      <c r="CP142" s="65"/>
      <c r="CQ142" s="65"/>
      <c r="CR142" s="66"/>
      <c r="CS142" s="66"/>
      <c r="CT142" s="66"/>
      <c r="CU142" s="66"/>
      <c r="CV142" s="66"/>
      <c r="CW142" s="66"/>
      <c r="CX142" s="66"/>
      <c r="CY142" s="66"/>
      <c r="CZ142" s="66"/>
      <c r="DA142" s="66"/>
      <c r="DB142" s="66"/>
      <c r="DC142" s="66"/>
      <c r="DD142" s="66"/>
      <c r="DE142" s="66"/>
      <c r="DF142" s="66"/>
      <c r="DG142" s="66"/>
      <c r="DH142" s="66"/>
      <c r="DI142" s="66"/>
      <c r="DJ142" s="66"/>
      <c r="DK142" s="66"/>
    </row>
    <row r="143" spans="1:115" ht="31.5" x14ac:dyDescent="0.25">
      <c r="A143" s="55" t="s">
        <v>510</v>
      </c>
      <c r="B143" s="55" t="s">
        <v>242</v>
      </c>
      <c r="C143" s="55" t="s">
        <v>169</v>
      </c>
      <c r="D143" s="55"/>
      <c r="E143" s="55"/>
      <c r="F143" s="55"/>
      <c r="G143" s="55"/>
      <c r="H143" s="56"/>
      <c r="I143" s="57" t="s">
        <v>512</v>
      </c>
      <c r="J143" s="76">
        <f t="shared" si="39"/>
        <v>0</v>
      </c>
      <c r="K143" s="76"/>
      <c r="L143" s="76"/>
      <c r="M143" s="76"/>
      <c r="N143" s="76"/>
      <c r="O143" s="76"/>
      <c r="P143" s="76"/>
      <c r="Q143" s="76"/>
      <c r="R143" s="76"/>
      <c r="S143" s="76"/>
      <c r="T143" s="58"/>
      <c r="U143" s="58"/>
      <c r="V143" s="58"/>
      <c r="W143" s="58"/>
      <c r="X143" s="58"/>
      <c r="Y143" s="58"/>
      <c r="Z143" s="50">
        <f t="shared" si="40"/>
        <v>0</v>
      </c>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4"/>
      <c r="CL143" s="65"/>
      <c r="CM143" s="65"/>
      <c r="CN143" s="65"/>
      <c r="CO143" s="65"/>
      <c r="CP143" s="65"/>
      <c r="CQ143" s="65"/>
      <c r="CR143" s="66"/>
      <c r="CS143" s="66"/>
      <c r="CT143" s="66"/>
      <c r="CU143" s="66"/>
      <c r="CV143" s="66"/>
      <c r="CW143" s="66"/>
      <c r="CX143" s="66"/>
      <c r="CY143" s="66"/>
      <c r="CZ143" s="66"/>
      <c r="DA143" s="66"/>
      <c r="DB143" s="66"/>
      <c r="DC143" s="66"/>
      <c r="DD143" s="66"/>
      <c r="DE143" s="66"/>
      <c r="DF143" s="66"/>
      <c r="DG143" s="66"/>
      <c r="DH143" s="66"/>
      <c r="DI143" s="66"/>
      <c r="DJ143" s="66"/>
      <c r="DK143" s="66"/>
    </row>
    <row r="144" spans="1:115" ht="31.5" x14ac:dyDescent="0.25">
      <c r="A144" s="89" t="s">
        <v>510</v>
      </c>
      <c r="B144" s="89" t="s">
        <v>242</v>
      </c>
      <c r="C144" s="89" t="s">
        <v>169</v>
      </c>
      <c r="D144" s="89" t="s">
        <v>501</v>
      </c>
      <c r="E144" s="89"/>
      <c r="F144" s="89"/>
      <c r="G144" s="90"/>
      <c r="H144" s="90"/>
      <c r="I144" s="101" t="s">
        <v>513</v>
      </c>
      <c r="J144" s="76">
        <f t="shared" si="39"/>
        <v>0</v>
      </c>
      <c r="K144" s="76"/>
      <c r="L144" s="76"/>
      <c r="M144" s="76"/>
      <c r="N144" s="76"/>
      <c r="O144" s="76"/>
      <c r="P144" s="76"/>
      <c r="Q144" s="76"/>
      <c r="R144" s="76"/>
      <c r="S144" s="76"/>
      <c r="T144" s="102"/>
      <c r="U144" s="102"/>
      <c r="V144" s="102"/>
      <c r="W144" s="102"/>
      <c r="X144" s="102"/>
      <c r="Y144" s="102"/>
      <c r="Z144" s="50">
        <f t="shared" si="40"/>
        <v>0</v>
      </c>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2"/>
      <c r="CL144" s="53"/>
      <c r="CM144" s="53"/>
      <c r="CN144" s="53"/>
      <c r="CO144" s="53"/>
      <c r="CP144" s="53"/>
      <c r="CQ144" s="53"/>
      <c r="CR144" s="54"/>
      <c r="CS144" s="54"/>
      <c r="CT144" s="54"/>
      <c r="CU144" s="54"/>
      <c r="CV144" s="54"/>
      <c r="CW144" s="54"/>
      <c r="CX144" s="54"/>
      <c r="CY144" s="54"/>
      <c r="CZ144" s="54"/>
      <c r="DA144" s="54"/>
      <c r="DB144" s="54"/>
      <c r="DC144" s="54"/>
      <c r="DD144" s="54"/>
      <c r="DE144" s="54"/>
      <c r="DF144" s="54"/>
      <c r="DG144" s="54"/>
      <c r="DH144" s="54"/>
      <c r="DI144" s="54"/>
      <c r="DJ144" s="54"/>
      <c r="DK144" s="54"/>
    </row>
    <row r="145" spans="1:115" ht="15.75" x14ac:dyDescent="0.25">
      <c r="A145" s="67" t="s">
        <v>510</v>
      </c>
      <c r="B145" s="67" t="s">
        <v>242</v>
      </c>
      <c r="C145" s="67" t="s">
        <v>169</v>
      </c>
      <c r="D145" s="67" t="s">
        <v>501</v>
      </c>
      <c r="E145" s="67" t="s">
        <v>514</v>
      </c>
      <c r="F145" s="67"/>
      <c r="G145" s="68"/>
      <c r="H145" s="68"/>
      <c r="I145" s="69" t="s">
        <v>515</v>
      </c>
      <c r="J145" s="76"/>
      <c r="K145" s="76"/>
      <c r="L145" s="76"/>
      <c r="M145" s="76"/>
      <c r="N145" s="76"/>
      <c r="O145" s="76"/>
      <c r="P145" s="76"/>
      <c r="Q145" s="76"/>
      <c r="R145" s="76"/>
      <c r="S145" s="76"/>
      <c r="T145" s="70"/>
      <c r="U145" s="70"/>
      <c r="V145" s="70"/>
      <c r="W145" s="70"/>
      <c r="X145" s="70"/>
      <c r="Y145" s="70"/>
      <c r="Z145" s="50"/>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c r="BZ145" s="51"/>
      <c r="CA145" s="51"/>
      <c r="CB145" s="51"/>
      <c r="CC145" s="51"/>
      <c r="CD145" s="51"/>
      <c r="CE145" s="51"/>
      <c r="CF145" s="51"/>
      <c r="CG145" s="51"/>
      <c r="CH145" s="51"/>
      <c r="CI145" s="51"/>
      <c r="CJ145" s="51"/>
      <c r="CK145" s="52"/>
      <c r="CL145" s="53"/>
      <c r="CM145" s="53"/>
      <c r="CN145" s="53"/>
      <c r="CO145" s="53"/>
      <c r="CP145" s="53"/>
      <c r="CQ145" s="53"/>
      <c r="CR145" s="54"/>
      <c r="CS145" s="54"/>
      <c r="CT145" s="54"/>
      <c r="CU145" s="54"/>
      <c r="CV145" s="54"/>
      <c r="CW145" s="54"/>
      <c r="CX145" s="54"/>
      <c r="CY145" s="54"/>
      <c r="CZ145" s="54"/>
      <c r="DA145" s="54"/>
      <c r="DB145" s="54"/>
      <c r="DC145" s="54"/>
      <c r="DD145" s="54"/>
      <c r="DE145" s="54"/>
      <c r="DF145" s="54"/>
      <c r="DG145" s="54"/>
      <c r="DH145" s="54"/>
      <c r="DI145" s="54"/>
      <c r="DJ145" s="54"/>
      <c r="DK145" s="54"/>
    </row>
    <row r="146" spans="1:115" ht="15.75" x14ac:dyDescent="0.25">
      <c r="A146" s="71" t="s">
        <v>510</v>
      </c>
      <c r="B146" s="71" t="s">
        <v>242</v>
      </c>
      <c r="C146" s="71" t="s">
        <v>169</v>
      </c>
      <c r="D146" s="71" t="s">
        <v>501</v>
      </c>
      <c r="E146" s="71" t="s">
        <v>514</v>
      </c>
      <c r="F146" s="71" t="s">
        <v>198</v>
      </c>
      <c r="G146" s="72"/>
      <c r="H146" s="72"/>
      <c r="I146" s="73" t="s">
        <v>516</v>
      </c>
      <c r="J146" s="76">
        <f t="shared" ref="J146:J148" si="41">Z146</f>
        <v>0</v>
      </c>
      <c r="K146" s="76"/>
      <c r="L146" s="76"/>
      <c r="M146" s="76"/>
      <c r="N146" s="76"/>
      <c r="O146" s="76"/>
      <c r="P146" s="76"/>
      <c r="Q146" s="76"/>
      <c r="R146" s="76"/>
      <c r="S146" s="76"/>
      <c r="T146" s="79"/>
      <c r="U146" s="79"/>
      <c r="V146" s="79"/>
      <c r="W146" s="79"/>
      <c r="X146" s="79"/>
      <c r="Y146" s="79"/>
      <c r="Z146" s="50">
        <f t="shared" ref="Z146:Z148" si="42">SUM(AA146:CK146)</f>
        <v>0</v>
      </c>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51"/>
      <c r="BX146" s="51"/>
      <c r="BY146" s="51"/>
      <c r="BZ146" s="51"/>
      <c r="CA146" s="51"/>
      <c r="CB146" s="51"/>
      <c r="CC146" s="51"/>
      <c r="CD146" s="51"/>
      <c r="CE146" s="51"/>
      <c r="CF146" s="51"/>
      <c r="CG146" s="51"/>
      <c r="CH146" s="51"/>
      <c r="CI146" s="51"/>
      <c r="CJ146" s="51"/>
      <c r="CK146" s="52"/>
      <c r="CL146" s="53"/>
      <c r="CM146" s="53"/>
      <c r="CN146" s="53"/>
      <c r="CO146" s="53"/>
      <c r="CP146" s="53"/>
      <c r="CQ146" s="53"/>
      <c r="CR146" s="54"/>
      <c r="CS146" s="54"/>
      <c r="CT146" s="54"/>
      <c r="CU146" s="54"/>
      <c r="CV146" s="54"/>
      <c r="CW146" s="54"/>
      <c r="CX146" s="54"/>
      <c r="CY146" s="54"/>
      <c r="CZ146" s="54"/>
      <c r="DA146" s="54"/>
      <c r="DB146" s="54"/>
      <c r="DC146" s="54"/>
      <c r="DD146" s="54"/>
      <c r="DE146" s="54"/>
      <c r="DF146" s="54"/>
      <c r="DG146" s="54"/>
      <c r="DH146" s="54"/>
      <c r="DI146" s="54"/>
      <c r="DJ146" s="54"/>
      <c r="DK146" s="54"/>
    </row>
    <row r="147" spans="1:115" ht="90" x14ac:dyDescent="0.25">
      <c r="A147" s="75" t="s">
        <v>510</v>
      </c>
      <c r="B147" s="75" t="s">
        <v>242</v>
      </c>
      <c r="C147" s="75" t="s">
        <v>169</v>
      </c>
      <c r="D147" s="75" t="s">
        <v>501</v>
      </c>
      <c r="E147" s="75" t="s">
        <v>514</v>
      </c>
      <c r="F147" s="75" t="s">
        <v>198</v>
      </c>
      <c r="G147" s="75" t="s">
        <v>120</v>
      </c>
      <c r="H147" s="75" t="s">
        <v>110</v>
      </c>
      <c r="I147" s="53" t="s">
        <v>517</v>
      </c>
      <c r="J147" s="76">
        <f t="shared" si="41"/>
        <v>1165569187.51</v>
      </c>
      <c r="K147" s="76" t="s">
        <v>518</v>
      </c>
      <c r="L147" s="136">
        <v>1</v>
      </c>
      <c r="M147" s="76" t="s">
        <v>519</v>
      </c>
      <c r="N147" s="76" t="s">
        <v>520</v>
      </c>
      <c r="O147" s="77" t="s">
        <v>521</v>
      </c>
      <c r="P147" s="77" t="s">
        <v>522</v>
      </c>
      <c r="Q147" s="76">
        <v>1165569187.51</v>
      </c>
      <c r="R147" s="76" t="s">
        <v>523</v>
      </c>
      <c r="S147" s="76" t="s">
        <v>524</v>
      </c>
      <c r="T147" s="78">
        <v>2020005810139</v>
      </c>
      <c r="U147" s="78"/>
      <c r="V147" s="78" t="s">
        <v>525</v>
      </c>
      <c r="W147" s="78" t="s">
        <v>520</v>
      </c>
      <c r="X147" s="78"/>
      <c r="Y147" s="78"/>
      <c r="Z147" s="50">
        <f t="shared" si="42"/>
        <v>1165569187.51</v>
      </c>
      <c r="AA147" s="63">
        <v>22432339</v>
      </c>
      <c r="AB147" s="63">
        <v>100000</v>
      </c>
      <c r="AC147" s="63">
        <v>3000000</v>
      </c>
      <c r="AD147" s="63">
        <v>100000</v>
      </c>
      <c r="AE147" s="63">
        <v>50000</v>
      </c>
      <c r="AF147" s="63">
        <v>1000</v>
      </c>
      <c r="AG147" s="63">
        <v>100000</v>
      </c>
      <c r="AH147" s="63">
        <v>8164461.71</v>
      </c>
      <c r="AI147" s="63"/>
      <c r="AJ147" s="63"/>
      <c r="AK147" s="63">
        <v>698752636.79999995</v>
      </c>
      <c r="AL147" s="51"/>
      <c r="AM147" s="51"/>
      <c r="AN147" s="51"/>
      <c r="AO147" s="51"/>
      <c r="AP147" s="51"/>
      <c r="AQ147" s="51"/>
      <c r="AR147" s="63">
        <v>34368750</v>
      </c>
      <c r="AS147" s="51"/>
      <c r="AT147" s="51"/>
      <c r="AU147" s="51"/>
      <c r="AV147" s="51"/>
      <c r="AW147" s="51"/>
      <c r="AX147" s="51"/>
      <c r="AY147" s="51"/>
      <c r="AZ147" s="51"/>
      <c r="BA147" s="63">
        <v>158750000</v>
      </c>
      <c r="BB147" s="51"/>
      <c r="BC147" s="51"/>
      <c r="BD147" s="51"/>
      <c r="BE147" s="51"/>
      <c r="BF147" s="51"/>
      <c r="BG147" s="51"/>
      <c r="BH147" s="51">
        <v>216000000</v>
      </c>
      <c r="BI147" s="51">
        <v>3750000</v>
      </c>
      <c r="BJ147" s="51"/>
      <c r="BK147" s="51"/>
      <c r="BL147" s="51"/>
      <c r="BM147" s="51"/>
      <c r="BN147" s="51"/>
      <c r="BO147" s="51"/>
      <c r="BP147" s="51"/>
      <c r="BQ147" s="51"/>
      <c r="BR147" s="51"/>
      <c r="BS147" s="51"/>
      <c r="BT147" s="51"/>
      <c r="BU147" s="51"/>
      <c r="BV147" s="51"/>
      <c r="BW147" s="51"/>
      <c r="BX147" s="51"/>
      <c r="BY147" s="51"/>
      <c r="BZ147" s="63">
        <v>20000000</v>
      </c>
      <c r="CA147" s="51"/>
      <c r="CB147" s="51"/>
      <c r="CC147" s="51"/>
      <c r="CD147" s="51"/>
      <c r="CE147" s="51"/>
      <c r="CF147" s="51"/>
      <c r="CG147" s="51"/>
      <c r="CH147" s="51"/>
      <c r="CI147" s="51"/>
      <c r="CJ147" s="51"/>
      <c r="CK147" s="52"/>
      <c r="CL147" s="53"/>
      <c r="CM147" s="53"/>
      <c r="CN147" s="53"/>
      <c r="CO147" s="53"/>
      <c r="CP147" s="53"/>
      <c r="CQ147" s="53"/>
      <c r="CR147" s="54"/>
      <c r="CS147" s="54"/>
      <c r="CT147" s="54"/>
      <c r="CU147" s="54"/>
      <c r="CV147" s="54"/>
      <c r="CW147" s="54"/>
      <c r="CX147" s="54"/>
      <c r="CY147" s="54"/>
      <c r="CZ147" s="54"/>
      <c r="DA147" s="54"/>
      <c r="DB147" s="54"/>
      <c r="DC147" s="54"/>
      <c r="DD147" s="54"/>
      <c r="DE147" s="54"/>
      <c r="DF147" s="54"/>
      <c r="DG147" s="54"/>
      <c r="DH147" s="54"/>
      <c r="DI147" s="54"/>
      <c r="DJ147" s="54"/>
      <c r="DK147" s="54"/>
    </row>
    <row r="148" spans="1:115" ht="15.75" x14ac:dyDescent="0.25">
      <c r="A148" s="89" t="s">
        <v>510</v>
      </c>
      <c r="B148" s="89" t="s">
        <v>242</v>
      </c>
      <c r="C148" s="89" t="s">
        <v>169</v>
      </c>
      <c r="D148" s="89" t="s">
        <v>396</v>
      </c>
      <c r="E148" s="89"/>
      <c r="F148" s="89"/>
      <c r="G148" s="90"/>
      <c r="H148" s="90"/>
      <c r="I148" s="101" t="s">
        <v>526</v>
      </c>
      <c r="J148" s="76">
        <f t="shared" si="41"/>
        <v>0</v>
      </c>
      <c r="K148" s="76"/>
      <c r="L148" s="76"/>
      <c r="M148" s="76"/>
      <c r="N148" s="76"/>
      <c r="O148" s="76"/>
      <c r="P148" s="76"/>
      <c r="Q148" s="76"/>
      <c r="R148" s="76"/>
      <c r="S148" s="76"/>
      <c r="T148" s="92"/>
      <c r="U148" s="92"/>
      <c r="V148" s="92"/>
      <c r="W148" s="92"/>
      <c r="X148" s="92"/>
      <c r="Y148" s="92"/>
      <c r="Z148" s="50">
        <f t="shared" si="42"/>
        <v>0</v>
      </c>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4"/>
      <c r="CL148" s="65"/>
      <c r="CM148" s="65"/>
      <c r="CN148" s="65"/>
      <c r="CO148" s="65"/>
      <c r="CP148" s="65"/>
      <c r="CQ148" s="65"/>
      <c r="CR148" s="66"/>
      <c r="CS148" s="66"/>
      <c r="CT148" s="66"/>
      <c r="CU148" s="66"/>
      <c r="CV148" s="66"/>
      <c r="CW148" s="66"/>
      <c r="CX148" s="66"/>
      <c r="CY148" s="66"/>
      <c r="CZ148" s="66"/>
      <c r="DA148" s="66"/>
      <c r="DB148" s="66"/>
      <c r="DC148" s="66"/>
      <c r="DD148" s="66"/>
      <c r="DE148" s="66"/>
      <c r="DF148" s="66"/>
      <c r="DG148" s="66"/>
      <c r="DH148" s="66"/>
      <c r="DI148" s="66"/>
      <c r="DJ148" s="66"/>
      <c r="DK148" s="66"/>
    </row>
    <row r="149" spans="1:115" ht="15.75" x14ac:dyDescent="0.25">
      <c r="A149" s="67" t="s">
        <v>510</v>
      </c>
      <c r="B149" s="67" t="s">
        <v>242</v>
      </c>
      <c r="C149" s="67" t="s">
        <v>169</v>
      </c>
      <c r="D149" s="67" t="s">
        <v>396</v>
      </c>
      <c r="E149" s="67" t="s">
        <v>273</v>
      </c>
      <c r="F149" s="67"/>
      <c r="G149" s="68"/>
      <c r="H149" s="68"/>
      <c r="I149" s="69" t="s">
        <v>272</v>
      </c>
      <c r="J149" s="76"/>
      <c r="K149" s="76"/>
      <c r="L149" s="76"/>
      <c r="M149" s="76"/>
      <c r="N149" s="76"/>
      <c r="O149" s="76"/>
      <c r="P149" s="76"/>
      <c r="Q149" s="76"/>
      <c r="R149" s="76"/>
      <c r="S149" s="76"/>
      <c r="T149" s="70"/>
      <c r="U149" s="70"/>
      <c r="V149" s="70"/>
      <c r="W149" s="70"/>
      <c r="X149" s="70"/>
      <c r="Y149" s="70"/>
      <c r="Z149" s="50"/>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4"/>
      <c r="CL149" s="65"/>
      <c r="CM149" s="65"/>
      <c r="CN149" s="65"/>
      <c r="CO149" s="65"/>
      <c r="CP149" s="65"/>
      <c r="CQ149" s="65"/>
      <c r="CR149" s="66"/>
      <c r="CS149" s="66"/>
      <c r="CT149" s="66"/>
      <c r="CU149" s="66"/>
      <c r="CV149" s="66"/>
      <c r="CW149" s="66"/>
      <c r="CX149" s="66"/>
      <c r="CY149" s="66"/>
      <c r="CZ149" s="66"/>
      <c r="DA149" s="66"/>
      <c r="DB149" s="66"/>
      <c r="DC149" s="66"/>
      <c r="DD149" s="66"/>
      <c r="DE149" s="66"/>
      <c r="DF149" s="66"/>
      <c r="DG149" s="66"/>
      <c r="DH149" s="66"/>
      <c r="DI149" s="66"/>
      <c r="DJ149" s="66"/>
      <c r="DK149" s="66"/>
    </row>
    <row r="150" spans="1:115" ht="31.5" x14ac:dyDescent="0.25">
      <c r="A150" s="71" t="s">
        <v>510</v>
      </c>
      <c r="B150" s="71" t="s">
        <v>242</v>
      </c>
      <c r="C150" s="71" t="s">
        <v>169</v>
      </c>
      <c r="D150" s="71" t="s">
        <v>396</v>
      </c>
      <c r="E150" s="71" t="s">
        <v>273</v>
      </c>
      <c r="F150" s="71" t="s">
        <v>139</v>
      </c>
      <c r="G150" s="72"/>
      <c r="H150" s="72"/>
      <c r="I150" s="73" t="s">
        <v>527</v>
      </c>
      <c r="J150" s="76">
        <f t="shared" ref="J150:J154" si="43">Z150</f>
        <v>0</v>
      </c>
      <c r="K150" s="76"/>
      <c r="L150" s="76"/>
      <c r="M150" s="76"/>
      <c r="N150" s="76"/>
      <c r="O150" s="76"/>
      <c r="P150" s="76"/>
      <c r="Q150" s="76"/>
      <c r="R150" s="76"/>
      <c r="S150" s="76"/>
      <c r="T150" s="79"/>
      <c r="U150" s="79"/>
      <c r="V150" s="79"/>
      <c r="W150" s="79"/>
      <c r="X150" s="79"/>
      <c r="Y150" s="79"/>
      <c r="Z150" s="50">
        <f t="shared" ref="Z150:Z154" si="44">SUM(AA150:CK150)</f>
        <v>0</v>
      </c>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4"/>
      <c r="CL150" s="65"/>
      <c r="CM150" s="65"/>
      <c r="CN150" s="65"/>
      <c r="CO150" s="65"/>
      <c r="CP150" s="65"/>
      <c r="CQ150" s="65"/>
      <c r="CR150" s="66"/>
      <c r="CS150" s="66"/>
      <c r="CT150" s="66"/>
      <c r="CU150" s="66"/>
      <c r="CV150" s="66"/>
      <c r="CW150" s="66"/>
      <c r="CX150" s="66"/>
      <c r="CY150" s="66"/>
      <c r="CZ150" s="66"/>
      <c r="DA150" s="66"/>
      <c r="DB150" s="66"/>
      <c r="DC150" s="66"/>
      <c r="DD150" s="66"/>
      <c r="DE150" s="66"/>
      <c r="DF150" s="66"/>
      <c r="DG150" s="66"/>
      <c r="DH150" s="66"/>
      <c r="DI150" s="66"/>
      <c r="DJ150" s="66"/>
      <c r="DK150" s="66"/>
    </row>
    <row r="151" spans="1:115" ht="105" x14ac:dyDescent="0.25">
      <c r="A151" s="75" t="s">
        <v>510</v>
      </c>
      <c r="B151" s="75" t="s">
        <v>242</v>
      </c>
      <c r="C151" s="75" t="s">
        <v>169</v>
      </c>
      <c r="D151" s="75" t="s">
        <v>396</v>
      </c>
      <c r="E151" s="75" t="s">
        <v>273</v>
      </c>
      <c r="F151" s="75" t="s">
        <v>139</v>
      </c>
      <c r="G151" s="75" t="s">
        <v>528</v>
      </c>
      <c r="H151" s="75" t="s">
        <v>143</v>
      </c>
      <c r="I151" s="53" t="s">
        <v>529</v>
      </c>
      <c r="J151" s="76">
        <f t="shared" si="43"/>
        <v>296250000</v>
      </c>
      <c r="K151" s="76" t="s">
        <v>530</v>
      </c>
      <c r="L151" s="136">
        <v>2500</v>
      </c>
      <c r="M151" s="76" t="s">
        <v>531</v>
      </c>
      <c r="N151" s="76" t="s">
        <v>532</v>
      </c>
      <c r="O151" s="77" t="s">
        <v>533</v>
      </c>
      <c r="P151" s="77" t="s">
        <v>534</v>
      </c>
      <c r="Q151" s="76">
        <v>296250000</v>
      </c>
      <c r="R151" s="76" t="s">
        <v>523</v>
      </c>
      <c r="S151" s="76" t="s">
        <v>524</v>
      </c>
      <c r="T151" s="78">
        <v>2019005810176</v>
      </c>
      <c r="U151" s="78" t="s">
        <v>316</v>
      </c>
      <c r="V151" s="78" t="s">
        <v>535</v>
      </c>
      <c r="W151" s="78" t="s">
        <v>532</v>
      </c>
      <c r="X151" s="78"/>
      <c r="Y151" s="78"/>
      <c r="Z151" s="50">
        <f t="shared" si="44"/>
        <v>296250000</v>
      </c>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v>296250000</v>
      </c>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2"/>
      <c r="CL151" s="53"/>
      <c r="CM151" s="53"/>
      <c r="CN151" s="53"/>
      <c r="CO151" s="53"/>
      <c r="CP151" s="53"/>
      <c r="CQ151" s="53"/>
      <c r="CR151" s="54"/>
      <c r="CS151" s="54"/>
      <c r="CT151" s="54"/>
      <c r="CU151" s="54"/>
      <c r="CV151" s="54"/>
      <c r="CW151" s="54"/>
      <c r="CX151" s="54"/>
      <c r="CY151" s="54"/>
      <c r="CZ151" s="54"/>
      <c r="DA151" s="54"/>
      <c r="DB151" s="54"/>
      <c r="DC151" s="54"/>
      <c r="DD151" s="54"/>
      <c r="DE151" s="54"/>
      <c r="DF151" s="54"/>
      <c r="DG151" s="54"/>
      <c r="DH151" s="54"/>
      <c r="DI151" s="54"/>
      <c r="DJ151" s="54"/>
      <c r="DK151" s="54"/>
    </row>
    <row r="152" spans="1:115" ht="105" x14ac:dyDescent="0.25">
      <c r="A152" s="75" t="s">
        <v>510</v>
      </c>
      <c r="B152" s="75" t="s">
        <v>242</v>
      </c>
      <c r="C152" s="75" t="s">
        <v>169</v>
      </c>
      <c r="D152" s="75" t="s">
        <v>396</v>
      </c>
      <c r="E152" s="75" t="s">
        <v>273</v>
      </c>
      <c r="F152" s="75" t="s">
        <v>139</v>
      </c>
      <c r="G152" s="75" t="s">
        <v>120</v>
      </c>
      <c r="H152" s="75" t="s">
        <v>143</v>
      </c>
      <c r="I152" s="65" t="s">
        <v>536</v>
      </c>
      <c r="J152" s="76">
        <f t="shared" si="43"/>
        <v>92900000</v>
      </c>
      <c r="K152" s="76" t="s">
        <v>530</v>
      </c>
      <c r="L152" s="136">
        <v>300</v>
      </c>
      <c r="M152" s="76" t="s">
        <v>531</v>
      </c>
      <c r="N152" s="76" t="s">
        <v>532</v>
      </c>
      <c r="O152" s="77" t="s">
        <v>537</v>
      </c>
      <c r="P152" s="77" t="s">
        <v>538</v>
      </c>
      <c r="Q152" s="76">
        <v>92900000</v>
      </c>
      <c r="R152" s="76" t="s">
        <v>523</v>
      </c>
      <c r="S152" s="76" t="s">
        <v>524</v>
      </c>
      <c r="T152" s="78">
        <v>2020005810186</v>
      </c>
      <c r="U152" s="78"/>
      <c r="V152" s="78" t="s">
        <v>535</v>
      </c>
      <c r="W152" s="78" t="s">
        <v>532</v>
      </c>
      <c r="X152" s="78"/>
      <c r="Y152" s="78"/>
      <c r="Z152" s="50">
        <f t="shared" si="44"/>
        <v>92900000</v>
      </c>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v>5000000</v>
      </c>
      <c r="BE152" s="51"/>
      <c r="BF152" s="51"/>
      <c r="BG152" s="51"/>
      <c r="BH152" s="51">
        <v>86400000</v>
      </c>
      <c r="BI152" s="51">
        <v>1500000</v>
      </c>
      <c r="BJ152" s="51"/>
      <c r="BK152" s="51"/>
      <c r="BL152" s="51"/>
      <c r="BM152" s="51"/>
      <c r="BN152" s="142"/>
      <c r="BO152" s="142"/>
      <c r="BP152" s="142"/>
      <c r="BQ152" s="142"/>
      <c r="BR152" s="142"/>
      <c r="BS152" s="51"/>
      <c r="BT152" s="51"/>
      <c r="BU152" s="51"/>
      <c r="BV152" s="51"/>
      <c r="BW152" s="51"/>
      <c r="BX152" s="51"/>
      <c r="BY152" s="51"/>
      <c r="BZ152" s="51"/>
      <c r="CA152" s="51"/>
      <c r="CB152" s="51"/>
      <c r="CC152" s="51"/>
      <c r="CD152" s="51"/>
      <c r="CE152" s="51"/>
      <c r="CF152" s="51"/>
      <c r="CG152" s="51"/>
      <c r="CH152" s="51"/>
      <c r="CI152" s="51"/>
      <c r="CJ152" s="51"/>
      <c r="CK152" s="52"/>
      <c r="CL152" s="53"/>
      <c r="CM152" s="53"/>
      <c r="CN152" s="53"/>
      <c r="CO152" s="53"/>
      <c r="CP152" s="53"/>
      <c r="CQ152" s="53"/>
      <c r="CR152" s="54"/>
      <c r="CS152" s="54"/>
      <c r="CT152" s="54"/>
      <c r="CU152" s="54"/>
      <c r="CV152" s="54"/>
      <c r="CW152" s="54"/>
      <c r="CX152" s="54"/>
      <c r="CY152" s="54"/>
      <c r="CZ152" s="54"/>
      <c r="DA152" s="54"/>
      <c r="DB152" s="54"/>
      <c r="DC152" s="54"/>
      <c r="DD152" s="54"/>
      <c r="DE152" s="54"/>
      <c r="DF152" s="54"/>
      <c r="DG152" s="54"/>
      <c r="DH152" s="54"/>
      <c r="DI152" s="54"/>
      <c r="DJ152" s="54"/>
      <c r="DK152" s="54"/>
    </row>
    <row r="153" spans="1:115" ht="105" x14ac:dyDescent="0.25">
      <c r="A153" s="75" t="s">
        <v>510</v>
      </c>
      <c r="B153" s="75" t="s">
        <v>242</v>
      </c>
      <c r="C153" s="75" t="s">
        <v>169</v>
      </c>
      <c r="D153" s="75" t="s">
        <v>396</v>
      </c>
      <c r="E153" s="75" t="s">
        <v>273</v>
      </c>
      <c r="F153" s="75" t="s">
        <v>139</v>
      </c>
      <c r="G153" s="75" t="s">
        <v>120</v>
      </c>
      <c r="H153" s="75" t="s">
        <v>143</v>
      </c>
      <c r="I153" s="53" t="s">
        <v>539</v>
      </c>
      <c r="J153" s="76">
        <f t="shared" si="43"/>
        <v>3151000000</v>
      </c>
      <c r="K153" s="76" t="s">
        <v>540</v>
      </c>
      <c r="L153" s="136">
        <v>7</v>
      </c>
      <c r="M153" s="76" t="s">
        <v>541</v>
      </c>
      <c r="N153" s="76" t="s">
        <v>542</v>
      </c>
      <c r="O153" s="77" t="s">
        <v>543</v>
      </c>
      <c r="P153" s="77" t="s">
        <v>522</v>
      </c>
      <c r="Q153" s="76">
        <v>3151000000</v>
      </c>
      <c r="R153" s="76" t="s">
        <v>523</v>
      </c>
      <c r="S153" s="76" t="s">
        <v>524</v>
      </c>
      <c r="T153" s="78">
        <v>2020005810162</v>
      </c>
      <c r="U153" s="78"/>
      <c r="V153" s="78" t="s">
        <v>544</v>
      </c>
      <c r="W153" s="78" t="s">
        <v>545</v>
      </c>
      <c r="X153" s="78"/>
      <c r="Y153" s="78"/>
      <c r="Z153" s="50">
        <f t="shared" si="44"/>
        <v>3151000000</v>
      </c>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142"/>
      <c r="BO153" s="142"/>
      <c r="BP153" s="142"/>
      <c r="BQ153" s="142"/>
      <c r="BR153" s="142"/>
      <c r="BS153" s="51"/>
      <c r="BT153" s="51"/>
      <c r="BU153" s="51"/>
      <c r="BV153" s="51"/>
      <c r="BW153" s="51"/>
      <c r="BX153" s="51"/>
      <c r="BY153" s="51"/>
      <c r="BZ153" s="51"/>
      <c r="CA153" s="51"/>
      <c r="CB153" s="51">
        <v>2109090909</v>
      </c>
      <c r="CC153" s="51">
        <v>790909091</v>
      </c>
      <c r="CD153" s="51">
        <v>250000000</v>
      </c>
      <c r="CE153" s="51"/>
      <c r="CF153" s="51">
        <v>1000000</v>
      </c>
      <c r="CG153" s="51"/>
      <c r="CH153" s="51"/>
      <c r="CI153" s="51"/>
      <c r="CJ153" s="51"/>
      <c r="CK153" s="52"/>
      <c r="CL153" s="53"/>
      <c r="CM153" s="53"/>
      <c r="CN153" s="53"/>
      <c r="CO153" s="53"/>
      <c r="CP153" s="53"/>
      <c r="CQ153" s="53"/>
      <c r="CR153" s="54"/>
      <c r="CS153" s="54"/>
      <c r="CT153" s="54"/>
      <c r="CU153" s="54"/>
      <c r="CV153" s="54"/>
      <c r="CW153" s="54"/>
      <c r="CX153" s="54"/>
      <c r="CY153" s="54"/>
      <c r="CZ153" s="54"/>
      <c r="DA153" s="54"/>
      <c r="DB153" s="54"/>
      <c r="DC153" s="54"/>
      <c r="DD153" s="54"/>
      <c r="DE153" s="54"/>
      <c r="DF153" s="54"/>
      <c r="DG153" s="54"/>
      <c r="DH153" s="54"/>
      <c r="DI153" s="54"/>
      <c r="DJ153" s="54"/>
      <c r="DK153" s="54"/>
    </row>
    <row r="154" spans="1:115" ht="15.75" x14ac:dyDescent="0.25">
      <c r="A154" s="89" t="s">
        <v>510</v>
      </c>
      <c r="B154" s="89" t="s">
        <v>242</v>
      </c>
      <c r="C154" s="89" t="s">
        <v>169</v>
      </c>
      <c r="D154" s="89" t="s">
        <v>546</v>
      </c>
      <c r="E154" s="89"/>
      <c r="F154" s="89"/>
      <c r="G154" s="90"/>
      <c r="H154" s="90"/>
      <c r="I154" s="101" t="s">
        <v>547</v>
      </c>
      <c r="J154" s="76">
        <f t="shared" si="43"/>
        <v>0</v>
      </c>
      <c r="K154" s="76"/>
      <c r="L154" s="76"/>
      <c r="M154" s="76"/>
      <c r="N154" s="76"/>
      <c r="O154" s="76"/>
      <c r="P154" s="76"/>
      <c r="Q154" s="76"/>
      <c r="R154" s="76"/>
      <c r="S154" s="76"/>
      <c r="T154" s="92"/>
      <c r="U154" s="92"/>
      <c r="V154" s="92"/>
      <c r="W154" s="92"/>
      <c r="X154" s="92"/>
      <c r="Y154" s="92"/>
      <c r="Z154" s="50">
        <f t="shared" si="44"/>
        <v>0</v>
      </c>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4"/>
      <c r="CL154" s="65"/>
      <c r="CM154" s="65"/>
      <c r="CN154" s="65"/>
      <c r="CO154" s="65"/>
      <c r="CP154" s="65"/>
      <c r="CQ154" s="65"/>
      <c r="CR154" s="66"/>
      <c r="CS154" s="66"/>
      <c r="CT154" s="66"/>
      <c r="CU154" s="66"/>
      <c r="CV154" s="66"/>
      <c r="CW154" s="66"/>
      <c r="CX154" s="66"/>
      <c r="CY154" s="66"/>
      <c r="CZ154" s="66"/>
      <c r="DA154" s="66"/>
      <c r="DB154" s="66"/>
      <c r="DC154" s="66"/>
      <c r="DD154" s="66"/>
      <c r="DE154" s="66"/>
      <c r="DF154" s="66"/>
      <c r="DG154" s="66"/>
      <c r="DH154" s="66"/>
      <c r="DI154" s="66"/>
      <c r="DJ154" s="66"/>
      <c r="DK154" s="66"/>
    </row>
    <row r="155" spans="1:115" ht="15.75" x14ac:dyDescent="0.25">
      <c r="A155" s="67" t="s">
        <v>510</v>
      </c>
      <c r="B155" s="67" t="s">
        <v>242</v>
      </c>
      <c r="C155" s="67" t="s">
        <v>169</v>
      </c>
      <c r="D155" s="67" t="s">
        <v>546</v>
      </c>
      <c r="E155" s="67" t="s">
        <v>501</v>
      </c>
      <c r="F155" s="67"/>
      <c r="G155" s="68"/>
      <c r="H155" s="68"/>
      <c r="I155" s="69" t="s">
        <v>548</v>
      </c>
      <c r="J155" s="76"/>
      <c r="K155" s="76"/>
      <c r="L155" s="76"/>
      <c r="M155" s="76"/>
      <c r="N155" s="76"/>
      <c r="O155" s="76"/>
      <c r="P155" s="76"/>
      <c r="Q155" s="76"/>
      <c r="R155" s="76"/>
      <c r="S155" s="76"/>
      <c r="T155" s="70"/>
      <c r="U155" s="70"/>
      <c r="V155" s="70"/>
      <c r="W155" s="70"/>
      <c r="X155" s="70"/>
      <c r="Y155" s="70"/>
      <c r="Z155" s="50"/>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4"/>
      <c r="CL155" s="65"/>
      <c r="CM155" s="65"/>
      <c r="CN155" s="65"/>
      <c r="CO155" s="65"/>
      <c r="CP155" s="65"/>
      <c r="CQ155" s="65"/>
      <c r="CR155" s="66"/>
      <c r="CS155" s="66"/>
      <c r="CT155" s="66"/>
      <c r="CU155" s="66"/>
      <c r="CV155" s="66"/>
      <c r="CW155" s="66"/>
      <c r="CX155" s="66"/>
      <c r="CY155" s="66"/>
      <c r="CZ155" s="66"/>
      <c r="DA155" s="66"/>
      <c r="DB155" s="66"/>
      <c r="DC155" s="66"/>
      <c r="DD155" s="66"/>
      <c r="DE155" s="66"/>
      <c r="DF155" s="66"/>
      <c r="DG155" s="66"/>
      <c r="DH155" s="66"/>
      <c r="DI155" s="66"/>
      <c r="DJ155" s="66"/>
      <c r="DK155" s="66"/>
    </row>
    <row r="156" spans="1:115" ht="15.75" x14ac:dyDescent="0.25">
      <c r="A156" s="71" t="s">
        <v>510</v>
      </c>
      <c r="B156" s="71" t="s">
        <v>242</v>
      </c>
      <c r="C156" s="71" t="s">
        <v>169</v>
      </c>
      <c r="D156" s="71" t="s">
        <v>546</v>
      </c>
      <c r="E156" s="71" t="s">
        <v>501</v>
      </c>
      <c r="F156" s="71" t="s">
        <v>549</v>
      </c>
      <c r="G156" s="72"/>
      <c r="H156" s="72"/>
      <c r="I156" s="73" t="s">
        <v>550</v>
      </c>
      <c r="J156" s="76">
        <f t="shared" ref="J156:J161" si="45">Z156</f>
        <v>0</v>
      </c>
      <c r="K156" s="76"/>
      <c r="L156" s="76"/>
      <c r="M156" s="76"/>
      <c r="N156" s="76"/>
      <c r="O156" s="76"/>
      <c r="P156" s="76"/>
      <c r="Q156" s="76"/>
      <c r="R156" s="76"/>
      <c r="S156" s="76"/>
      <c r="T156" s="79"/>
      <c r="U156" s="79"/>
      <c r="V156" s="79"/>
      <c r="W156" s="79"/>
      <c r="X156" s="79"/>
      <c r="Y156" s="79"/>
      <c r="Z156" s="50">
        <f t="shared" ref="Z156:Z161" si="46">SUM(AA156:CK156)</f>
        <v>0</v>
      </c>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4"/>
      <c r="CL156" s="65"/>
      <c r="CM156" s="65"/>
      <c r="CN156" s="65"/>
      <c r="CO156" s="65"/>
      <c r="CP156" s="65"/>
      <c r="CQ156" s="65"/>
      <c r="CR156" s="66"/>
      <c r="CS156" s="66"/>
      <c r="CT156" s="66"/>
      <c r="CU156" s="66"/>
      <c r="CV156" s="66"/>
      <c r="CW156" s="66"/>
      <c r="CX156" s="66"/>
      <c r="CY156" s="66"/>
      <c r="CZ156" s="66"/>
      <c r="DA156" s="66"/>
      <c r="DB156" s="66"/>
      <c r="DC156" s="66"/>
      <c r="DD156" s="66"/>
      <c r="DE156" s="66"/>
      <c r="DF156" s="66"/>
      <c r="DG156" s="66"/>
      <c r="DH156" s="66"/>
      <c r="DI156" s="66"/>
      <c r="DJ156" s="66"/>
      <c r="DK156" s="66"/>
    </row>
    <row r="157" spans="1:115" ht="75" x14ac:dyDescent="0.25">
      <c r="A157" s="75" t="s">
        <v>510</v>
      </c>
      <c r="B157" s="75" t="s">
        <v>242</v>
      </c>
      <c r="C157" s="75" t="s">
        <v>169</v>
      </c>
      <c r="D157" s="75" t="s">
        <v>546</v>
      </c>
      <c r="E157" s="75" t="s">
        <v>501</v>
      </c>
      <c r="F157" s="75" t="s">
        <v>549</v>
      </c>
      <c r="G157" s="75" t="s">
        <v>120</v>
      </c>
      <c r="H157" s="75" t="s">
        <v>143</v>
      </c>
      <c r="I157" s="93" t="s">
        <v>551</v>
      </c>
      <c r="J157" s="76">
        <f t="shared" si="45"/>
        <v>120200000</v>
      </c>
      <c r="K157" s="76" t="s">
        <v>552</v>
      </c>
      <c r="L157" s="136">
        <v>600</v>
      </c>
      <c r="M157" s="76" t="s">
        <v>553</v>
      </c>
      <c r="N157" s="76" t="s">
        <v>554</v>
      </c>
      <c r="O157" s="77" t="s">
        <v>537</v>
      </c>
      <c r="P157" s="77" t="s">
        <v>555</v>
      </c>
      <c r="Q157" s="76">
        <v>120200000</v>
      </c>
      <c r="R157" s="76" t="s">
        <v>523</v>
      </c>
      <c r="S157" s="76" t="s">
        <v>524</v>
      </c>
      <c r="T157" s="78">
        <v>2018005810248</v>
      </c>
      <c r="U157" s="82"/>
      <c r="V157" s="78" t="s">
        <v>556</v>
      </c>
      <c r="W157" s="78" t="s">
        <v>557</v>
      </c>
      <c r="X157" s="82"/>
      <c r="Y157" s="82"/>
      <c r="Z157" s="50">
        <f t="shared" si="46"/>
        <v>120200000</v>
      </c>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v>7200000</v>
      </c>
      <c r="BF157" s="51">
        <v>108000000</v>
      </c>
      <c r="BG157" s="51">
        <v>5000000</v>
      </c>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2"/>
      <c r="CL157" s="53"/>
      <c r="CM157" s="53"/>
      <c r="CN157" s="53"/>
      <c r="CO157" s="53"/>
      <c r="CP157" s="53"/>
      <c r="CQ157" s="53"/>
      <c r="CR157" s="54"/>
      <c r="CS157" s="54"/>
      <c r="CT157" s="54"/>
      <c r="CU157" s="54"/>
      <c r="CV157" s="54"/>
      <c r="CW157" s="54"/>
      <c r="CX157" s="54"/>
      <c r="CY157" s="54"/>
      <c r="CZ157" s="54"/>
      <c r="DA157" s="54"/>
      <c r="DB157" s="54"/>
      <c r="DC157" s="54"/>
      <c r="DD157" s="54"/>
      <c r="DE157" s="54"/>
      <c r="DF157" s="54"/>
      <c r="DG157" s="54"/>
      <c r="DH157" s="54"/>
      <c r="DI157" s="54"/>
      <c r="DJ157" s="54"/>
      <c r="DK157" s="54"/>
    </row>
    <row r="158" spans="1:115" ht="75" x14ac:dyDescent="0.25">
      <c r="A158" s="75" t="s">
        <v>510</v>
      </c>
      <c r="B158" s="75" t="s">
        <v>242</v>
      </c>
      <c r="C158" s="75" t="s">
        <v>169</v>
      </c>
      <c r="D158" s="75" t="s">
        <v>546</v>
      </c>
      <c r="E158" s="75" t="s">
        <v>501</v>
      </c>
      <c r="F158" s="75" t="s">
        <v>549</v>
      </c>
      <c r="G158" s="75" t="s">
        <v>120</v>
      </c>
      <c r="H158" s="75" t="s">
        <v>143</v>
      </c>
      <c r="I158" s="65" t="s">
        <v>558</v>
      </c>
      <c r="J158" s="76">
        <f t="shared" si="45"/>
        <v>108000000</v>
      </c>
      <c r="K158" s="76" t="s">
        <v>559</v>
      </c>
      <c r="L158" s="136">
        <v>150</v>
      </c>
      <c r="M158" s="76" t="s">
        <v>560</v>
      </c>
      <c r="N158" s="76" t="s">
        <v>561</v>
      </c>
      <c r="O158" s="77" t="s">
        <v>521</v>
      </c>
      <c r="P158" s="77" t="s">
        <v>555</v>
      </c>
      <c r="Q158" s="76">
        <v>108000000</v>
      </c>
      <c r="R158" s="76" t="s">
        <v>523</v>
      </c>
      <c r="S158" s="76" t="s">
        <v>524</v>
      </c>
      <c r="T158" s="78">
        <v>2019005810039</v>
      </c>
      <c r="U158" s="82"/>
      <c r="V158" s="78" t="s">
        <v>561</v>
      </c>
      <c r="W158" s="78" t="s">
        <v>561</v>
      </c>
      <c r="X158" s="82"/>
      <c r="Y158" s="82"/>
      <c r="Z158" s="50">
        <f t="shared" si="46"/>
        <v>108000000</v>
      </c>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v>108000000</v>
      </c>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2"/>
      <c r="CL158" s="53"/>
      <c r="CM158" s="53"/>
      <c r="CN158" s="53"/>
      <c r="CO158" s="53"/>
      <c r="CP158" s="53"/>
      <c r="CQ158" s="53"/>
      <c r="CR158" s="54"/>
      <c r="CS158" s="54"/>
      <c r="CT158" s="54"/>
      <c r="CU158" s="54"/>
      <c r="CV158" s="54"/>
      <c r="CW158" s="54"/>
      <c r="CX158" s="54"/>
      <c r="CY158" s="54"/>
      <c r="CZ158" s="54"/>
      <c r="DA158" s="54"/>
      <c r="DB158" s="54"/>
      <c r="DC158" s="54"/>
      <c r="DD158" s="54"/>
      <c r="DE158" s="54"/>
      <c r="DF158" s="54"/>
      <c r="DG158" s="54"/>
      <c r="DH158" s="54"/>
      <c r="DI158" s="54"/>
      <c r="DJ158" s="54"/>
      <c r="DK158" s="54"/>
    </row>
    <row r="159" spans="1:115" ht="31.5" x14ac:dyDescent="0.25">
      <c r="A159" s="71" t="s">
        <v>510</v>
      </c>
      <c r="B159" s="71" t="s">
        <v>242</v>
      </c>
      <c r="C159" s="71" t="s">
        <v>169</v>
      </c>
      <c r="D159" s="71" t="s">
        <v>546</v>
      </c>
      <c r="E159" s="71" t="s">
        <v>501</v>
      </c>
      <c r="F159" s="71" t="s">
        <v>562</v>
      </c>
      <c r="G159" s="72"/>
      <c r="H159" s="72"/>
      <c r="I159" s="73" t="s">
        <v>563</v>
      </c>
      <c r="J159" s="76">
        <f t="shared" si="45"/>
        <v>0</v>
      </c>
      <c r="K159" s="76"/>
      <c r="L159" s="76"/>
      <c r="M159" s="76"/>
      <c r="N159" s="76"/>
      <c r="O159" s="76"/>
      <c r="P159" s="76"/>
      <c r="Q159" s="76"/>
      <c r="R159" s="76"/>
      <c r="S159" s="76"/>
      <c r="T159" s="79"/>
      <c r="U159" s="79"/>
      <c r="V159" s="79"/>
      <c r="W159" s="79"/>
      <c r="X159" s="79"/>
      <c r="Y159" s="79"/>
      <c r="Z159" s="50">
        <f t="shared" si="46"/>
        <v>0</v>
      </c>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4"/>
      <c r="CL159" s="65"/>
      <c r="CM159" s="65"/>
      <c r="CN159" s="65"/>
      <c r="CO159" s="65"/>
      <c r="CP159" s="65"/>
      <c r="CQ159" s="65"/>
      <c r="CR159" s="66"/>
      <c r="CS159" s="66"/>
      <c r="CT159" s="66"/>
      <c r="CU159" s="66"/>
      <c r="CV159" s="66"/>
      <c r="CW159" s="66"/>
      <c r="CX159" s="66"/>
      <c r="CY159" s="66"/>
      <c r="CZ159" s="66"/>
      <c r="DA159" s="66"/>
      <c r="DB159" s="66"/>
      <c r="DC159" s="66"/>
      <c r="DD159" s="66"/>
      <c r="DE159" s="66"/>
      <c r="DF159" s="66"/>
      <c r="DG159" s="66"/>
      <c r="DH159" s="66"/>
      <c r="DI159" s="66"/>
      <c r="DJ159" s="66"/>
      <c r="DK159" s="66"/>
    </row>
    <row r="160" spans="1:115" ht="90" x14ac:dyDescent="0.25">
      <c r="A160" s="75" t="s">
        <v>510</v>
      </c>
      <c r="B160" s="75" t="s">
        <v>242</v>
      </c>
      <c r="C160" s="75" t="s">
        <v>169</v>
      </c>
      <c r="D160" s="75" t="s">
        <v>546</v>
      </c>
      <c r="E160" s="75" t="s">
        <v>501</v>
      </c>
      <c r="F160" s="75" t="s">
        <v>562</v>
      </c>
      <c r="G160" s="75" t="s">
        <v>564</v>
      </c>
      <c r="H160" s="75" t="s">
        <v>143</v>
      </c>
      <c r="I160" s="93" t="s">
        <v>565</v>
      </c>
      <c r="J160" s="76">
        <f t="shared" si="45"/>
        <v>182567661</v>
      </c>
      <c r="K160" s="76" t="s">
        <v>566</v>
      </c>
      <c r="L160" s="136">
        <v>3500</v>
      </c>
      <c r="M160" s="76" t="s">
        <v>567</v>
      </c>
      <c r="N160" s="76" t="s">
        <v>568</v>
      </c>
      <c r="O160" s="77" t="s">
        <v>303</v>
      </c>
      <c r="P160" s="77" t="s">
        <v>522</v>
      </c>
      <c r="Q160" s="76">
        <v>182567661</v>
      </c>
      <c r="R160" s="76" t="s">
        <v>523</v>
      </c>
      <c r="S160" s="76" t="s">
        <v>524</v>
      </c>
      <c r="T160" s="78">
        <v>2019005810143</v>
      </c>
      <c r="U160" s="78" t="s">
        <v>316</v>
      </c>
      <c r="V160" s="78" t="s">
        <v>569</v>
      </c>
      <c r="W160" s="78" t="s">
        <v>568</v>
      </c>
      <c r="X160" s="78"/>
      <c r="Y160" s="78"/>
      <c r="Z160" s="50">
        <f t="shared" si="46"/>
        <v>182567661</v>
      </c>
      <c r="AA160" s="51">
        <v>182567661</v>
      </c>
      <c r="AB160" s="51"/>
      <c r="AC160" s="51"/>
      <c r="AD160" s="143"/>
      <c r="AE160" s="143"/>
      <c r="AF160" s="51"/>
      <c r="AG160" s="51"/>
      <c r="AH160" s="51"/>
      <c r="AI160" s="51"/>
      <c r="AJ160" s="51"/>
      <c r="AK160" s="51"/>
      <c r="AL160" s="51"/>
      <c r="AM160" s="51"/>
      <c r="AN160" s="143"/>
      <c r="AO160" s="143"/>
      <c r="AP160" s="143"/>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143"/>
      <c r="BO160" s="143"/>
      <c r="BP160" s="143"/>
      <c r="BQ160" s="143"/>
      <c r="BR160" s="143"/>
      <c r="BS160" s="143"/>
      <c r="BT160" s="143"/>
      <c r="BU160" s="143"/>
      <c r="BV160" s="51"/>
      <c r="BW160" s="51"/>
      <c r="BX160" s="51"/>
      <c r="BY160" s="51"/>
      <c r="BZ160" s="51"/>
      <c r="CA160" s="51"/>
      <c r="CB160" s="51"/>
      <c r="CC160" s="51"/>
      <c r="CD160" s="51"/>
      <c r="CE160" s="51"/>
      <c r="CF160" s="51"/>
      <c r="CG160" s="51"/>
      <c r="CH160" s="51"/>
      <c r="CI160" s="51"/>
      <c r="CJ160" s="51"/>
      <c r="CK160" s="52"/>
      <c r="CL160" s="53"/>
      <c r="CM160" s="53"/>
      <c r="CN160" s="53"/>
      <c r="CO160" s="53"/>
      <c r="CP160" s="53"/>
      <c r="CQ160" s="53"/>
      <c r="CR160" s="54"/>
      <c r="CS160" s="54"/>
      <c r="CT160" s="54"/>
      <c r="CU160" s="54"/>
      <c r="CV160" s="54"/>
      <c r="CW160" s="54"/>
      <c r="CX160" s="54"/>
      <c r="CY160" s="54"/>
      <c r="CZ160" s="54"/>
      <c r="DA160" s="54"/>
      <c r="DB160" s="54"/>
      <c r="DC160" s="54"/>
      <c r="DD160" s="54"/>
      <c r="DE160" s="54"/>
      <c r="DF160" s="54"/>
      <c r="DG160" s="54"/>
      <c r="DH160" s="54"/>
      <c r="DI160" s="54"/>
      <c r="DJ160" s="54"/>
      <c r="DK160" s="54"/>
    </row>
    <row r="161" spans="1:115" ht="15.75" x14ac:dyDescent="0.25">
      <c r="A161" s="89" t="s">
        <v>510</v>
      </c>
      <c r="B161" s="89" t="s">
        <v>242</v>
      </c>
      <c r="C161" s="89" t="s">
        <v>169</v>
      </c>
      <c r="D161" s="89" t="s">
        <v>514</v>
      </c>
      <c r="E161" s="89"/>
      <c r="F161" s="89"/>
      <c r="G161" s="90"/>
      <c r="H161" s="90"/>
      <c r="I161" s="101" t="s">
        <v>570</v>
      </c>
      <c r="J161" s="76">
        <f t="shared" si="45"/>
        <v>0</v>
      </c>
      <c r="K161" s="76"/>
      <c r="L161" s="76"/>
      <c r="M161" s="76"/>
      <c r="N161" s="76"/>
      <c r="O161" s="76"/>
      <c r="P161" s="76"/>
      <c r="Q161" s="76"/>
      <c r="R161" s="76"/>
      <c r="S161" s="76"/>
      <c r="T161" s="92"/>
      <c r="U161" s="92"/>
      <c r="V161" s="92"/>
      <c r="W161" s="92"/>
      <c r="X161" s="92"/>
      <c r="Y161" s="92"/>
      <c r="Z161" s="50">
        <f t="shared" si="46"/>
        <v>0</v>
      </c>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4"/>
      <c r="CL161" s="65"/>
      <c r="CM161" s="65"/>
      <c r="CN161" s="65"/>
      <c r="CO161" s="65"/>
      <c r="CP161" s="65"/>
      <c r="CQ161" s="65"/>
      <c r="CR161" s="66"/>
      <c r="CS161" s="66"/>
      <c r="CT161" s="66"/>
      <c r="CU161" s="66"/>
      <c r="CV161" s="66"/>
      <c r="CW161" s="66"/>
      <c r="CX161" s="66"/>
      <c r="CY161" s="66"/>
      <c r="CZ161" s="66"/>
      <c r="DA161" s="66"/>
      <c r="DB161" s="66"/>
      <c r="DC161" s="66"/>
      <c r="DD161" s="66"/>
      <c r="DE161" s="66"/>
      <c r="DF161" s="66"/>
      <c r="DG161" s="66"/>
      <c r="DH161" s="66"/>
      <c r="DI161" s="66"/>
      <c r="DJ161" s="66"/>
      <c r="DK161" s="66"/>
    </row>
    <row r="162" spans="1:115" ht="15.75" x14ac:dyDescent="0.25">
      <c r="A162" s="67" t="s">
        <v>510</v>
      </c>
      <c r="B162" s="67" t="s">
        <v>242</v>
      </c>
      <c r="C162" s="67" t="s">
        <v>169</v>
      </c>
      <c r="D162" s="67" t="s">
        <v>514</v>
      </c>
      <c r="E162" s="67" t="s">
        <v>273</v>
      </c>
      <c r="F162" s="67"/>
      <c r="G162" s="68"/>
      <c r="H162" s="68"/>
      <c r="I162" s="69" t="s">
        <v>272</v>
      </c>
      <c r="J162" s="76"/>
      <c r="K162" s="76"/>
      <c r="L162" s="76"/>
      <c r="M162" s="76"/>
      <c r="N162" s="76"/>
      <c r="O162" s="76"/>
      <c r="P162" s="76"/>
      <c r="Q162" s="76"/>
      <c r="R162" s="76"/>
      <c r="S162" s="76"/>
      <c r="T162" s="70"/>
      <c r="U162" s="70"/>
      <c r="V162" s="70"/>
      <c r="W162" s="70"/>
      <c r="X162" s="70"/>
      <c r="Y162" s="70"/>
      <c r="Z162" s="50"/>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4"/>
      <c r="CL162" s="65"/>
      <c r="CM162" s="65"/>
      <c r="CN162" s="65"/>
      <c r="CO162" s="65"/>
      <c r="CP162" s="65"/>
      <c r="CQ162" s="65"/>
      <c r="CR162" s="66"/>
      <c r="CS162" s="66"/>
      <c r="CT162" s="66"/>
      <c r="CU162" s="66"/>
      <c r="CV162" s="66"/>
      <c r="CW162" s="66"/>
      <c r="CX162" s="66"/>
      <c r="CY162" s="66"/>
      <c r="CZ162" s="66"/>
      <c r="DA162" s="66"/>
      <c r="DB162" s="66"/>
      <c r="DC162" s="66"/>
      <c r="DD162" s="66"/>
      <c r="DE162" s="66"/>
      <c r="DF162" s="66"/>
      <c r="DG162" s="66"/>
      <c r="DH162" s="66"/>
      <c r="DI162" s="66"/>
      <c r="DJ162" s="66"/>
      <c r="DK162" s="66"/>
    </row>
    <row r="163" spans="1:115" ht="15.75" x14ac:dyDescent="0.25">
      <c r="A163" s="71" t="s">
        <v>510</v>
      </c>
      <c r="B163" s="71" t="s">
        <v>242</v>
      </c>
      <c r="C163" s="71" t="s">
        <v>169</v>
      </c>
      <c r="D163" s="71" t="s">
        <v>514</v>
      </c>
      <c r="E163" s="71" t="s">
        <v>273</v>
      </c>
      <c r="F163" s="71" t="s">
        <v>571</v>
      </c>
      <c r="G163" s="72"/>
      <c r="H163" s="72"/>
      <c r="I163" s="73" t="s">
        <v>572</v>
      </c>
      <c r="J163" s="76">
        <f t="shared" ref="J163:J168" si="47">Z163</f>
        <v>0</v>
      </c>
      <c r="K163" s="76"/>
      <c r="L163" s="76"/>
      <c r="M163" s="76"/>
      <c r="N163" s="76"/>
      <c r="O163" s="76"/>
      <c r="P163" s="76"/>
      <c r="Q163" s="76"/>
      <c r="R163" s="76"/>
      <c r="S163" s="76"/>
      <c r="T163" s="79"/>
      <c r="U163" s="79"/>
      <c r="V163" s="79"/>
      <c r="W163" s="79"/>
      <c r="X163" s="79"/>
      <c r="Y163" s="79"/>
      <c r="Z163" s="50">
        <f t="shared" ref="Z163:Z168" si="48">SUM(AA163:CK163)</f>
        <v>0</v>
      </c>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4"/>
      <c r="CL163" s="65"/>
      <c r="CM163" s="65"/>
      <c r="CN163" s="65"/>
      <c r="CO163" s="65"/>
      <c r="CP163" s="65"/>
      <c r="CQ163" s="65"/>
      <c r="CR163" s="66"/>
      <c r="CS163" s="66"/>
      <c r="CT163" s="66"/>
      <c r="CU163" s="66"/>
      <c r="CV163" s="66"/>
      <c r="CW163" s="66"/>
      <c r="CX163" s="66"/>
      <c r="CY163" s="66"/>
      <c r="CZ163" s="66"/>
      <c r="DA163" s="66"/>
      <c r="DB163" s="66"/>
      <c r="DC163" s="66"/>
      <c r="DD163" s="66"/>
      <c r="DE163" s="66"/>
      <c r="DF163" s="66"/>
      <c r="DG163" s="66"/>
      <c r="DH163" s="66"/>
      <c r="DI163" s="66"/>
      <c r="DJ163" s="66"/>
      <c r="DK163" s="66"/>
    </row>
    <row r="164" spans="1:115" ht="75" x14ac:dyDescent="0.25">
      <c r="A164" s="75" t="s">
        <v>510</v>
      </c>
      <c r="B164" s="75" t="s">
        <v>242</v>
      </c>
      <c r="C164" s="75" t="s">
        <v>169</v>
      </c>
      <c r="D164" s="75" t="s">
        <v>514</v>
      </c>
      <c r="E164" s="75" t="s">
        <v>273</v>
      </c>
      <c r="F164" s="75" t="s">
        <v>571</v>
      </c>
      <c r="G164" s="75" t="s">
        <v>120</v>
      </c>
      <c r="H164" s="75" t="s">
        <v>143</v>
      </c>
      <c r="I164" s="93" t="s">
        <v>573</v>
      </c>
      <c r="J164" s="76">
        <f t="shared" si="47"/>
        <v>200000000</v>
      </c>
      <c r="K164" s="76" t="s">
        <v>574</v>
      </c>
      <c r="L164" s="136">
        <v>1</v>
      </c>
      <c r="M164" s="76" t="s">
        <v>575</v>
      </c>
      <c r="N164" s="76" t="s">
        <v>576</v>
      </c>
      <c r="O164" s="77" t="s">
        <v>303</v>
      </c>
      <c r="P164" s="77" t="s">
        <v>538</v>
      </c>
      <c r="Q164" s="76">
        <v>200000000</v>
      </c>
      <c r="R164" s="76" t="s">
        <v>523</v>
      </c>
      <c r="S164" s="76" t="s">
        <v>524</v>
      </c>
      <c r="T164" s="78">
        <v>2020005810145</v>
      </c>
      <c r="U164" s="78"/>
      <c r="V164" s="78" t="s">
        <v>576</v>
      </c>
      <c r="W164" s="78" t="s">
        <v>576</v>
      </c>
      <c r="X164" s="78"/>
      <c r="Y164" s="78"/>
      <c r="Z164" s="50">
        <f t="shared" si="48"/>
        <v>200000000</v>
      </c>
      <c r="AA164" s="51"/>
      <c r="AB164" s="51"/>
      <c r="AC164" s="51"/>
      <c r="AD164" s="51"/>
      <c r="AE164" s="51"/>
      <c r="AF164" s="51"/>
      <c r="AG164" s="51"/>
      <c r="AH164" s="51"/>
      <c r="AI164" s="51"/>
      <c r="AJ164" s="51"/>
      <c r="AK164" s="51">
        <v>200000000</v>
      </c>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2"/>
      <c r="CL164" s="53"/>
      <c r="CM164" s="53"/>
      <c r="CN164" s="53"/>
      <c r="CO164" s="53"/>
      <c r="CP164" s="53"/>
      <c r="CQ164" s="53"/>
      <c r="CR164" s="54"/>
      <c r="CS164" s="54"/>
      <c r="CT164" s="54"/>
      <c r="CU164" s="54"/>
      <c r="CV164" s="54"/>
      <c r="CW164" s="54"/>
      <c r="CX164" s="54"/>
      <c r="CY164" s="54"/>
      <c r="CZ164" s="54"/>
      <c r="DA164" s="54"/>
      <c r="DB164" s="54"/>
      <c r="DC164" s="54"/>
      <c r="DD164" s="54"/>
      <c r="DE164" s="54"/>
      <c r="DF164" s="54"/>
      <c r="DG164" s="54"/>
      <c r="DH164" s="54"/>
      <c r="DI164" s="54"/>
      <c r="DJ164" s="54"/>
      <c r="DK164" s="54"/>
    </row>
    <row r="165" spans="1:115" ht="15.75" x14ac:dyDescent="0.25">
      <c r="A165" s="36" t="s">
        <v>394</v>
      </c>
      <c r="B165" s="36"/>
      <c r="C165" s="36"/>
      <c r="D165" s="36"/>
      <c r="E165" s="36"/>
      <c r="F165" s="36"/>
      <c r="G165" s="37"/>
      <c r="H165" s="37"/>
      <c r="I165" s="144" t="s">
        <v>577</v>
      </c>
      <c r="J165" s="76">
        <f t="shared" si="47"/>
        <v>0</v>
      </c>
      <c r="K165" s="76"/>
      <c r="L165" s="76"/>
      <c r="M165" s="76"/>
      <c r="N165" s="76"/>
      <c r="O165" s="76"/>
      <c r="P165" s="76"/>
      <c r="Q165" s="76"/>
      <c r="R165" s="76"/>
      <c r="S165" s="76"/>
      <c r="T165" s="39"/>
      <c r="U165" s="39"/>
      <c r="V165" s="39"/>
      <c r="W165" s="39"/>
      <c r="X165" s="39"/>
      <c r="Y165" s="39"/>
      <c r="Z165" s="50">
        <f t="shared" si="48"/>
        <v>0</v>
      </c>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2"/>
      <c r="CL165" s="53"/>
      <c r="CM165" s="53"/>
      <c r="CN165" s="53"/>
      <c r="CO165" s="53"/>
      <c r="CP165" s="53"/>
      <c r="CQ165" s="53"/>
      <c r="CR165" s="54"/>
      <c r="CS165" s="54"/>
      <c r="CT165" s="54"/>
      <c r="CU165" s="54"/>
      <c r="CV165" s="54"/>
      <c r="CW165" s="54"/>
      <c r="CX165" s="54"/>
      <c r="CY165" s="54"/>
      <c r="CZ165" s="54"/>
      <c r="DA165" s="54"/>
      <c r="DB165" s="54"/>
      <c r="DC165" s="54"/>
      <c r="DD165" s="54"/>
      <c r="DE165" s="54"/>
      <c r="DF165" s="54"/>
      <c r="DG165" s="54"/>
      <c r="DH165" s="54"/>
      <c r="DI165" s="54"/>
      <c r="DJ165" s="54"/>
      <c r="DK165" s="54"/>
    </row>
    <row r="166" spans="1:115" ht="15.75" x14ac:dyDescent="0.25">
      <c r="A166" s="46" t="s">
        <v>394</v>
      </c>
      <c r="B166" s="46" t="s">
        <v>164</v>
      </c>
      <c r="C166" s="46"/>
      <c r="D166" s="46"/>
      <c r="E166" s="46"/>
      <c r="F166" s="46"/>
      <c r="G166" s="47"/>
      <c r="H166" s="47"/>
      <c r="I166" s="48" t="s">
        <v>193</v>
      </c>
      <c r="J166" s="76">
        <f t="shared" si="47"/>
        <v>0</v>
      </c>
      <c r="K166" s="76"/>
      <c r="L166" s="76"/>
      <c r="M166" s="76"/>
      <c r="N166" s="76"/>
      <c r="O166" s="76"/>
      <c r="P166" s="76"/>
      <c r="Q166" s="76"/>
      <c r="R166" s="76"/>
      <c r="S166" s="76"/>
      <c r="T166" s="49"/>
      <c r="U166" s="49"/>
      <c r="V166" s="49"/>
      <c r="W166" s="49"/>
      <c r="X166" s="49"/>
      <c r="Y166" s="49"/>
      <c r="Z166" s="50">
        <f t="shared" si="48"/>
        <v>0</v>
      </c>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2"/>
      <c r="CL166" s="53"/>
      <c r="CM166" s="53"/>
      <c r="CN166" s="53"/>
      <c r="CO166" s="53"/>
      <c r="CP166" s="53"/>
      <c r="CQ166" s="53"/>
      <c r="CR166" s="54"/>
      <c r="CS166" s="54"/>
      <c r="CT166" s="54"/>
      <c r="CU166" s="54"/>
      <c r="CV166" s="54"/>
      <c r="CW166" s="54"/>
      <c r="CX166" s="54"/>
      <c r="CY166" s="54"/>
      <c r="CZ166" s="54"/>
      <c r="DA166" s="54"/>
      <c r="DB166" s="54"/>
      <c r="DC166" s="54"/>
      <c r="DD166" s="54"/>
      <c r="DE166" s="54"/>
      <c r="DF166" s="54"/>
      <c r="DG166" s="54"/>
      <c r="DH166" s="54"/>
      <c r="DI166" s="54"/>
      <c r="DJ166" s="54"/>
      <c r="DK166" s="54"/>
    </row>
    <row r="167" spans="1:115" ht="15.75" x14ac:dyDescent="0.25">
      <c r="A167" s="55" t="s">
        <v>394</v>
      </c>
      <c r="B167" s="55" t="s">
        <v>164</v>
      </c>
      <c r="C167" s="55" t="s">
        <v>100</v>
      </c>
      <c r="D167" s="55"/>
      <c r="E167" s="55"/>
      <c r="F167" s="55"/>
      <c r="G167" s="55"/>
      <c r="H167" s="56"/>
      <c r="I167" s="57" t="s">
        <v>194</v>
      </c>
      <c r="J167" s="76">
        <f t="shared" si="47"/>
        <v>0</v>
      </c>
      <c r="K167" s="76"/>
      <c r="L167" s="76"/>
      <c r="M167" s="76"/>
      <c r="N167" s="76"/>
      <c r="O167" s="76"/>
      <c r="P167" s="76"/>
      <c r="Q167" s="76"/>
      <c r="R167" s="76"/>
      <c r="S167" s="76"/>
      <c r="T167" s="58"/>
      <c r="U167" s="58"/>
      <c r="V167" s="58"/>
      <c r="W167" s="58"/>
      <c r="X167" s="58"/>
      <c r="Y167" s="58"/>
      <c r="Z167" s="50">
        <f t="shared" si="48"/>
        <v>0</v>
      </c>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2"/>
      <c r="CL167" s="53"/>
      <c r="CM167" s="53"/>
      <c r="CN167" s="53"/>
      <c r="CO167" s="53"/>
      <c r="CP167" s="53"/>
      <c r="CQ167" s="53"/>
      <c r="CR167" s="54"/>
      <c r="CS167" s="54"/>
      <c r="CT167" s="54"/>
      <c r="CU167" s="54"/>
      <c r="CV167" s="54"/>
      <c r="CW167" s="54"/>
      <c r="CX167" s="54"/>
      <c r="CY167" s="54"/>
      <c r="CZ167" s="54"/>
      <c r="DA167" s="54"/>
      <c r="DB167" s="54"/>
      <c r="DC167" s="54"/>
      <c r="DD167" s="54"/>
      <c r="DE167" s="54"/>
      <c r="DF167" s="54"/>
      <c r="DG167" s="54"/>
      <c r="DH167" s="54"/>
      <c r="DI167" s="54"/>
      <c r="DJ167" s="54"/>
      <c r="DK167" s="54"/>
    </row>
    <row r="168" spans="1:115" ht="15.75" x14ac:dyDescent="0.25">
      <c r="A168" s="89" t="s">
        <v>394</v>
      </c>
      <c r="B168" s="89" t="s">
        <v>164</v>
      </c>
      <c r="C168" s="89" t="s">
        <v>100</v>
      </c>
      <c r="D168" s="89" t="s">
        <v>394</v>
      </c>
      <c r="E168" s="89"/>
      <c r="F168" s="89"/>
      <c r="G168" s="90"/>
      <c r="H168" s="90"/>
      <c r="I168" s="101" t="s">
        <v>395</v>
      </c>
      <c r="J168" s="76">
        <f t="shared" si="47"/>
        <v>0</v>
      </c>
      <c r="K168" s="76"/>
      <c r="L168" s="76"/>
      <c r="M168" s="76"/>
      <c r="N168" s="76"/>
      <c r="O168" s="76"/>
      <c r="P168" s="76"/>
      <c r="Q168" s="76"/>
      <c r="R168" s="76"/>
      <c r="S168" s="76"/>
      <c r="T168" s="102"/>
      <c r="U168" s="102"/>
      <c r="V168" s="102"/>
      <c r="W168" s="102"/>
      <c r="X168" s="102"/>
      <c r="Y168" s="102"/>
      <c r="Z168" s="50">
        <f t="shared" si="48"/>
        <v>0</v>
      </c>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2"/>
      <c r="CL168" s="53"/>
      <c r="CM168" s="53"/>
      <c r="CN168" s="53"/>
      <c r="CO168" s="53"/>
      <c r="CP168" s="53"/>
      <c r="CQ168" s="53"/>
      <c r="CR168" s="54"/>
      <c r="CS168" s="54"/>
      <c r="CT168" s="54"/>
      <c r="CU168" s="54"/>
      <c r="CV168" s="54"/>
      <c r="CW168" s="54"/>
      <c r="CX168" s="54"/>
      <c r="CY168" s="54"/>
      <c r="CZ168" s="54"/>
      <c r="DA168" s="54"/>
      <c r="DB168" s="54"/>
      <c r="DC168" s="54"/>
      <c r="DD168" s="54"/>
      <c r="DE168" s="54"/>
      <c r="DF168" s="54"/>
      <c r="DG168" s="54"/>
      <c r="DH168" s="54"/>
      <c r="DI168" s="54"/>
      <c r="DJ168" s="54"/>
      <c r="DK168" s="54"/>
    </row>
    <row r="169" spans="1:115" ht="15.75" x14ac:dyDescent="0.25">
      <c r="A169" s="67" t="s">
        <v>394</v>
      </c>
      <c r="B169" s="67" t="s">
        <v>164</v>
      </c>
      <c r="C169" s="67" t="s">
        <v>100</v>
      </c>
      <c r="D169" s="67" t="s">
        <v>394</v>
      </c>
      <c r="E169" s="67" t="s">
        <v>396</v>
      </c>
      <c r="F169" s="67"/>
      <c r="G169" s="68"/>
      <c r="H169" s="68"/>
      <c r="I169" s="69" t="s">
        <v>395</v>
      </c>
      <c r="J169" s="76"/>
      <c r="K169" s="76"/>
      <c r="L169" s="76"/>
      <c r="M169" s="76"/>
      <c r="N169" s="76"/>
      <c r="O169" s="76"/>
      <c r="P169" s="76"/>
      <c r="Q169" s="76"/>
      <c r="R169" s="76"/>
      <c r="S169" s="76"/>
      <c r="T169" s="70"/>
      <c r="U169" s="70"/>
      <c r="V169" s="70"/>
      <c r="W169" s="70"/>
      <c r="X169" s="70"/>
      <c r="Y169" s="70"/>
      <c r="Z169" s="50"/>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2"/>
      <c r="CL169" s="53"/>
      <c r="CM169" s="53"/>
      <c r="CN169" s="53"/>
      <c r="CO169" s="53"/>
      <c r="CP169" s="53"/>
      <c r="CQ169" s="53"/>
      <c r="CR169" s="54"/>
      <c r="CS169" s="54"/>
      <c r="CT169" s="54"/>
      <c r="CU169" s="54"/>
      <c r="CV169" s="54"/>
      <c r="CW169" s="54"/>
      <c r="CX169" s="54"/>
      <c r="CY169" s="54"/>
      <c r="CZ169" s="54"/>
      <c r="DA169" s="54"/>
      <c r="DB169" s="54"/>
      <c r="DC169" s="54"/>
      <c r="DD169" s="54"/>
      <c r="DE169" s="54"/>
      <c r="DF169" s="54"/>
      <c r="DG169" s="54"/>
      <c r="DH169" s="54"/>
      <c r="DI169" s="54"/>
      <c r="DJ169" s="54"/>
      <c r="DK169" s="54"/>
    </row>
    <row r="170" spans="1:115" ht="31.5" x14ac:dyDescent="0.25">
      <c r="A170" s="71" t="s">
        <v>394</v>
      </c>
      <c r="B170" s="71" t="s">
        <v>164</v>
      </c>
      <c r="C170" s="71" t="s">
        <v>100</v>
      </c>
      <c r="D170" s="71" t="s">
        <v>394</v>
      </c>
      <c r="E170" s="71" t="s">
        <v>396</v>
      </c>
      <c r="F170" s="71" t="s">
        <v>397</v>
      </c>
      <c r="G170" s="72"/>
      <c r="H170" s="72"/>
      <c r="I170" s="73" t="s">
        <v>398</v>
      </c>
      <c r="J170" s="76">
        <f t="shared" ref="J170:J189" si="49">Z170</f>
        <v>0</v>
      </c>
      <c r="K170" s="76"/>
      <c r="L170" s="76"/>
      <c r="M170" s="76"/>
      <c r="N170" s="76"/>
      <c r="O170" s="76"/>
      <c r="P170" s="76"/>
      <c r="Q170" s="76"/>
      <c r="R170" s="76"/>
      <c r="S170" s="76"/>
      <c r="T170" s="79"/>
      <c r="U170" s="79"/>
      <c r="V170" s="79"/>
      <c r="W170" s="79"/>
      <c r="X170" s="79"/>
      <c r="Y170" s="79"/>
      <c r="Z170" s="50">
        <f t="shared" ref="Z170:Z189" si="50">SUM(AA170:CK170)</f>
        <v>0</v>
      </c>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2"/>
      <c r="CL170" s="53"/>
      <c r="CM170" s="53"/>
      <c r="CN170" s="53"/>
      <c r="CO170" s="53"/>
      <c r="CP170" s="53"/>
      <c r="CQ170" s="53"/>
      <c r="CR170" s="54"/>
      <c r="CS170" s="54"/>
      <c r="CT170" s="54"/>
      <c r="CU170" s="54"/>
      <c r="CV170" s="54"/>
      <c r="CW170" s="54"/>
      <c r="CX170" s="54"/>
      <c r="CY170" s="54"/>
      <c r="CZ170" s="54"/>
      <c r="DA170" s="54"/>
      <c r="DB170" s="54"/>
      <c r="DC170" s="54"/>
      <c r="DD170" s="54"/>
      <c r="DE170" s="54"/>
      <c r="DF170" s="54"/>
      <c r="DG170" s="54"/>
      <c r="DH170" s="54"/>
      <c r="DI170" s="54"/>
      <c r="DJ170" s="54"/>
      <c r="DK170" s="54"/>
    </row>
    <row r="171" spans="1:115" ht="90" x14ac:dyDescent="0.25">
      <c r="A171" s="75" t="s">
        <v>394</v>
      </c>
      <c r="B171" s="75" t="s">
        <v>164</v>
      </c>
      <c r="C171" s="75" t="s">
        <v>100</v>
      </c>
      <c r="D171" s="75" t="s">
        <v>394</v>
      </c>
      <c r="E171" s="75" t="s">
        <v>396</v>
      </c>
      <c r="F171" s="75" t="s">
        <v>397</v>
      </c>
      <c r="G171" s="145" t="s">
        <v>120</v>
      </c>
      <c r="H171" s="145" t="s">
        <v>143</v>
      </c>
      <c r="I171" s="146" t="s">
        <v>578</v>
      </c>
      <c r="J171" s="76">
        <f t="shared" si="49"/>
        <v>11751783374</v>
      </c>
      <c r="K171" s="147" t="s">
        <v>579</v>
      </c>
      <c r="L171" s="148" t="s">
        <v>580</v>
      </c>
      <c r="M171" s="148" t="s">
        <v>581</v>
      </c>
      <c r="N171" s="130" t="s">
        <v>582</v>
      </c>
      <c r="O171" s="85">
        <v>44198</v>
      </c>
      <c r="P171" s="85">
        <v>44561</v>
      </c>
      <c r="Q171" s="76">
        <v>11751783374</v>
      </c>
      <c r="R171" s="76" t="s">
        <v>404</v>
      </c>
      <c r="S171" s="76" t="s">
        <v>583</v>
      </c>
      <c r="T171" s="149" t="s">
        <v>584</v>
      </c>
      <c r="U171" s="75"/>
      <c r="V171" s="75" t="s">
        <v>585</v>
      </c>
      <c r="W171" s="75" t="s">
        <v>586</v>
      </c>
      <c r="X171" s="75"/>
      <c r="Y171" s="75"/>
      <c r="Z171" s="50">
        <f t="shared" si="50"/>
        <v>11751783374</v>
      </c>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v>11751783374</v>
      </c>
      <c r="BQ171" s="51"/>
      <c r="BR171" s="51"/>
      <c r="BS171" s="51"/>
      <c r="BT171" s="51"/>
      <c r="BU171" s="51"/>
      <c r="BV171" s="51"/>
      <c r="BW171" s="51"/>
      <c r="BX171" s="51"/>
      <c r="BY171" s="51"/>
      <c r="BZ171" s="51"/>
      <c r="CA171" s="51"/>
      <c r="CB171" s="51"/>
      <c r="CC171" s="51"/>
      <c r="CD171" s="51"/>
      <c r="CE171" s="51"/>
      <c r="CF171" s="51"/>
      <c r="CG171" s="51"/>
      <c r="CH171" s="51"/>
      <c r="CI171" s="51"/>
      <c r="CJ171" s="51"/>
      <c r="CK171" s="52"/>
      <c r="CL171" s="53"/>
      <c r="CM171" s="53"/>
      <c r="CN171" s="53"/>
      <c r="CO171" s="53"/>
      <c r="CP171" s="53"/>
      <c r="CQ171" s="53"/>
      <c r="CR171" s="54"/>
      <c r="CS171" s="54"/>
      <c r="CT171" s="54"/>
      <c r="CU171" s="54"/>
      <c r="CV171" s="54"/>
      <c r="CW171" s="54"/>
      <c r="CX171" s="54"/>
      <c r="CY171" s="54"/>
      <c r="CZ171" s="54"/>
      <c r="DA171" s="54"/>
      <c r="DB171" s="54"/>
      <c r="DC171" s="54"/>
      <c r="DD171" s="54"/>
      <c r="DE171" s="54"/>
      <c r="DF171" s="54"/>
      <c r="DG171" s="54"/>
      <c r="DH171" s="54"/>
      <c r="DI171" s="54"/>
      <c r="DJ171" s="54"/>
      <c r="DK171" s="54"/>
    </row>
    <row r="172" spans="1:115" ht="75" x14ac:dyDescent="0.25">
      <c r="A172" s="75" t="s">
        <v>394</v>
      </c>
      <c r="B172" s="75" t="s">
        <v>164</v>
      </c>
      <c r="C172" s="75" t="s">
        <v>100</v>
      </c>
      <c r="D172" s="75" t="s">
        <v>394</v>
      </c>
      <c r="E172" s="75" t="s">
        <v>396</v>
      </c>
      <c r="F172" s="75" t="s">
        <v>397</v>
      </c>
      <c r="G172" s="145" t="s">
        <v>120</v>
      </c>
      <c r="H172" s="145" t="s">
        <v>143</v>
      </c>
      <c r="I172" s="146" t="s">
        <v>587</v>
      </c>
      <c r="J172" s="76">
        <f t="shared" si="49"/>
        <v>75718040</v>
      </c>
      <c r="K172" s="130" t="s">
        <v>588</v>
      </c>
      <c r="L172" s="132" t="s">
        <v>589</v>
      </c>
      <c r="M172" s="130" t="s">
        <v>590</v>
      </c>
      <c r="N172" s="130" t="s">
        <v>591</v>
      </c>
      <c r="O172" s="85">
        <v>44198</v>
      </c>
      <c r="P172" s="85">
        <v>44561</v>
      </c>
      <c r="Q172" s="76">
        <v>75718040</v>
      </c>
      <c r="R172" s="76" t="s">
        <v>404</v>
      </c>
      <c r="S172" s="76" t="s">
        <v>583</v>
      </c>
      <c r="T172" s="149" t="s">
        <v>584</v>
      </c>
      <c r="U172" s="75"/>
      <c r="V172" s="75" t="s">
        <v>585</v>
      </c>
      <c r="W172" s="75" t="s">
        <v>586</v>
      </c>
      <c r="X172" s="75"/>
      <c r="Y172" s="75"/>
      <c r="Z172" s="50">
        <f t="shared" si="50"/>
        <v>75718040</v>
      </c>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v>75718040</v>
      </c>
      <c r="BQ172" s="51"/>
      <c r="BR172" s="51"/>
      <c r="BS172" s="51"/>
      <c r="BT172" s="51"/>
      <c r="BU172" s="51"/>
      <c r="BV172" s="51"/>
      <c r="BW172" s="51"/>
      <c r="BX172" s="51"/>
      <c r="BY172" s="51"/>
      <c r="BZ172" s="51"/>
      <c r="CA172" s="51"/>
      <c r="CB172" s="51"/>
      <c r="CC172" s="51"/>
      <c r="CD172" s="51"/>
      <c r="CE172" s="51"/>
      <c r="CF172" s="51"/>
      <c r="CG172" s="51"/>
      <c r="CH172" s="51"/>
      <c r="CI172" s="51"/>
      <c r="CJ172" s="51"/>
      <c r="CK172" s="52"/>
      <c r="CL172" s="53"/>
      <c r="CM172" s="53"/>
      <c r="CN172" s="53"/>
      <c r="CO172" s="53"/>
      <c r="CP172" s="53"/>
      <c r="CQ172" s="53"/>
      <c r="CR172" s="54"/>
      <c r="CS172" s="54"/>
      <c r="CT172" s="54"/>
      <c r="CU172" s="54"/>
      <c r="CV172" s="54"/>
      <c r="CW172" s="54"/>
      <c r="CX172" s="54"/>
      <c r="CY172" s="54"/>
      <c r="CZ172" s="54"/>
      <c r="DA172" s="54"/>
      <c r="DB172" s="54"/>
      <c r="DC172" s="54"/>
      <c r="DD172" s="54"/>
      <c r="DE172" s="54"/>
      <c r="DF172" s="54"/>
      <c r="DG172" s="54"/>
      <c r="DH172" s="54"/>
      <c r="DI172" s="54"/>
      <c r="DJ172" s="54"/>
      <c r="DK172" s="54"/>
    </row>
    <row r="173" spans="1:115" ht="60" x14ac:dyDescent="0.25">
      <c r="A173" s="75" t="s">
        <v>394</v>
      </c>
      <c r="B173" s="75" t="s">
        <v>164</v>
      </c>
      <c r="C173" s="75" t="s">
        <v>100</v>
      </c>
      <c r="D173" s="75" t="s">
        <v>394</v>
      </c>
      <c r="E173" s="75" t="s">
        <v>396</v>
      </c>
      <c r="F173" s="75" t="s">
        <v>397</v>
      </c>
      <c r="G173" s="145" t="s">
        <v>120</v>
      </c>
      <c r="H173" s="145" t="s">
        <v>143</v>
      </c>
      <c r="I173" s="146" t="s">
        <v>592</v>
      </c>
      <c r="J173" s="76">
        <f t="shared" si="49"/>
        <v>166254756327</v>
      </c>
      <c r="K173" s="130" t="s">
        <v>593</v>
      </c>
      <c r="L173" s="148" t="s">
        <v>594</v>
      </c>
      <c r="M173" s="130" t="s">
        <v>581</v>
      </c>
      <c r="N173" s="130" t="s">
        <v>582</v>
      </c>
      <c r="O173" s="85">
        <v>44198</v>
      </c>
      <c r="P173" s="85">
        <v>44561</v>
      </c>
      <c r="Q173" s="76">
        <v>166254756327</v>
      </c>
      <c r="R173" s="76" t="s">
        <v>404</v>
      </c>
      <c r="S173" s="76" t="s">
        <v>583</v>
      </c>
      <c r="T173" s="149" t="s">
        <v>584</v>
      </c>
      <c r="U173" s="75"/>
      <c r="V173" s="75" t="s">
        <v>585</v>
      </c>
      <c r="W173" s="75" t="s">
        <v>586</v>
      </c>
      <c r="X173" s="75"/>
      <c r="Y173" s="75"/>
      <c r="Z173" s="50">
        <f t="shared" si="50"/>
        <v>166254756327</v>
      </c>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v>137506422610</v>
      </c>
      <c r="BQ173" s="51">
        <v>8694690472</v>
      </c>
      <c r="BR173" s="51">
        <v>20053643245</v>
      </c>
      <c r="BS173" s="51"/>
      <c r="BT173" s="51"/>
      <c r="BU173" s="51"/>
      <c r="BV173" s="51"/>
      <c r="BW173" s="51"/>
      <c r="BX173" s="51"/>
      <c r="BY173" s="51"/>
      <c r="BZ173" s="51"/>
      <c r="CA173" s="51"/>
      <c r="CB173" s="51"/>
      <c r="CC173" s="51"/>
      <c r="CD173" s="51"/>
      <c r="CE173" s="51"/>
      <c r="CF173" s="51"/>
      <c r="CG173" s="51"/>
      <c r="CH173" s="51"/>
      <c r="CI173" s="51"/>
      <c r="CJ173" s="51"/>
      <c r="CK173" s="52"/>
      <c r="CL173" s="53"/>
      <c r="CM173" s="53"/>
      <c r="CN173" s="53"/>
      <c r="CO173" s="53"/>
      <c r="CP173" s="53"/>
      <c r="CQ173" s="53"/>
      <c r="CR173" s="54"/>
      <c r="CS173" s="54"/>
      <c r="CT173" s="54"/>
      <c r="CU173" s="54"/>
      <c r="CV173" s="54"/>
      <c r="CW173" s="54"/>
      <c r="CX173" s="54"/>
      <c r="CY173" s="54"/>
      <c r="CZ173" s="54"/>
      <c r="DA173" s="54"/>
      <c r="DB173" s="54"/>
      <c r="DC173" s="54"/>
      <c r="DD173" s="54"/>
      <c r="DE173" s="54"/>
      <c r="DF173" s="54"/>
      <c r="DG173" s="54"/>
      <c r="DH173" s="54"/>
      <c r="DI173" s="54"/>
      <c r="DJ173" s="54"/>
      <c r="DK173" s="54"/>
    </row>
    <row r="174" spans="1:115" ht="90" x14ac:dyDescent="0.25">
      <c r="A174" s="75" t="s">
        <v>394</v>
      </c>
      <c r="B174" s="75" t="s">
        <v>164</v>
      </c>
      <c r="C174" s="75" t="s">
        <v>100</v>
      </c>
      <c r="D174" s="75" t="s">
        <v>394</v>
      </c>
      <c r="E174" s="75" t="s">
        <v>396</v>
      </c>
      <c r="F174" s="75" t="s">
        <v>397</v>
      </c>
      <c r="G174" s="145" t="s">
        <v>120</v>
      </c>
      <c r="H174" s="145" t="s">
        <v>143</v>
      </c>
      <c r="I174" s="146" t="s">
        <v>595</v>
      </c>
      <c r="J174" s="76">
        <f t="shared" si="49"/>
        <v>95308326</v>
      </c>
      <c r="K174" s="130" t="s">
        <v>596</v>
      </c>
      <c r="L174" s="130" t="s">
        <v>597</v>
      </c>
      <c r="M174" s="130" t="s">
        <v>598</v>
      </c>
      <c r="N174" s="130" t="s">
        <v>599</v>
      </c>
      <c r="O174" s="85">
        <v>44378</v>
      </c>
      <c r="P174" s="85">
        <v>44560</v>
      </c>
      <c r="Q174" s="76">
        <v>95308326</v>
      </c>
      <c r="R174" s="76" t="s">
        <v>404</v>
      </c>
      <c r="S174" s="76" t="s">
        <v>600</v>
      </c>
      <c r="T174" s="149" t="s">
        <v>601</v>
      </c>
      <c r="U174" s="75"/>
      <c r="V174" s="75" t="s">
        <v>585</v>
      </c>
      <c r="W174" s="75" t="s">
        <v>586</v>
      </c>
      <c r="X174" s="75"/>
      <c r="Y174" s="75"/>
      <c r="Z174" s="50">
        <f t="shared" si="50"/>
        <v>95308326</v>
      </c>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v>95308326</v>
      </c>
      <c r="BQ174" s="51"/>
      <c r="BR174" s="51"/>
      <c r="BS174" s="51"/>
      <c r="BT174" s="51"/>
      <c r="BU174" s="51"/>
      <c r="BV174" s="51"/>
      <c r="BW174" s="51"/>
      <c r="BX174" s="51"/>
      <c r="BY174" s="51"/>
      <c r="BZ174" s="51"/>
      <c r="CA174" s="51"/>
      <c r="CB174" s="51"/>
      <c r="CC174" s="51"/>
      <c r="CD174" s="51"/>
      <c r="CE174" s="51"/>
      <c r="CF174" s="51"/>
      <c r="CG174" s="51"/>
      <c r="CH174" s="51"/>
      <c r="CI174" s="51"/>
      <c r="CJ174" s="51"/>
      <c r="CK174" s="52"/>
      <c r="CL174" s="53"/>
      <c r="CM174" s="53"/>
      <c r="CN174" s="53"/>
      <c r="CO174" s="53"/>
      <c r="CP174" s="53"/>
      <c r="CQ174" s="53"/>
      <c r="CR174" s="54"/>
      <c r="CS174" s="54"/>
      <c r="CT174" s="54"/>
      <c r="CU174" s="54"/>
      <c r="CV174" s="54"/>
      <c r="CW174" s="54"/>
      <c r="CX174" s="54"/>
      <c r="CY174" s="54"/>
      <c r="CZ174" s="54"/>
      <c r="DA174" s="54"/>
      <c r="DB174" s="54"/>
      <c r="DC174" s="54"/>
      <c r="DD174" s="54"/>
      <c r="DE174" s="54"/>
      <c r="DF174" s="54"/>
      <c r="DG174" s="54"/>
      <c r="DH174" s="54"/>
      <c r="DI174" s="54"/>
      <c r="DJ174" s="54"/>
      <c r="DK174" s="54"/>
    </row>
    <row r="175" spans="1:115" ht="60" x14ac:dyDescent="0.25">
      <c r="A175" s="75" t="s">
        <v>394</v>
      </c>
      <c r="B175" s="75" t="s">
        <v>164</v>
      </c>
      <c r="C175" s="75" t="s">
        <v>100</v>
      </c>
      <c r="D175" s="75" t="s">
        <v>394</v>
      </c>
      <c r="E175" s="75" t="s">
        <v>396</v>
      </c>
      <c r="F175" s="75" t="s">
        <v>397</v>
      </c>
      <c r="G175" s="145" t="s">
        <v>120</v>
      </c>
      <c r="H175" s="145" t="s">
        <v>143</v>
      </c>
      <c r="I175" s="146" t="s">
        <v>602</v>
      </c>
      <c r="J175" s="76">
        <f t="shared" si="49"/>
        <v>14522441251</v>
      </c>
      <c r="K175" s="130" t="s">
        <v>603</v>
      </c>
      <c r="L175" s="148" t="s">
        <v>604</v>
      </c>
      <c r="M175" s="130" t="s">
        <v>581</v>
      </c>
      <c r="N175" s="130" t="s">
        <v>582</v>
      </c>
      <c r="O175" s="85">
        <v>44198</v>
      </c>
      <c r="P175" s="85">
        <v>44561</v>
      </c>
      <c r="Q175" s="76">
        <v>14522441251</v>
      </c>
      <c r="R175" s="76" t="s">
        <v>404</v>
      </c>
      <c r="S175" s="76" t="s">
        <v>583</v>
      </c>
      <c r="T175" s="149" t="s">
        <v>584</v>
      </c>
      <c r="U175" s="75"/>
      <c r="V175" s="75" t="s">
        <v>585</v>
      </c>
      <c r="W175" s="75" t="s">
        <v>586</v>
      </c>
      <c r="X175" s="75"/>
      <c r="Y175" s="75"/>
      <c r="Z175" s="50">
        <f t="shared" si="50"/>
        <v>14522441251</v>
      </c>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v>12008952383</v>
      </c>
      <c r="BQ175" s="51">
        <v>761241027</v>
      </c>
      <c r="BR175" s="51">
        <v>1752247841</v>
      </c>
      <c r="BS175" s="51"/>
      <c r="BT175" s="51"/>
      <c r="BU175" s="51"/>
      <c r="BV175" s="51"/>
      <c r="BW175" s="51"/>
      <c r="BX175" s="51"/>
      <c r="BY175" s="51"/>
      <c r="BZ175" s="51"/>
      <c r="CA175" s="51"/>
      <c r="CB175" s="51"/>
      <c r="CC175" s="51"/>
      <c r="CD175" s="51"/>
      <c r="CE175" s="51"/>
      <c r="CF175" s="51"/>
      <c r="CG175" s="51"/>
      <c r="CH175" s="51"/>
      <c r="CI175" s="51"/>
      <c r="CJ175" s="51"/>
      <c r="CK175" s="52"/>
      <c r="CL175" s="53"/>
      <c r="CM175" s="53"/>
      <c r="CN175" s="53"/>
      <c r="CO175" s="53"/>
      <c r="CP175" s="53"/>
      <c r="CQ175" s="53"/>
      <c r="CR175" s="54"/>
      <c r="CS175" s="54"/>
      <c r="CT175" s="54"/>
      <c r="CU175" s="54"/>
      <c r="CV175" s="54"/>
      <c r="CW175" s="54"/>
      <c r="CX175" s="54"/>
      <c r="CY175" s="54"/>
      <c r="CZ175" s="54"/>
      <c r="DA175" s="54"/>
      <c r="DB175" s="54"/>
      <c r="DC175" s="54"/>
      <c r="DD175" s="54"/>
      <c r="DE175" s="54"/>
      <c r="DF175" s="54"/>
      <c r="DG175" s="54"/>
      <c r="DH175" s="54"/>
      <c r="DI175" s="54"/>
      <c r="DJ175" s="54"/>
      <c r="DK175" s="54"/>
    </row>
    <row r="176" spans="1:115" ht="90" x14ac:dyDescent="0.25">
      <c r="A176" s="75" t="s">
        <v>394</v>
      </c>
      <c r="B176" s="75" t="s">
        <v>164</v>
      </c>
      <c r="C176" s="75" t="s">
        <v>100</v>
      </c>
      <c r="D176" s="75" t="s">
        <v>394</v>
      </c>
      <c r="E176" s="75" t="s">
        <v>396</v>
      </c>
      <c r="F176" s="75" t="s">
        <v>397</v>
      </c>
      <c r="G176" s="145" t="s">
        <v>120</v>
      </c>
      <c r="H176" s="145" t="s">
        <v>143</v>
      </c>
      <c r="I176" s="146" t="s">
        <v>605</v>
      </c>
      <c r="J176" s="76">
        <f t="shared" si="49"/>
        <v>1643247</v>
      </c>
      <c r="K176" s="130" t="s">
        <v>606</v>
      </c>
      <c r="L176" s="130" t="s">
        <v>607</v>
      </c>
      <c r="M176" s="130" t="s">
        <v>598</v>
      </c>
      <c r="N176" s="130" t="s">
        <v>608</v>
      </c>
      <c r="O176" s="85">
        <v>44378</v>
      </c>
      <c r="P176" s="85">
        <v>44560</v>
      </c>
      <c r="Q176" s="76">
        <v>1643247</v>
      </c>
      <c r="R176" s="76" t="s">
        <v>404</v>
      </c>
      <c r="S176" s="76" t="s">
        <v>600</v>
      </c>
      <c r="T176" s="149" t="s">
        <v>609</v>
      </c>
      <c r="U176" s="75"/>
      <c r="V176" s="75" t="s">
        <v>585</v>
      </c>
      <c r="W176" s="75" t="s">
        <v>586</v>
      </c>
      <c r="X176" s="75"/>
      <c r="Y176" s="75"/>
      <c r="Z176" s="50">
        <f t="shared" si="50"/>
        <v>1643247</v>
      </c>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v>1643247</v>
      </c>
      <c r="BQ176" s="51"/>
      <c r="BR176" s="51"/>
      <c r="BS176" s="51"/>
      <c r="BT176" s="51"/>
      <c r="BU176" s="51"/>
      <c r="BV176" s="51"/>
      <c r="BW176" s="51"/>
      <c r="BX176" s="51"/>
      <c r="BY176" s="51"/>
      <c r="BZ176" s="51"/>
      <c r="CA176" s="51"/>
      <c r="CB176" s="51"/>
      <c r="CC176" s="51"/>
      <c r="CD176" s="51"/>
      <c r="CE176" s="51"/>
      <c r="CF176" s="51"/>
      <c r="CG176" s="51"/>
      <c r="CH176" s="51"/>
      <c r="CI176" s="51"/>
      <c r="CJ176" s="51"/>
      <c r="CK176" s="52"/>
      <c r="CL176" s="53"/>
      <c r="CM176" s="53"/>
      <c r="CN176" s="53"/>
      <c r="CO176" s="53"/>
      <c r="CP176" s="53"/>
      <c r="CQ176" s="53"/>
      <c r="CR176" s="54"/>
      <c r="CS176" s="54"/>
      <c r="CT176" s="54"/>
      <c r="CU176" s="54"/>
      <c r="CV176" s="54"/>
      <c r="CW176" s="54"/>
      <c r="CX176" s="54"/>
      <c r="CY176" s="54"/>
      <c r="CZ176" s="54"/>
      <c r="DA176" s="54"/>
      <c r="DB176" s="54"/>
      <c r="DC176" s="54"/>
      <c r="DD176" s="54"/>
      <c r="DE176" s="54"/>
      <c r="DF176" s="54"/>
      <c r="DG176" s="54"/>
      <c r="DH176" s="54"/>
      <c r="DI176" s="54"/>
      <c r="DJ176" s="54"/>
      <c r="DK176" s="54"/>
    </row>
    <row r="177" spans="1:115" ht="75" x14ac:dyDescent="0.25">
      <c r="A177" s="75" t="s">
        <v>394</v>
      </c>
      <c r="B177" s="75" t="s">
        <v>164</v>
      </c>
      <c r="C177" s="75" t="s">
        <v>100</v>
      </c>
      <c r="D177" s="75" t="s">
        <v>394</v>
      </c>
      <c r="E177" s="75" t="s">
        <v>396</v>
      </c>
      <c r="F177" s="75" t="s">
        <v>397</v>
      </c>
      <c r="G177" s="145" t="s">
        <v>120</v>
      </c>
      <c r="H177" s="145" t="s">
        <v>143</v>
      </c>
      <c r="I177" s="146" t="s">
        <v>610</v>
      </c>
      <c r="J177" s="76">
        <f t="shared" si="49"/>
        <v>711904317</v>
      </c>
      <c r="K177" s="130" t="s">
        <v>611</v>
      </c>
      <c r="L177" s="130" t="s">
        <v>612</v>
      </c>
      <c r="M177" s="130" t="s">
        <v>613</v>
      </c>
      <c r="N177" s="130" t="s">
        <v>614</v>
      </c>
      <c r="O177" s="85">
        <v>44378</v>
      </c>
      <c r="P177" s="85">
        <v>44560</v>
      </c>
      <c r="Q177" s="76">
        <v>711904317</v>
      </c>
      <c r="R177" s="76" t="s">
        <v>404</v>
      </c>
      <c r="S177" s="76" t="s">
        <v>615</v>
      </c>
      <c r="T177" s="149" t="s">
        <v>616</v>
      </c>
      <c r="U177" s="75"/>
      <c r="V177" s="75" t="s">
        <v>585</v>
      </c>
      <c r="W177" s="75" t="s">
        <v>586</v>
      </c>
      <c r="X177" s="75"/>
      <c r="Y177" s="75"/>
      <c r="Z177" s="50">
        <f t="shared" si="50"/>
        <v>711904317</v>
      </c>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v>711904317</v>
      </c>
      <c r="BQ177" s="51"/>
      <c r="BR177" s="51"/>
      <c r="BS177" s="51"/>
      <c r="BT177" s="51"/>
      <c r="BU177" s="51"/>
      <c r="BV177" s="51"/>
      <c r="BW177" s="51"/>
      <c r="BX177" s="51"/>
      <c r="BY177" s="51"/>
      <c r="BZ177" s="51"/>
      <c r="CA177" s="51"/>
      <c r="CB177" s="51"/>
      <c r="CC177" s="51"/>
      <c r="CD177" s="51"/>
      <c r="CE177" s="51"/>
      <c r="CF177" s="51"/>
      <c r="CG177" s="51"/>
      <c r="CH177" s="51"/>
      <c r="CI177" s="51"/>
      <c r="CJ177" s="51"/>
      <c r="CK177" s="52"/>
      <c r="CL177" s="53"/>
      <c r="CM177" s="53"/>
      <c r="CN177" s="53"/>
      <c r="CO177" s="53"/>
      <c r="CP177" s="53"/>
      <c r="CQ177" s="53"/>
      <c r="CR177" s="54"/>
      <c r="CS177" s="54"/>
      <c r="CT177" s="54"/>
      <c r="CU177" s="54"/>
      <c r="CV177" s="54"/>
      <c r="CW177" s="54"/>
      <c r="CX177" s="54"/>
      <c r="CY177" s="54"/>
      <c r="CZ177" s="54"/>
      <c r="DA177" s="54"/>
      <c r="DB177" s="54"/>
      <c r="DC177" s="54"/>
      <c r="DD177" s="54"/>
      <c r="DE177" s="54"/>
      <c r="DF177" s="54"/>
      <c r="DG177" s="54"/>
      <c r="DH177" s="54"/>
      <c r="DI177" s="54"/>
      <c r="DJ177" s="54"/>
      <c r="DK177" s="54"/>
    </row>
    <row r="178" spans="1:115" ht="120" x14ac:dyDescent="0.25">
      <c r="A178" s="75" t="s">
        <v>394</v>
      </c>
      <c r="B178" s="75" t="s">
        <v>164</v>
      </c>
      <c r="C178" s="75" t="s">
        <v>100</v>
      </c>
      <c r="D178" s="75" t="s">
        <v>394</v>
      </c>
      <c r="E178" s="75" t="s">
        <v>396</v>
      </c>
      <c r="F178" s="75" t="s">
        <v>397</v>
      </c>
      <c r="G178" s="145" t="s">
        <v>120</v>
      </c>
      <c r="H178" s="145" t="s">
        <v>143</v>
      </c>
      <c r="I178" s="146" t="s">
        <v>617</v>
      </c>
      <c r="J178" s="76">
        <f t="shared" si="49"/>
        <v>893633565</v>
      </c>
      <c r="K178" s="132" t="s">
        <v>618</v>
      </c>
      <c r="L178" s="132" t="s">
        <v>619</v>
      </c>
      <c r="M178" s="130" t="s">
        <v>620</v>
      </c>
      <c r="N178" s="130" t="s">
        <v>621</v>
      </c>
      <c r="O178" s="85">
        <v>44242</v>
      </c>
      <c r="P178" s="85">
        <v>44519</v>
      </c>
      <c r="Q178" s="76">
        <v>893633565</v>
      </c>
      <c r="R178" s="76" t="s">
        <v>404</v>
      </c>
      <c r="S178" s="76" t="s">
        <v>428</v>
      </c>
      <c r="T178" s="149" t="s">
        <v>622</v>
      </c>
      <c r="U178" s="75"/>
      <c r="V178" s="75" t="s">
        <v>585</v>
      </c>
      <c r="W178" s="75" t="s">
        <v>586</v>
      </c>
      <c r="X178" s="75"/>
      <c r="Y178" s="75"/>
      <c r="Z178" s="50">
        <f t="shared" si="50"/>
        <v>893633565</v>
      </c>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v>893633565</v>
      </c>
      <c r="BQ178" s="51"/>
      <c r="BR178" s="51"/>
      <c r="BS178" s="51"/>
      <c r="BT178" s="51"/>
      <c r="BU178" s="51"/>
      <c r="BV178" s="51"/>
      <c r="BW178" s="51"/>
      <c r="BX178" s="51"/>
      <c r="BY178" s="51"/>
      <c r="BZ178" s="51"/>
      <c r="CA178" s="51"/>
      <c r="CB178" s="51"/>
      <c r="CC178" s="51"/>
      <c r="CD178" s="51"/>
      <c r="CE178" s="51"/>
      <c r="CF178" s="51"/>
      <c r="CG178" s="51"/>
      <c r="CH178" s="51"/>
      <c r="CI178" s="51"/>
      <c r="CJ178" s="51"/>
      <c r="CK178" s="52"/>
      <c r="CL178" s="53"/>
      <c r="CM178" s="53"/>
      <c r="CN178" s="53"/>
      <c r="CO178" s="53"/>
      <c r="CP178" s="53"/>
      <c r="CQ178" s="53"/>
      <c r="CR178" s="54"/>
      <c r="CS178" s="54"/>
      <c r="CT178" s="54"/>
      <c r="CU178" s="54"/>
      <c r="CV178" s="54"/>
      <c r="CW178" s="54"/>
      <c r="CX178" s="54"/>
      <c r="CY178" s="54"/>
      <c r="CZ178" s="54"/>
      <c r="DA178" s="54"/>
      <c r="DB178" s="54"/>
      <c r="DC178" s="54"/>
      <c r="DD178" s="54"/>
      <c r="DE178" s="54"/>
      <c r="DF178" s="54"/>
      <c r="DG178" s="54"/>
      <c r="DH178" s="54"/>
      <c r="DI178" s="54"/>
      <c r="DJ178" s="54"/>
      <c r="DK178" s="54"/>
    </row>
    <row r="179" spans="1:115" ht="165" x14ac:dyDescent="0.25">
      <c r="A179" s="75" t="s">
        <v>394</v>
      </c>
      <c r="B179" s="75" t="s">
        <v>164</v>
      </c>
      <c r="C179" s="75" t="s">
        <v>100</v>
      </c>
      <c r="D179" s="75" t="s">
        <v>394</v>
      </c>
      <c r="E179" s="75" t="s">
        <v>396</v>
      </c>
      <c r="F179" s="75" t="s">
        <v>397</v>
      </c>
      <c r="G179" s="145" t="s">
        <v>120</v>
      </c>
      <c r="H179" s="145" t="s">
        <v>143</v>
      </c>
      <c r="I179" s="146" t="s">
        <v>623</v>
      </c>
      <c r="J179" s="76">
        <f t="shared" si="49"/>
        <v>312343694</v>
      </c>
      <c r="K179" s="132" t="s">
        <v>624</v>
      </c>
      <c r="L179" s="130" t="s">
        <v>625</v>
      </c>
      <c r="M179" s="130" t="s">
        <v>626</v>
      </c>
      <c r="N179" s="130" t="s">
        <v>627</v>
      </c>
      <c r="O179" s="85">
        <v>44198</v>
      </c>
      <c r="P179" s="85">
        <v>44519</v>
      </c>
      <c r="Q179" s="76">
        <v>273117672</v>
      </c>
      <c r="R179" s="76" t="s">
        <v>404</v>
      </c>
      <c r="S179" s="76" t="s">
        <v>628</v>
      </c>
      <c r="T179" s="149" t="s">
        <v>629</v>
      </c>
      <c r="U179" s="75"/>
      <c r="V179" s="75" t="s">
        <v>585</v>
      </c>
      <c r="W179" s="75" t="s">
        <v>586</v>
      </c>
      <c r="X179" s="75"/>
      <c r="Y179" s="75"/>
      <c r="Z179" s="50">
        <f t="shared" si="50"/>
        <v>312343694</v>
      </c>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v>312343694</v>
      </c>
      <c r="BQ179" s="51"/>
      <c r="BR179" s="51"/>
      <c r="BS179" s="51"/>
      <c r="BT179" s="51"/>
      <c r="BU179" s="51"/>
      <c r="BV179" s="51"/>
      <c r="BW179" s="51"/>
      <c r="BX179" s="51"/>
      <c r="BY179" s="51"/>
      <c r="BZ179" s="51"/>
      <c r="CA179" s="51"/>
      <c r="CB179" s="51"/>
      <c r="CC179" s="51"/>
      <c r="CD179" s="51"/>
      <c r="CE179" s="51"/>
      <c r="CF179" s="51"/>
      <c r="CG179" s="51"/>
      <c r="CH179" s="51"/>
      <c r="CI179" s="51"/>
      <c r="CJ179" s="51"/>
      <c r="CK179" s="52"/>
      <c r="CL179" s="53"/>
      <c r="CM179" s="53"/>
      <c r="CN179" s="53"/>
      <c r="CO179" s="53"/>
      <c r="CP179" s="53"/>
      <c r="CQ179" s="53"/>
      <c r="CR179" s="54"/>
      <c r="CS179" s="54"/>
      <c r="CT179" s="54"/>
      <c r="CU179" s="54"/>
      <c r="CV179" s="54"/>
      <c r="CW179" s="54"/>
      <c r="CX179" s="54"/>
      <c r="CY179" s="54"/>
      <c r="CZ179" s="54"/>
      <c r="DA179" s="54"/>
      <c r="DB179" s="54"/>
      <c r="DC179" s="54"/>
      <c r="DD179" s="54"/>
      <c r="DE179" s="54"/>
      <c r="DF179" s="54"/>
      <c r="DG179" s="54"/>
      <c r="DH179" s="54"/>
      <c r="DI179" s="54"/>
      <c r="DJ179" s="54"/>
      <c r="DK179" s="54"/>
    </row>
    <row r="180" spans="1:115" ht="105" x14ac:dyDescent="0.25">
      <c r="A180" s="75" t="s">
        <v>394</v>
      </c>
      <c r="B180" s="75" t="s">
        <v>164</v>
      </c>
      <c r="C180" s="75" t="s">
        <v>100</v>
      </c>
      <c r="D180" s="75" t="s">
        <v>394</v>
      </c>
      <c r="E180" s="75" t="s">
        <v>396</v>
      </c>
      <c r="F180" s="75" t="s">
        <v>397</v>
      </c>
      <c r="G180" s="145" t="s">
        <v>120</v>
      </c>
      <c r="H180" s="145" t="s">
        <v>143</v>
      </c>
      <c r="I180" s="146" t="s">
        <v>630</v>
      </c>
      <c r="J180" s="76">
        <f t="shared" si="49"/>
        <v>200000000</v>
      </c>
      <c r="K180" s="132" t="s">
        <v>631</v>
      </c>
      <c r="L180" s="132" t="s">
        <v>632</v>
      </c>
      <c r="M180" s="130" t="s">
        <v>633</v>
      </c>
      <c r="N180" s="130" t="s">
        <v>634</v>
      </c>
      <c r="O180" s="85">
        <v>44378</v>
      </c>
      <c r="P180" s="85">
        <v>44519</v>
      </c>
      <c r="Q180" s="76">
        <v>200000000</v>
      </c>
      <c r="R180" s="76" t="s">
        <v>404</v>
      </c>
      <c r="S180" s="76" t="s">
        <v>615</v>
      </c>
      <c r="T180" s="149"/>
      <c r="U180" s="75"/>
      <c r="V180" s="75" t="s">
        <v>585</v>
      </c>
      <c r="W180" s="75" t="s">
        <v>586</v>
      </c>
      <c r="X180" s="75"/>
      <c r="Y180" s="75"/>
      <c r="Z180" s="50">
        <f t="shared" si="50"/>
        <v>200000000</v>
      </c>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v>200000000</v>
      </c>
      <c r="BQ180" s="51"/>
      <c r="BR180" s="51"/>
      <c r="BS180" s="51"/>
      <c r="BT180" s="51"/>
      <c r="BU180" s="51"/>
      <c r="BV180" s="51"/>
      <c r="BW180" s="51"/>
      <c r="BX180" s="51"/>
      <c r="BY180" s="51"/>
      <c r="BZ180" s="51"/>
      <c r="CA180" s="51"/>
      <c r="CB180" s="51"/>
      <c r="CC180" s="51"/>
      <c r="CD180" s="51"/>
      <c r="CE180" s="51"/>
      <c r="CF180" s="51"/>
      <c r="CG180" s="51"/>
      <c r="CH180" s="51"/>
      <c r="CI180" s="51"/>
      <c r="CJ180" s="51"/>
      <c r="CK180" s="52"/>
      <c r="CL180" s="53"/>
      <c r="CM180" s="53"/>
      <c r="CN180" s="53"/>
      <c r="CO180" s="53"/>
      <c r="CP180" s="53"/>
      <c r="CQ180" s="53"/>
      <c r="CR180" s="54"/>
      <c r="CS180" s="54"/>
      <c r="CT180" s="54"/>
      <c r="CU180" s="54"/>
      <c r="CV180" s="54"/>
      <c r="CW180" s="54"/>
      <c r="CX180" s="54"/>
      <c r="CY180" s="54"/>
      <c r="CZ180" s="54"/>
      <c r="DA180" s="54"/>
      <c r="DB180" s="54"/>
      <c r="DC180" s="54"/>
      <c r="DD180" s="54"/>
      <c r="DE180" s="54"/>
      <c r="DF180" s="54"/>
      <c r="DG180" s="54"/>
      <c r="DH180" s="54"/>
      <c r="DI180" s="54"/>
      <c r="DJ180" s="54"/>
      <c r="DK180" s="54"/>
    </row>
    <row r="181" spans="1:115" ht="165" x14ac:dyDescent="0.25">
      <c r="A181" s="75" t="s">
        <v>394</v>
      </c>
      <c r="B181" s="75" t="s">
        <v>164</v>
      </c>
      <c r="C181" s="75" t="s">
        <v>100</v>
      </c>
      <c r="D181" s="75" t="s">
        <v>394</v>
      </c>
      <c r="E181" s="75" t="s">
        <v>396</v>
      </c>
      <c r="F181" s="75" t="s">
        <v>397</v>
      </c>
      <c r="G181" s="145" t="s">
        <v>120</v>
      </c>
      <c r="H181" s="145" t="s">
        <v>143</v>
      </c>
      <c r="I181" s="146" t="s">
        <v>635</v>
      </c>
      <c r="J181" s="76">
        <f t="shared" si="49"/>
        <v>200000000</v>
      </c>
      <c r="K181" s="132" t="s">
        <v>636</v>
      </c>
      <c r="L181" s="130" t="s">
        <v>637</v>
      </c>
      <c r="M181" s="130" t="s">
        <v>638</v>
      </c>
      <c r="N181" s="130" t="s">
        <v>639</v>
      </c>
      <c r="O181" s="85">
        <v>44256</v>
      </c>
      <c r="P181" s="85">
        <v>44560</v>
      </c>
      <c r="Q181" s="76">
        <v>200000000</v>
      </c>
      <c r="R181" s="76" t="s">
        <v>404</v>
      </c>
      <c r="S181" s="76" t="s">
        <v>583</v>
      </c>
      <c r="T181" s="149"/>
      <c r="U181" s="75"/>
      <c r="V181" s="75" t="s">
        <v>585</v>
      </c>
      <c r="W181" s="75" t="s">
        <v>586</v>
      </c>
      <c r="X181" s="75"/>
      <c r="Y181" s="75"/>
      <c r="Z181" s="50">
        <f t="shared" si="50"/>
        <v>200000000</v>
      </c>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v>170000000</v>
      </c>
      <c r="BQ181" s="51"/>
      <c r="BR181" s="51"/>
      <c r="BS181" s="51">
        <v>30000000</v>
      </c>
      <c r="BT181" s="51"/>
      <c r="BU181" s="51"/>
      <c r="BV181" s="51"/>
      <c r="BW181" s="51"/>
      <c r="BX181" s="51"/>
      <c r="BY181" s="51"/>
      <c r="BZ181" s="51"/>
      <c r="CA181" s="51"/>
      <c r="CB181" s="51"/>
      <c r="CC181" s="51"/>
      <c r="CD181" s="51"/>
      <c r="CE181" s="51"/>
      <c r="CF181" s="51"/>
      <c r="CG181" s="51"/>
      <c r="CH181" s="51"/>
      <c r="CI181" s="51"/>
      <c r="CJ181" s="51"/>
      <c r="CK181" s="52"/>
      <c r="CL181" s="53"/>
      <c r="CM181" s="53"/>
      <c r="CN181" s="53"/>
      <c r="CO181" s="53"/>
      <c r="CP181" s="53"/>
      <c r="CQ181" s="53"/>
      <c r="CR181" s="54"/>
      <c r="CS181" s="54"/>
      <c r="CT181" s="54"/>
      <c r="CU181" s="54"/>
      <c r="CV181" s="54"/>
      <c r="CW181" s="54"/>
      <c r="CX181" s="54"/>
      <c r="CY181" s="54"/>
      <c r="CZ181" s="54"/>
      <c r="DA181" s="54"/>
      <c r="DB181" s="54"/>
      <c r="DC181" s="54"/>
      <c r="DD181" s="54"/>
      <c r="DE181" s="54"/>
      <c r="DF181" s="54"/>
      <c r="DG181" s="54"/>
      <c r="DH181" s="54"/>
      <c r="DI181" s="54"/>
      <c r="DJ181" s="54"/>
      <c r="DK181" s="54"/>
    </row>
    <row r="182" spans="1:115" ht="60" x14ac:dyDescent="0.25">
      <c r="A182" s="75" t="s">
        <v>394</v>
      </c>
      <c r="B182" s="75" t="s">
        <v>164</v>
      </c>
      <c r="C182" s="75" t="s">
        <v>100</v>
      </c>
      <c r="D182" s="75" t="s">
        <v>394</v>
      </c>
      <c r="E182" s="75" t="s">
        <v>396</v>
      </c>
      <c r="F182" s="75" t="s">
        <v>397</v>
      </c>
      <c r="G182" s="145" t="s">
        <v>120</v>
      </c>
      <c r="H182" s="145" t="s">
        <v>143</v>
      </c>
      <c r="I182" s="146" t="s">
        <v>640</v>
      </c>
      <c r="J182" s="76">
        <f t="shared" si="49"/>
        <v>1500000000</v>
      </c>
      <c r="K182" s="130" t="s">
        <v>641</v>
      </c>
      <c r="L182" s="130" t="s">
        <v>642</v>
      </c>
      <c r="M182" s="130" t="s">
        <v>643</v>
      </c>
      <c r="N182" s="130" t="s">
        <v>644</v>
      </c>
      <c r="O182" s="85">
        <v>44287</v>
      </c>
      <c r="P182" s="85">
        <v>44560</v>
      </c>
      <c r="Q182" s="76">
        <v>1500000000</v>
      </c>
      <c r="R182" s="76" t="s">
        <v>404</v>
      </c>
      <c r="S182" s="76" t="s">
        <v>600</v>
      </c>
      <c r="T182" s="149" t="s">
        <v>645</v>
      </c>
      <c r="U182" s="75"/>
      <c r="V182" s="75" t="s">
        <v>585</v>
      </c>
      <c r="W182" s="75" t="s">
        <v>586</v>
      </c>
      <c r="X182" s="75"/>
      <c r="Y182" s="75"/>
      <c r="Z182" s="50">
        <f t="shared" si="50"/>
        <v>1500000000</v>
      </c>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v>1500000000</v>
      </c>
      <c r="BQ182" s="51"/>
      <c r="BR182" s="51"/>
      <c r="BS182" s="51"/>
      <c r="BT182" s="51"/>
      <c r="BU182" s="51"/>
      <c r="BV182" s="51"/>
      <c r="BW182" s="51"/>
      <c r="BX182" s="51"/>
      <c r="BY182" s="51"/>
      <c r="BZ182" s="51"/>
      <c r="CA182" s="51"/>
      <c r="CB182" s="51"/>
      <c r="CC182" s="51"/>
      <c r="CD182" s="51"/>
      <c r="CE182" s="51"/>
      <c r="CF182" s="51"/>
      <c r="CG182" s="51"/>
      <c r="CH182" s="51"/>
      <c r="CI182" s="51"/>
      <c r="CJ182" s="51"/>
      <c r="CK182" s="52"/>
      <c r="CL182" s="53"/>
      <c r="CM182" s="53"/>
      <c r="CN182" s="53"/>
      <c r="CO182" s="53"/>
      <c r="CP182" s="53"/>
      <c r="CQ182" s="53"/>
      <c r="CR182" s="54"/>
      <c r="CS182" s="54"/>
      <c r="CT182" s="54"/>
      <c r="CU182" s="54"/>
      <c r="CV182" s="54"/>
      <c r="CW182" s="54"/>
      <c r="CX182" s="54"/>
      <c r="CY182" s="54"/>
      <c r="CZ182" s="54"/>
      <c r="DA182" s="54"/>
      <c r="DB182" s="54"/>
      <c r="DC182" s="54"/>
      <c r="DD182" s="54"/>
      <c r="DE182" s="54"/>
      <c r="DF182" s="54"/>
      <c r="DG182" s="54"/>
      <c r="DH182" s="54"/>
      <c r="DI182" s="54"/>
      <c r="DJ182" s="54"/>
      <c r="DK182" s="54"/>
    </row>
    <row r="183" spans="1:115" ht="60" x14ac:dyDescent="0.25">
      <c r="A183" s="75" t="s">
        <v>394</v>
      </c>
      <c r="B183" s="75" t="s">
        <v>164</v>
      </c>
      <c r="C183" s="75" t="s">
        <v>100</v>
      </c>
      <c r="D183" s="75" t="s">
        <v>394</v>
      </c>
      <c r="E183" s="75" t="s">
        <v>396</v>
      </c>
      <c r="F183" s="75" t="s">
        <v>397</v>
      </c>
      <c r="G183" s="145" t="s">
        <v>120</v>
      </c>
      <c r="H183" s="145" t="s">
        <v>143</v>
      </c>
      <c r="I183" s="146" t="s">
        <v>646</v>
      </c>
      <c r="J183" s="76">
        <f t="shared" si="49"/>
        <v>1800000000</v>
      </c>
      <c r="K183" s="130" t="s">
        <v>641</v>
      </c>
      <c r="L183" s="130" t="s">
        <v>647</v>
      </c>
      <c r="M183" s="130" t="s">
        <v>648</v>
      </c>
      <c r="N183" s="130" t="s">
        <v>649</v>
      </c>
      <c r="O183" s="85">
        <v>44287</v>
      </c>
      <c r="P183" s="85">
        <v>44560</v>
      </c>
      <c r="Q183" s="76">
        <v>1800000000</v>
      </c>
      <c r="R183" s="76" t="s">
        <v>404</v>
      </c>
      <c r="S183" s="76" t="s">
        <v>600</v>
      </c>
      <c r="T183" s="149" t="s">
        <v>650</v>
      </c>
      <c r="U183" s="75"/>
      <c r="V183" s="75" t="s">
        <v>585</v>
      </c>
      <c r="W183" s="75" t="s">
        <v>586</v>
      </c>
      <c r="X183" s="75"/>
      <c r="Y183" s="75"/>
      <c r="Z183" s="50">
        <f t="shared" si="50"/>
        <v>1800000000</v>
      </c>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v>1800000000</v>
      </c>
      <c r="BQ183" s="51"/>
      <c r="BR183" s="51"/>
      <c r="BS183" s="51"/>
      <c r="BT183" s="51"/>
      <c r="BU183" s="51"/>
      <c r="BV183" s="51"/>
      <c r="BW183" s="51"/>
      <c r="BX183" s="51"/>
      <c r="BY183" s="51"/>
      <c r="BZ183" s="51"/>
      <c r="CA183" s="51"/>
      <c r="CB183" s="51"/>
      <c r="CC183" s="51"/>
      <c r="CD183" s="51"/>
      <c r="CE183" s="51"/>
      <c r="CF183" s="51"/>
      <c r="CG183" s="51"/>
      <c r="CH183" s="51"/>
      <c r="CI183" s="51"/>
      <c r="CJ183" s="51"/>
      <c r="CK183" s="52"/>
      <c r="CL183" s="53"/>
      <c r="CM183" s="53"/>
      <c r="CN183" s="53"/>
      <c r="CO183" s="53"/>
      <c r="CP183" s="53"/>
      <c r="CQ183" s="53"/>
      <c r="CR183" s="54"/>
      <c r="CS183" s="54"/>
      <c r="CT183" s="54"/>
      <c r="CU183" s="54"/>
      <c r="CV183" s="54"/>
      <c r="CW183" s="54"/>
      <c r="CX183" s="54"/>
      <c r="CY183" s="54"/>
      <c r="CZ183" s="54"/>
      <c r="DA183" s="54"/>
      <c r="DB183" s="54"/>
      <c r="DC183" s="54"/>
      <c r="DD183" s="54"/>
      <c r="DE183" s="54"/>
      <c r="DF183" s="54"/>
      <c r="DG183" s="54"/>
      <c r="DH183" s="54"/>
      <c r="DI183" s="54"/>
      <c r="DJ183" s="54"/>
      <c r="DK183" s="54"/>
    </row>
    <row r="184" spans="1:115" ht="75" x14ac:dyDescent="0.25">
      <c r="A184" s="75" t="s">
        <v>394</v>
      </c>
      <c r="B184" s="75" t="s">
        <v>164</v>
      </c>
      <c r="C184" s="75" t="s">
        <v>100</v>
      </c>
      <c r="D184" s="75" t="s">
        <v>394</v>
      </c>
      <c r="E184" s="75" t="s">
        <v>396</v>
      </c>
      <c r="F184" s="75" t="s">
        <v>397</v>
      </c>
      <c r="G184" s="145" t="s">
        <v>120</v>
      </c>
      <c r="H184" s="145" t="s">
        <v>143</v>
      </c>
      <c r="I184" s="146" t="s">
        <v>651</v>
      </c>
      <c r="J184" s="76">
        <f t="shared" si="49"/>
        <v>20000000</v>
      </c>
      <c r="K184" s="132" t="s">
        <v>652</v>
      </c>
      <c r="L184" s="130" t="s">
        <v>653</v>
      </c>
      <c r="M184" s="130" t="s">
        <v>654</v>
      </c>
      <c r="N184" s="130" t="s">
        <v>655</v>
      </c>
      <c r="O184" s="85">
        <v>44256</v>
      </c>
      <c r="P184" s="85">
        <v>44561</v>
      </c>
      <c r="Q184" s="76">
        <v>20000000</v>
      </c>
      <c r="R184" s="76" t="s">
        <v>404</v>
      </c>
      <c r="S184" s="76" t="s">
        <v>583</v>
      </c>
      <c r="T184" s="149" t="s">
        <v>656</v>
      </c>
      <c r="U184" s="75"/>
      <c r="V184" s="75" t="s">
        <v>585</v>
      </c>
      <c r="W184" s="75" t="s">
        <v>586</v>
      </c>
      <c r="X184" s="75"/>
      <c r="Y184" s="75"/>
      <c r="Z184" s="50">
        <f t="shared" si="50"/>
        <v>20000000</v>
      </c>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v>20000000</v>
      </c>
      <c r="BT184" s="51"/>
      <c r="BU184" s="51"/>
      <c r="BV184" s="51"/>
      <c r="BW184" s="51"/>
      <c r="BX184" s="51"/>
      <c r="BY184" s="51"/>
      <c r="BZ184" s="51"/>
      <c r="CA184" s="51"/>
      <c r="CB184" s="51"/>
      <c r="CC184" s="51"/>
      <c r="CD184" s="51"/>
      <c r="CE184" s="51"/>
      <c r="CF184" s="51"/>
      <c r="CG184" s="51"/>
      <c r="CH184" s="51"/>
      <c r="CI184" s="51"/>
      <c r="CJ184" s="51"/>
      <c r="CK184" s="52"/>
      <c r="CL184" s="53"/>
      <c r="CM184" s="53"/>
      <c r="CN184" s="53"/>
      <c r="CO184" s="53"/>
      <c r="CP184" s="53"/>
      <c r="CQ184" s="53"/>
      <c r="CR184" s="54"/>
      <c r="CS184" s="54"/>
      <c r="CT184" s="54"/>
      <c r="CU184" s="54"/>
      <c r="CV184" s="54"/>
      <c r="CW184" s="54"/>
      <c r="CX184" s="54"/>
      <c r="CY184" s="54"/>
      <c r="CZ184" s="54"/>
      <c r="DA184" s="54"/>
      <c r="DB184" s="54"/>
      <c r="DC184" s="54"/>
      <c r="DD184" s="54"/>
      <c r="DE184" s="54"/>
      <c r="DF184" s="54"/>
      <c r="DG184" s="54"/>
      <c r="DH184" s="54"/>
      <c r="DI184" s="54"/>
      <c r="DJ184" s="54"/>
      <c r="DK184" s="54"/>
    </row>
    <row r="185" spans="1:115" ht="105" x14ac:dyDescent="0.25">
      <c r="A185" s="75" t="s">
        <v>394</v>
      </c>
      <c r="B185" s="75" t="s">
        <v>164</v>
      </c>
      <c r="C185" s="75" t="s">
        <v>100</v>
      </c>
      <c r="D185" s="75" t="s">
        <v>394</v>
      </c>
      <c r="E185" s="75" t="s">
        <v>396</v>
      </c>
      <c r="F185" s="75" t="s">
        <v>397</v>
      </c>
      <c r="G185" s="145" t="s">
        <v>120</v>
      </c>
      <c r="H185" s="145" t="s">
        <v>143</v>
      </c>
      <c r="I185" s="146" t="s">
        <v>657</v>
      </c>
      <c r="J185" s="76">
        <f t="shared" si="49"/>
        <v>478587581</v>
      </c>
      <c r="K185" s="147" t="s">
        <v>658</v>
      </c>
      <c r="L185" s="148" t="s">
        <v>659</v>
      </c>
      <c r="M185" s="130" t="s">
        <v>581</v>
      </c>
      <c r="N185" s="130" t="s">
        <v>582</v>
      </c>
      <c r="O185" s="85">
        <v>44198</v>
      </c>
      <c r="P185" s="85">
        <v>44561</v>
      </c>
      <c r="Q185" s="76">
        <v>478587581</v>
      </c>
      <c r="R185" s="76" t="s">
        <v>404</v>
      </c>
      <c r="S185" s="76" t="s">
        <v>660</v>
      </c>
      <c r="T185" s="149" t="s">
        <v>661</v>
      </c>
      <c r="U185" s="75"/>
      <c r="V185" s="75" t="s">
        <v>585</v>
      </c>
      <c r="W185" s="75" t="s">
        <v>586</v>
      </c>
      <c r="X185" s="75"/>
      <c r="Y185" s="75"/>
      <c r="Z185" s="50">
        <f t="shared" si="50"/>
        <v>478587581</v>
      </c>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v>150000</v>
      </c>
      <c r="BU185" s="51">
        <v>478437581</v>
      </c>
      <c r="BV185" s="51"/>
      <c r="BW185" s="51"/>
      <c r="BX185" s="51"/>
      <c r="BY185" s="51"/>
      <c r="BZ185" s="51"/>
      <c r="CA185" s="51"/>
      <c r="CB185" s="51"/>
      <c r="CC185" s="51"/>
      <c r="CD185" s="51"/>
      <c r="CE185" s="51"/>
      <c r="CF185" s="51"/>
      <c r="CG185" s="51"/>
      <c r="CH185" s="51"/>
      <c r="CI185" s="51"/>
      <c r="CJ185" s="51"/>
      <c r="CK185" s="52"/>
      <c r="CL185" s="53"/>
      <c r="CM185" s="53"/>
      <c r="CN185" s="53"/>
      <c r="CO185" s="53"/>
      <c r="CP185" s="53"/>
      <c r="CQ185" s="53"/>
      <c r="CR185" s="54"/>
      <c r="CS185" s="54"/>
      <c r="CT185" s="54"/>
      <c r="CU185" s="54"/>
      <c r="CV185" s="54"/>
      <c r="CW185" s="54"/>
      <c r="CX185" s="54"/>
      <c r="CY185" s="54"/>
      <c r="CZ185" s="54"/>
      <c r="DA185" s="54"/>
      <c r="DB185" s="54"/>
      <c r="DC185" s="54"/>
      <c r="DD185" s="54"/>
      <c r="DE185" s="54"/>
      <c r="DF185" s="54"/>
      <c r="DG185" s="54"/>
      <c r="DH185" s="54"/>
      <c r="DI185" s="54"/>
      <c r="DJ185" s="54"/>
      <c r="DK185" s="54"/>
    </row>
    <row r="186" spans="1:115" ht="15.75" x14ac:dyDescent="0.25">
      <c r="A186" s="36" t="s">
        <v>195</v>
      </c>
      <c r="B186" s="36"/>
      <c r="C186" s="36"/>
      <c r="D186" s="36"/>
      <c r="E186" s="36"/>
      <c r="F186" s="36"/>
      <c r="G186" s="37"/>
      <c r="H186" s="37"/>
      <c r="I186" s="144" t="s">
        <v>662</v>
      </c>
      <c r="J186" s="76">
        <f t="shared" si="49"/>
        <v>0</v>
      </c>
      <c r="K186" s="76"/>
      <c r="L186" s="76"/>
      <c r="M186" s="76"/>
      <c r="N186" s="76"/>
      <c r="O186" s="76"/>
      <c r="P186" s="76"/>
      <c r="Q186" s="76"/>
      <c r="R186" s="76"/>
      <c r="S186" s="76"/>
      <c r="T186" s="39"/>
      <c r="U186" s="39"/>
      <c r="V186" s="39"/>
      <c r="W186" s="39"/>
      <c r="X186" s="39"/>
      <c r="Y186" s="39"/>
      <c r="Z186" s="50">
        <f t="shared" si="50"/>
        <v>0</v>
      </c>
      <c r="AA186" s="42"/>
      <c r="AB186" s="42"/>
      <c r="AC186" s="42"/>
      <c r="AD186" s="42"/>
      <c r="AE186" s="42"/>
      <c r="AF186" s="42"/>
      <c r="AG186" s="42"/>
      <c r="AH186" s="42"/>
      <c r="AI186" s="42"/>
      <c r="AJ186" s="42"/>
      <c r="AK186" s="42"/>
      <c r="AL186" s="42"/>
      <c r="AM186" s="42"/>
      <c r="AN186" s="42"/>
      <c r="AO186" s="150"/>
      <c r="AP186" s="150"/>
      <c r="AQ186" s="150"/>
      <c r="AR186" s="150"/>
      <c r="AS186" s="150"/>
      <c r="AT186" s="150"/>
      <c r="AU186" s="150"/>
      <c r="AV186" s="150"/>
      <c r="AW186" s="150"/>
      <c r="AX186" s="150"/>
      <c r="AY186" s="150"/>
      <c r="AZ186" s="150"/>
      <c r="BA186" s="150"/>
      <c r="BB186" s="150"/>
      <c r="BC186" s="150"/>
      <c r="BD186" s="150"/>
      <c r="BE186" s="150"/>
      <c r="BF186" s="150"/>
      <c r="BG186" s="150"/>
      <c r="BH186" s="150"/>
      <c r="BI186" s="150"/>
      <c r="BJ186" s="150"/>
      <c r="BK186" s="150"/>
      <c r="BL186" s="150"/>
      <c r="BM186" s="150"/>
      <c r="BN186" s="150"/>
      <c r="BO186" s="150"/>
      <c r="BP186" s="150"/>
      <c r="BQ186" s="150"/>
      <c r="BR186" s="150"/>
      <c r="BS186" s="150"/>
      <c r="BT186" s="150"/>
      <c r="BU186" s="150"/>
      <c r="BV186" s="150"/>
      <c r="BW186" s="150"/>
      <c r="BX186" s="150"/>
      <c r="BY186" s="150"/>
      <c r="BZ186" s="150"/>
      <c r="CA186" s="150"/>
      <c r="CB186" s="150"/>
      <c r="CC186" s="150"/>
      <c r="CD186" s="150"/>
      <c r="CE186" s="150"/>
      <c r="CF186" s="150"/>
      <c r="CG186" s="150"/>
      <c r="CH186" s="150"/>
      <c r="CI186" s="150"/>
      <c r="CJ186" s="150"/>
      <c r="CK186" s="151"/>
      <c r="CL186" s="152"/>
      <c r="CM186" s="152"/>
      <c r="CN186" s="152"/>
      <c r="CO186" s="152"/>
      <c r="CP186" s="152"/>
      <c r="CQ186" s="152"/>
      <c r="CR186" s="153"/>
      <c r="CS186" s="153"/>
      <c r="CT186" s="153"/>
      <c r="CU186" s="153"/>
      <c r="CV186" s="153"/>
      <c r="CW186" s="153"/>
      <c r="CX186" s="153"/>
      <c r="CY186" s="153"/>
      <c r="CZ186" s="153"/>
      <c r="DA186" s="153"/>
      <c r="DB186" s="153"/>
      <c r="DC186" s="153"/>
      <c r="DD186" s="153"/>
      <c r="DE186" s="153"/>
      <c r="DF186" s="153"/>
      <c r="DG186" s="153"/>
      <c r="DH186" s="153"/>
      <c r="DI186" s="153"/>
      <c r="DJ186" s="153"/>
      <c r="DK186" s="153"/>
    </row>
    <row r="187" spans="1:115" ht="15.75" x14ac:dyDescent="0.25">
      <c r="A187" s="46" t="s">
        <v>195</v>
      </c>
      <c r="B187" s="46" t="s">
        <v>100</v>
      </c>
      <c r="C187" s="46"/>
      <c r="D187" s="46"/>
      <c r="E187" s="46"/>
      <c r="F187" s="46"/>
      <c r="G187" s="47"/>
      <c r="H187" s="47"/>
      <c r="I187" s="48" t="s">
        <v>101</v>
      </c>
      <c r="J187" s="76">
        <f t="shared" si="49"/>
        <v>0</v>
      </c>
      <c r="K187" s="76"/>
      <c r="L187" s="76"/>
      <c r="M187" s="76"/>
      <c r="N187" s="76"/>
      <c r="O187" s="76"/>
      <c r="P187" s="76"/>
      <c r="Q187" s="76"/>
      <c r="R187" s="76"/>
      <c r="S187" s="76"/>
      <c r="T187" s="49"/>
      <c r="U187" s="49"/>
      <c r="V187" s="49"/>
      <c r="W187" s="49"/>
      <c r="X187" s="49"/>
      <c r="Y187" s="49"/>
      <c r="Z187" s="50">
        <f t="shared" si="50"/>
        <v>0</v>
      </c>
      <c r="AA187" s="51"/>
      <c r="AB187" s="51"/>
      <c r="AC187" s="51"/>
      <c r="AD187" s="51"/>
      <c r="AE187" s="51"/>
      <c r="AF187" s="51"/>
      <c r="AG187" s="51"/>
      <c r="AH187" s="51"/>
      <c r="AI187" s="51"/>
      <c r="AJ187" s="51"/>
      <c r="AK187" s="51"/>
      <c r="AL187" s="51"/>
      <c r="AM187" s="51"/>
      <c r="AN187" s="51"/>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c r="BW187" s="105"/>
      <c r="BX187" s="105"/>
      <c r="BY187" s="105"/>
      <c r="BZ187" s="105"/>
      <c r="CA187" s="105"/>
      <c r="CB187" s="105"/>
      <c r="CC187" s="105"/>
      <c r="CD187" s="105"/>
      <c r="CE187" s="105"/>
      <c r="CF187" s="105"/>
      <c r="CG187" s="105"/>
      <c r="CH187" s="105"/>
      <c r="CI187" s="105"/>
      <c r="CJ187" s="105"/>
      <c r="CK187" s="154"/>
      <c r="CL187" s="155"/>
      <c r="CM187" s="155"/>
      <c r="CN187" s="155"/>
      <c r="CO187" s="155"/>
      <c r="CP187" s="155"/>
      <c r="CQ187" s="155"/>
      <c r="CR187" s="5"/>
      <c r="CS187" s="5"/>
      <c r="CT187" s="5"/>
      <c r="CU187" s="5"/>
      <c r="CV187" s="5"/>
      <c r="CW187" s="5"/>
      <c r="CX187" s="5"/>
      <c r="CY187" s="5"/>
      <c r="CZ187" s="5"/>
      <c r="DA187" s="5"/>
      <c r="DB187" s="5"/>
      <c r="DC187" s="5"/>
      <c r="DD187" s="5"/>
      <c r="DE187" s="5"/>
      <c r="DF187" s="5"/>
      <c r="DG187" s="5"/>
      <c r="DH187" s="5"/>
      <c r="DI187" s="5"/>
      <c r="DJ187" s="5"/>
      <c r="DK187" s="5"/>
    </row>
    <row r="188" spans="1:115" ht="15.75" x14ac:dyDescent="0.25">
      <c r="A188" s="55" t="s">
        <v>195</v>
      </c>
      <c r="B188" s="55" t="s">
        <v>100</v>
      </c>
      <c r="C188" s="55" t="s">
        <v>102</v>
      </c>
      <c r="D188" s="55"/>
      <c r="E188" s="55"/>
      <c r="F188" s="55"/>
      <c r="G188" s="55"/>
      <c r="H188" s="56"/>
      <c r="I188" s="57" t="s">
        <v>103</v>
      </c>
      <c r="J188" s="76">
        <f t="shared" si="49"/>
        <v>0</v>
      </c>
      <c r="K188" s="76"/>
      <c r="L188" s="76"/>
      <c r="M188" s="76"/>
      <c r="N188" s="76"/>
      <c r="O188" s="76"/>
      <c r="P188" s="76"/>
      <c r="Q188" s="76"/>
      <c r="R188" s="76"/>
      <c r="S188" s="76"/>
      <c r="T188" s="58"/>
      <c r="U188" s="58"/>
      <c r="V188" s="58"/>
      <c r="W188" s="58"/>
      <c r="X188" s="58"/>
      <c r="Y188" s="58"/>
      <c r="Z188" s="50">
        <f t="shared" si="50"/>
        <v>0</v>
      </c>
      <c r="AA188" s="51"/>
      <c r="AB188" s="51"/>
      <c r="AC188" s="51"/>
      <c r="AD188" s="51"/>
      <c r="AE188" s="51"/>
      <c r="AF188" s="51"/>
      <c r="AG188" s="51"/>
      <c r="AH188" s="51"/>
      <c r="AI188" s="51"/>
      <c r="AJ188" s="51"/>
      <c r="AK188" s="51"/>
      <c r="AL188" s="51"/>
      <c r="AM188" s="51"/>
      <c r="AN188" s="51"/>
      <c r="AO188" s="105"/>
      <c r="AP188" s="105"/>
      <c r="AQ188" s="105"/>
      <c r="AR188" s="105"/>
      <c r="AS188" s="105"/>
      <c r="AT188" s="105"/>
      <c r="AU188" s="105"/>
      <c r="AV188" s="105"/>
      <c r="AW188" s="105"/>
      <c r="AX188" s="105"/>
      <c r="AY188" s="105"/>
      <c r="AZ188" s="105"/>
      <c r="BA188" s="105"/>
      <c r="BB188" s="105"/>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c r="BW188" s="105"/>
      <c r="BX188" s="105"/>
      <c r="BY188" s="105"/>
      <c r="BZ188" s="105"/>
      <c r="CA188" s="105"/>
      <c r="CB188" s="105"/>
      <c r="CC188" s="105"/>
      <c r="CD188" s="105"/>
      <c r="CE188" s="105"/>
      <c r="CF188" s="105"/>
      <c r="CG188" s="105"/>
      <c r="CH188" s="105"/>
      <c r="CI188" s="105"/>
      <c r="CJ188" s="105"/>
      <c r="CK188" s="154"/>
      <c r="CL188" s="155"/>
      <c r="CM188" s="155"/>
      <c r="CN188" s="155"/>
      <c r="CO188" s="155"/>
      <c r="CP188" s="155"/>
      <c r="CQ188" s="155"/>
      <c r="CR188" s="5"/>
      <c r="CS188" s="5"/>
      <c r="CT188" s="5"/>
      <c r="CU188" s="5"/>
      <c r="CV188" s="5"/>
      <c r="CW188" s="5"/>
      <c r="CX188" s="5"/>
      <c r="CY188" s="5"/>
      <c r="CZ188" s="5"/>
      <c r="DA188" s="5"/>
      <c r="DB188" s="5"/>
      <c r="DC188" s="5"/>
      <c r="DD188" s="5"/>
      <c r="DE188" s="5"/>
      <c r="DF188" s="5"/>
      <c r="DG188" s="5"/>
      <c r="DH188" s="5"/>
      <c r="DI188" s="5"/>
      <c r="DJ188" s="5"/>
      <c r="DK188" s="5"/>
    </row>
    <row r="189" spans="1:115" ht="15.75" x14ac:dyDescent="0.25">
      <c r="A189" s="89" t="s">
        <v>195</v>
      </c>
      <c r="B189" s="89" t="s">
        <v>100</v>
      </c>
      <c r="C189" s="89" t="s">
        <v>102</v>
      </c>
      <c r="D189" s="89" t="s">
        <v>663</v>
      </c>
      <c r="E189" s="89"/>
      <c r="F189" s="89"/>
      <c r="G189" s="90"/>
      <c r="H189" s="90"/>
      <c r="I189" s="101" t="s">
        <v>664</v>
      </c>
      <c r="J189" s="76">
        <f t="shared" si="49"/>
        <v>0</v>
      </c>
      <c r="K189" s="76"/>
      <c r="L189" s="76"/>
      <c r="M189" s="76"/>
      <c r="N189" s="76"/>
      <c r="O189" s="76"/>
      <c r="P189" s="76"/>
      <c r="Q189" s="76"/>
      <c r="R189" s="76"/>
      <c r="S189" s="76"/>
      <c r="T189" s="102"/>
      <c r="U189" s="102"/>
      <c r="V189" s="102"/>
      <c r="W189" s="102"/>
      <c r="X189" s="102"/>
      <c r="Y189" s="102"/>
      <c r="Z189" s="50">
        <f t="shared" si="50"/>
        <v>0</v>
      </c>
      <c r="AA189" s="51"/>
      <c r="AB189" s="51"/>
      <c r="AC189" s="51"/>
      <c r="AD189" s="51"/>
      <c r="AE189" s="51"/>
      <c r="AF189" s="51"/>
      <c r="AG189" s="51"/>
      <c r="AH189" s="51"/>
      <c r="AI189" s="51"/>
      <c r="AJ189" s="51"/>
      <c r="AK189" s="51"/>
      <c r="AL189" s="51"/>
      <c r="AM189" s="51"/>
      <c r="AN189" s="51"/>
      <c r="AO189" s="105"/>
      <c r="AP189" s="105"/>
      <c r="AQ189" s="105"/>
      <c r="AR189" s="105"/>
      <c r="AS189" s="105"/>
      <c r="AT189" s="105"/>
      <c r="AU189" s="105"/>
      <c r="AV189" s="105"/>
      <c r="AW189" s="105"/>
      <c r="AX189" s="105"/>
      <c r="AY189" s="105"/>
      <c r="AZ189" s="105"/>
      <c r="BA189" s="105"/>
      <c r="BB189" s="105"/>
      <c r="BC189" s="105"/>
      <c r="BD189" s="105"/>
      <c r="BE189" s="105"/>
      <c r="BF189" s="105"/>
      <c r="BG189" s="105"/>
      <c r="BH189" s="105"/>
      <c r="BI189" s="105"/>
      <c r="BJ189" s="105"/>
      <c r="BK189" s="105"/>
      <c r="BL189" s="105"/>
      <c r="BM189" s="105"/>
      <c r="BN189" s="105"/>
      <c r="BO189" s="105"/>
      <c r="BP189" s="105"/>
      <c r="BQ189" s="105"/>
      <c r="BR189" s="105"/>
      <c r="BS189" s="105"/>
      <c r="BT189" s="105"/>
      <c r="BU189" s="105"/>
      <c r="BV189" s="105"/>
      <c r="BW189" s="105"/>
      <c r="BX189" s="105"/>
      <c r="BY189" s="105"/>
      <c r="BZ189" s="105"/>
      <c r="CA189" s="105"/>
      <c r="CB189" s="105"/>
      <c r="CC189" s="105"/>
      <c r="CD189" s="105"/>
      <c r="CE189" s="105"/>
      <c r="CF189" s="105"/>
      <c r="CG189" s="105"/>
      <c r="CH189" s="105"/>
      <c r="CI189" s="105"/>
      <c r="CJ189" s="105"/>
      <c r="CK189" s="154"/>
      <c r="CL189" s="155"/>
      <c r="CM189" s="155"/>
      <c r="CN189" s="155"/>
      <c r="CO189" s="155"/>
      <c r="CP189" s="155"/>
      <c r="CQ189" s="155"/>
      <c r="CR189" s="5"/>
      <c r="CS189" s="5"/>
      <c r="CT189" s="5"/>
      <c r="CU189" s="5"/>
      <c r="CV189" s="5"/>
      <c r="CW189" s="5"/>
      <c r="CX189" s="5"/>
      <c r="CY189" s="5"/>
      <c r="CZ189" s="5"/>
      <c r="DA189" s="5"/>
      <c r="DB189" s="5"/>
      <c r="DC189" s="5"/>
      <c r="DD189" s="5"/>
      <c r="DE189" s="5"/>
      <c r="DF189" s="5"/>
      <c r="DG189" s="5"/>
      <c r="DH189" s="5"/>
      <c r="DI189" s="5"/>
      <c r="DJ189" s="5"/>
      <c r="DK189" s="5"/>
    </row>
    <row r="190" spans="1:115" ht="15.75" x14ac:dyDescent="0.25">
      <c r="A190" s="67" t="s">
        <v>195</v>
      </c>
      <c r="B190" s="67" t="s">
        <v>100</v>
      </c>
      <c r="C190" s="67" t="s">
        <v>102</v>
      </c>
      <c r="D190" s="67" t="s">
        <v>663</v>
      </c>
      <c r="E190" s="67" t="s">
        <v>139</v>
      </c>
      <c r="F190" s="67"/>
      <c r="G190" s="68"/>
      <c r="H190" s="68"/>
      <c r="I190" s="69" t="s">
        <v>140</v>
      </c>
      <c r="J190" s="76"/>
      <c r="K190" s="76"/>
      <c r="L190" s="76"/>
      <c r="M190" s="76"/>
      <c r="N190" s="76"/>
      <c r="O190" s="76"/>
      <c r="P190" s="76"/>
      <c r="Q190" s="76"/>
      <c r="R190" s="76"/>
      <c r="S190" s="76"/>
      <c r="T190" s="70"/>
      <c r="U190" s="70"/>
      <c r="V190" s="70"/>
      <c r="W190" s="70"/>
      <c r="X190" s="70"/>
      <c r="Y190" s="70"/>
      <c r="Z190" s="50"/>
      <c r="AA190" s="51"/>
      <c r="AB190" s="51"/>
      <c r="AC190" s="51"/>
      <c r="AD190" s="51"/>
      <c r="AE190" s="51"/>
      <c r="AF190" s="51"/>
      <c r="AG190" s="51"/>
      <c r="AH190" s="51"/>
      <c r="AI190" s="51"/>
      <c r="AJ190" s="51"/>
      <c r="AK190" s="51"/>
      <c r="AL190" s="51"/>
      <c r="AM190" s="51"/>
      <c r="AN190" s="51"/>
      <c r="AO190" s="105"/>
      <c r="AP190" s="105"/>
      <c r="AQ190" s="105"/>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54"/>
      <c r="CL190" s="155"/>
      <c r="CM190" s="155"/>
      <c r="CN190" s="155"/>
      <c r="CO190" s="155"/>
      <c r="CP190" s="155"/>
      <c r="CQ190" s="155"/>
      <c r="CR190" s="5"/>
      <c r="CS190" s="5"/>
      <c r="CT190" s="5"/>
      <c r="CU190" s="5"/>
      <c r="CV190" s="5"/>
      <c r="CW190" s="5"/>
      <c r="CX190" s="5"/>
      <c r="CY190" s="5"/>
      <c r="CZ190" s="5"/>
      <c r="DA190" s="5"/>
      <c r="DB190" s="5"/>
      <c r="DC190" s="5"/>
      <c r="DD190" s="5"/>
      <c r="DE190" s="5"/>
      <c r="DF190" s="5"/>
      <c r="DG190" s="5"/>
      <c r="DH190" s="5"/>
      <c r="DI190" s="5"/>
      <c r="DJ190" s="5"/>
      <c r="DK190" s="5"/>
    </row>
    <row r="191" spans="1:115" ht="31.5" x14ac:dyDescent="0.25">
      <c r="A191" s="71" t="s">
        <v>195</v>
      </c>
      <c r="B191" s="71" t="s">
        <v>100</v>
      </c>
      <c r="C191" s="71" t="s">
        <v>102</v>
      </c>
      <c r="D191" s="71" t="s">
        <v>663</v>
      </c>
      <c r="E191" s="71" t="s">
        <v>139</v>
      </c>
      <c r="F191" s="71" t="s">
        <v>141</v>
      </c>
      <c r="G191" s="72"/>
      <c r="H191" s="72"/>
      <c r="I191" s="73" t="s">
        <v>142</v>
      </c>
      <c r="J191" s="76">
        <f t="shared" ref="J191:J197" si="51">Z191</f>
        <v>0</v>
      </c>
      <c r="K191" s="76"/>
      <c r="L191" s="76"/>
      <c r="M191" s="76"/>
      <c r="N191" s="76"/>
      <c r="O191" s="76"/>
      <c r="P191" s="76"/>
      <c r="Q191" s="76"/>
      <c r="R191" s="76"/>
      <c r="S191" s="76"/>
      <c r="T191" s="79"/>
      <c r="U191" s="79"/>
      <c r="V191" s="79"/>
      <c r="W191" s="79"/>
      <c r="X191" s="79"/>
      <c r="Y191" s="79"/>
      <c r="Z191" s="50">
        <f t="shared" ref="Z191:Z197" si="52">SUM(AA191:CK191)</f>
        <v>0</v>
      </c>
      <c r="AA191" s="51"/>
      <c r="AB191" s="51"/>
      <c r="AC191" s="51"/>
      <c r="AD191" s="51"/>
      <c r="AE191" s="51"/>
      <c r="AF191" s="51"/>
      <c r="AG191" s="51"/>
      <c r="AH191" s="51"/>
      <c r="AI191" s="51"/>
      <c r="AJ191" s="51"/>
      <c r="AK191" s="51"/>
      <c r="AL191" s="51"/>
      <c r="AM191" s="51"/>
      <c r="AN191" s="51"/>
      <c r="AO191" s="105"/>
      <c r="AP191" s="105"/>
      <c r="AQ191" s="105"/>
      <c r="AR191" s="105"/>
      <c r="AS191" s="105"/>
      <c r="AT191" s="105"/>
      <c r="AU191" s="105"/>
      <c r="AV191" s="105"/>
      <c r="AW191" s="105"/>
      <c r="AX191" s="105"/>
      <c r="AY191" s="105"/>
      <c r="AZ191" s="105"/>
      <c r="BA191" s="105"/>
      <c r="BB191" s="105"/>
      <c r="BC191" s="105"/>
      <c r="BD191" s="105"/>
      <c r="BE191" s="105"/>
      <c r="BF191" s="105"/>
      <c r="BG191" s="105"/>
      <c r="BH191" s="105"/>
      <c r="BI191" s="105"/>
      <c r="BJ191" s="105"/>
      <c r="BK191" s="105"/>
      <c r="BL191" s="105"/>
      <c r="BM191" s="105"/>
      <c r="BN191" s="105"/>
      <c r="BO191" s="105"/>
      <c r="BP191" s="105"/>
      <c r="BQ191" s="105"/>
      <c r="BR191" s="105"/>
      <c r="BS191" s="105"/>
      <c r="BT191" s="105"/>
      <c r="BU191" s="105"/>
      <c r="BV191" s="105"/>
      <c r="BW191" s="105"/>
      <c r="BX191" s="105"/>
      <c r="BY191" s="105"/>
      <c r="BZ191" s="105"/>
      <c r="CA191" s="105"/>
      <c r="CB191" s="105"/>
      <c r="CC191" s="105"/>
      <c r="CD191" s="105"/>
      <c r="CE191" s="105"/>
      <c r="CF191" s="105"/>
      <c r="CG191" s="105"/>
      <c r="CH191" s="105"/>
      <c r="CI191" s="105"/>
      <c r="CJ191" s="105"/>
      <c r="CK191" s="154"/>
      <c r="CL191" s="155"/>
      <c r="CM191" s="155"/>
      <c r="CN191" s="155"/>
      <c r="CO191" s="155"/>
      <c r="CP191" s="155"/>
      <c r="CQ191" s="155"/>
      <c r="CR191" s="5"/>
      <c r="CS191" s="5"/>
      <c r="CT191" s="5"/>
      <c r="CU191" s="5"/>
      <c r="CV191" s="5"/>
      <c r="CW191" s="5"/>
      <c r="CX191" s="5"/>
      <c r="CY191" s="5"/>
      <c r="CZ191" s="5"/>
      <c r="DA191" s="5"/>
      <c r="DB191" s="5"/>
      <c r="DC191" s="5"/>
      <c r="DD191" s="5"/>
      <c r="DE191" s="5"/>
      <c r="DF191" s="5"/>
      <c r="DG191" s="5"/>
      <c r="DH191" s="5"/>
      <c r="DI191" s="5"/>
      <c r="DJ191" s="5"/>
      <c r="DK191" s="5"/>
    </row>
    <row r="192" spans="1:115" ht="105" x14ac:dyDescent="0.25">
      <c r="A192" s="75" t="s">
        <v>195</v>
      </c>
      <c r="B192" s="75" t="s">
        <v>100</v>
      </c>
      <c r="C192" s="75" t="s">
        <v>102</v>
      </c>
      <c r="D192" s="75" t="s">
        <v>663</v>
      </c>
      <c r="E192" s="75" t="s">
        <v>139</v>
      </c>
      <c r="F192" s="75" t="s">
        <v>141</v>
      </c>
      <c r="G192" s="75" t="s">
        <v>120</v>
      </c>
      <c r="H192" s="75" t="s">
        <v>143</v>
      </c>
      <c r="I192" s="53" t="s">
        <v>665</v>
      </c>
      <c r="J192" s="76">
        <f t="shared" si="51"/>
        <v>3083050000</v>
      </c>
      <c r="K192" s="76" t="s">
        <v>666</v>
      </c>
      <c r="L192" s="76" t="s">
        <v>667</v>
      </c>
      <c r="M192" s="76" t="s">
        <v>668</v>
      </c>
      <c r="N192" s="76" t="s">
        <v>161</v>
      </c>
      <c r="O192" s="77" t="s">
        <v>669</v>
      </c>
      <c r="P192" s="77" t="s">
        <v>670</v>
      </c>
      <c r="Q192" s="76">
        <v>3083050000</v>
      </c>
      <c r="R192" s="76" t="s">
        <v>118</v>
      </c>
      <c r="S192" s="76" t="s">
        <v>119</v>
      </c>
      <c r="T192" s="78">
        <v>2020005810106</v>
      </c>
      <c r="U192" s="82"/>
      <c r="V192" s="83"/>
      <c r="W192" s="83"/>
      <c r="X192" s="82"/>
      <c r="Y192" s="82"/>
      <c r="Z192" s="50">
        <f t="shared" si="52"/>
        <v>3083050000</v>
      </c>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v>3000000000</v>
      </c>
      <c r="CH192" s="51"/>
      <c r="CI192" s="51"/>
      <c r="CJ192" s="51"/>
      <c r="CK192" s="52">
        <v>83050000</v>
      </c>
      <c r="CL192" s="53"/>
      <c r="CM192" s="53"/>
      <c r="CN192" s="53"/>
      <c r="CO192" s="53"/>
      <c r="CP192" s="53"/>
      <c r="CQ192" s="53"/>
      <c r="CR192" s="54"/>
      <c r="CS192" s="54"/>
      <c r="CT192" s="54"/>
      <c r="CU192" s="54"/>
      <c r="CV192" s="54"/>
      <c r="CW192" s="54"/>
      <c r="CX192" s="54"/>
      <c r="CY192" s="54"/>
      <c r="CZ192" s="54"/>
      <c r="DA192" s="54"/>
      <c r="DB192" s="54"/>
      <c r="DC192" s="54"/>
      <c r="DD192" s="54"/>
      <c r="DE192" s="54"/>
      <c r="DF192" s="54"/>
      <c r="DG192" s="54"/>
      <c r="DH192" s="54"/>
      <c r="DI192" s="54"/>
      <c r="DJ192" s="54"/>
      <c r="DK192" s="54"/>
    </row>
    <row r="193" spans="1:115" ht="60" x14ac:dyDescent="0.25">
      <c r="A193" s="75" t="s">
        <v>195</v>
      </c>
      <c r="B193" s="75" t="s">
        <v>100</v>
      </c>
      <c r="C193" s="75" t="s">
        <v>102</v>
      </c>
      <c r="D193" s="75" t="s">
        <v>663</v>
      </c>
      <c r="E193" s="75" t="s">
        <v>139</v>
      </c>
      <c r="F193" s="75" t="s">
        <v>141</v>
      </c>
      <c r="G193" s="75" t="s">
        <v>120</v>
      </c>
      <c r="H193" s="75" t="s">
        <v>110</v>
      </c>
      <c r="I193" s="156" t="s">
        <v>671</v>
      </c>
      <c r="J193" s="76">
        <f t="shared" si="51"/>
        <v>46950000</v>
      </c>
      <c r="K193" s="76" t="s">
        <v>672</v>
      </c>
      <c r="L193" s="76" t="s">
        <v>673</v>
      </c>
      <c r="M193" s="76" t="s">
        <v>674</v>
      </c>
      <c r="N193" s="76" t="s">
        <v>161</v>
      </c>
      <c r="O193" s="77" t="s">
        <v>126</v>
      </c>
      <c r="P193" s="77" t="s">
        <v>670</v>
      </c>
      <c r="Q193" s="76">
        <v>46950000</v>
      </c>
      <c r="R193" s="76" t="s">
        <v>118</v>
      </c>
      <c r="S193" s="76" t="s">
        <v>119</v>
      </c>
      <c r="T193" s="78">
        <v>2020005810136</v>
      </c>
      <c r="U193" s="78"/>
      <c r="V193" s="86"/>
      <c r="W193" s="86"/>
      <c r="X193" s="78"/>
      <c r="Y193" s="78"/>
      <c r="Z193" s="50">
        <f t="shared" si="52"/>
        <v>46950000</v>
      </c>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c r="BV193" s="51"/>
      <c r="BW193" s="51"/>
      <c r="BX193" s="51"/>
      <c r="BY193" s="51"/>
      <c r="BZ193" s="51"/>
      <c r="CA193" s="51"/>
      <c r="CB193" s="51"/>
      <c r="CC193" s="51"/>
      <c r="CD193" s="51"/>
      <c r="CE193" s="51"/>
      <c r="CF193" s="51"/>
      <c r="CG193" s="51"/>
      <c r="CH193" s="51"/>
      <c r="CI193" s="51"/>
      <c r="CJ193" s="51"/>
      <c r="CK193" s="52">
        <v>46950000</v>
      </c>
      <c r="CL193" s="53"/>
      <c r="CM193" s="53"/>
      <c r="CN193" s="53"/>
      <c r="CO193" s="53"/>
      <c r="CP193" s="53"/>
      <c r="CQ193" s="53"/>
      <c r="CR193" s="54"/>
      <c r="CS193" s="54"/>
      <c r="CT193" s="54"/>
      <c r="CU193" s="54"/>
      <c r="CV193" s="54"/>
      <c r="CW193" s="54"/>
      <c r="CX193" s="54"/>
      <c r="CY193" s="54"/>
      <c r="CZ193" s="54"/>
      <c r="DA193" s="54"/>
      <c r="DB193" s="54"/>
      <c r="DC193" s="54"/>
      <c r="DD193" s="54"/>
      <c r="DE193" s="54"/>
      <c r="DF193" s="54"/>
      <c r="DG193" s="54"/>
      <c r="DH193" s="54"/>
      <c r="DI193" s="54"/>
      <c r="DJ193" s="54"/>
      <c r="DK193" s="54"/>
    </row>
    <row r="194" spans="1:115" ht="15.75" x14ac:dyDescent="0.25">
      <c r="A194" s="36" t="s">
        <v>675</v>
      </c>
      <c r="B194" s="36"/>
      <c r="C194" s="36"/>
      <c r="D194" s="36"/>
      <c r="E194" s="36"/>
      <c r="F194" s="36"/>
      <c r="G194" s="37"/>
      <c r="H194" s="37"/>
      <c r="I194" s="144" t="s">
        <v>676</v>
      </c>
      <c r="J194" s="76">
        <f t="shared" si="51"/>
        <v>0</v>
      </c>
      <c r="K194" s="76"/>
      <c r="L194" s="76"/>
      <c r="M194" s="76"/>
      <c r="N194" s="76"/>
      <c r="O194" s="76"/>
      <c r="P194" s="76"/>
      <c r="Q194" s="76"/>
      <c r="R194" s="76"/>
      <c r="S194" s="76"/>
      <c r="T194" s="39"/>
      <c r="U194" s="39"/>
      <c r="V194" s="39"/>
      <c r="W194" s="39"/>
      <c r="X194" s="39"/>
      <c r="Y194" s="39"/>
      <c r="Z194" s="50">
        <f t="shared" si="52"/>
        <v>0</v>
      </c>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4"/>
      <c r="CL194" s="65"/>
      <c r="CM194" s="65"/>
      <c r="CN194" s="65"/>
      <c r="CO194" s="65"/>
      <c r="CP194" s="65"/>
      <c r="CQ194" s="65"/>
      <c r="CR194" s="66"/>
      <c r="CS194" s="66"/>
      <c r="CT194" s="66"/>
      <c r="CU194" s="66"/>
      <c r="CV194" s="66"/>
      <c r="CW194" s="66"/>
      <c r="CX194" s="66"/>
      <c r="CY194" s="66"/>
      <c r="CZ194" s="66"/>
      <c r="DA194" s="66"/>
      <c r="DB194" s="66"/>
      <c r="DC194" s="66"/>
      <c r="DD194" s="66"/>
      <c r="DE194" s="66"/>
      <c r="DF194" s="66"/>
      <c r="DG194" s="66"/>
      <c r="DH194" s="66"/>
      <c r="DI194" s="66"/>
      <c r="DJ194" s="66"/>
      <c r="DK194" s="66"/>
    </row>
    <row r="195" spans="1:115" ht="15.75" x14ac:dyDescent="0.25">
      <c r="A195" s="46" t="s">
        <v>675</v>
      </c>
      <c r="B195" s="46" t="s">
        <v>164</v>
      </c>
      <c r="C195" s="46"/>
      <c r="D195" s="46"/>
      <c r="E195" s="46"/>
      <c r="F195" s="46"/>
      <c r="G195" s="47"/>
      <c r="H195" s="47"/>
      <c r="I195" s="48" t="s">
        <v>193</v>
      </c>
      <c r="J195" s="76">
        <f t="shared" si="51"/>
        <v>0</v>
      </c>
      <c r="K195" s="76"/>
      <c r="L195" s="76"/>
      <c r="M195" s="76"/>
      <c r="N195" s="76"/>
      <c r="O195" s="76"/>
      <c r="P195" s="76"/>
      <c r="Q195" s="76"/>
      <c r="R195" s="76"/>
      <c r="S195" s="76"/>
      <c r="T195" s="49"/>
      <c r="U195" s="49"/>
      <c r="V195" s="49"/>
      <c r="W195" s="49"/>
      <c r="X195" s="49"/>
      <c r="Y195" s="49"/>
      <c r="Z195" s="50">
        <f t="shared" si="52"/>
        <v>0</v>
      </c>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c r="BY195" s="51"/>
      <c r="BZ195" s="51"/>
      <c r="CA195" s="51"/>
      <c r="CB195" s="51"/>
      <c r="CC195" s="51"/>
      <c r="CD195" s="51"/>
      <c r="CE195" s="51"/>
      <c r="CF195" s="51"/>
      <c r="CG195" s="51"/>
      <c r="CH195" s="51"/>
      <c r="CI195" s="51"/>
      <c r="CJ195" s="51"/>
      <c r="CK195" s="52"/>
      <c r="CL195" s="50"/>
      <c r="CM195" s="50"/>
      <c r="CN195" s="50"/>
      <c r="CO195" s="50"/>
      <c r="CP195" s="50"/>
      <c r="CQ195" s="50"/>
      <c r="CR195" s="103"/>
      <c r="CS195" s="103"/>
      <c r="CT195" s="103"/>
      <c r="CU195" s="103"/>
      <c r="CV195" s="103"/>
      <c r="CW195" s="103"/>
      <c r="CX195" s="103"/>
      <c r="CY195" s="103"/>
      <c r="CZ195" s="103"/>
      <c r="DA195" s="103"/>
      <c r="DB195" s="103"/>
      <c r="DC195" s="103"/>
      <c r="DD195" s="103"/>
      <c r="DE195" s="103"/>
      <c r="DF195" s="103"/>
      <c r="DG195" s="103"/>
      <c r="DH195" s="103"/>
      <c r="DI195" s="103"/>
      <c r="DJ195" s="103"/>
      <c r="DK195" s="103"/>
    </row>
    <row r="196" spans="1:115" ht="15.75" x14ac:dyDescent="0.25">
      <c r="A196" s="55" t="s">
        <v>675</v>
      </c>
      <c r="B196" s="55" t="s">
        <v>164</v>
      </c>
      <c r="C196" s="55" t="s">
        <v>164</v>
      </c>
      <c r="D196" s="55"/>
      <c r="E196" s="55"/>
      <c r="F196" s="55"/>
      <c r="G196" s="55"/>
      <c r="H196" s="56"/>
      <c r="I196" s="57" t="s">
        <v>677</v>
      </c>
      <c r="J196" s="76">
        <f t="shared" si="51"/>
        <v>0</v>
      </c>
      <c r="K196" s="76"/>
      <c r="L196" s="76"/>
      <c r="M196" s="76"/>
      <c r="N196" s="76"/>
      <c r="O196" s="76"/>
      <c r="P196" s="76"/>
      <c r="Q196" s="76"/>
      <c r="R196" s="76"/>
      <c r="S196" s="76"/>
      <c r="T196" s="58"/>
      <c r="U196" s="58"/>
      <c r="V196" s="58"/>
      <c r="W196" s="58"/>
      <c r="X196" s="58"/>
      <c r="Y196" s="58"/>
      <c r="Z196" s="50">
        <f t="shared" si="52"/>
        <v>0</v>
      </c>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c r="BU196" s="51"/>
      <c r="BV196" s="51"/>
      <c r="BW196" s="51"/>
      <c r="BX196" s="51"/>
      <c r="BY196" s="51"/>
      <c r="BZ196" s="51"/>
      <c r="CA196" s="51"/>
      <c r="CB196" s="51"/>
      <c r="CC196" s="51"/>
      <c r="CD196" s="51"/>
      <c r="CE196" s="51"/>
      <c r="CF196" s="51"/>
      <c r="CG196" s="51"/>
      <c r="CH196" s="51"/>
      <c r="CI196" s="51"/>
      <c r="CJ196" s="51"/>
      <c r="CK196" s="52"/>
      <c r="CL196" s="50"/>
      <c r="CM196" s="50"/>
      <c r="CN196" s="50"/>
      <c r="CO196" s="50"/>
      <c r="CP196" s="50"/>
      <c r="CQ196" s="50"/>
      <c r="CR196" s="103"/>
      <c r="CS196" s="103"/>
      <c r="CT196" s="103"/>
      <c r="CU196" s="103"/>
      <c r="CV196" s="103"/>
      <c r="CW196" s="103"/>
      <c r="CX196" s="103"/>
      <c r="CY196" s="103"/>
      <c r="CZ196" s="103"/>
      <c r="DA196" s="103"/>
      <c r="DB196" s="103"/>
      <c r="DC196" s="103"/>
      <c r="DD196" s="103"/>
      <c r="DE196" s="103"/>
      <c r="DF196" s="103"/>
      <c r="DG196" s="103"/>
      <c r="DH196" s="103"/>
      <c r="DI196" s="103"/>
      <c r="DJ196" s="103"/>
      <c r="DK196" s="103"/>
    </row>
    <row r="197" spans="1:115" ht="15.75" x14ac:dyDescent="0.25">
      <c r="A197" s="89" t="s">
        <v>675</v>
      </c>
      <c r="B197" s="89" t="s">
        <v>164</v>
      </c>
      <c r="C197" s="89" t="s">
        <v>164</v>
      </c>
      <c r="D197" s="89" t="s">
        <v>510</v>
      </c>
      <c r="E197" s="89"/>
      <c r="F197" s="89"/>
      <c r="G197" s="90"/>
      <c r="H197" s="90"/>
      <c r="I197" s="101" t="s">
        <v>678</v>
      </c>
      <c r="J197" s="76">
        <f t="shared" si="51"/>
        <v>0</v>
      </c>
      <c r="K197" s="76"/>
      <c r="L197" s="76"/>
      <c r="M197" s="76"/>
      <c r="N197" s="76"/>
      <c r="O197" s="76"/>
      <c r="P197" s="76"/>
      <c r="Q197" s="76"/>
      <c r="R197" s="76"/>
      <c r="S197" s="76"/>
      <c r="T197" s="102"/>
      <c r="U197" s="102"/>
      <c r="V197" s="102"/>
      <c r="W197" s="102"/>
      <c r="X197" s="102"/>
      <c r="Y197" s="102"/>
      <c r="Z197" s="50">
        <f t="shared" si="52"/>
        <v>0</v>
      </c>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c r="BV197" s="51"/>
      <c r="BW197" s="51"/>
      <c r="BX197" s="51"/>
      <c r="BY197" s="51"/>
      <c r="BZ197" s="51"/>
      <c r="CA197" s="51"/>
      <c r="CB197" s="51"/>
      <c r="CC197" s="51"/>
      <c r="CD197" s="51"/>
      <c r="CE197" s="51"/>
      <c r="CF197" s="51"/>
      <c r="CG197" s="51"/>
      <c r="CH197" s="51"/>
      <c r="CI197" s="51"/>
      <c r="CJ197" s="51"/>
      <c r="CK197" s="52"/>
      <c r="CL197" s="50"/>
      <c r="CM197" s="50"/>
      <c r="CN197" s="50"/>
      <c r="CO197" s="50"/>
      <c r="CP197" s="50"/>
      <c r="CQ197" s="50"/>
      <c r="CR197" s="103"/>
      <c r="CS197" s="103"/>
      <c r="CT197" s="103"/>
      <c r="CU197" s="103"/>
      <c r="CV197" s="103"/>
      <c r="CW197" s="103"/>
      <c r="CX197" s="103"/>
      <c r="CY197" s="103"/>
      <c r="CZ197" s="103"/>
      <c r="DA197" s="103"/>
      <c r="DB197" s="103"/>
      <c r="DC197" s="103"/>
      <c r="DD197" s="103"/>
      <c r="DE197" s="103"/>
      <c r="DF197" s="103"/>
      <c r="DG197" s="103"/>
      <c r="DH197" s="103"/>
      <c r="DI197" s="103"/>
      <c r="DJ197" s="103"/>
      <c r="DK197" s="103"/>
    </row>
    <row r="198" spans="1:115" ht="15.75" x14ac:dyDescent="0.25">
      <c r="A198" s="67" t="s">
        <v>675</v>
      </c>
      <c r="B198" s="67" t="s">
        <v>164</v>
      </c>
      <c r="C198" s="67" t="s">
        <v>164</v>
      </c>
      <c r="D198" s="67" t="s">
        <v>510</v>
      </c>
      <c r="E198" s="67" t="s">
        <v>488</v>
      </c>
      <c r="F198" s="67"/>
      <c r="G198" s="68"/>
      <c r="H198" s="68"/>
      <c r="I198" s="69" t="s">
        <v>679</v>
      </c>
      <c r="J198" s="76"/>
      <c r="K198" s="76"/>
      <c r="L198" s="76"/>
      <c r="M198" s="76"/>
      <c r="N198" s="76"/>
      <c r="O198" s="76"/>
      <c r="P198" s="76"/>
      <c r="Q198" s="76"/>
      <c r="R198" s="76"/>
      <c r="S198" s="76"/>
      <c r="T198" s="70"/>
      <c r="U198" s="70"/>
      <c r="V198" s="70"/>
      <c r="W198" s="70"/>
      <c r="X198" s="70"/>
      <c r="Y198" s="70"/>
      <c r="Z198" s="50"/>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c r="BU198" s="51"/>
      <c r="BV198" s="51"/>
      <c r="BW198" s="51"/>
      <c r="BX198" s="51"/>
      <c r="BY198" s="51"/>
      <c r="BZ198" s="51"/>
      <c r="CA198" s="51"/>
      <c r="CB198" s="51"/>
      <c r="CC198" s="51"/>
      <c r="CD198" s="51"/>
      <c r="CE198" s="51"/>
      <c r="CF198" s="51"/>
      <c r="CG198" s="51"/>
      <c r="CH198" s="51"/>
      <c r="CI198" s="51"/>
      <c r="CJ198" s="51"/>
      <c r="CK198" s="52"/>
      <c r="CL198" s="50"/>
      <c r="CM198" s="50"/>
      <c r="CN198" s="50"/>
      <c r="CO198" s="50"/>
      <c r="CP198" s="50"/>
      <c r="CQ198" s="50"/>
      <c r="CR198" s="103"/>
      <c r="CS198" s="103"/>
      <c r="CT198" s="103"/>
      <c r="CU198" s="103"/>
      <c r="CV198" s="103"/>
      <c r="CW198" s="103"/>
      <c r="CX198" s="103"/>
      <c r="CY198" s="103"/>
      <c r="CZ198" s="103"/>
      <c r="DA198" s="103"/>
      <c r="DB198" s="103"/>
      <c r="DC198" s="103"/>
      <c r="DD198" s="103"/>
      <c r="DE198" s="103"/>
      <c r="DF198" s="103"/>
      <c r="DG198" s="103"/>
      <c r="DH198" s="103"/>
      <c r="DI198" s="103"/>
      <c r="DJ198" s="103"/>
      <c r="DK198" s="103"/>
    </row>
    <row r="199" spans="1:115" ht="15.75" x14ac:dyDescent="0.25">
      <c r="A199" s="71" t="s">
        <v>675</v>
      </c>
      <c r="B199" s="71" t="s">
        <v>164</v>
      </c>
      <c r="C199" s="71" t="s">
        <v>164</v>
      </c>
      <c r="D199" s="71" t="s">
        <v>510</v>
      </c>
      <c r="E199" s="71" t="s">
        <v>488</v>
      </c>
      <c r="F199" s="71" t="s">
        <v>104</v>
      </c>
      <c r="G199" s="72"/>
      <c r="H199" s="72"/>
      <c r="I199" s="73" t="s">
        <v>680</v>
      </c>
      <c r="J199" s="76">
        <f t="shared" ref="J199:J211" si="53">Z199</f>
        <v>0</v>
      </c>
      <c r="K199" s="76"/>
      <c r="L199" s="76"/>
      <c r="M199" s="76"/>
      <c r="N199" s="76"/>
      <c r="O199" s="76"/>
      <c r="P199" s="76"/>
      <c r="Q199" s="76"/>
      <c r="R199" s="76"/>
      <c r="S199" s="76"/>
      <c r="T199" s="79"/>
      <c r="U199" s="79"/>
      <c r="V199" s="79"/>
      <c r="W199" s="79"/>
      <c r="X199" s="79"/>
      <c r="Y199" s="79"/>
      <c r="Z199" s="50">
        <f t="shared" ref="Z199:Z211" si="54">SUM(AA199:CK199)</f>
        <v>0</v>
      </c>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4"/>
      <c r="CL199" s="50"/>
      <c r="CM199" s="50"/>
      <c r="CN199" s="50"/>
      <c r="CO199" s="50"/>
      <c r="CP199" s="50"/>
      <c r="CQ199" s="50"/>
      <c r="CR199" s="103"/>
      <c r="CS199" s="103"/>
      <c r="CT199" s="103"/>
      <c r="CU199" s="103"/>
      <c r="CV199" s="103"/>
      <c r="CW199" s="103"/>
      <c r="CX199" s="103"/>
      <c r="CY199" s="103"/>
      <c r="CZ199" s="103"/>
      <c r="DA199" s="103"/>
      <c r="DB199" s="103"/>
      <c r="DC199" s="103"/>
      <c r="DD199" s="103"/>
      <c r="DE199" s="103"/>
      <c r="DF199" s="103"/>
      <c r="DG199" s="103"/>
      <c r="DH199" s="103"/>
      <c r="DI199" s="103"/>
      <c r="DJ199" s="103"/>
      <c r="DK199" s="103"/>
    </row>
    <row r="200" spans="1:115" ht="409.5" x14ac:dyDescent="0.25">
      <c r="A200" s="75" t="s">
        <v>675</v>
      </c>
      <c r="B200" s="75" t="s">
        <v>164</v>
      </c>
      <c r="C200" s="75" t="s">
        <v>164</v>
      </c>
      <c r="D200" s="75" t="s">
        <v>510</v>
      </c>
      <c r="E200" s="75" t="s">
        <v>488</v>
      </c>
      <c r="F200" s="75" t="s">
        <v>104</v>
      </c>
      <c r="G200" s="75" t="s">
        <v>120</v>
      </c>
      <c r="H200" s="75" t="s">
        <v>143</v>
      </c>
      <c r="I200" s="93" t="s">
        <v>681</v>
      </c>
      <c r="J200" s="76">
        <f t="shared" si="53"/>
        <v>496250000.00000006</v>
      </c>
      <c r="K200" s="76" t="s">
        <v>682</v>
      </c>
      <c r="L200" s="94" t="s">
        <v>683</v>
      </c>
      <c r="M200" s="94" t="s">
        <v>684</v>
      </c>
      <c r="N200" s="94" t="s">
        <v>685</v>
      </c>
      <c r="O200" s="157">
        <v>44202</v>
      </c>
      <c r="P200" s="157">
        <v>44261</v>
      </c>
      <c r="Q200" s="94" t="s">
        <v>686</v>
      </c>
      <c r="R200" s="76" t="s">
        <v>687</v>
      </c>
      <c r="S200" s="76" t="s">
        <v>688</v>
      </c>
      <c r="T200" s="96">
        <v>2020005810125</v>
      </c>
      <c r="U200" s="96"/>
      <c r="V200" s="96" t="s">
        <v>689</v>
      </c>
      <c r="W200" s="96" t="s">
        <v>690</v>
      </c>
      <c r="X200" s="96"/>
      <c r="Y200" s="96"/>
      <c r="Z200" s="50">
        <f t="shared" si="54"/>
        <v>496250000.00000006</v>
      </c>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f>1396250000-1368108945.3</f>
        <v>28141054.700000048</v>
      </c>
      <c r="AX200" s="51">
        <v>25875000</v>
      </c>
      <c r="AY200" s="51">
        <v>3885000</v>
      </c>
      <c r="AZ200" s="51">
        <v>36225000</v>
      </c>
      <c r="BA200" s="51">
        <v>399513945.30000001</v>
      </c>
      <c r="BB200" s="51">
        <v>2610000</v>
      </c>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c r="BY200" s="51"/>
      <c r="BZ200" s="51"/>
      <c r="CA200" s="51"/>
      <c r="CB200" s="51"/>
      <c r="CC200" s="51"/>
      <c r="CD200" s="51"/>
      <c r="CE200" s="51"/>
      <c r="CF200" s="51"/>
      <c r="CG200" s="51"/>
      <c r="CH200" s="51"/>
      <c r="CI200" s="51"/>
      <c r="CJ200" s="51"/>
      <c r="CK200" s="52"/>
      <c r="CL200" s="50"/>
      <c r="CM200" s="50"/>
      <c r="CN200" s="50"/>
      <c r="CO200" s="50"/>
      <c r="CP200" s="50"/>
      <c r="CQ200" s="50"/>
      <c r="CR200" s="103"/>
      <c r="CS200" s="103"/>
      <c r="CT200" s="103"/>
      <c r="CU200" s="103"/>
      <c r="CV200" s="103"/>
      <c r="CW200" s="103"/>
      <c r="CX200" s="103"/>
      <c r="CY200" s="103"/>
      <c r="CZ200" s="103"/>
      <c r="DA200" s="103"/>
      <c r="DB200" s="103"/>
      <c r="DC200" s="103"/>
      <c r="DD200" s="103"/>
      <c r="DE200" s="103"/>
      <c r="DF200" s="103"/>
      <c r="DG200" s="103"/>
      <c r="DH200" s="103"/>
      <c r="DI200" s="103"/>
      <c r="DJ200" s="103"/>
      <c r="DK200" s="103"/>
    </row>
    <row r="201" spans="1:115" ht="285" x14ac:dyDescent="0.25">
      <c r="A201" s="75" t="s">
        <v>675</v>
      </c>
      <c r="B201" s="75" t="s">
        <v>164</v>
      </c>
      <c r="C201" s="75" t="s">
        <v>164</v>
      </c>
      <c r="D201" s="75" t="s">
        <v>510</v>
      </c>
      <c r="E201" s="75" t="s">
        <v>488</v>
      </c>
      <c r="F201" s="75" t="s">
        <v>104</v>
      </c>
      <c r="G201" s="75" t="s">
        <v>120</v>
      </c>
      <c r="H201" s="75" t="s">
        <v>143</v>
      </c>
      <c r="I201" s="93" t="s">
        <v>691</v>
      </c>
      <c r="J201" s="76">
        <f t="shared" si="53"/>
        <v>100000000</v>
      </c>
      <c r="K201" s="94" t="s">
        <v>692</v>
      </c>
      <c r="L201" s="94" t="s">
        <v>693</v>
      </c>
      <c r="M201" s="94" t="s">
        <v>694</v>
      </c>
      <c r="N201" s="76" t="s">
        <v>695</v>
      </c>
      <c r="O201" s="157">
        <v>44256</v>
      </c>
      <c r="P201" s="157">
        <v>44531</v>
      </c>
      <c r="Q201" s="76" t="s">
        <v>696</v>
      </c>
      <c r="R201" s="76" t="s">
        <v>697</v>
      </c>
      <c r="S201" s="76" t="s">
        <v>698</v>
      </c>
      <c r="T201" s="96">
        <v>2020005810169</v>
      </c>
      <c r="U201" s="78" t="s">
        <v>699</v>
      </c>
      <c r="V201" s="78" t="s">
        <v>700</v>
      </c>
      <c r="W201" s="78" t="s">
        <v>701</v>
      </c>
      <c r="X201" s="78"/>
      <c r="Y201" s="78"/>
      <c r="Z201" s="50">
        <f t="shared" si="54"/>
        <v>100000000</v>
      </c>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98"/>
      <c r="AW201" s="98"/>
      <c r="AX201" s="51"/>
      <c r="AY201" s="51"/>
      <c r="AZ201" s="51"/>
      <c r="BA201" s="51">
        <v>100000000</v>
      </c>
      <c r="BB201" s="51"/>
      <c r="BC201" s="51"/>
      <c r="BD201" s="51"/>
      <c r="BE201" s="51"/>
      <c r="BF201" s="98"/>
      <c r="BG201" s="51"/>
      <c r="BH201" s="51"/>
      <c r="BI201" s="51"/>
      <c r="BJ201" s="51"/>
      <c r="BK201" s="51"/>
      <c r="BL201" s="51"/>
      <c r="BM201" s="51"/>
      <c r="BN201" s="51"/>
      <c r="BO201" s="51"/>
      <c r="BP201" s="51"/>
      <c r="BQ201" s="51"/>
      <c r="BR201" s="51"/>
      <c r="BS201" s="51"/>
      <c r="BT201" s="51"/>
      <c r="BU201" s="51"/>
      <c r="BV201" s="51"/>
      <c r="BW201" s="51"/>
      <c r="BX201" s="51"/>
      <c r="BY201" s="51"/>
      <c r="BZ201" s="51"/>
      <c r="CA201" s="51"/>
      <c r="CB201" s="51"/>
      <c r="CC201" s="51"/>
      <c r="CD201" s="51"/>
      <c r="CE201" s="51"/>
      <c r="CF201" s="51"/>
      <c r="CG201" s="51"/>
      <c r="CH201" s="51"/>
      <c r="CI201" s="51"/>
      <c r="CJ201" s="51"/>
      <c r="CK201" s="52"/>
      <c r="CL201" s="50"/>
      <c r="CM201" s="50"/>
      <c r="CN201" s="50"/>
      <c r="CO201" s="50"/>
      <c r="CP201" s="50"/>
      <c r="CQ201" s="50"/>
      <c r="CR201" s="103"/>
      <c r="CS201" s="103"/>
      <c r="CT201" s="103"/>
      <c r="CU201" s="103"/>
      <c r="CV201" s="103"/>
      <c r="CW201" s="103"/>
      <c r="CX201" s="103"/>
      <c r="CY201" s="103"/>
      <c r="CZ201" s="103"/>
      <c r="DA201" s="103"/>
      <c r="DB201" s="103"/>
      <c r="DC201" s="103"/>
      <c r="DD201" s="103"/>
      <c r="DE201" s="103"/>
      <c r="DF201" s="103"/>
      <c r="DG201" s="103"/>
      <c r="DH201" s="103"/>
      <c r="DI201" s="103"/>
      <c r="DJ201" s="103"/>
      <c r="DK201" s="103"/>
    </row>
    <row r="202" spans="1:115" ht="15.75" x14ac:dyDescent="0.25">
      <c r="A202" s="71" t="s">
        <v>675</v>
      </c>
      <c r="B202" s="71" t="s">
        <v>164</v>
      </c>
      <c r="C202" s="71" t="s">
        <v>164</v>
      </c>
      <c r="D202" s="71" t="s">
        <v>510</v>
      </c>
      <c r="E202" s="71" t="s">
        <v>488</v>
      </c>
      <c r="F202" s="71" t="s">
        <v>137</v>
      </c>
      <c r="G202" s="72"/>
      <c r="H202" s="72"/>
      <c r="I202" s="73" t="s">
        <v>702</v>
      </c>
      <c r="J202" s="76">
        <f t="shared" si="53"/>
        <v>0</v>
      </c>
      <c r="K202" s="76"/>
      <c r="L202" s="76"/>
      <c r="M202" s="76"/>
      <c r="N202" s="76"/>
      <c r="O202" s="76"/>
      <c r="P202" s="76"/>
      <c r="Q202" s="76"/>
      <c r="R202" s="76"/>
      <c r="S202" s="76"/>
      <c r="T202" s="79"/>
      <c r="U202" s="79"/>
      <c r="V202" s="79"/>
      <c r="W202" s="79"/>
      <c r="X202" s="79"/>
      <c r="Y202" s="79"/>
      <c r="Z202" s="50">
        <f t="shared" si="54"/>
        <v>0</v>
      </c>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105"/>
      <c r="CJ202" s="63"/>
      <c r="CK202" s="64"/>
      <c r="CL202" s="50"/>
      <c r="CM202" s="50"/>
      <c r="CN202" s="50"/>
      <c r="CO202" s="50"/>
      <c r="CP202" s="50"/>
      <c r="CQ202" s="50"/>
      <c r="CR202" s="103"/>
      <c r="CS202" s="103"/>
      <c r="CT202" s="103"/>
      <c r="CU202" s="103"/>
      <c r="CV202" s="103"/>
      <c r="CW202" s="103"/>
      <c r="CX202" s="103"/>
      <c r="CY202" s="103"/>
      <c r="CZ202" s="103"/>
      <c r="DA202" s="103"/>
      <c r="DB202" s="103"/>
      <c r="DC202" s="103"/>
      <c r="DD202" s="103"/>
      <c r="DE202" s="103"/>
      <c r="DF202" s="103"/>
      <c r="DG202" s="103"/>
      <c r="DH202" s="103"/>
      <c r="DI202" s="103"/>
      <c r="DJ202" s="103"/>
      <c r="DK202" s="103"/>
    </row>
    <row r="203" spans="1:115" ht="255" x14ac:dyDescent="0.25">
      <c r="A203" s="75" t="s">
        <v>675</v>
      </c>
      <c r="B203" s="75" t="s">
        <v>164</v>
      </c>
      <c r="C203" s="75" t="s">
        <v>164</v>
      </c>
      <c r="D203" s="75" t="s">
        <v>510</v>
      </c>
      <c r="E203" s="75" t="s">
        <v>488</v>
      </c>
      <c r="F203" s="75" t="s">
        <v>137</v>
      </c>
      <c r="G203" s="75" t="s">
        <v>120</v>
      </c>
      <c r="H203" s="75" t="s">
        <v>143</v>
      </c>
      <c r="I203" s="93" t="s">
        <v>703</v>
      </c>
      <c r="J203" s="76">
        <f t="shared" si="53"/>
        <v>200000000</v>
      </c>
      <c r="K203" s="76" t="s">
        <v>704</v>
      </c>
      <c r="L203" s="76" t="s">
        <v>705</v>
      </c>
      <c r="M203" s="158" t="s">
        <v>706</v>
      </c>
      <c r="N203" s="158" t="s">
        <v>707</v>
      </c>
      <c r="O203" s="157">
        <v>44215</v>
      </c>
      <c r="P203" s="157">
        <v>44255</v>
      </c>
      <c r="Q203" s="158" t="s">
        <v>708</v>
      </c>
      <c r="R203" s="77" t="s">
        <v>687</v>
      </c>
      <c r="S203" s="77" t="s">
        <v>688</v>
      </c>
      <c r="T203" s="78">
        <v>2020005810153</v>
      </c>
      <c r="U203" s="78"/>
      <c r="V203" s="78" t="s">
        <v>709</v>
      </c>
      <c r="W203" s="78" t="s">
        <v>710</v>
      </c>
      <c r="X203" s="78"/>
      <c r="Y203" s="78"/>
      <c r="Z203" s="50">
        <f t="shared" si="54"/>
        <v>200000000</v>
      </c>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v>200000000</v>
      </c>
      <c r="BB203" s="51"/>
      <c r="BC203" s="51"/>
      <c r="BD203" s="51"/>
      <c r="BE203" s="51"/>
      <c r="BF203" s="51"/>
      <c r="BG203" s="51"/>
      <c r="BH203" s="51"/>
      <c r="BI203" s="51"/>
      <c r="BJ203" s="51"/>
      <c r="BK203" s="51"/>
      <c r="BL203" s="51"/>
      <c r="BM203" s="51"/>
      <c r="BN203" s="159"/>
      <c r="BO203" s="159"/>
      <c r="BP203" s="159"/>
      <c r="BQ203" s="159"/>
      <c r="BR203" s="159"/>
      <c r="BS203" s="51"/>
      <c r="BT203" s="51"/>
      <c r="BU203" s="51"/>
      <c r="BV203" s="51"/>
      <c r="BW203" s="51"/>
      <c r="BX203" s="51"/>
      <c r="BY203" s="51"/>
      <c r="BZ203" s="51"/>
      <c r="CA203" s="51"/>
      <c r="CB203" s="51"/>
      <c r="CC203" s="51"/>
      <c r="CD203" s="51"/>
      <c r="CE203" s="51"/>
      <c r="CF203" s="51"/>
      <c r="CG203" s="51"/>
      <c r="CH203" s="51"/>
      <c r="CI203" s="51"/>
      <c r="CJ203" s="51"/>
      <c r="CK203" s="52"/>
      <c r="CL203" s="50"/>
      <c r="CM203" s="50"/>
      <c r="CN203" s="50"/>
      <c r="CO203" s="50"/>
      <c r="CP203" s="50"/>
      <c r="CQ203" s="50"/>
      <c r="CR203" s="103"/>
      <c r="CS203" s="103"/>
      <c r="CT203" s="103"/>
      <c r="CU203" s="103"/>
      <c r="CV203" s="103"/>
      <c r="CW203" s="103"/>
      <c r="CX203" s="103"/>
      <c r="CY203" s="103"/>
      <c r="CZ203" s="103"/>
      <c r="DA203" s="103"/>
      <c r="DB203" s="103"/>
      <c r="DC203" s="103"/>
      <c r="DD203" s="103"/>
      <c r="DE203" s="103"/>
      <c r="DF203" s="103"/>
      <c r="DG203" s="103"/>
      <c r="DH203" s="103"/>
      <c r="DI203" s="103"/>
      <c r="DJ203" s="103"/>
      <c r="DK203" s="103"/>
    </row>
    <row r="204" spans="1:115" ht="315" x14ac:dyDescent="0.25">
      <c r="A204" s="75" t="s">
        <v>675</v>
      </c>
      <c r="B204" s="75" t="s">
        <v>164</v>
      </c>
      <c r="C204" s="75" t="s">
        <v>164</v>
      </c>
      <c r="D204" s="75" t="s">
        <v>510</v>
      </c>
      <c r="E204" s="75" t="s">
        <v>488</v>
      </c>
      <c r="F204" s="75" t="s">
        <v>137</v>
      </c>
      <c r="G204" s="75" t="s">
        <v>120</v>
      </c>
      <c r="H204" s="75" t="s">
        <v>143</v>
      </c>
      <c r="I204" s="93" t="s">
        <v>711</v>
      </c>
      <c r="J204" s="76">
        <f t="shared" si="53"/>
        <v>200000000</v>
      </c>
      <c r="K204" s="76" t="s">
        <v>712</v>
      </c>
      <c r="L204" s="76" t="s">
        <v>713</v>
      </c>
      <c r="M204" s="94" t="s">
        <v>714</v>
      </c>
      <c r="N204" s="94" t="s">
        <v>715</v>
      </c>
      <c r="O204" s="157">
        <v>44215</v>
      </c>
      <c r="P204" s="157">
        <v>44255</v>
      </c>
      <c r="Q204" s="158" t="s">
        <v>716</v>
      </c>
      <c r="R204" s="76" t="s">
        <v>687</v>
      </c>
      <c r="S204" s="76" t="s">
        <v>688</v>
      </c>
      <c r="T204" s="78">
        <v>2020005810150</v>
      </c>
      <c r="U204" s="78"/>
      <c r="V204" s="78" t="s">
        <v>709</v>
      </c>
      <c r="W204" s="78" t="s">
        <v>710</v>
      </c>
      <c r="X204" s="78"/>
      <c r="Y204" s="78"/>
      <c r="Z204" s="50">
        <f t="shared" si="54"/>
        <v>200000000</v>
      </c>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v>200000000</v>
      </c>
      <c r="BB204" s="51"/>
      <c r="BC204" s="51"/>
      <c r="BD204" s="51"/>
      <c r="BE204" s="51"/>
      <c r="BF204" s="51"/>
      <c r="BG204" s="51"/>
      <c r="BH204" s="51"/>
      <c r="BI204" s="51"/>
      <c r="BJ204" s="51"/>
      <c r="BK204" s="51"/>
      <c r="BL204" s="51"/>
      <c r="BM204" s="51"/>
      <c r="BN204" s="159"/>
      <c r="BO204" s="159"/>
      <c r="BP204" s="159"/>
      <c r="BQ204" s="159"/>
      <c r="BR204" s="159"/>
      <c r="BS204" s="51"/>
      <c r="BT204" s="51"/>
      <c r="BU204" s="51"/>
      <c r="BV204" s="51"/>
      <c r="BW204" s="51"/>
      <c r="BX204" s="51"/>
      <c r="BY204" s="51"/>
      <c r="BZ204" s="51"/>
      <c r="CA204" s="51"/>
      <c r="CB204" s="51"/>
      <c r="CC204" s="51"/>
      <c r="CD204" s="51"/>
      <c r="CE204" s="51"/>
      <c r="CF204" s="51"/>
      <c r="CG204" s="51"/>
      <c r="CH204" s="51"/>
      <c r="CI204" s="51"/>
      <c r="CJ204" s="160"/>
      <c r="CK204" s="161"/>
      <c r="CL204" s="50"/>
      <c r="CM204" s="50"/>
      <c r="CN204" s="50"/>
      <c r="CO204" s="50"/>
      <c r="CP204" s="50"/>
      <c r="CQ204" s="50"/>
      <c r="CR204" s="103"/>
      <c r="CS204" s="103"/>
      <c r="CT204" s="103"/>
      <c r="CU204" s="103"/>
      <c r="CV204" s="103"/>
      <c r="CW204" s="103"/>
      <c r="CX204" s="103"/>
      <c r="CY204" s="103"/>
      <c r="CZ204" s="103"/>
      <c r="DA204" s="103"/>
      <c r="DB204" s="103"/>
      <c r="DC204" s="103"/>
      <c r="DD204" s="103"/>
      <c r="DE204" s="103"/>
      <c r="DF204" s="103"/>
      <c r="DG204" s="103"/>
      <c r="DH204" s="103"/>
      <c r="DI204" s="103"/>
      <c r="DJ204" s="103"/>
      <c r="DK204" s="103"/>
    </row>
    <row r="205" spans="1:115" ht="15.75" x14ac:dyDescent="0.25">
      <c r="A205" s="71" t="s">
        <v>675</v>
      </c>
      <c r="B205" s="71" t="s">
        <v>164</v>
      </c>
      <c r="C205" s="71" t="s">
        <v>164</v>
      </c>
      <c r="D205" s="71" t="s">
        <v>510</v>
      </c>
      <c r="E205" s="71" t="s">
        <v>488</v>
      </c>
      <c r="F205" s="71" t="s">
        <v>154</v>
      </c>
      <c r="G205" s="72"/>
      <c r="H205" s="72"/>
      <c r="I205" s="73" t="s">
        <v>717</v>
      </c>
      <c r="J205" s="76">
        <f t="shared" si="53"/>
        <v>0</v>
      </c>
      <c r="K205" s="76"/>
      <c r="L205" s="76"/>
      <c r="M205" s="76"/>
      <c r="N205" s="76"/>
      <c r="O205" s="76"/>
      <c r="P205" s="76"/>
      <c r="Q205" s="76"/>
      <c r="R205" s="76"/>
      <c r="S205" s="76"/>
      <c r="T205" s="79"/>
      <c r="U205" s="79"/>
      <c r="V205" s="79"/>
      <c r="W205" s="79"/>
      <c r="X205" s="79"/>
      <c r="Y205" s="79"/>
      <c r="Z205" s="50">
        <f t="shared" si="54"/>
        <v>0</v>
      </c>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4"/>
      <c r="CL205" s="50"/>
      <c r="CM205" s="50"/>
      <c r="CN205" s="50"/>
      <c r="CO205" s="50"/>
      <c r="CP205" s="50"/>
      <c r="CQ205" s="50"/>
      <c r="CR205" s="103"/>
      <c r="CS205" s="103"/>
      <c r="CT205" s="103"/>
      <c r="CU205" s="103"/>
      <c r="CV205" s="103"/>
      <c r="CW205" s="103"/>
      <c r="CX205" s="103"/>
      <c r="CY205" s="103"/>
      <c r="CZ205" s="103"/>
      <c r="DA205" s="103"/>
      <c r="DB205" s="103"/>
      <c r="DC205" s="103"/>
      <c r="DD205" s="103"/>
      <c r="DE205" s="103"/>
      <c r="DF205" s="103"/>
      <c r="DG205" s="103"/>
      <c r="DH205" s="103"/>
      <c r="DI205" s="103"/>
      <c r="DJ205" s="103"/>
      <c r="DK205" s="103"/>
    </row>
    <row r="206" spans="1:115" ht="105" x14ac:dyDescent="0.25">
      <c r="A206" s="75" t="s">
        <v>675</v>
      </c>
      <c r="B206" s="75" t="s">
        <v>164</v>
      </c>
      <c r="C206" s="75" t="s">
        <v>164</v>
      </c>
      <c r="D206" s="75" t="s">
        <v>510</v>
      </c>
      <c r="E206" s="75" t="s">
        <v>488</v>
      </c>
      <c r="F206" s="75" t="s">
        <v>154</v>
      </c>
      <c r="G206" s="75" t="s">
        <v>120</v>
      </c>
      <c r="H206" s="75" t="s">
        <v>143</v>
      </c>
      <c r="I206" s="93" t="s">
        <v>718</v>
      </c>
      <c r="J206" s="76">
        <f t="shared" si="53"/>
        <v>219750000</v>
      </c>
      <c r="K206" s="76" t="s">
        <v>719</v>
      </c>
      <c r="L206" s="76" t="s">
        <v>720</v>
      </c>
      <c r="M206" s="76" t="s">
        <v>721</v>
      </c>
      <c r="N206" s="76" t="s">
        <v>722</v>
      </c>
      <c r="O206" s="157" t="s">
        <v>723</v>
      </c>
      <c r="P206" s="77" t="s">
        <v>723</v>
      </c>
      <c r="Q206" s="76">
        <v>219750000</v>
      </c>
      <c r="R206" s="76" t="s">
        <v>724</v>
      </c>
      <c r="S206" s="76" t="s">
        <v>725</v>
      </c>
      <c r="T206" s="96">
        <v>2020005810144</v>
      </c>
      <c r="U206" s="96"/>
      <c r="V206" s="96" t="s">
        <v>726</v>
      </c>
      <c r="W206" s="96" t="s">
        <v>727</v>
      </c>
      <c r="X206" s="96"/>
      <c r="Y206" s="96"/>
      <c r="Z206" s="50">
        <f t="shared" si="54"/>
        <v>219750000</v>
      </c>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v>216000000</v>
      </c>
      <c r="BI206" s="51">
        <v>3750000</v>
      </c>
      <c r="BJ206" s="51"/>
      <c r="BK206" s="51"/>
      <c r="BL206" s="51"/>
      <c r="BM206" s="51"/>
      <c r="BN206" s="51"/>
      <c r="BO206" s="51"/>
      <c r="BP206" s="51"/>
      <c r="BQ206" s="51"/>
      <c r="BR206" s="51"/>
      <c r="BS206" s="51"/>
      <c r="BT206" s="51"/>
      <c r="BU206" s="51"/>
      <c r="BV206" s="51"/>
      <c r="BW206" s="51"/>
      <c r="BX206" s="51"/>
      <c r="BY206" s="51"/>
      <c r="BZ206" s="51"/>
      <c r="CA206" s="51"/>
      <c r="CB206" s="51"/>
      <c r="CC206" s="51"/>
      <c r="CD206" s="51"/>
      <c r="CE206" s="51"/>
      <c r="CF206" s="51"/>
      <c r="CG206" s="51"/>
      <c r="CH206" s="51"/>
      <c r="CI206" s="51"/>
      <c r="CJ206" s="51"/>
      <c r="CK206" s="52"/>
      <c r="CL206" s="50"/>
      <c r="CM206" s="50"/>
      <c r="CN206" s="50"/>
      <c r="CO206" s="50"/>
      <c r="CP206" s="50"/>
      <c r="CQ206" s="50"/>
      <c r="CR206" s="103"/>
      <c r="CS206" s="103"/>
      <c r="CT206" s="103"/>
      <c r="CU206" s="103"/>
      <c r="CV206" s="103"/>
      <c r="CW206" s="103"/>
      <c r="CX206" s="103"/>
      <c r="CY206" s="103"/>
      <c r="CZ206" s="103"/>
      <c r="DA206" s="103"/>
      <c r="DB206" s="103"/>
      <c r="DC206" s="103"/>
      <c r="DD206" s="103"/>
      <c r="DE206" s="103"/>
      <c r="DF206" s="103"/>
      <c r="DG206" s="103"/>
      <c r="DH206" s="103"/>
      <c r="DI206" s="103"/>
      <c r="DJ206" s="103"/>
      <c r="DK206" s="103"/>
    </row>
    <row r="207" spans="1:115" ht="180" x14ac:dyDescent="0.25">
      <c r="A207" s="75" t="s">
        <v>675</v>
      </c>
      <c r="B207" s="75" t="s">
        <v>164</v>
      </c>
      <c r="C207" s="75" t="s">
        <v>164</v>
      </c>
      <c r="D207" s="75" t="s">
        <v>510</v>
      </c>
      <c r="E207" s="75" t="s">
        <v>488</v>
      </c>
      <c r="F207" s="75" t="s">
        <v>154</v>
      </c>
      <c r="G207" s="75" t="s">
        <v>120</v>
      </c>
      <c r="H207" s="75" t="s">
        <v>143</v>
      </c>
      <c r="I207" s="93" t="s">
        <v>728</v>
      </c>
      <c r="J207" s="76">
        <f t="shared" si="53"/>
        <v>100000000</v>
      </c>
      <c r="K207" s="94" t="s">
        <v>729</v>
      </c>
      <c r="L207" s="76" t="s">
        <v>730</v>
      </c>
      <c r="M207" s="94" t="s">
        <v>731</v>
      </c>
      <c r="N207" s="76" t="s">
        <v>732</v>
      </c>
      <c r="O207" s="157" t="s">
        <v>733</v>
      </c>
      <c r="P207" s="77" t="s">
        <v>734</v>
      </c>
      <c r="Q207" s="76">
        <v>100000000</v>
      </c>
      <c r="R207" s="76" t="s">
        <v>735</v>
      </c>
      <c r="S207" s="76" t="s">
        <v>736</v>
      </c>
      <c r="T207" s="78">
        <v>2020005810143</v>
      </c>
      <c r="U207" s="78"/>
      <c r="V207" s="78" t="s">
        <v>737</v>
      </c>
      <c r="W207" s="78" t="s">
        <v>738</v>
      </c>
      <c r="X207" s="78"/>
      <c r="Y207" s="78"/>
      <c r="Z207" s="50">
        <f t="shared" si="54"/>
        <v>100000000</v>
      </c>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v>100000000</v>
      </c>
      <c r="BB207" s="51"/>
      <c r="BC207" s="51"/>
      <c r="BD207" s="51"/>
      <c r="BE207" s="51"/>
      <c r="BF207" s="51"/>
      <c r="BG207" s="51"/>
      <c r="BH207" s="51"/>
      <c r="BI207" s="51"/>
      <c r="BJ207" s="51"/>
      <c r="BK207" s="51"/>
      <c r="BL207" s="51"/>
      <c r="BM207" s="51"/>
      <c r="BN207" s="159"/>
      <c r="BO207" s="159"/>
      <c r="BP207" s="159"/>
      <c r="BQ207" s="159"/>
      <c r="BR207" s="159"/>
      <c r="BS207" s="51"/>
      <c r="BT207" s="51"/>
      <c r="BU207" s="51"/>
      <c r="BV207" s="51"/>
      <c r="BW207" s="51"/>
      <c r="BX207" s="51"/>
      <c r="BY207" s="51"/>
      <c r="BZ207" s="51"/>
      <c r="CA207" s="51"/>
      <c r="CB207" s="51"/>
      <c r="CC207" s="51"/>
      <c r="CD207" s="51"/>
      <c r="CE207" s="51"/>
      <c r="CF207" s="51"/>
      <c r="CG207" s="51"/>
      <c r="CH207" s="51"/>
      <c r="CI207" s="51"/>
      <c r="CJ207" s="160"/>
      <c r="CK207" s="161"/>
      <c r="CL207" s="50"/>
      <c r="CM207" s="50"/>
      <c r="CN207" s="50"/>
      <c r="CO207" s="50"/>
      <c r="CP207" s="50"/>
      <c r="CQ207" s="50"/>
      <c r="CR207" s="103"/>
      <c r="CS207" s="103"/>
      <c r="CT207" s="103"/>
      <c r="CU207" s="103"/>
      <c r="CV207" s="103"/>
      <c r="CW207" s="103"/>
      <c r="CX207" s="103"/>
      <c r="CY207" s="103"/>
      <c r="CZ207" s="103"/>
      <c r="DA207" s="103"/>
      <c r="DB207" s="103"/>
      <c r="DC207" s="103"/>
      <c r="DD207" s="103"/>
      <c r="DE207" s="103"/>
      <c r="DF207" s="103"/>
      <c r="DG207" s="103"/>
      <c r="DH207" s="103"/>
      <c r="DI207" s="103"/>
      <c r="DJ207" s="103"/>
      <c r="DK207" s="103"/>
    </row>
    <row r="208" spans="1:115" ht="15.75" x14ac:dyDescent="0.25">
      <c r="A208" s="36" t="s">
        <v>453</v>
      </c>
      <c r="B208" s="36"/>
      <c r="C208" s="36"/>
      <c r="D208" s="36"/>
      <c r="E208" s="36"/>
      <c r="F208" s="36"/>
      <c r="G208" s="37"/>
      <c r="H208" s="37"/>
      <c r="I208" s="38" t="s">
        <v>739</v>
      </c>
      <c r="J208" s="76">
        <f t="shared" si="53"/>
        <v>0</v>
      </c>
      <c r="K208" s="76"/>
      <c r="L208" s="76"/>
      <c r="M208" s="76"/>
      <c r="N208" s="76"/>
      <c r="O208" s="76"/>
      <c r="P208" s="76"/>
      <c r="Q208" s="76"/>
      <c r="R208" s="76"/>
      <c r="S208" s="76"/>
      <c r="T208" s="39"/>
      <c r="U208" s="39"/>
      <c r="V208" s="39"/>
      <c r="W208" s="39"/>
      <c r="X208" s="39"/>
      <c r="Y208" s="39"/>
      <c r="Z208" s="50">
        <f t="shared" si="54"/>
        <v>0</v>
      </c>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51"/>
      <c r="BL208" s="51"/>
      <c r="BM208" s="51"/>
      <c r="BN208" s="51"/>
      <c r="BO208" s="51"/>
      <c r="BP208" s="51"/>
      <c r="BQ208" s="51"/>
      <c r="BR208" s="51"/>
      <c r="BS208" s="51"/>
      <c r="BT208" s="51"/>
      <c r="BU208" s="51"/>
      <c r="BV208" s="63"/>
      <c r="BW208" s="63"/>
      <c r="BX208" s="63"/>
      <c r="BY208" s="63"/>
      <c r="BZ208" s="63"/>
      <c r="CA208" s="63"/>
      <c r="CB208" s="63"/>
      <c r="CC208" s="63"/>
      <c r="CD208" s="63"/>
      <c r="CE208" s="63"/>
      <c r="CF208" s="63"/>
      <c r="CG208" s="63"/>
      <c r="CH208" s="63"/>
      <c r="CI208" s="63"/>
      <c r="CJ208" s="63"/>
      <c r="CK208" s="64"/>
      <c r="CL208" s="65"/>
      <c r="CM208" s="65"/>
      <c r="CN208" s="65"/>
      <c r="CO208" s="65"/>
      <c r="CP208" s="65"/>
      <c r="CQ208" s="65"/>
      <c r="CR208" s="66"/>
      <c r="CS208" s="66"/>
      <c r="CT208" s="66"/>
      <c r="CU208" s="66"/>
      <c r="CV208" s="66"/>
      <c r="CW208" s="66"/>
      <c r="CX208" s="66"/>
      <c r="CY208" s="66"/>
      <c r="CZ208" s="66"/>
      <c r="DA208" s="66"/>
      <c r="DB208" s="66"/>
      <c r="DC208" s="66"/>
      <c r="DD208" s="66"/>
      <c r="DE208" s="66"/>
      <c r="DF208" s="66"/>
      <c r="DG208" s="66"/>
      <c r="DH208" s="66"/>
      <c r="DI208" s="66"/>
      <c r="DJ208" s="66"/>
      <c r="DK208" s="66"/>
    </row>
    <row r="209" spans="1:115" ht="15.75" x14ac:dyDescent="0.25">
      <c r="A209" s="46" t="s">
        <v>453</v>
      </c>
      <c r="B209" s="46" t="s">
        <v>100</v>
      </c>
      <c r="C209" s="46"/>
      <c r="D209" s="46"/>
      <c r="E209" s="46"/>
      <c r="F209" s="46"/>
      <c r="G209" s="47"/>
      <c r="H209" s="47"/>
      <c r="I209" s="48" t="s">
        <v>166</v>
      </c>
      <c r="J209" s="76">
        <f t="shared" si="53"/>
        <v>0</v>
      </c>
      <c r="K209" s="76"/>
      <c r="L209" s="76"/>
      <c r="M209" s="76"/>
      <c r="N209" s="76"/>
      <c r="O209" s="76"/>
      <c r="P209" s="76"/>
      <c r="Q209" s="76"/>
      <c r="R209" s="76"/>
      <c r="S209" s="76"/>
      <c r="T209" s="100"/>
      <c r="U209" s="100"/>
      <c r="V209" s="100"/>
      <c r="W209" s="100"/>
      <c r="X209" s="100"/>
      <c r="Y209" s="100"/>
      <c r="Z209" s="50">
        <f t="shared" si="54"/>
        <v>0</v>
      </c>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63"/>
      <c r="BW209" s="63"/>
      <c r="BX209" s="63"/>
      <c r="BY209" s="63"/>
      <c r="BZ209" s="63"/>
      <c r="CA209" s="63"/>
      <c r="CB209" s="63"/>
      <c r="CC209" s="63"/>
      <c r="CD209" s="63"/>
      <c r="CE209" s="63"/>
      <c r="CF209" s="63"/>
      <c r="CG209" s="63"/>
      <c r="CH209" s="63"/>
      <c r="CI209" s="63"/>
      <c r="CJ209" s="63"/>
      <c r="CK209" s="64"/>
      <c r="CL209" s="65"/>
      <c r="CM209" s="65"/>
      <c r="CN209" s="65"/>
      <c r="CO209" s="65"/>
      <c r="CP209" s="65"/>
      <c r="CQ209" s="65"/>
      <c r="CR209" s="66"/>
      <c r="CS209" s="66"/>
      <c r="CT209" s="66"/>
      <c r="CU209" s="66"/>
      <c r="CV209" s="66"/>
      <c r="CW209" s="66"/>
      <c r="CX209" s="66"/>
      <c r="CY209" s="66"/>
      <c r="CZ209" s="66"/>
      <c r="DA209" s="66"/>
      <c r="DB209" s="66"/>
      <c r="DC209" s="66"/>
      <c r="DD209" s="66"/>
      <c r="DE209" s="66"/>
      <c r="DF209" s="66"/>
      <c r="DG209" s="66"/>
      <c r="DH209" s="66"/>
      <c r="DI209" s="66"/>
      <c r="DJ209" s="66"/>
      <c r="DK209" s="66"/>
    </row>
    <row r="210" spans="1:115" ht="15.75" x14ac:dyDescent="0.25">
      <c r="A210" s="55" t="s">
        <v>453</v>
      </c>
      <c r="B210" s="55" t="s">
        <v>100</v>
      </c>
      <c r="C210" s="55" t="s">
        <v>152</v>
      </c>
      <c r="D210" s="55"/>
      <c r="E210" s="55"/>
      <c r="F210" s="55"/>
      <c r="G210" s="55"/>
      <c r="H210" s="56"/>
      <c r="I210" s="57" t="s">
        <v>153</v>
      </c>
      <c r="J210" s="76">
        <f t="shared" si="53"/>
        <v>0</v>
      </c>
      <c r="K210" s="76"/>
      <c r="L210" s="76"/>
      <c r="M210" s="76"/>
      <c r="N210" s="76"/>
      <c r="O210" s="76"/>
      <c r="P210" s="76"/>
      <c r="Q210" s="76"/>
      <c r="R210" s="76"/>
      <c r="S210" s="76"/>
      <c r="T210" s="58"/>
      <c r="U210" s="58"/>
      <c r="V210" s="58"/>
      <c r="W210" s="58"/>
      <c r="X210" s="58"/>
      <c r="Y210" s="58"/>
      <c r="Z210" s="50">
        <f t="shared" si="54"/>
        <v>0</v>
      </c>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63"/>
      <c r="BW210" s="63"/>
      <c r="BX210" s="63"/>
      <c r="BY210" s="63"/>
      <c r="BZ210" s="63"/>
      <c r="CA210" s="63"/>
      <c r="CB210" s="63"/>
      <c r="CC210" s="63"/>
      <c r="CD210" s="63"/>
      <c r="CE210" s="63"/>
      <c r="CF210" s="63"/>
      <c r="CG210" s="63"/>
      <c r="CH210" s="63"/>
      <c r="CI210" s="63"/>
      <c r="CJ210" s="63"/>
      <c r="CK210" s="64"/>
      <c r="CL210" s="65"/>
      <c r="CM210" s="65"/>
      <c r="CN210" s="65"/>
      <c r="CO210" s="65"/>
      <c r="CP210" s="65"/>
      <c r="CQ210" s="65"/>
      <c r="CR210" s="66"/>
      <c r="CS210" s="66"/>
      <c r="CT210" s="66"/>
      <c r="CU210" s="66"/>
      <c r="CV210" s="66"/>
      <c r="CW210" s="66"/>
      <c r="CX210" s="66"/>
      <c r="CY210" s="66"/>
      <c r="CZ210" s="66"/>
      <c r="DA210" s="66"/>
      <c r="DB210" s="66"/>
      <c r="DC210" s="66"/>
      <c r="DD210" s="66"/>
      <c r="DE210" s="66"/>
      <c r="DF210" s="66"/>
      <c r="DG210" s="66"/>
      <c r="DH210" s="66"/>
      <c r="DI210" s="66"/>
      <c r="DJ210" s="66"/>
      <c r="DK210" s="66"/>
    </row>
    <row r="211" spans="1:115" ht="15.75" x14ac:dyDescent="0.25">
      <c r="A211" s="89" t="s">
        <v>453</v>
      </c>
      <c r="B211" s="89" t="s">
        <v>100</v>
      </c>
      <c r="C211" s="89" t="s">
        <v>152</v>
      </c>
      <c r="D211" s="89" t="s">
        <v>154</v>
      </c>
      <c r="E211" s="89"/>
      <c r="F211" s="89"/>
      <c r="G211" s="90"/>
      <c r="H211" s="90"/>
      <c r="I211" s="91" t="s">
        <v>155</v>
      </c>
      <c r="J211" s="76">
        <f t="shared" si="53"/>
        <v>0</v>
      </c>
      <c r="K211" s="76"/>
      <c r="L211" s="76"/>
      <c r="M211" s="76"/>
      <c r="N211" s="76"/>
      <c r="O211" s="76"/>
      <c r="P211" s="76"/>
      <c r="Q211" s="76"/>
      <c r="R211" s="76"/>
      <c r="S211" s="76"/>
      <c r="T211" s="102"/>
      <c r="U211" s="102"/>
      <c r="V211" s="102"/>
      <c r="W211" s="102"/>
      <c r="X211" s="102"/>
      <c r="Y211" s="102"/>
      <c r="Z211" s="50">
        <f t="shared" si="54"/>
        <v>0</v>
      </c>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2"/>
      <c r="CL211" s="53"/>
      <c r="CM211" s="53"/>
      <c r="CN211" s="53"/>
      <c r="CO211" s="53"/>
      <c r="CP211" s="53"/>
      <c r="CQ211" s="53"/>
      <c r="CR211" s="54"/>
      <c r="CS211" s="54"/>
      <c r="CT211" s="54"/>
      <c r="CU211" s="54"/>
      <c r="CV211" s="54"/>
      <c r="CW211" s="54"/>
      <c r="CX211" s="54"/>
      <c r="CY211" s="54"/>
      <c r="CZ211" s="54"/>
      <c r="DA211" s="54"/>
      <c r="DB211" s="54"/>
      <c r="DC211" s="54"/>
      <c r="DD211" s="54"/>
      <c r="DE211" s="54"/>
      <c r="DF211" s="54"/>
      <c r="DG211" s="54"/>
      <c r="DH211" s="54"/>
      <c r="DI211" s="54"/>
      <c r="DJ211" s="54"/>
      <c r="DK211" s="54"/>
    </row>
    <row r="212" spans="1:115" ht="15.75" x14ac:dyDescent="0.25">
      <c r="A212" s="67" t="s">
        <v>453</v>
      </c>
      <c r="B212" s="67" t="s">
        <v>100</v>
      </c>
      <c r="C212" s="67" t="s">
        <v>152</v>
      </c>
      <c r="D212" s="67" t="s">
        <v>154</v>
      </c>
      <c r="E212" s="67" t="s">
        <v>139</v>
      </c>
      <c r="F212" s="67"/>
      <c r="G212" s="68"/>
      <c r="H212" s="68"/>
      <c r="I212" s="69" t="s">
        <v>140</v>
      </c>
      <c r="J212" s="76"/>
      <c r="K212" s="76"/>
      <c r="L212" s="76"/>
      <c r="M212" s="76"/>
      <c r="N212" s="76"/>
      <c r="O212" s="76"/>
      <c r="P212" s="76"/>
      <c r="Q212" s="76"/>
      <c r="R212" s="76"/>
      <c r="S212" s="76"/>
      <c r="T212" s="70"/>
      <c r="U212" s="70"/>
      <c r="V212" s="70"/>
      <c r="W212" s="70"/>
      <c r="X212" s="70"/>
      <c r="Y212" s="70"/>
      <c r="Z212" s="50"/>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c r="CE212" s="51"/>
      <c r="CF212" s="51"/>
      <c r="CG212" s="51"/>
      <c r="CH212" s="51"/>
      <c r="CI212" s="51"/>
      <c r="CJ212" s="51"/>
      <c r="CK212" s="52"/>
      <c r="CL212" s="53"/>
      <c r="CM212" s="53"/>
      <c r="CN212" s="53"/>
      <c r="CO212" s="53"/>
      <c r="CP212" s="53"/>
      <c r="CQ212" s="53"/>
      <c r="CR212" s="54"/>
      <c r="CS212" s="54"/>
      <c r="CT212" s="54"/>
      <c r="CU212" s="54"/>
      <c r="CV212" s="54"/>
      <c r="CW212" s="54"/>
      <c r="CX212" s="54"/>
      <c r="CY212" s="54"/>
      <c r="CZ212" s="54"/>
      <c r="DA212" s="54"/>
      <c r="DB212" s="54"/>
      <c r="DC212" s="54"/>
      <c r="DD212" s="54"/>
      <c r="DE212" s="54"/>
      <c r="DF212" s="54"/>
      <c r="DG212" s="54"/>
      <c r="DH212" s="54"/>
      <c r="DI212" s="54"/>
      <c r="DJ212" s="54"/>
      <c r="DK212" s="54"/>
    </row>
    <row r="213" spans="1:115" ht="31.5" x14ac:dyDescent="0.25">
      <c r="A213" s="71" t="s">
        <v>453</v>
      </c>
      <c r="B213" s="71" t="s">
        <v>100</v>
      </c>
      <c r="C213" s="71" t="s">
        <v>152</v>
      </c>
      <c r="D213" s="71" t="s">
        <v>154</v>
      </c>
      <c r="E213" s="71" t="s">
        <v>139</v>
      </c>
      <c r="F213" s="71" t="s">
        <v>181</v>
      </c>
      <c r="G213" s="72"/>
      <c r="H213" s="72"/>
      <c r="I213" s="73" t="s">
        <v>182</v>
      </c>
      <c r="J213" s="76">
        <f t="shared" ref="J213:J221" si="55">Z213</f>
        <v>0</v>
      </c>
      <c r="K213" s="76"/>
      <c r="L213" s="76"/>
      <c r="M213" s="76"/>
      <c r="N213" s="76"/>
      <c r="O213" s="76"/>
      <c r="P213" s="76"/>
      <c r="Q213" s="76"/>
      <c r="R213" s="76"/>
      <c r="S213" s="76"/>
      <c r="T213" s="74"/>
      <c r="U213" s="74"/>
      <c r="V213" s="74"/>
      <c r="W213" s="74"/>
      <c r="X213" s="74"/>
      <c r="Y213" s="74"/>
      <c r="Z213" s="50">
        <f t="shared" ref="Z213:Z221" si="56">SUM(AA213:CK213)</f>
        <v>0</v>
      </c>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c r="BJ213" s="110"/>
      <c r="BK213" s="110"/>
      <c r="BL213" s="110"/>
      <c r="BM213" s="110"/>
      <c r="BN213" s="110"/>
      <c r="BO213" s="110"/>
      <c r="BP213" s="110"/>
      <c r="BQ213" s="110"/>
      <c r="BR213" s="110"/>
      <c r="BS213" s="110"/>
      <c r="BT213" s="110"/>
      <c r="BU213" s="110"/>
      <c r="BV213" s="110"/>
      <c r="BW213" s="110"/>
      <c r="BX213" s="110"/>
      <c r="BY213" s="110"/>
      <c r="BZ213" s="110"/>
      <c r="CA213" s="110"/>
      <c r="CB213" s="110"/>
      <c r="CC213" s="110"/>
      <c r="CD213" s="110"/>
      <c r="CE213" s="110"/>
      <c r="CF213" s="110"/>
      <c r="CG213" s="110"/>
      <c r="CH213" s="110"/>
      <c r="CI213" s="110"/>
      <c r="CJ213" s="110"/>
      <c r="CK213" s="111"/>
      <c r="CL213" s="112"/>
      <c r="CM213" s="112"/>
      <c r="CN213" s="112"/>
      <c r="CO213" s="112"/>
      <c r="CP213" s="112"/>
      <c r="CQ213" s="112"/>
      <c r="CR213" s="113"/>
      <c r="CS213" s="113"/>
      <c r="CT213" s="113"/>
      <c r="CU213" s="113"/>
      <c r="CV213" s="113"/>
      <c r="CW213" s="113"/>
      <c r="CX213" s="113"/>
      <c r="CY213" s="113"/>
      <c r="CZ213" s="113"/>
      <c r="DA213" s="113"/>
      <c r="DB213" s="113"/>
      <c r="DC213" s="113"/>
      <c r="DD213" s="113"/>
      <c r="DE213" s="113"/>
      <c r="DF213" s="113"/>
      <c r="DG213" s="113"/>
      <c r="DH213" s="113"/>
      <c r="DI213" s="113"/>
      <c r="DJ213" s="113"/>
      <c r="DK213" s="113"/>
    </row>
    <row r="214" spans="1:115" ht="225" x14ac:dyDescent="0.25">
      <c r="A214" s="75" t="s">
        <v>453</v>
      </c>
      <c r="B214" s="75" t="s">
        <v>100</v>
      </c>
      <c r="C214" s="75" t="s">
        <v>152</v>
      </c>
      <c r="D214" s="75" t="s">
        <v>154</v>
      </c>
      <c r="E214" s="75" t="s">
        <v>139</v>
      </c>
      <c r="F214" s="75" t="s">
        <v>181</v>
      </c>
      <c r="G214" s="75" t="s">
        <v>120</v>
      </c>
      <c r="H214" s="75" t="s">
        <v>110</v>
      </c>
      <c r="I214" s="53" t="s">
        <v>740</v>
      </c>
      <c r="J214" s="76">
        <f t="shared" si="55"/>
        <v>438125761.32999998</v>
      </c>
      <c r="K214" s="94" t="s">
        <v>741</v>
      </c>
      <c r="L214" s="162">
        <v>1</v>
      </c>
      <c r="M214" s="94" t="s">
        <v>742</v>
      </c>
      <c r="N214" s="163">
        <v>1</v>
      </c>
      <c r="O214" s="77" t="s">
        <v>743</v>
      </c>
      <c r="P214" s="77" t="s">
        <v>238</v>
      </c>
      <c r="Q214" s="76">
        <v>438125761.32999998</v>
      </c>
      <c r="R214" s="76" t="s">
        <v>239</v>
      </c>
      <c r="S214" s="76" t="s">
        <v>744</v>
      </c>
      <c r="T214" s="78" t="s">
        <v>745</v>
      </c>
      <c r="U214" s="78">
        <v>1</v>
      </c>
      <c r="V214" s="78" t="s">
        <v>745</v>
      </c>
      <c r="W214" s="163">
        <v>1</v>
      </c>
      <c r="X214" s="78"/>
      <c r="Y214" s="78"/>
      <c r="Z214" s="50">
        <f t="shared" si="56"/>
        <v>438125761.32999998</v>
      </c>
      <c r="AA214" s="51"/>
      <c r="AB214" s="51"/>
      <c r="AC214" s="51"/>
      <c r="AD214" s="51"/>
      <c r="AE214" s="51"/>
      <c r="AF214" s="51"/>
      <c r="AG214" s="51"/>
      <c r="AH214" s="51">
        <v>12750000</v>
      </c>
      <c r="AI214" s="51">
        <v>5250000</v>
      </c>
      <c r="AJ214" s="51">
        <v>1747500</v>
      </c>
      <c r="AK214" s="51">
        <v>3037500</v>
      </c>
      <c r="AL214" s="51">
        <v>300000</v>
      </c>
      <c r="AM214" s="51">
        <v>975000</v>
      </c>
      <c r="AN214" s="51"/>
      <c r="AO214" s="51">
        <f>9750000-7500000</f>
        <v>2250000</v>
      </c>
      <c r="AP214" s="51">
        <v>8600000</v>
      </c>
      <c r="AQ214" s="51">
        <v>12000000</v>
      </c>
      <c r="AR214" s="51">
        <f>7500000+3000000</f>
        <v>10500000</v>
      </c>
      <c r="AS214" s="51">
        <f>4350000-3018750</f>
        <v>1331250</v>
      </c>
      <c r="AT214" s="51">
        <v>5000000</v>
      </c>
      <c r="AU214" s="51">
        <v>16318750</v>
      </c>
      <c r="AV214" s="51">
        <v>487500</v>
      </c>
      <c r="AW214" s="51">
        <v>2340000</v>
      </c>
      <c r="AX214" s="51">
        <v>750000</v>
      </c>
      <c r="AY214" s="51">
        <v>17500000</v>
      </c>
      <c r="AZ214" s="51">
        <v>1050000</v>
      </c>
      <c r="BA214" s="164">
        <f>83782205.33+252156056</f>
        <v>335938261.32999998</v>
      </c>
      <c r="BB214" s="51"/>
      <c r="BC214" s="51"/>
      <c r="BD214" s="51"/>
      <c r="BE214" s="51"/>
      <c r="BF214" s="51"/>
      <c r="BG214" s="51"/>
      <c r="BH214" s="51"/>
      <c r="BI214" s="51"/>
      <c r="BJ214" s="51"/>
      <c r="BK214" s="105"/>
      <c r="BL214" s="105"/>
      <c r="BM214" s="105"/>
      <c r="BN214" s="105"/>
      <c r="BO214" s="105"/>
      <c r="BP214" s="105"/>
      <c r="BQ214" s="105"/>
      <c r="BR214" s="105"/>
      <c r="BS214" s="105"/>
      <c r="BT214" s="105"/>
      <c r="BU214" s="105"/>
      <c r="BV214" s="105"/>
      <c r="BW214" s="51"/>
      <c r="BX214" s="51"/>
      <c r="BY214" s="105"/>
      <c r="BZ214" s="105"/>
      <c r="CA214" s="105"/>
      <c r="CB214" s="105"/>
      <c r="CC214" s="105"/>
      <c r="CD214" s="105"/>
      <c r="CE214" s="51"/>
      <c r="CF214" s="51"/>
      <c r="CG214" s="51"/>
      <c r="CH214" s="51"/>
      <c r="CI214" s="51"/>
      <c r="CJ214" s="51"/>
      <c r="CK214" s="52"/>
      <c r="CL214" s="53"/>
      <c r="CM214" s="53"/>
      <c r="CN214" s="53"/>
      <c r="CO214" s="53"/>
      <c r="CP214" s="53"/>
      <c r="CQ214" s="53"/>
      <c r="CR214" s="54"/>
      <c r="CS214" s="54"/>
      <c r="CT214" s="54"/>
      <c r="CU214" s="54"/>
      <c r="CV214" s="54"/>
      <c r="CW214" s="54"/>
      <c r="CX214" s="54"/>
      <c r="CY214" s="54"/>
      <c r="CZ214" s="54"/>
      <c r="DA214" s="54"/>
      <c r="DB214" s="54"/>
      <c r="DC214" s="54"/>
      <c r="DD214" s="54"/>
      <c r="DE214" s="54"/>
      <c r="DF214" s="54"/>
      <c r="DG214" s="54"/>
      <c r="DH214" s="54"/>
      <c r="DI214" s="54"/>
      <c r="DJ214" s="54"/>
      <c r="DK214" s="54"/>
    </row>
    <row r="215" spans="1:115" ht="315" x14ac:dyDescent="0.25">
      <c r="A215" s="75" t="s">
        <v>453</v>
      </c>
      <c r="B215" s="75" t="s">
        <v>100</v>
      </c>
      <c r="C215" s="75" t="s">
        <v>152</v>
      </c>
      <c r="D215" s="75" t="s">
        <v>154</v>
      </c>
      <c r="E215" s="75" t="s">
        <v>139</v>
      </c>
      <c r="F215" s="75" t="s">
        <v>181</v>
      </c>
      <c r="G215" s="75" t="s">
        <v>120</v>
      </c>
      <c r="H215" s="75" t="s">
        <v>110</v>
      </c>
      <c r="I215" s="53" t="s">
        <v>746</v>
      </c>
      <c r="J215" s="76">
        <f t="shared" si="55"/>
        <v>19462500</v>
      </c>
      <c r="K215" s="76" t="s">
        <v>747</v>
      </c>
      <c r="L215" s="162">
        <v>1</v>
      </c>
      <c r="M215" s="94" t="s">
        <v>748</v>
      </c>
      <c r="N215" s="163">
        <v>1</v>
      </c>
      <c r="O215" s="77" t="s">
        <v>237</v>
      </c>
      <c r="P215" s="77" t="s">
        <v>238</v>
      </c>
      <c r="Q215" s="76">
        <v>19462500</v>
      </c>
      <c r="R215" s="76" t="s">
        <v>239</v>
      </c>
      <c r="S215" s="76" t="s">
        <v>744</v>
      </c>
      <c r="T215" s="78" t="s">
        <v>749</v>
      </c>
      <c r="U215" s="78">
        <v>1</v>
      </c>
      <c r="V215" s="78" t="s">
        <v>749</v>
      </c>
      <c r="W215" s="163">
        <v>1</v>
      </c>
      <c r="X215" s="78"/>
      <c r="Y215" s="78"/>
      <c r="Z215" s="50">
        <f t="shared" si="56"/>
        <v>19462500</v>
      </c>
      <c r="AA215" s="51"/>
      <c r="AB215" s="51"/>
      <c r="AC215" s="51"/>
      <c r="AD215" s="51"/>
      <c r="AE215" s="51"/>
      <c r="AF215" s="51"/>
      <c r="AG215" s="51"/>
      <c r="AH215" s="51"/>
      <c r="AI215" s="51">
        <v>19462500</v>
      </c>
      <c r="AJ215" s="51"/>
      <c r="AK215" s="5"/>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105"/>
      <c r="BL215" s="105"/>
      <c r="BM215" s="105"/>
      <c r="BN215" s="105"/>
      <c r="BO215" s="105"/>
      <c r="BP215" s="105"/>
      <c r="BQ215" s="105"/>
      <c r="BR215" s="105"/>
      <c r="BS215" s="105"/>
      <c r="BT215" s="105"/>
      <c r="BU215" s="105"/>
      <c r="BV215" s="105"/>
      <c r="BW215" s="51"/>
      <c r="BX215" s="51"/>
      <c r="BY215" s="105"/>
      <c r="BZ215" s="105"/>
      <c r="CA215" s="105"/>
      <c r="CB215" s="105"/>
      <c r="CC215" s="105"/>
      <c r="CD215" s="105"/>
      <c r="CE215" s="51"/>
      <c r="CF215" s="51"/>
      <c r="CG215" s="51"/>
      <c r="CH215" s="51"/>
      <c r="CI215" s="51"/>
      <c r="CJ215" s="51"/>
      <c r="CK215" s="52"/>
      <c r="CL215" s="53"/>
      <c r="CM215" s="53"/>
      <c r="CN215" s="53"/>
      <c r="CO215" s="53"/>
      <c r="CP215" s="53"/>
      <c r="CQ215" s="53"/>
      <c r="CR215" s="54"/>
      <c r="CS215" s="54"/>
      <c r="CT215" s="54"/>
      <c r="CU215" s="54"/>
      <c r="CV215" s="54"/>
      <c r="CW215" s="54"/>
      <c r="CX215" s="54"/>
      <c r="CY215" s="54"/>
      <c r="CZ215" s="54"/>
      <c r="DA215" s="54"/>
      <c r="DB215" s="54"/>
      <c r="DC215" s="54"/>
      <c r="DD215" s="54"/>
      <c r="DE215" s="54"/>
      <c r="DF215" s="54"/>
      <c r="DG215" s="54"/>
      <c r="DH215" s="54"/>
      <c r="DI215" s="54"/>
      <c r="DJ215" s="54"/>
      <c r="DK215" s="54"/>
    </row>
    <row r="216" spans="1:115" ht="120" x14ac:dyDescent="0.25">
      <c r="A216" s="75" t="s">
        <v>453</v>
      </c>
      <c r="B216" s="75" t="s">
        <v>100</v>
      </c>
      <c r="C216" s="75" t="s">
        <v>152</v>
      </c>
      <c r="D216" s="75" t="s">
        <v>154</v>
      </c>
      <c r="E216" s="75" t="s">
        <v>139</v>
      </c>
      <c r="F216" s="75" t="s">
        <v>181</v>
      </c>
      <c r="G216" s="75" t="s">
        <v>120</v>
      </c>
      <c r="H216" s="75" t="s">
        <v>110</v>
      </c>
      <c r="I216" s="53" t="s">
        <v>750</v>
      </c>
      <c r="J216" s="76">
        <f t="shared" si="55"/>
        <v>100000000</v>
      </c>
      <c r="K216" s="76" t="s">
        <v>751</v>
      </c>
      <c r="L216" s="162">
        <v>1</v>
      </c>
      <c r="M216" s="94" t="s">
        <v>752</v>
      </c>
      <c r="N216" s="163">
        <v>1</v>
      </c>
      <c r="O216" s="77" t="s">
        <v>753</v>
      </c>
      <c r="P216" s="77" t="s">
        <v>238</v>
      </c>
      <c r="Q216" s="76">
        <v>100000000</v>
      </c>
      <c r="R216" s="76" t="s">
        <v>239</v>
      </c>
      <c r="S216" s="76" t="s">
        <v>744</v>
      </c>
      <c r="T216" s="78" t="s">
        <v>745</v>
      </c>
      <c r="U216" s="78">
        <v>1</v>
      </c>
      <c r="V216" s="78" t="s">
        <v>745</v>
      </c>
      <c r="W216" s="163">
        <v>1</v>
      </c>
      <c r="X216" s="78"/>
      <c r="Y216" s="78"/>
      <c r="Z216" s="50">
        <f t="shared" si="56"/>
        <v>100000000</v>
      </c>
      <c r="AA216" s="51"/>
      <c r="AB216" s="51"/>
      <c r="AC216" s="51"/>
      <c r="AD216" s="51"/>
      <c r="AE216" s="51"/>
      <c r="AF216" s="51"/>
      <c r="AG216" s="51"/>
      <c r="AH216" s="51"/>
      <c r="AI216" s="51"/>
      <c r="AJ216" s="51"/>
      <c r="AK216" s="51"/>
      <c r="AL216" s="51"/>
      <c r="AM216" s="51"/>
      <c r="AN216" s="51"/>
      <c r="AO216" s="51">
        <v>7500000</v>
      </c>
      <c r="AP216" s="51"/>
      <c r="AQ216" s="51"/>
      <c r="AR216" s="51"/>
      <c r="AS216" s="51"/>
      <c r="AT216" s="51"/>
      <c r="AU216" s="51"/>
      <c r="AV216" s="51"/>
      <c r="AW216" s="51"/>
      <c r="AX216" s="51"/>
      <c r="AY216" s="51"/>
      <c r="AZ216" s="51"/>
      <c r="BA216" s="51">
        <v>92500000</v>
      </c>
      <c r="BB216" s="51"/>
      <c r="BC216" s="51"/>
      <c r="BD216" s="51"/>
      <c r="BE216" s="51"/>
      <c r="BF216" s="51"/>
      <c r="BG216" s="51"/>
      <c r="BH216" s="51"/>
      <c r="BI216" s="51"/>
      <c r="BJ216" s="51"/>
      <c r="BK216" s="105"/>
      <c r="BL216" s="105"/>
      <c r="BM216" s="105"/>
      <c r="BN216" s="105"/>
      <c r="BO216" s="105"/>
      <c r="BP216" s="105"/>
      <c r="BQ216" s="105"/>
      <c r="BR216" s="105"/>
      <c r="BS216" s="105"/>
      <c r="BT216" s="105"/>
      <c r="BU216" s="105"/>
      <c r="BV216" s="105"/>
      <c r="BW216" s="51"/>
      <c r="BX216" s="51"/>
      <c r="BY216" s="105"/>
      <c r="BZ216" s="105"/>
      <c r="CA216" s="105"/>
      <c r="CB216" s="105"/>
      <c r="CC216" s="105"/>
      <c r="CD216" s="105"/>
      <c r="CE216" s="51"/>
      <c r="CF216" s="51"/>
      <c r="CG216" s="51"/>
      <c r="CH216" s="51"/>
      <c r="CI216" s="51"/>
      <c r="CJ216" s="51"/>
      <c r="CK216" s="52"/>
      <c r="CL216" s="53"/>
      <c r="CM216" s="53"/>
      <c r="CN216" s="53"/>
      <c r="CO216" s="53"/>
      <c r="CP216" s="53"/>
      <c r="CQ216" s="53"/>
      <c r="CR216" s="54"/>
      <c r="CS216" s="54"/>
      <c r="CT216" s="54"/>
      <c r="CU216" s="54"/>
      <c r="CV216" s="54"/>
      <c r="CW216" s="54"/>
      <c r="CX216" s="54"/>
      <c r="CY216" s="54"/>
      <c r="CZ216" s="54"/>
      <c r="DA216" s="54"/>
      <c r="DB216" s="54"/>
      <c r="DC216" s="54"/>
      <c r="DD216" s="54"/>
      <c r="DE216" s="54"/>
      <c r="DF216" s="54"/>
      <c r="DG216" s="54"/>
      <c r="DH216" s="54"/>
      <c r="DI216" s="54"/>
      <c r="DJ216" s="54"/>
      <c r="DK216" s="54"/>
    </row>
    <row r="217" spans="1:115" ht="409.5" x14ac:dyDescent="0.25">
      <c r="A217" s="75" t="s">
        <v>453</v>
      </c>
      <c r="B217" s="75" t="s">
        <v>100</v>
      </c>
      <c r="C217" s="75" t="s">
        <v>152</v>
      </c>
      <c r="D217" s="75" t="s">
        <v>154</v>
      </c>
      <c r="E217" s="75" t="s">
        <v>139</v>
      </c>
      <c r="F217" s="75" t="s">
        <v>181</v>
      </c>
      <c r="G217" s="75" t="s">
        <v>120</v>
      </c>
      <c r="H217" s="75" t="s">
        <v>110</v>
      </c>
      <c r="I217" s="53" t="s">
        <v>754</v>
      </c>
      <c r="J217" s="76">
        <f t="shared" si="55"/>
        <v>180000000</v>
      </c>
      <c r="K217" s="76" t="s">
        <v>755</v>
      </c>
      <c r="L217" s="162">
        <v>1</v>
      </c>
      <c r="M217" s="94" t="s">
        <v>756</v>
      </c>
      <c r="N217" s="163">
        <v>1</v>
      </c>
      <c r="O217" s="77" t="s">
        <v>175</v>
      </c>
      <c r="P217" s="77" t="s">
        <v>238</v>
      </c>
      <c r="Q217" s="76">
        <v>180000000</v>
      </c>
      <c r="R217" s="76" t="s">
        <v>239</v>
      </c>
      <c r="S217" s="76" t="s">
        <v>744</v>
      </c>
      <c r="T217" s="78" t="s">
        <v>757</v>
      </c>
      <c r="U217" s="78">
        <v>1</v>
      </c>
      <c r="V217" s="78" t="s">
        <v>757</v>
      </c>
      <c r="W217" s="163">
        <v>1</v>
      </c>
      <c r="X217" s="78"/>
      <c r="Y217" s="78"/>
      <c r="Z217" s="50">
        <f t="shared" si="56"/>
        <v>180000000</v>
      </c>
      <c r="AA217" s="51"/>
      <c r="AB217" s="51"/>
      <c r="AC217" s="51"/>
      <c r="AD217" s="51"/>
      <c r="AE217" s="51"/>
      <c r="AF217" s="51"/>
      <c r="AG217" s="51"/>
      <c r="AH217" s="51"/>
      <c r="AI217" s="51">
        <v>20537500</v>
      </c>
      <c r="AJ217" s="51"/>
      <c r="AK217" s="51">
        <v>109462500</v>
      </c>
      <c r="AL217" s="51"/>
      <c r="AM217" s="51"/>
      <c r="AN217" s="51"/>
      <c r="AO217" s="51"/>
      <c r="AP217" s="51"/>
      <c r="AQ217" s="51"/>
      <c r="AR217" s="51"/>
      <c r="AS217" s="51"/>
      <c r="AT217" s="51"/>
      <c r="AU217" s="51"/>
      <c r="AV217" s="51"/>
      <c r="AW217" s="51"/>
      <c r="AX217" s="51"/>
      <c r="AY217" s="51"/>
      <c r="AZ217" s="51"/>
      <c r="BA217" s="51">
        <v>50000000</v>
      </c>
      <c r="BB217" s="51"/>
      <c r="BC217" s="51"/>
      <c r="BD217" s="51"/>
      <c r="BE217" s="51"/>
      <c r="BF217" s="51"/>
      <c r="BG217" s="51"/>
      <c r="BH217" s="51"/>
      <c r="BI217" s="51"/>
      <c r="BJ217" s="51"/>
      <c r="BK217" s="105"/>
      <c r="BL217" s="105"/>
      <c r="BM217" s="105"/>
      <c r="BN217" s="105"/>
      <c r="BO217" s="105"/>
      <c r="BP217" s="105"/>
      <c r="BQ217" s="105"/>
      <c r="BR217" s="105"/>
      <c r="BS217" s="105"/>
      <c r="BT217" s="105"/>
      <c r="BU217" s="105"/>
      <c r="BV217" s="105"/>
      <c r="BW217" s="51"/>
      <c r="BX217" s="51"/>
      <c r="BY217" s="105"/>
      <c r="BZ217" s="105"/>
      <c r="CA217" s="105"/>
      <c r="CB217" s="105"/>
      <c r="CC217" s="105"/>
      <c r="CD217" s="105"/>
      <c r="CE217" s="51"/>
      <c r="CF217" s="51"/>
      <c r="CG217" s="51"/>
      <c r="CH217" s="51"/>
      <c r="CI217" s="51"/>
      <c r="CJ217" s="51"/>
      <c r="CK217" s="52"/>
      <c r="CL217" s="53"/>
      <c r="CM217" s="53"/>
      <c r="CN217" s="53"/>
      <c r="CO217" s="53"/>
      <c r="CP217" s="53"/>
      <c r="CQ217" s="53"/>
      <c r="CR217" s="54"/>
      <c r="CS217" s="54"/>
      <c r="CT217" s="54"/>
      <c r="CU217" s="54"/>
      <c r="CV217" s="54"/>
      <c r="CW217" s="54"/>
      <c r="CX217" s="54"/>
      <c r="CY217" s="54"/>
      <c r="CZ217" s="54"/>
      <c r="DA217" s="54"/>
      <c r="DB217" s="54"/>
      <c r="DC217" s="54"/>
      <c r="DD217" s="54"/>
      <c r="DE217" s="54"/>
      <c r="DF217" s="54"/>
      <c r="DG217" s="54"/>
      <c r="DH217" s="54"/>
      <c r="DI217" s="54"/>
      <c r="DJ217" s="54"/>
      <c r="DK217" s="54"/>
    </row>
    <row r="218" spans="1:115" ht="15.75" x14ac:dyDescent="0.25">
      <c r="A218" s="36" t="s">
        <v>758</v>
      </c>
      <c r="B218" s="36"/>
      <c r="C218" s="36"/>
      <c r="D218" s="36"/>
      <c r="E218" s="36"/>
      <c r="F218" s="36"/>
      <c r="G218" s="37"/>
      <c r="H218" s="37"/>
      <c r="I218" s="38" t="s">
        <v>759</v>
      </c>
      <c r="J218" s="76">
        <f t="shared" si="55"/>
        <v>0</v>
      </c>
      <c r="K218" s="76"/>
      <c r="L218" s="76"/>
      <c r="M218" s="76"/>
      <c r="N218" s="76"/>
      <c r="O218" s="76"/>
      <c r="P218" s="76"/>
      <c r="Q218" s="76"/>
      <c r="R218" s="76"/>
      <c r="S218" s="76"/>
      <c r="T218" s="39"/>
      <c r="U218" s="39"/>
      <c r="V218" s="39"/>
      <c r="W218" s="39"/>
      <c r="X218" s="39"/>
      <c r="Y218" s="39"/>
      <c r="Z218" s="50">
        <f t="shared" si="56"/>
        <v>0</v>
      </c>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51"/>
      <c r="BL218" s="51"/>
      <c r="BM218" s="51"/>
      <c r="BN218" s="51"/>
      <c r="BO218" s="51"/>
      <c r="BP218" s="51"/>
      <c r="BQ218" s="51"/>
      <c r="BR218" s="51"/>
      <c r="BS218" s="51"/>
      <c r="BT218" s="51"/>
      <c r="BU218" s="51"/>
      <c r="BV218" s="63"/>
      <c r="BW218" s="63"/>
      <c r="BX218" s="63"/>
      <c r="BY218" s="63"/>
      <c r="BZ218" s="63"/>
      <c r="CA218" s="63"/>
      <c r="CB218" s="63"/>
      <c r="CC218" s="63"/>
      <c r="CD218" s="63"/>
      <c r="CE218" s="63"/>
      <c r="CF218" s="63"/>
      <c r="CG218" s="63"/>
      <c r="CH218" s="63"/>
      <c r="CI218" s="63"/>
      <c r="CJ218" s="63"/>
      <c r="CK218" s="64"/>
      <c r="CL218" s="65"/>
      <c r="CM218" s="65"/>
      <c r="CN218" s="65"/>
      <c r="CO218" s="65"/>
      <c r="CP218" s="65"/>
      <c r="CQ218" s="65"/>
      <c r="CR218" s="66"/>
      <c r="CS218" s="66"/>
      <c r="CT218" s="66"/>
      <c r="CU218" s="66"/>
      <c r="CV218" s="66"/>
      <c r="CW218" s="66"/>
      <c r="CX218" s="66"/>
      <c r="CY218" s="66"/>
      <c r="CZ218" s="66"/>
      <c r="DA218" s="66"/>
      <c r="DB218" s="66"/>
      <c r="DC218" s="66"/>
      <c r="DD218" s="66"/>
      <c r="DE218" s="66"/>
      <c r="DF218" s="66"/>
      <c r="DG218" s="66"/>
      <c r="DH218" s="66"/>
      <c r="DI218" s="66"/>
      <c r="DJ218" s="66"/>
      <c r="DK218" s="66"/>
    </row>
    <row r="219" spans="1:115" ht="15.75" x14ac:dyDescent="0.25">
      <c r="A219" s="46" t="s">
        <v>758</v>
      </c>
      <c r="B219" s="46" t="s">
        <v>98</v>
      </c>
      <c r="C219" s="46"/>
      <c r="D219" s="46"/>
      <c r="E219" s="46"/>
      <c r="F219" s="46"/>
      <c r="G219" s="47"/>
      <c r="H219" s="47"/>
      <c r="I219" s="48" t="s">
        <v>485</v>
      </c>
      <c r="J219" s="76">
        <f t="shared" si="55"/>
        <v>0</v>
      </c>
      <c r="K219" s="76"/>
      <c r="L219" s="76"/>
      <c r="M219" s="76"/>
      <c r="N219" s="76"/>
      <c r="O219" s="76"/>
      <c r="P219" s="76"/>
      <c r="Q219" s="76"/>
      <c r="R219" s="76"/>
      <c r="S219" s="76"/>
      <c r="T219" s="49"/>
      <c r="U219" s="49"/>
      <c r="V219" s="49"/>
      <c r="W219" s="49"/>
      <c r="X219" s="49"/>
      <c r="Y219" s="49"/>
      <c r="Z219" s="50">
        <f t="shared" si="56"/>
        <v>0</v>
      </c>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63"/>
      <c r="BW219" s="63"/>
      <c r="BX219" s="63"/>
      <c r="BY219" s="63"/>
      <c r="BZ219" s="63"/>
      <c r="CA219" s="63"/>
      <c r="CB219" s="63"/>
      <c r="CC219" s="63"/>
      <c r="CD219" s="63"/>
      <c r="CE219" s="63"/>
      <c r="CF219" s="63"/>
      <c r="CG219" s="63"/>
      <c r="CH219" s="63"/>
      <c r="CI219" s="63"/>
      <c r="CJ219" s="63"/>
      <c r="CK219" s="64"/>
      <c r="CL219" s="65"/>
      <c r="CM219" s="65"/>
      <c r="CN219" s="65"/>
      <c r="CO219" s="65"/>
      <c r="CP219" s="65"/>
      <c r="CQ219" s="65"/>
      <c r="CR219" s="66"/>
      <c r="CS219" s="66"/>
      <c r="CT219" s="66"/>
      <c r="CU219" s="66"/>
      <c r="CV219" s="66"/>
      <c r="CW219" s="66"/>
      <c r="CX219" s="66"/>
      <c r="CY219" s="66"/>
      <c r="CZ219" s="66"/>
      <c r="DA219" s="66"/>
      <c r="DB219" s="66"/>
      <c r="DC219" s="66"/>
      <c r="DD219" s="66"/>
      <c r="DE219" s="66"/>
      <c r="DF219" s="66"/>
      <c r="DG219" s="66"/>
      <c r="DH219" s="66"/>
      <c r="DI219" s="66"/>
      <c r="DJ219" s="66"/>
      <c r="DK219" s="66"/>
    </row>
    <row r="220" spans="1:115" ht="15.75" x14ac:dyDescent="0.25">
      <c r="A220" s="55" t="s">
        <v>758</v>
      </c>
      <c r="B220" s="55" t="s">
        <v>98</v>
      </c>
      <c r="C220" s="55" t="s">
        <v>98</v>
      </c>
      <c r="D220" s="55"/>
      <c r="E220" s="55"/>
      <c r="F220" s="55"/>
      <c r="G220" s="55"/>
      <c r="H220" s="56"/>
      <c r="I220" s="57" t="s">
        <v>449</v>
      </c>
      <c r="J220" s="76">
        <f t="shared" si="55"/>
        <v>0</v>
      </c>
      <c r="K220" s="76"/>
      <c r="L220" s="76"/>
      <c r="M220" s="76"/>
      <c r="N220" s="76"/>
      <c r="O220" s="76"/>
      <c r="P220" s="76"/>
      <c r="Q220" s="76"/>
      <c r="R220" s="76"/>
      <c r="S220" s="76"/>
      <c r="T220" s="58"/>
      <c r="U220" s="58"/>
      <c r="V220" s="58"/>
      <c r="W220" s="58"/>
      <c r="X220" s="58"/>
      <c r="Y220" s="58"/>
      <c r="Z220" s="50">
        <f t="shared" si="56"/>
        <v>0</v>
      </c>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63"/>
      <c r="BW220" s="63"/>
      <c r="BX220" s="63"/>
      <c r="BY220" s="63"/>
      <c r="BZ220" s="63"/>
      <c r="CA220" s="63"/>
      <c r="CB220" s="63"/>
      <c r="CC220" s="63"/>
      <c r="CD220" s="63"/>
      <c r="CE220" s="63"/>
      <c r="CF220" s="63"/>
      <c r="CG220" s="63"/>
      <c r="CH220" s="63"/>
      <c r="CI220" s="63"/>
      <c r="CJ220" s="63"/>
      <c r="CK220" s="64"/>
      <c r="CL220" s="65"/>
      <c r="CM220" s="65"/>
      <c r="CN220" s="65"/>
      <c r="CO220" s="65"/>
      <c r="CP220" s="65"/>
      <c r="CQ220" s="65"/>
      <c r="CR220" s="66"/>
      <c r="CS220" s="66"/>
      <c r="CT220" s="66"/>
      <c r="CU220" s="66"/>
      <c r="CV220" s="66"/>
      <c r="CW220" s="66"/>
      <c r="CX220" s="66"/>
      <c r="CY220" s="66"/>
      <c r="CZ220" s="66"/>
      <c r="DA220" s="66"/>
      <c r="DB220" s="66"/>
      <c r="DC220" s="66"/>
      <c r="DD220" s="66"/>
      <c r="DE220" s="66"/>
      <c r="DF220" s="66"/>
      <c r="DG220" s="66"/>
      <c r="DH220" s="66"/>
      <c r="DI220" s="66"/>
      <c r="DJ220" s="66"/>
      <c r="DK220" s="66"/>
    </row>
    <row r="221" spans="1:115" ht="15.75" x14ac:dyDescent="0.25">
      <c r="A221" s="89" t="s">
        <v>758</v>
      </c>
      <c r="B221" s="89" t="s">
        <v>98</v>
      </c>
      <c r="C221" s="89" t="s">
        <v>98</v>
      </c>
      <c r="D221" s="89" t="s">
        <v>152</v>
      </c>
      <c r="E221" s="89"/>
      <c r="F221" s="89"/>
      <c r="G221" s="90"/>
      <c r="H221" s="90"/>
      <c r="I221" s="101" t="s">
        <v>760</v>
      </c>
      <c r="J221" s="76">
        <f t="shared" si="55"/>
        <v>0</v>
      </c>
      <c r="K221" s="76"/>
      <c r="L221" s="76"/>
      <c r="M221" s="76"/>
      <c r="N221" s="76"/>
      <c r="O221" s="76"/>
      <c r="P221" s="76"/>
      <c r="Q221" s="76"/>
      <c r="R221" s="76"/>
      <c r="S221" s="76"/>
      <c r="T221" s="102"/>
      <c r="U221" s="102"/>
      <c r="V221" s="102"/>
      <c r="W221" s="102"/>
      <c r="X221" s="102"/>
      <c r="Y221" s="102"/>
      <c r="Z221" s="50">
        <f t="shared" si="56"/>
        <v>0</v>
      </c>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2"/>
      <c r="CL221" s="53"/>
      <c r="CM221" s="53"/>
      <c r="CN221" s="53"/>
      <c r="CO221" s="53"/>
      <c r="CP221" s="53"/>
      <c r="CQ221" s="53"/>
      <c r="CR221" s="54"/>
      <c r="CS221" s="54"/>
      <c r="CT221" s="54"/>
      <c r="CU221" s="54"/>
      <c r="CV221" s="54"/>
      <c r="CW221" s="54"/>
      <c r="CX221" s="54"/>
      <c r="CY221" s="54"/>
      <c r="CZ221" s="54"/>
      <c r="DA221" s="54"/>
      <c r="DB221" s="54"/>
      <c r="DC221" s="54"/>
      <c r="DD221" s="54"/>
      <c r="DE221" s="54"/>
      <c r="DF221" s="54"/>
      <c r="DG221" s="54"/>
      <c r="DH221" s="54"/>
      <c r="DI221" s="54"/>
      <c r="DJ221" s="54"/>
      <c r="DK221" s="54"/>
    </row>
    <row r="222" spans="1:115" ht="15.75" x14ac:dyDescent="0.25">
      <c r="A222" s="67" t="s">
        <v>758</v>
      </c>
      <c r="B222" s="67" t="s">
        <v>98</v>
      </c>
      <c r="C222" s="67" t="s">
        <v>98</v>
      </c>
      <c r="D222" s="67" t="s">
        <v>152</v>
      </c>
      <c r="E222" s="67" t="s">
        <v>139</v>
      </c>
      <c r="F222" s="67"/>
      <c r="G222" s="68"/>
      <c r="H222" s="68"/>
      <c r="I222" s="69" t="s">
        <v>140</v>
      </c>
      <c r="J222" s="76"/>
      <c r="K222" s="76"/>
      <c r="L222" s="76"/>
      <c r="M222" s="76"/>
      <c r="N222" s="76"/>
      <c r="O222" s="76"/>
      <c r="P222" s="76"/>
      <c r="Q222" s="76"/>
      <c r="R222" s="76"/>
      <c r="S222" s="76"/>
      <c r="T222" s="70"/>
      <c r="U222" s="70"/>
      <c r="V222" s="70"/>
      <c r="W222" s="70"/>
      <c r="X222" s="70"/>
      <c r="Y222" s="70"/>
      <c r="Z222" s="50"/>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2"/>
      <c r="CL222" s="53"/>
      <c r="CM222" s="53"/>
      <c r="CN222" s="53"/>
      <c r="CO222" s="53"/>
      <c r="CP222" s="53"/>
      <c r="CQ222" s="53"/>
      <c r="CR222" s="54"/>
      <c r="CS222" s="54"/>
      <c r="CT222" s="54"/>
      <c r="CU222" s="54"/>
      <c r="CV222" s="54"/>
      <c r="CW222" s="54"/>
      <c r="CX222" s="54"/>
      <c r="CY222" s="54"/>
      <c r="CZ222" s="54"/>
      <c r="DA222" s="54"/>
      <c r="DB222" s="54"/>
      <c r="DC222" s="54"/>
      <c r="DD222" s="54"/>
      <c r="DE222" s="54"/>
      <c r="DF222" s="54"/>
      <c r="DG222" s="54"/>
      <c r="DH222" s="54"/>
      <c r="DI222" s="54"/>
      <c r="DJ222" s="54"/>
      <c r="DK222" s="54"/>
    </row>
    <row r="223" spans="1:115" ht="15.75" x14ac:dyDescent="0.25">
      <c r="A223" s="71" t="s">
        <v>758</v>
      </c>
      <c r="B223" s="71" t="s">
        <v>98</v>
      </c>
      <c r="C223" s="71" t="s">
        <v>98</v>
      </c>
      <c r="D223" s="71" t="s">
        <v>152</v>
      </c>
      <c r="E223" s="71" t="s">
        <v>139</v>
      </c>
      <c r="F223" s="71" t="s">
        <v>514</v>
      </c>
      <c r="G223" s="72"/>
      <c r="H223" s="72"/>
      <c r="I223" s="73" t="s">
        <v>761</v>
      </c>
      <c r="J223" s="76">
        <f t="shared" ref="J223:J229" si="57">Z223</f>
        <v>0</v>
      </c>
      <c r="K223" s="76"/>
      <c r="L223" s="76"/>
      <c r="M223" s="76"/>
      <c r="N223" s="76"/>
      <c r="O223" s="76"/>
      <c r="P223" s="76"/>
      <c r="Q223" s="76"/>
      <c r="R223" s="76"/>
      <c r="S223" s="76"/>
      <c r="T223" s="79"/>
      <c r="U223" s="79"/>
      <c r="V223" s="79"/>
      <c r="W223" s="79"/>
      <c r="X223" s="79"/>
      <c r="Y223" s="79"/>
      <c r="Z223" s="50">
        <f t="shared" ref="Z223:Z229" si="58">SUM(AA223:CK223)</f>
        <v>0</v>
      </c>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c r="BE223" s="110"/>
      <c r="BF223" s="110"/>
      <c r="BG223" s="110"/>
      <c r="BH223" s="110"/>
      <c r="BI223" s="110"/>
      <c r="BJ223" s="110"/>
      <c r="BK223" s="110"/>
      <c r="BL223" s="110"/>
      <c r="BM223" s="110"/>
      <c r="BN223" s="110"/>
      <c r="BO223" s="110"/>
      <c r="BP223" s="110"/>
      <c r="BQ223" s="110"/>
      <c r="BR223" s="110"/>
      <c r="BS223" s="110"/>
      <c r="BT223" s="110"/>
      <c r="BU223" s="110"/>
      <c r="BV223" s="110"/>
      <c r="BW223" s="110"/>
      <c r="BX223" s="110"/>
      <c r="BY223" s="110"/>
      <c r="BZ223" s="110"/>
      <c r="CA223" s="110"/>
      <c r="CB223" s="110"/>
      <c r="CC223" s="110"/>
      <c r="CD223" s="110"/>
      <c r="CE223" s="110"/>
      <c r="CF223" s="110"/>
      <c r="CG223" s="110"/>
      <c r="CH223" s="110"/>
      <c r="CI223" s="110"/>
      <c r="CJ223" s="110"/>
      <c r="CK223" s="111"/>
      <c r="CL223" s="112"/>
      <c r="CM223" s="112"/>
      <c r="CN223" s="112"/>
      <c r="CO223" s="112"/>
      <c r="CP223" s="112"/>
      <c r="CQ223" s="112"/>
      <c r="CR223" s="113"/>
      <c r="CS223" s="113"/>
      <c r="CT223" s="113"/>
      <c r="CU223" s="113"/>
      <c r="CV223" s="113"/>
      <c r="CW223" s="113"/>
      <c r="CX223" s="113"/>
      <c r="CY223" s="113"/>
      <c r="CZ223" s="113"/>
      <c r="DA223" s="113"/>
      <c r="DB223" s="113"/>
      <c r="DC223" s="113"/>
      <c r="DD223" s="113"/>
      <c r="DE223" s="113"/>
      <c r="DF223" s="113"/>
      <c r="DG223" s="113"/>
      <c r="DH223" s="113"/>
      <c r="DI223" s="113"/>
      <c r="DJ223" s="113"/>
      <c r="DK223" s="113"/>
    </row>
    <row r="224" spans="1:115" ht="90" x14ac:dyDescent="0.25">
      <c r="A224" s="75" t="s">
        <v>758</v>
      </c>
      <c r="B224" s="75" t="s">
        <v>98</v>
      </c>
      <c r="C224" s="75" t="s">
        <v>98</v>
      </c>
      <c r="D224" s="75" t="s">
        <v>152</v>
      </c>
      <c r="E224" s="75" t="s">
        <v>139</v>
      </c>
      <c r="F224" s="75" t="s">
        <v>514</v>
      </c>
      <c r="G224" s="75" t="s">
        <v>120</v>
      </c>
      <c r="H224" s="75" t="s">
        <v>143</v>
      </c>
      <c r="I224" s="53" t="s">
        <v>762</v>
      </c>
      <c r="J224" s="76">
        <f t="shared" si="57"/>
        <v>605510000</v>
      </c>
      <c r="K224" s="76" t="s">
        <v>763</v>
      </c>
      <c r="L224" s="76" t="s">
        <v>764</v>
      </c>
      <c r="M224" s="76" t="s">
        <v>765</v>
      </c>
      <c r="N224" s="76" t="s">
        <v>766</v>
      </c>
      <c r="O224" s="77" t="s">
        <v>162</v>
      </c>
      <c r="P224" s="77" t="s">
        <v>670</v>
      </c>
      <c r="Q224" s="76">
        <v>201836666.66666666</v>
      </c>
      <c r="R224" s="76" t="s">
        <v>118</v>
      </c>
      <c r="S224" s="76" t="s">
        <v>119</v>
      </c>
      <c r="T224" s="78">
        <v>2020005810151</v>
      </c>
      <c r="U224" s="82"/>
      <c r="V224" s="83"/>
      <c r="W224" s="83"/>
      <c r="X224" s="82"/>
      <c r="Y224" s="82"/>
      <c r="Z224" s="50">
        <f t="shared" si="58"/>
        <v>605510000</v>
      </c>
      <c r="AA224" s="51"/>
      <c r="AB224" s="51"/>
      <c r="AC224" s="51"/>
      <c r="AD224" s="51"/>
      <c r="AE224" s="51"/>
      <c r="AF224" s="51"/>
      <c r="AG224" s="51"/>
      <c r="AH224" s="51">
        <v>34000000</v>
      </c>
      <c r="AI224" s="51">
        <v>14000000</v>
      </c>
      <c r="AJ224" s="51">
        <v>4660000</v>
      </c>
      <c r="AK224" s="165">
        <v>100000000</v>
      </c>
      <c r="AL224" s="51">
        <v>800000</v>
      </c>
      <c r="AM224" s="51">
        <v>2600000</v>
      </c>
      <c r="AN224" s="5"/>
      <c r="AO224" s="51">
        <v>26000000</v>
      </c>
      <c r="AP224" s="51">
        <v>860000</v>
      </c>
      <c r="AQ224" s="51">
        <v>1200000</v>
      </c>
      <c r="AR224" s="51">
        <v>28000000</v>
      </c>
      <c r="AS224" s="51">
        <v>100000</v>
      </c>
      <c r="AT224" s="51"/>
      <c r="AU224" s="51"/>
      <c r="AV224" s="51">
        <v>1300000</v>
      </c>
      <c r="AW224" s="51">
        <v>6240000</v>
      </c>
      <c r="AX224" s="51">
        <v>2000000</v>
      </c>
      <c r="AY224" s="51">
        <v>700000</v>
      </c>
      <c r="AZ224" s="51">
        <v>2800000</v>
      </c>
      <c r="BA224" s="51">
        <v>380000000</v>
      </c>
      <c r="BB224" s="51">
        <v>200000</v>
      </c>
      <c r="BC224" s="51"/>
      <c r="BD224" s="51"/>
      <c r="BE224" s="51"/>
      <c r="BF224" s="51"/>
      <c r="BG224" s="51"/>
      <c r="BH224" s="51"/>
      <c r="BI224" s="51"/>
      <c r="BJ224" s="51"/>
      <c r="BK224" s="105"/>
      <c r="BL224" s="105"/>
      <c r="BM224" s="105"/>
      <c r="BN224" s="105"/>
      <c r="BO224" s="105"/>
      <c r="BP224" s="105"/>
      <c r="BQ224" s="105"/>
      <c r="BR224" s="105"/>
      <c r="BS224" s="105"/>
      <c r="BT224" s="105"/>
      <c r="BU224" s="105"/>
      <c r="BV224" s="105"/>
      <c r="BW224" s="105"/>
      <c r="BX224" s="105"/>
      <c r="BY224" s="105"/>
      <c r="BZ224" s="105"/>
      <c r="CA224" s="105">
        <v>50000</v>
      </c>
      <c r="CB224" s="105"/>
      <c r="CC224" s="105"/>
      <c r="CD224" s="105"/>
      <c r="CE224" s="105"/>
      <c r="CF224" s="105"/>
      <c r="CG224" s="105"/>
      <c r="CH224" s="105"/>
      <c r="CI224" s="105"/>
      <c r="CJ224" s="105"/>
      <c r="CK224" s="154"/>
      <c r="CL224" s="53"/>
      <c r="CM224" s="53"/>
      <c r="CN224" s="53"/>
      <c r="CO224" s="53"/>
      <c r="CP224" s="53"/>
      <c r="CQ224" s="53"/>
      <c r="CR224" s="54"/>
      <c r="CS224" s="54"/>
      <c r="CT224" s="54"/>
      <c r="CU224" s="54"/>
      <c r="CV224" s="54"/>
      <c r="CW224" s="54"/>
      <c r="CX224" s="54"/>
      <c r="CY224" s="54"/>
      <c r="CZ224" s="54"/>
      <c r="DA224" s="54"/>
      <c r="DB224" s="54"/>
      <c r="DC224" s="54"/>
      <c r="DD224" s="54"/>
      <c r="DE224" s="54"/>
      <c r="DF224" s="54"/>
      <c r="DG224" s="54"/>
      <c r="DH224" s="54"/>
      <c r="DI224" s="54"/>
      <c r="DJ224" s="54"/>
      <c r="DK224" s="54"/>
    </row>
    <row r="225" spans="1:115" ht="240" x14ac:dyDescent="0.25">
      <c r="A225" s="75" t="s">
        <v>758</v>
      </c>
      <c r="B225" s="75" t="s">
        <v>98</v>
      </c>
      <c r="C225" s="75" t="s">
        <v>98</v>
      </c>
      <c r="D225" s="75" t="s">
        <v>152</v>
      </c>
      <c r="E225" s="75" t="s">
        <v>139</v>
      </c>
      <c r="F225" s="75" t="s">
        <v>514</v>
      </c>
      <c r="G225" s="75" t="s">
        <v>120</v>
      </c>
      <c r="H225" s="75" t="s">
        <v>143</v>
      </c>
      <c r="I225" s="53" t="s">
        <v>767</v>
      </c>
      <c r="J225" s="76">
        <f t="shared" si="57"/>
        <v>400000000</v>
      </c>
      <c r="K225" s="76" t="s">
        <v>768</v>
      </c>
      <c r="L225" s="94" t="s">
        <v>769</v>
      </c>
      <c r="M225" s="76" t="s">
        <v>770</v>
      </c>
      <c r="N225" s="76" t="s">
        <v>771</v>
      </c>
      <c r="O225" s="77" t="s">
        <v>126</v>
      </c>
      <c r="P225" s="77" t="s">
        <v>670</v>
      </c>
      <c r="Q225" s="76">
        <v>133333333.33333333</v>
      </c>
      <c r="R225" s="76" t="s">
        <v>118</v>
      </c>
      <c r="S225" s="76" t="s">
        <v>119</v>
      </c>
      <c r="T225" s="96">
        <v>2020005810154</v>
      </c>
      <c r="U225" s="82"/>
      <c r="V225" s="83"/>
      <c r="W225" s="83"/>
      <c r="X225" s="82"/>
      <c r="Y225" s="82"/>
      <c r="Z225" s="50">
        <f t="shared" si="58"/>
        <v>400000000</v>
      </c>
      <c r="AA225" s="51">
        <v>200000000</v>
      </c>
      <c r="AB225" s="51"/>
      <c r="AC225" s="51"/>
      <c r="AD225" s="51"/>
      <c r="AE225" s="51"/>
      <c r="AF225" s="51"/>
      <c r="AG225" s="51"/>
      <c r="AH225" s="51"/>
      <c r="AI225" s="51"/>
      <c r="AJ225" s="51"/>
      <c r="AK225" s="51">
        <v>200000000</v>
      </c>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2"/>
      <c r="CL225" s="53"/>
      <c r="CM225" s="53"/>
      <c r="CN225" s="53"/>
      <c r="CO225" s="53"/>
      <c r="CP225" s="53"/>
      <c r="CQ225" s="53"/>
      <c r="CR225" s="54"/>
      <c r="CS225" s="54"/>
      <c r="CT225" s="54"/>
      <c r="CU225" s="54"/>
      <c r="CV225" s="54"/>
      <c r="CW225" s="54"/>
      <c r="CX225" s="54"/>
      <c r="CY225" s="54"/>
      <c r="CZ225" s="54"/>
      <c r="DA225" s="54"/>
      <c r="DB225" s="54"/>
      <c r="DC225" s="54"/>
      <c r="DD225" s="54"/>
      <c r="DE225" s="54"/>
      <c r="DF225" s="54"/>
      <c r="DG225" s="54"/>
      <c r="DH225" s="54"/>
      <c r="DI225" s="54"/>
      <c r="DJ225" s="54"/>
      <c r="DK225" s="54"/>
    </row>
    <row r="226" spans="1:115" ht="15.75" x14ac:dyDescent="0.25">
      <c r="A226" s="36" t="s">
        <v>451</v>
      </c>
      <c r="B226" s="36"/>
      <c r="C226" s="36"/>
      <c r="D226" s="36"/>
      <c r="E226" s="36"/>
      <c r="F226" s="36"/>
      <c r="G226" s="37"/>
      <c r="H226" s="37"/>
      <c r="I226" s="38" t="s">
        <v>772</v>
      </c>
      <c r="J226" s="76">
        <f t="shared" si="57"/>
        <v>0</v>
      </c>
      <c r="K226" s="76"/>
      <c r="L226" s="76"/>
      <c r="M226" s="76"/>
      <c r="N226" s="76"/>
      <c r="O226" s="76"/>
      <c r="P226" s="76"/>
      <c r="Q226" s="76"/>
      <c r="R226" s="76"/>
      <c r="S226" s="76"/>
      <c r="T226" s="39"/>
      <c r="U226" s="39"/>
      <c r="V226" s="39"/>
      <c r="W226" s="39"/>
      <c r="X226" s="39"/>
      <c r="Y226" s="39"/>
      <c r="Z226" s="50">
        <f t="shared" si="58"/>
        <v>0</v>
      </c>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3"/>
      <c r="CL226" s="44"/>
      <c r="CM226" s="44"/>
      <c r="CN226" s="44"/>
      <c r="CO226" s="44"/>
      <c r="CP226" s="44"/>
      <c r="CQ226" s="44"/>
      <c r="CR226" s="45"/>
      <c r="CS226" s="45"/>
      <c r="CT226" s="45"/>
      <c r="CU226" s="45"/>
      <c r="CV226" s="45"/>
      <c r="CW226" s="45"/>
      <c r="CX226" s="45"/>
      <c r="CY226" s="45"/>
      <c r="CZ226" s="45"/>
      <c r="DA226" s="45"/>
      <c r="DB226" s="45"/>
      <c r="DC226" s="45"/>
      <c r="DD226" s="45"/>
      <c r="DE226" s="45"/>
      <c r="DF226" s="45"/>
      <c r="DG226" s="45"/>
      <c r="DH226" s="45"/>
      <c r="DI226" s="45"/>
      <c r="DJ226" s="45"/>
      <c r="DK226" s="45"/>
    </row>
    <row r="227" spans="1:115" ht="15.75" x14ac:dyDescent="0.25">
      <c r="A227" s="46" t="s">
        <v>451</v>
      </c>
      <c r="B227" s="46" t="s">
        <v>164</v>
      </c>
      <c r="C227" s="46"/>
      <c r="D227" s="46"/>
      <c r="E227" s="46"/>
      <c r="F227" s="46"/>
      <c r="G227" s="47"/>
      <c r="H227" s="47"/>
      <c r="I227" s="48" t="s">
        <v>193</v>
      </c>
      <c r="J227" s="76">
        <f t="shared" si="57"/>
        <v>0</v>
      </c>
      <c r="K227" s="76"/>
      <c r="L227" s="76"/>
      <c r="M227" s="76"/>
      <c r="N227" s="76"/>
      <c r="O227" s="76"/>
      <c r="P227" s="76"/>
      <c r="Q227" s="76"/>
      <c r="R227" s="76"/>
      <c r="S227" s="76"/>
      <c r="T227" s="49"/>
      <c r="U227" s="49"/>
      <c r="V227" s="49"/>
      <c r="W227" s="49"/>
      <c r="X227" s="49"/>
      <c r="Y227" s="49"/>
      <c r="Z227" s="50">
        <f t="shared" si="58"/>
        <v>0</v>
      </c>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2"/>
      <c r="CL227" s="53"/>
      <c r="CM227" s="53"/>
      <c r="CN227" s="53"/>
      <c r="CO227" s="53"/>
      <c r="CP227" s="53"/>
      <c r="CQ227" s="53"/>
      <c r="CR227" s="54"/>
      <c r="CS227" s="54"/>
      <c r="CT227" s="54"/>
      <c r="CU227" s="54"/>
      <c r="CV227" s="54"/>
      <c r="CW227" s="54"/>
      <c r="CX227" s="54"/>
      <c r="CY227" s="54"/>
      <c r="CZ227" s="54"/>
      <c r="DA227" s="54"/>
      <c r="DB227" s="54"/>
      <c r="DC227" s="54"/>
      <c r="DD227" s="54"/>
      <c r="DE227" s="54"/>
      <c r="DF227" s="54"/>
      <c r="DG227" s="54"/>
      <c r="DH227" s="54"/>
      <c r="DI227" s="54"/>
      <c r="DJ227" s="54"/>
      <c r="DK227" s="54"/>
    </row>
    <row r="228" spans="1:115" ht="15.75" x14ac:dyDescent="0.25">
      <c r="A228" s="55" t="s">
        <v>451</v>
      </c>
      <c r="B228" s="55" t="s">
        <v>164</v>
      </c>
      <c r="C228" s="55" t="s">
        <v>100</v>
      </c>
      <c r="D228" s="55"/>
      <c r="E228" s="55"/>
      <c r="F228" s="55"/>
      <c r="G228" s="55"/>
      <c r="H228" s="56"/>
      <c r="I228" s="57" t="s">
        <v>194</v>
      </c>
      <c r="J228" s="76">
        <f t="shared" si="57"/>
        <v>0</v>
      </c>
      <c r="K228" s="76"/>
      <c r="L228" s="76"/>
      <c r="M228" s="76"/>
      <c r="N228" s="76"/>
      <c r="O228" s="76"/>
      <c r="P228" s="76"/>
      <c r="Q228" s="76"/>
      <c r="R228" s="76"/>
      <c r="S228" s="76"/>
      <c r="T228" s="58"/>
      <c r="U228" s="58"/>
      <c r="V228" s="58"/>
      <c r="W228" s="58"/>
      <c r="X228" s="58"/>
      <c r="Y228" s="58"/>
      <c r="Z228" s="50">
        <f t="shared" si="58"/>
        <v>0</v>
      </c>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2"/>
      <c r="CL228" s="53"/>
      <c r="CM228" s="53"/>
      <c r="CN228" s="53"/>
      <c r="CO228" s="53"/>
      <c r="CP228" s="53"/>
      <c r="CQ228" s="53"/>
      <c r="CR228" s="54"/>
      <c r="CS228" s="54"/>
      <c r="CT228" s="54"/>
      <c r="CU228" s="54"/>
      <c r="CV228" s="54"/>
      <c r="CW228" s="54"/>
      <c r="CX228" s="54"/>
      <c r="CY228" s="54"/>
      <c r="CZ228" s="54"/>
      <c r="DA228" s="54"/>
      <c r="DB228" s="54"/>
      <c r="DC228" s="54"/>
      <c r="DD228" s="54"/>
      <c r="DE228" s="54"/>
      <c r="DF228" s="54"/>
      <c r="DG228" s="54"/>
      <c r="DH228" s="54"/>
      <c r="DI228" s="54"/>
      <c r="DJ228" s="54"/>
      <c r="DK228" s="54"/>
    </row>
    <row r="229" spans="1:115" ht="15.75" x14ac:dyDescent="0.25">
      <c r="A229" s="89" t="s">
        <v>451</v>
      </c>
      <c r="B229" s="89" t="s">
        <v>164</v>
      </c>
      <c r="C229" s="89" t="s">
        <v>100</v>
      </c>
      <c r="D229" s="89" t="s">
        <v>675</v>
      </c>
      <c r="E229" s="89"/>
      <c r="F229" s="89"/>
      <c r="G229" s="90"/>
      <c r="H229" s="90"/>
      <c r="I229" s="101" t="s">
        <v>773</v>
      </c>
      <c r="J229" s="76">
        <f t="shared" si="57"/>
        <v>0</v>
      </c>
      <c r="K229" s="76"/>
      <c r="L229" s="76"/>
      <c r="M229" s="76"/>
      <c r="N229" s="76"/>
      <c r="O229" s="76"/>
      <c r="P229" s="76"/>
      <c r="Q229" s="76"/>
      <c r="R229" s="76"/>
      <c r="S229" s="76"/>
      <c r="T229" s="102"/>
      <c r="U229" s="102"/>
      <c r="V229" s="102"/>
      <c r="W229" s="102"/>
      <c r="X229" s="102"/>
      <c r="Y229" s="102"/>
      <c r="Z229" s="50">
        <f t="shared" si="58"/>
        <v>0</v>
      </c>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2"/>
      <c r="CL229" s="53"/>
      <c r="CM229" s="53"/>
      <c r="CN229" s="53"/>
      <c r="CO229" s="53"/>
      <c r="CP229" s="53"/>
      <c r="CQ229" s="53"/>
      <c r="CR229" s="54"/>
      <c r="CS229" s="54"/>
      <c r="CT229" s="54"/>
      <c r="CU229" s="54"/>
      <c r="CV229" s="54"/>
      <c r="CW229" s="54"/>
      <c r="CX229" s="54"/>
      <c r="CY229" s="54"/>
      <c r="CZ229" s="54"/>
      <c r="DA229" s="54"/>
      <c r="DB229" s="54"/>
      <c r="DC229" s="54"/>
      <c r="DD229" s="54"/>
      <c r="DE229" s="54"/>
      <c r="DF229" s="54"/>
      <c r="DG229" s="54"/>
      <c r="DH229" s="54"/>
      <c r="DI229" s="54"/>
      <c r="DJ229" s="54"/>
      <c r="DK229" s="54"/>
    </row>
    <row r="230" spans="1:115" ht="15.75" x14ac:dyDescent="0.25">
      <c r="A230" s="67" t="s">
        <v>451</v>
      </c>
      <c r="B230" s="67" t="s">
        <v>164</v>
      </c>
      <c r="C230" s="67" t="s">
        <v>100</v>
      </c>
      <c r="D230" s="67" t="s">
        <v>675</v>
      </c>
      <c r="E230" s="67" t="s">
        <v>128</v>
      </c>
      <c r="F230" s="67"/>
      <c r="G230" s="68"/>
      <c r="H230" s="68"/>
      <c r="I230" s="69" t="s">
        <v>129</v>
      </c>
      <c r="J230" s="76"/>
      <c r="K230" s="76"/>
      <c r="L230" s="76"/>
      <c r="M230" s="76"/>
      <c r="N230" s="76"/>
      <c r="O230" s="76"/>
      <c r="P230" s="76"/>
      <c r="Q230" s="76"/>
      <c r="R230" s="76"/>
      <c r="S230" s="76"/>
      <c r="T230" s="70"/>
      <c r="U230" s="70"/>
      <c r="V230" s="70"/>
      <c r="W230" s="70"/>
      <c r="X230" s="70"/>
      <c r="Y230" s="70"/>
      <c r="Z230" s="50"/>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2"/>
      <c r="CL230" s="53"/>
      <c r="CM230" s="53"/>
      <c r="CN230" s="53"/>
      <c r="CO230" s="53"/>
      <c r="CP230" s="53"/>
      <c r="CQ230" s="53"/>
      <c r="CR230" s="54"/>
      <c r="CS230" s="54"/>
      <c r="CT230" s="54"/>
      <c r="CU230" s="54"/>
      <c r="CV230" s="54"/>
      <c r="CW230" s="54"/>
      <c r="CX230" s="54"/>
      <c r="CY230" s="54"/>
      <c r="CZ230" s="54"/>
      <c r="DA230" s="54"/>
      <c r="DB230" s="54"/>
      <c r="DC230" s="54"/>
      <c r="DD230" s="54"/>
      <c r="DE230" s="54"/>
      <c r="DF230" s="54"/>
      <c r="DG230" s="54"/>
      <c r="DH230" s="54"/>
      <c r="DI230" s="54"/>
      <c r="DJ230" s="54"/>
      <c r="DK230" s="54"/>
    </row>
    <row r="231" spans="1:115" ht="31.5" x14ac:dyDescent="0.25">
      <c r="A231" s="71" t="s">
        <v>451</v>
      </c>
      <c r="B231" s="71" t="s">
        <v>164</v>
      </c>
      <c r="C231" s="71" t="s">
        <v>100</v>
      </c>
      <c r="D231" s="71" t="s">
        <v>675</v>
      </c>
      <c r="E231" s="71" t="s">
        <v>128</v>
      </c>
      <c r="F231" s="71" t="s">
        <v>167</v>
      </c>
      <c r="G231" s="72"/>
      <c r="H231" s="72"/>
      <c r="I231" s="166" t="s">
        <v>774</v>
      </c>
      <c r="J231" s="76">
        <f t="shared" ref="J231:J238" si="59">Z231</f>
        <v>0</v>
      </c>
      <c r="K231" s="76"/>
      <c r="L231" s="76"/>
      <c r="M231" s="76"/>
      <c r="N231" s="76"/>
      <c r="O231" s="76"/>
      <c r="P231" s="76"/>
      <c r="Q231" s="76"/>
      <c r="R231" s="76"/>
      <c r="S231" s="76"/>
      <c r="T231" s="74"/>
      <c r="U231" s="74"/>
      <c r="V231" s="74"/>
      <c r="W231" s="74"/>
      <c r="X231" s="74"/>
      <c r="Y231" s="74"/>
      <c r="Z231" s="50">
        <f t="shared" ref="Z231:Z238" si="60">SUM(AA231:CK231)</f>
        <v>0</v>
      </c>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2"/>
      <c r="CL231" s="53"/>
      <c r="CM231" s="53"/>
      <c r="CN231" s="53"/>
      <c r="CO231" s="53"/>
      <c r="CP231" s="53"/>
      <c r="CQ231" s="53"/>
      <c r="CR231" s="54"/>
      <c r="CS231" s="54"/>
      <c r="CT231" s="54"/>
      <c r="CU231" s="54"/>
      <c r="CV231" s="54"/>
      <c r="CW231" s="54"/>
      <c r="CX231" s="54"/>
      <c r="CY231" s="54"/>
      <c r="CZ231" s="54"/>
      <c r="DA231" s="54"/>
      <c r="DB231" s="54"/>
      <c r="DC231" s="54"/>
      <c r="DD231" s="54"/>
      <c r="DE231" s="54"/>
      <c r="DF231" s="54"/>
      <c r="DG231" s="54"/>
      <c r="DH231" s="54"/>
      <c r="DI231" s="54"/>
      <c r="DJ231" s="54"/>
      <c r="DK231" s="54"/>
    </row>
    <row r="232" spans="1:115" ht="300" x14ac:dyDescent="0.25">
      <c r="A232" s="297" t="s">
        <v>451</v>
      </c>
      <c r="B232" s="297" t="s">
        <v>164</v>
      </c>
      <c r="C232" s="297" t="s">
        <v>100</v>
      </c>
      <c r="D232" s="297" t="s">
        <v>675</v>
      </c>
      <c r="E232" s="75" t="s">
        <v>128</v>
      </c>
      <c r="F232" s="297" t="s">
        <v>167</v>
      </c>
      <c r="G232" s="297" t="s">
        <v>120</v>
      </c>
      <c r="H232" s="297" t="s">
        <v>143</v>
      </c>
      <c r="I232" s="297" t="s">
        <v>775</v>
      </c>
      <c r="J232" s="291">
        <f t="shared" si="59"/>
        <v>200000000</v>
      </c>
      <c r="K232" s="291" t="s">
        <v>776</v>
      </c>
      <c r="L232" s="75">
        <v>100</v>
      </c>
      <c r="M232" s="94" t="s">
        <v>777</v>
      </c>
      <c r="N232" s="76" t="s">
        <v>778</v>
      </c>
      <c r="O232" s="77" t="s">
        <v>779</v>
      </c>
      <c r="P232" s="77" t="s">
        <v>780</v>
      </c>
      <c r="Q232" s="76">
        <v>40000000</v>
      </c>
      <c r="R232" s="76" t="s">
        <v>781</v>
      </c>
      <c r="S232" s="76" t="s">
        <v>782</v>
      </c>
      <c r="T232" s="290">
        <v>2020005810082</v>
      </c>
      <c r="U232" s="78"/>
      <c r="V232" s="78" t="s">
        <v>783</v>
      </c>
      <c r="W232" s="78" t="s">
        <v>784</v>
      </c>
      <c r="X232" s="78"/>
      <c r="Y232" s="78"/>
      <c r="Z232" s="50">
        <f t="shared" si="60"/>
        <v>200000000</v>
      </c>
      <c r="AA232" s="51"/>
      <c r="AB232" s="51"/>
      <c r="AC232" s="51"/>
      <c r="AD232" s="51"/>
      <c r="AE232" s="51"/>
      <c r="AF232" s="51"/>
      <c r="AG232" s="51"/>
      <c r="AH232" s="51"/>
      <c r="AI232" s="51">
        <v>104775000</v>
      </c>
      <c r="AJ232" s="51">
        <v>60288750</v>
      </c>
      <c r="AK232" s="51"/>
      <c r="AL232" s="51">
        <v>10350000</v>
      </c>
      <c r="AM232" s="51">
        <v>2437500</v>
      </c>
      <c r="AN232" s="51">
        <f>200000000-AI232-AJ232-AL232-AM232</f>
        <v>22148750</v>
      </c>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2"/>
      <c r="CL232" s="53"/>
      <c r="CM232" s="53"/>
      <c r="CN232" s="53"/>
      <c r="CO232" s="53"/>
      <c r="CP232" s="53"/>
      <c r="CQ232" s="53"/>
      <c r="CR232" s="54"/>
      <c r="CS232" s="54"/>
      <c r="CT232" s="54"/>
      <c r="CU232" s="54"/>
      <c r="CV232" s="54"/>
      <c r="CW232" s="54"/>
      <c r="CX232" s="54"/>
      <c r="CY232" s="54"/>
      <c r="CZ232" s="54"/>
      <c r="DA232" s="54"/>
      <c r="DB232" s="54"/>
      <c r="DC232" s="54"/>
      <c r="DD232" s="54"/>
      <c r="DE232" s="54"/>
      <c r="DF232" s="54"/>
      <c r="DG232" s="54"/>
      <c r="DH232" s="54"/>
      <c r="DI232" s="54"/>
      <c r="DJ232" s="54"/>
      <c r="DK232" s="54"/>
    </row>
    <row r="233" spans="1:115" ht="45" x14ac:dyDescent="0.25">
      <c r="A233" s="276"/>
      <c r="B233" s="276"/>
      <c r="C233" s="276"/>
      <c r="D233" s="276"/>
      <c r="E233" s="75"/>
      <c r="F233" s="276"/>
      <c r="G233" s="276"/>
      <c r="H233" s="276"/>
      <c r="I233" s="276"/>
      <c r="J233" s="261"/>
      <c r="K233" s="261"/>
      <c r="L233" s="75">
        <v>130</v>
      </c>
      <c r="M233" s="76" t="s">
        <v>785</v>
      </c>
      <c r="N233" s="76" t="s">
        <v>786</v>
      </c>
      <c r="O233" s="77" t="s">
        <v>779</v>
      </c>
      <c r="P233" s="77" t="s">
        <v>780</v>
      </c>
      <c r="Q233" s="76">
        <v>40000000</v>
      </c>
      <c r="R233" s="76" t="s">
        <v>781</v>
      </c>
      <c r="S233" s="76" t="s">
        <v>782</v>
      </c>
      <c r="T233" s="270"/>
      <c r="U233" s="78"/>
      <c r="V233" s="78"/>
      <c r="W233" s="78"/>
      <c r="X233" s="78"/>
      <c r="Y233" s="78"/>
      <c r="Z233" s="50"/>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2"/>
      <c r="CL233" s="53"/>
      <c r="CM233" s="53"/>
      <c r="CN233" s="53"/>
      <c r="CO233" s="53"/>
      <c r="CP233" s="53"/>
      <c r="CQ233" s="53"/>
      <c r="CR233" s="54"/>
      <c r="CS233" s="54"/>
      <c r="CT233" s="54"/>
      <c r="CU233" s="54"/>
      <c r="CV233" s="54"/>
      <c r="CW233" s="54"/>
      <c r="CX233" s="54"/>
      <c r="CY233" s="54"/>
      <c r="CZ233" s="54"/>
      <c r="DA233" s="54"/>
      <c r="DB233" s="54"/>
      <c r="DC233" s="54"/>
      <c r="DD233" s="54"/>
      <c r="DE233" s="54"/>
      <c r="DF233" s="54"/>
      <c r="DG233" s="54"/>
      <c r="DH233" s="54"/>
      <c r="DI233" s="54"/>
      <c r="DJ233" s="54"/>
      <c r="DK233" s="54"/>
    </row>
    <row r="234" spans="1:115" ht="45" x14ac:dyDescent="0.25">
      <c r="A234" s="276"/>
      <c r="B234" s="276"/>
      <c r="C234" s="276"/>
      <c r="D234" s="276"/>
      <c r="E234" s="75"/>
      <c r="F234" s="276"/>
      <c r="G234" s="276"/>
      <c r="H234" s="276"/>
      <c r="I234" s="276"/>
      <c r="J234" s="261"/>
      <c r="K234" s="261"/>
      <c r="L234" s="75">
        <v>30</v>
      </c>
      <c r="M234" s="76" t="s">
        <v>787</v>
      </c>
      <c r="N234" s="76" t="s">
        <v>788</v>
      </c>
      <c r="O234" s="77" t="s">
        <v>779</v>
      </c>
      <c r="P234" s="77" t="s">
        <v>780</v>
      </c>
      <c r="Q234" s="76">
        <v>13000000</v>
      </c>
      <c r="R234" s="76" t="s">
        <v>781</v>
      </c>
      <c r="S234" s="76" t="s">
        <v>782</v>
      </c>
      <c r="T234" s="270"/>
      <c r="U234" s="78"/>
      <c r="V234" s="78" t="s">
        <v>789</v>
      </c>
      <c r="W234" s="78" t="s">
        <v>790</v>
      </c>
      <c r="X234" s="78"/>
      <c r="Y234" s="78"/>
      <c r="Z234" s="50"/>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2"/>
      <c r="CL234" s="53"/>
      <c r="CM234" s="53"/>
      <c r="CN234" s="53"/>
      <c r="CO234" s="53"/>
      <c r="CP234" s="53"/>
      <c r="CQ234" s="53"/>
      <c r="CR234" s="54"/>
      <c r="CS234" s="54"/>
      <c r="CT234" s="54"/>
      <c r="CU234" s="54"/>
      <c r="CV234" s="54"/>
      <c r="CW234" s="54"/>
      <c r="CX234" s="54"/>
      <c r="CY234" s="54"/>
      <c r="CZ234" s="54"/>
      <c r="DA234" s="54"/>
      <c r="DB234" s="54"/>
      <c r="DC234" s="54"/>
      <c r="DD234" s="54"/>
      <c r="DE234" s="54"/>
      <c r="DF234" s="54"/>
      <c r="DG234" s="54"/>
      <c r="DH234" s="54"/>
      <c r="DI234" s="54"/>
      <c r="DJ234" s="54"/>
      <c r="DK234" s="54"/>
    </row>
    <row r="235" spans="1:115" ht="75" x14ac:dyDescent="0.25">
      <c r="A235" s="276"/>
      <c r="B235" s="276"/>
      <c r="C235" s="276"/>
      <c r="D235" s="276"/>
      <c r="E235" s="75"/>
      <c r="F235" s="276"/>
      <c r="G235" s="276"/>
      <c r="H235" s="276"/>
      <c r="I235" s="276"/>
      <c r="J235" s="261"/>
      <c r="K235" s="261"/>
      <c r="L235" s="75">
        <v>1</v>
      </c>
      <c r="M235" s="76" t="s">
        <v>791</v>
      </c>
      <c r="N235" s="76" t="s">
        <v>792</v>
      </c>
      <c r="O235" s="77" t="s">
        <v>779</v>
      </c>
      <c r="P235" s="77" t="s">
        <v>780</v>
      </c>
      <c r="Q235" s="76">
        <v>52000000</v>
      </c>
      <c r="R235" s="76" t="s">
        <v>781</v>
      </c>
      <c r="S235" s="76" t="s">
        <v>782</v>
      </c>
      <c r="T235" s="270"/>
      <c r="U235" s="78"/>
      <c r="V235" s="78" t="s">
        <v>783</v>
      </c>
      <c r="W235" s="78" t="s">
        <v>793</v>
      </c>
      <c r="X235" s="78"/>
      <c r="Y235" s="78"/>
      <c r="Z235" s="50"/>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2"/>
      <c r="CL235" s="53"/>
      <c r="CM235" s="53"/>
      <c r="CN235" s="53"/>
      <c r="CO235" s="53"/>
      <c r="CP235" s="53"/>
      <c r="CQ235" s="53"/>
      <c r="CR235" s="54"/>
      <c r="CS235" s="54"/>
      <c r="CT235" s="54"/>
      <c r="CU235" s="54"/>
      <c r="CV235" s="54"/>
      <c r="CW235" s="54"/>
      <c r="CX235" s="54"/>
      <c r="CY235" s="54"/>
      <c r="CZ235" s="54"/>
      <c r="DA235" s="54"/>
      <c r="DB235" s="54"/>
      <c r="DC235" s="54"/>
      <c r="DD235" s="54"/>
      <c r="DE235" s="54"/>
      <c r="DF235" s="54"/>
      <c r="DG235" s="54"/>
      <c r="DH235" s="54"/>
      <c r="DI235" s="54"/>
      <c r="DJ235" s="54"/>
      <c r="DK235" s="54"/>
    </row>
    <row r="236" spans="1:115" ht="75" x14ac:dyDescent="0.25">
      <c r="A236" s="276"/>
      <c r="B236" s="276"/>
      <c r="C236" s="276"/>
      <c r="D236" s="276"/>
      <c r="E236" s="75"/>
      <c r="F236" s="276"/>
      <c r="G236" s="276"/>
      <c r="H236" s="276"/>
      <c r="I236" s="276"/>
      <c r="J236" s="261"/>
      <c r="K236" s="261"/>
      <c r="L236" s="75">
        <v>100</v>
      </c>
      <c r="M236" s="76" t="s">
        <v>794</v>
      </c>
      <c r="N236" s="76" t="s">
        <v>795</v>
      </c>
      <c r="O236" s="77" t="s">
        <v>779</v>
      </c>
      <c r="P236" s="77" t="s">
        <v>780</v>
      </c>
      <c r="Q236" s="76">
        <v>30000000</v>
      </c>
      <c r="R236" s="76" t="s">
        <v>781</v>
      </c>
      <c r="S236" s="76" t="s">
        <v>782</v>
      </c>
      <c r="T236" s="270"/>
      <c r="U236" s="78"/>
      <c r="V236" s="78" t="s">
        <v>796</v>
      </c>
      <c r="W236" s="78" t="s">
        <v>797</v>
      </c>
      <c r="X236" s="78"/>
      <c r="Y236" s="78"/>
      <c r="Z236" s="50"/>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c r="BH236" s="51"/>
      <c r="BI236" s="51"/>
      <c r="BJ236" s="51"/>
      <c r="BK236" s="51"/>
      <c r="BL236" s="51"/>
      <c r="BM236" s="51"/>
      <c r="BN236" s="51"/>
      <c r="BO236" s="51"/>
      <c r="BP236" s="51"/>
      <c r="BQ236" s="51"/>
      <c r="BR236" s="51"/>
      <c r="BS236" s="51"/>
      <c r="BT236" s="51"/>
      <c r="BU236" s="51"/>
      <c r="BV236" s="51"/>
      <c r="BW236" s="51"/>
      <c r="BX236" s="51"/>
      <c r="BY236" s="51"/>
      <c r="BZ236" s="51"/>
      <c r="CA236" s="51"/>
      <c r="CB236" s="51"/>
      <c r="CC236" s="51"/>
      <c r="CD236" s="51"/>
      <c r="CE236" s="51"/>
      <c r="CF236" s="51"/>
      <c r="CG236" s="51"/>
      <c r="CH236" s="51"/>
      <c r="CI236" s="51"/>
      <c r="CJ236" s="51"/>
      <c r="CK236" s="52"/>
      <c r="CL236" s="53"/>
      <c r="CM236" s="53"/>
      <c r="CN236" s="53"/>
      <c r="CO236" s="53"/>
      <c r="CP236" s="53"/>
      <c r="CQ236" s="53"/>
      <c r="CR236" s="54"/>
      <c r="CS236" s="54"/>
      <c r="CT236" s="54"/>
      <c r="CU236" s="54"/>
      <c r="CV236" s="54"/>
      <c r="CW236" s="54"/>
      <c r="CX236" s="54"/>
      <c r="CY236" s="54"/>
      <c r="CZ236" s="54"/>
      <c r="DA236" s="54"/>
      <c r="DB236" s="54"/>
      <c r="DC236" s="54"/>
      <c r="DD236" s="54"/>
      <c r="DE236" s="54"/>
      <c r="DF236" s="54"/>
      <c r="DG236" s="54"/>
      <c r="DH236" s="54"/>
      <c r="DI236" s="54"/>
      <c r="DJ236" s="54"/>
      <c r="DK236" s="54"/>
    </row>
    <row r="237" spans="1:115" ht="90" x14ac:dyDescent="0.25">
      <c r="A237" s="277"/>
      <c r="B237" s="277"/>
      <c r="C237" s="277"/>
      <c r="D237" s="277"/>
      <c r="E237" s="75"/>
      <c r="F237" s="277"/>
      <c r="G237" s="277"/>
      <c r="H237" s="277"/>
      <c r="I237" s="277"/>
      <c r="J237" s="262"/>
      <c r="K237" s="262"/>
      <c r="L237" s="75">
        <v>12</v>
      </c>
      <c r="M237" s="76" t="s">
        <v>798</v>
      </c>
      <c r="N237" s="76" t="s">
        <v>799</v>
      </c>
      <c r="O237" s="77" t="s">
        <v>779</v>
      </c>
      <c r="P237" s="77" t="s">
        <v>780</v>
      </c>
      <c r="Q237" s="76">
        <v>25000000</v>
      </c>
      <c r="R237" s="76" t="s">
        <v>781</v>
      </c>
      <c r="S237" s="76" t="s">
        <v>782</v>
      </c>
      <c r="T237" s="271"/>
      <c r="U237" s="78"/>
      <c r="V237" s="78" t="s">
        <v>796</v>
      </c>
      <c r="W237" s="78" t="s">
        <v>800</v>
      </c>
      <c r="X237" s="78"/>
      <c r="Y237" s="78"/>
      <c r="Z237" s="50"/>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c r="BM237" s="51"/>
      <c r="BN237" s="51"/>
      <c r="BO237" s="51"/>
      <c r="BP237" s="51"/>
      <c r="BQ237" s="51"/>
      <c r="BR237" s="51"/>
      <c r="BS237" s="51"/>
      <c r="BT237" s="51"/>
      <c r="BU237" s="51"/>
      <c r="BV237" s="51"/>
      <c r="BW237" s="51"/>
      <c r="BX237" s="51"/>
      <c r="BY237" s="51"/>
      <c r="BZ237" s="51"/>
      <c r="CA237" s="51"/>
      <c r="CB237" s="51"/>
      <c r="CC237" s="51"/>
      <c r="CD237" s="51"/>
      <c r="CE237" s="51"/>
      <c r="CF237" s="51"/>
      <c r="CG237" s="51"/>
      <c r="CH237" s="51"/>
      <c r="CI237" s="51"/>
      <c r="CJ237" s="51"/>
      <c r="CK237" s="52"/>
      <c r="CL237" s="53"/>
      <c r="CM237" s="53"/>
      <c r="CN237" s="53"/>
      <c r="CO237" s="53"/>
      <c r="CP237" s="53"/>
      <c r="CQ237" s="53"/>
      <c r="CR237" s="54"/>
      <c r="CS237" s="54"/>
      <c r="CT237" s="54"/>
      <c r="CU237" s="54"/>
      <c r="CV237" s="54"/>
      <c r="CW237" s="54"/>
      <c r="CX237" s="54"/>
      <c r="CY237" s="54"/>
      <c r="CZ237" s="54"/>
      <c r="DA237" s="54"/>
      <c r="DB237" s="54"/>
      <c r="DC237" s="54"/>
      <c r="DD237" s="54"/>
      <c r="DE237" s="54"/>
      <c r="DF237" s="54"/>
      <c r="DG237" s="54"/>
      <c r="DH237" s="54"/>
      <c r="DI237" s="54"/>
      <c r="DJ237" s="54"/>
      <c r="DK237" s="54"/>
    </row>
    <row r="238" spans="1:115" ht="15.75" x14ac:dyDescent="0.25">
      <c r="A238" s="89" t="s">
        <v>451</v>
      </c>
      <c r="B238" s="89" t="s">
        <v>164</v>
      </c>
      <c r="C238" s="89" t="s">
        <v>100</v>
      </c>
      <c r="D238" s="89" t="s">
        <v>453</v>
      </c>
      <c r="E238" s="89"/>
      <c r="F238" s="89"/>
      <c r="G238" s="89"/>
      <c r="H238" s="90"/>
      <c r="I238" s="169" t="s">
        <v>801</v>
      </c>
      <c r="J238" s="76">
        <f t="shared" si="59"/>
        <v>0</v>
      </c>
      <c r="K238" s="76"/>
      <c r="L238" s="76"/>
      <c r="M238" s="76"/>
      <c r="N238" s="76"/>
      <c r="O238" s="76"/>
      <c r="P238" s="76"/>
      <c r="Q238" s="76"/>
      <c r="R238" s="76"/>
      <c r="S238" s="76"/>
      <c r="T238" s="92"/>
      <c r="U238" s="92"/>
      <c r="V238" s="92"/>
      <c r="W238" s="92"/>
      <c r="X238" s="92"/>
      <c r="Y238" s="92"/>
      <c r="Z238" s="50">
        <f t="shared" si="60"/>
        <v>0</v>
      </c>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c r="BM238" s="51"/>
      <c r="BN238" s="51"/>
      <c r="BO238" s="51"/>
      <c r="BP238" s="51"/>
      <c r="BQ238" s="51"/>
      <c r="BR238" s="51"/>
      <c r="BS238" s="51"/>
      <c r="BT238" s="51"/>
      <c r="BU238" s="51"/>
      <c r="BV238" s="51"/>
      <c r="BW238" s="51"/>
      <c r="BX238" s="51"/>
      <c r="BY238" s="51"/>
      <c r="BZ238" s="51"/>
      <c r="CA238" s="51"/>
      <c r="CB238" s="51"/>
      <c r="CC238" s="51"/>
      <c r="CD238" s="51"/>
      <c r="CE238" s="51"/>
      <c r="CF238" s="51"/>
      <c r="CG238" s="51"/>
      <c r="CH238" s="51"/>
      <c r="CI238" s="51"/>
      <c r="CJ238" s="51"/>
      <c r="CK238" s="52"/>
      <c r="CL238" s="53"/>
      <c r="CM238" s="53"/>
      <c r="CN238" s="53"/>
      <c r="CO238" s="53"/>
      <c r="CP238" s="53"/>
      <c r="CQ238" s="53"/>
      <c r="CR238" s="54"/>
      <c r="CS238" s="54"/>
      <c r="CT238" s="54"/>
      <c r="CU238" s="54"/>
      <c r="CV238" s="54"/>
      <c r="CW238" s="54"/>
      <c r="CX238" s="54"/>
      <c r="CY238" s="54"/>
      <c r="CZ238" s="54"/>
      <c r="DA238" s="54"/>
      <c r="DB238" s="54"/>
      <c r="DC238" s="54"/>
      <c r="DD238" s="54"/>
      <c r="DE238" s="54"/>
      <c r="DF238" s="54"/>
      <c r="DG238" s="54"/>
      <c r="DH238" s="54"/>
      <c r="DI238" s="54"/>
      <c r="DJ238" s="54"/>
      <c r="DK238" s="54"/>
    </row>
    <row r="239" spans="1:115" ht="15.75" x14ac:dyDescent="0.25">
      <c r="A239" s="67" t="s">
        <v>451</v>
      </c>
      <c r="B239" s="67" t="s">
        <v>164</v>
      </c>
      <c r="C239" s="67" t="s">
        <v>100</v>
      </c>
      <c r="D239" s="67" t="s">
        <v>453</v>
      </c>
      <c r="E239" s="67" t="s">
        <v>128</v>
      </c>
      <c r="F239" s="67"/>
      <c r="G239" s="68"/>
      <c r="H239" s="68"/>
      <c r="I239" s="69" t="s">
        <v>129</v>
      </c>
      <c r="J239" s="76"/>
      <c r="K239" s="76"/>
      <c r="L239" s="76"/>
      <c r="M239" s="76"/>
      <c r="N239" s="76"/>
      <c r="O239" s="76"/>
      <c r="P239" s="76"/>
      <c r="Q239" s="76"/>
      <c r="R239" s="76"/>
      <c r="S239" s="76"/>
      <c r="T239" s="70"/>
      <c r="U239" s="70"/>
      <c r="V239" s="70"/>
      <c r="W239" s="70"/>
      <c r="X239" s="70"/>
      <c r="Y239" s="70"/>
      <c r="Z239" s="50"/>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c r="BO239" s="51"/>
      <c r="BP239" s="51"/>
      <c r="BQ239" s="51"/>
      <c r="BR239" s="51"/>
      <c r="BS239" s="51"/>
      <c r="BT239" s="51"/>
      <c r="BU239" s="51"/>
      <c r="BV239" s="51"/>
      <c r="BW239" s="51"/>
      <c r="BX239" s="51"/>
      <c r="BY239" s="51"/>
      <c r="BZ239" s="51"/>
      <c r="CA239" s="51"/>
      <c r="CB239" s="51"/>
      <c r="CC239" s="51"/>
      <c r="CD239" s="51"/>
      <c r="CE239" s="51"/>
      <c r="CF239" s="51"/>
      <c r="CG239" s="51"/>
      <c r="CH239" s="51"/>
      <c r="CI239" s="51"/>
      <c r="CJ239" s="51"/>
      <c r="CK239" s="52"/>
      <c r="CL239" s="53"/>
      <c r="CM239" s="53"/>
      <c r="CN239" s="53"/>
      <c r="CO239" s="53"/>
      <c r="CP239" s="53"/>
      <c r="CQ239" s="53"/>
      <c r="CR239" s="54"/>
      <c r="CS239" s="54"/>
      <c r="CT239" s="54"/>
      <c r="CU239" s="54"/>
      <c r="CV239" s="54"/>
      <c r="CW239" s="54"/>
      <c r="CX239" s="54"/>
      <c r="CY239" s="54"/>
      <c r="CZ239" s="54"/>
      <c r="DA239" s="54"/>
      <c r="DB239" s="54"/>
      <c r="DC239" s="54"/>
      <c r="DD239" s="54"/>
      <c r="DE239" s="54"/>
      <c r="DF239" s="54"/>
      <c r="DG239" s="54"/>
      <c r="DH239" s="54"/>
      <c r="DI239" s="54"/>
      <c r="DJ239" s="54"/>
      <c r="DK239" s="54"/>
    </row>
    <row r="240" spans="1:115" ht="15.75" x14ac:dyDescent="0.25">
      <c r="A240" s="71" t="s">
        <v>451</v>
      </c>
      <c r="B240" s="71" t="s">
        <v>164</v>
      </c>
      <c r="C240" s="71" t="s">
        <v>100</v>
      </c>
      <c r="D240" s="71" t="s">
        <v>453</v>
      </c>
      <c r="E240" s="71" t="s">
        <v>128</v>
      </c>
      <c r="F240" s="71" t="s">
        <v>246</v>
      </c>
      <c r="G240" s="72"/>
      <c r="H240" s="72"/>
      <c r="I240" s="170" t="s">
        <v>802</v>
      </c>
      <c r="J240" s="76">
        <f t="shared" ref="J240:J246" si="61">Z240</f>
        <v>0</v>
      </c>
      <c r="K240" s="76"/>
      <c r="L240" s="76"/>
      <c r="M240" s="76"/>
      <c r="N240" s="76"/>
      <c r="O240" s="76"/>
      <c r="P240" s="76"/>
      <c r="Q240" s="76"/>
      <c r="R240" s="76"/>
      <c r="S240" s="76"/>
      <c r="T240" s="74"/>
      <c r="U240" s="74"/>
      <c r="V240" s="74"/>
      <c r="W240" s="74"/>
      <c r="X240" s="74"/>
      <c r="Y240" s="74"/>
      <c r="Z240" s="50">
        <f t="shared" ref="Z240:Z246" si="62">SUM(AA240:CK240)</f>
        <v>0</v>
      </c>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2"/>
      <c r="CL240" s="53"/>
      <c r="CM240" s="53"/>
      <c r="CN240" s="53"/>
      <c r="CO240" s="53"/>
      <c r="CP240" s="53"/>
      <c r="CQ240" s="53"/>
      <c r="CR240" s="54"/>
      <c r="CS240" s="54"/>
      <c r="CT240" s="54"/>
      <c r="CU240" s="54"/>
      <c r="CV240" s="54"/>
      <c r="CW240" s="54"/>
      <c r="CX240" s="54"/>
      <c r="CY240" s="54"/>
      <c r="CZ240" s="54"/>
      <c r="DA240" s="54"/>
      <c r="DB240" s="54"/>
      <c r="DC240" s="54"/>
      <c r="DD240" s="54"/>
      <c r="DE240" s="54"/>
      <c r="DF240" s="54"/>
      <c r="DG240" s="54"/>
      <c r="DH240" s="54"/>
      <c r="DI240" s="54"/>
      <c r="DJ240" s="54"/>
      <c r="DK240" s="54"/>
    </row>
    <row r="241" spans="1:115" ht="60.75" thickBot="1" x14ac:dyDescent="0.3">
      <c r="A241" s="291" t="s">
        <v>451</v>
      </c>
      <c r="B241" s="291" t="s">
        <v>164</v>
      </c>
      <c r="C241" s="291" t="s">
        <v>100</v>
      </c>
      <c r="D241" s="291" t="s">
        <v>453</v>
      </c>
      <c r="E241" s="75" t="s">
        <v>128</v>
      </c>
      <c r="F241" s="291" t="s">
        <v>246</v>
      </c>
      <c r="G241" s="291" t="s">
        <v>120</v>
      </c>
      <c r="H241" s="291" t="s">
        <v>143</v>
      </c>
      <c r="I241" s="291" t="s">
        <v>803</v>
      </c>
      <c r="J241" s="291">
        <f t="shared" si="61"/>
        <v>100000000</v>
      </c>
      <c r="K241" s="291" t="s">
        <v>804</v>
      </c>
      <c r="L241" s="75">
        <v>14</v>
      </c>
      <c r="M241" s="76" t="s">
        <v>805</v>
      </c>
      <c r="N241" s="76" t="s">
        <v>806</v>
      </c>
      <c r="O241" s="77" t="s">
        <v>779</v>
      </c>
      <c r="P241" s="77" t="s">
        <v>780</v>
      </c>
      <c r="Q241" s="76">
        <v>10000000</v>
      </c>
      <c r="R241" s="76" t="s">
        <v>781</v>
      </c>
      <c r="S241" s="76" t="s">
        <v>782</v>
      </c>
      <c r="T241" s="78">
        <v>2020005810083</v>
      </c>
      <c r="U241" s="78"/>
      <c r="V241" s="78" t="s">
        <v>807</v>
      </c>
      <c r="W241" s="78" t="s">
        <v>808</v>
      </c>
      <c r="X241" s="78"/>
      <c r="Y241" s="78"/>
      <c r="Z241" s="50">
        <f t="shared" si="62"/>
        <v>100000000</v>
      </c>
      <c r="AA241" s="51"/>
      <c r="AB241" s="51"/>
      <c r="AC241" s="51"/>
      <c r="AD241" s="51"/>
      <c r="AE241" s="51"/>
      <c r="AF241" s="51"/>
      <c r="AG241" s="51"/>
      <c r="AH241" s="51"/>
      <c r="AI241" s="51"/>
      <c r="AJ241" s="51"/>
      <c r="AK241" s="51">
        <v>73918651.709999993</v>
      </c>
      <c r="AL241" s="51"/>
      <c r="AM241" s="51"/>
      <c r="AN241" s="51"/>
      <c r="AO241" s="51">
        <v>24375000</v>
      </c>
      <c r="AP241" s="51">
        <v>786900</v>
      </c>
      <c r="AQ241" s="51">
        <f>100000000-99080551.71</f>
        <v>919448.29000000656</v>
      </c>
      <c r="AR241" s="51"/>
      <c r="AS241" s="51"/>
      <c r="AT241" s="51"/>
      <c r="AU241" s="51"/>
      <c r="AV241" s="51"/>
      <c r="AW241" s="51"/>
      <c r="AX241" s="51"/>
      <c r="AY241" s="51"/>
      <c r="AZ241" s="51"/>
      <c r="BA241" s="51"/>
      <c r="BB241" s="51"/>
      <c r="BC241" s="51"/>
      <c r="BD241" s="51"/>
      <c r="BE241" s="137"/>
      <c r="BF241" s="171"/>
      <c r="BG241" s="51"/>
      <c r="BH241" s="51"/>
      <c r="BI241" s="51"/>
      <c r="BJ241" s="51"/>
      <c r="BK241" s="51"/>
      <c r="BL241" s="51"/>
      <c r="BM241" s="51"/>
      <c r="BN241" s="51"/>
      <c r="BO241" s="51"/>
      <c r="BP241" s="51"/>
      <c r="BQ241" s="51"/>
      <c r="BR241" s="51"/>
      <c r="BS241" s="51"/>
      <c r="BT241" s="51"/>
      <c r="BU241" s="51"/>
      <c r="BV241" s="51"/>
      <c r="BW241" s="51"/>
      <c r="BX241" s="51"/>
      <c r="BY241" s="51"/>
      <c r="BZ241" s="51"/>
      <c r="CA241" s="51"/>
      <c r="CB241" s="51"/>
      <c r="CC241" s="51"/>
      <c r="CD241" s="51"/>
      <c r="CE241" s="51"/>
      <c r="CF241" s="51"/>
      <c r="CG241" s="51"/>
      <c r="CH241" s="51"/>
      <c r="CI241" s="51"/>
      <c r="CJ241" s="51"/>
      <c r="CK241" s="52"/>
      <c r="CL241" s="53"/>
      <c r="CM241" s="53"/>
      <c r="CN241" s="53"/>
      <c r="CO241" s="53"/>
      <c r="CP241" s="53"/>
      <c r="CQ241" s="53"/>
      <c r="CR241" s="54"/>
      <c r="CS241" s="54"/>
      <c r="CT241" s="54"/>
      <c r="CU241" s="54"/>
      <c r="CV241" s="54"/>
      <c r="CW241" s="54"/>
      <c r="CX241" s="54"/>
      <c r="CY241" s="54"/>
      <c r="CZ241" s="54"/>
      <c r="DA241" s="54"/>
      <c r="DB241" s="54"/>
      <c r="DC241" s="54"/>
      <c r="DD241" s="54"/>
      <c r="DE241" s="54"/>
      <c r="DF241" s="54"/>
      <c r="DG241" s="54"/>
      <c r="DH241" s="54"/>
      <c r="DI241" s="54"/>
      <c r="DJ241" s="54"/>
      <c r="DK241" s="54"/>
    </row>
    <row r="242" spans="1:115" ht="90" x14ac:dyDescent="0.25">
      <c r="A242" s="261"/>
      <c r="B242" s="261"/>
      <c r="C242" s="261"/>
      <c r="D242" s="261"/>
      <c r="E242" s="75"/>
      <c r="F242" s="261"/>
      <c r="G242" s="261"/>
      <c r="H242" s="261"/>
      <c r="I242" s="261"/>
      <c r="J242" s="261"/>
      <c r="K242" s="261"/>
      <c r="L242" s="75">
        <v>8</v>
      </c>
      <c r="M242" s="76" t="s">
        <v>809</v>
      </c>
      <c r="N242" s="76" t="s">
        <v>810</v>
      </c>
      <c r="O242" s="77" t="s">
        <v>779</v>
      </c>
      <c r="P242" s="77" t="s">
        <v>780</v>
      </c>
      <c r="Q242" s="76">
        <v>10000000</v>
      </c>
      <c r="R242" s="76" t="s">
        <v>781</v>
      </c>
      <c r="S242" s="76" t="s">
        <v>782</v>
      </c>
      <c r="T242" s="78"/>
      <c r="U242" s="78"/>
      <c r="V242" s="78" t="s">
        <v>807</v>
      </c>
      <c r="W242" s="78" t="s">
        <v>811</v>
      </c>
      <c r="X242" s="78"/>
      <c r="Y242" s="78"/>
      <c r="Z242" s="50"/>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137"/>
      <c r="BF242" s="172"/>
      <c r="BG242" s="51"/>
      <c r="BH242" s="51"/>
      <c r="BI242" s="51"/>
      <c r="BJ242" s="51"/>
      <c r="BK242" s="51"/>
      <c r="BL242" s="51"/>
      <c r="BM242" s="51"/>
      <c r="BN242" s="51"/>
      <c r="BO242" s="51"/>
      <c r="BP242" s="51"/>
      <c r="BQ242" s="51"/>
      <c r="BR242" s="51"/>
      <c r="BS242" s="51"/>
      <c r="BT242" s="51"/>
      <c r="BU242" s="51"/>
      <c r="BV242" s="51"/>
      <c r="BW242" s="51"/>
      <c r="BX242" s="51"/>
      <c r="BY242" s="51"/>
      <c r="BZ242" s="51"/>
      <c r="CA242" s="51"/>
      <c r="CB242" s="51"/>
      <c r="CC242" s="51"/>
      <c r="CD242" s="51"/>
      <c r="CE242" s="51"/>
      <c r="CF242" s="51"/>
      <c r="CG242" s="51"/>
      <c r="CH242" s="51"/>
      <c r="CI242" s="51"/>
      <c r="CJ242" s="51"/>
      <c r="CK242" s="52"/>
      <c r="CL242" s="53"/>
      <c r="CM242" s="53"/>
      <c r="CN242" s="53"/>
      <c r="CO242" s="53"/>
      <c r="CP242" s="53"/>
      <c r="CQ242" s="53"/>
      <c r="CR242" s="54"/>
      <c r="CS242" s="54"/>
      <c r="CT242" s="54"/>
      <c r="CU242" s="54"/>
      <c r="CV242" s="54"/>
      <c r="CW242" s="54"/>
      <c r="CX242" s="54"/>
      <c r="CY242" s="54"/>
      <c r="CZ242" s="54"/>
      <c r="DA242" s="54"/>
      <c r="DB242" s="54"/>
      <c r="DC242" s="54"/>
      <c r="DD242" s="54"/>
      <c r="DE242" s="54"/>
      <c r="DF242" s="54"/>
      <c r="DG242" s="54"/>
      <c r="DH242" s="54"/>
      <c r="DI242" s="54"/>
      <c r="DJ242" s="54"/>
      <c r="DK242" s="54"/>
    </row>
    <row r="243" spans="1:115" ht="60" x14ac:dyDescent="0.25">
      <c r="A243" s="261"/>
      <c r="B243" s="261"/>
      <c r="C243" s="261"/>
      <c r="D243" s="261"/>
      <c r="E243" s="75"/>
      <c r="F243" s="261"/>
      <c r="G243" s="261"/>
      <c r="H243" s="261"/>
      <c r="I243" s="261"/>
      <c r="J243" s="261"/>
      <c r="K243" s="261"/>
      <c r="L243" s="75">
        <v>40</v>
      </c>
      <c r="M243" s="76" t="s">
        <v>812</v>
      </c>
      <c r="N243" s="76" t="s">
        <v>813</v>
      </c>
      <c r="O243" s="77" t="s">
        <v>779</v>
      </c>
      <c r="P243" s="77" t="s">
        <v>780</v>
      </c>
      <c r="Q243" s="76">
        <v>10000000</v>
      </c>
      <c r="R243" s="76" t="s">
        <v>781</v>
      </c>
      <c r="S243" s="76" t="s">
        <v>782</v>
      </c>
      <c r="T243" s="78"/>
      <c r="U243" s="78"/>
      <c r="V243" s="78" t="s">
        <v>807</v>
      </c>
      <c r="W243" s="78" t="s">
        <v>808</v>
      </c>
      <c r="X243" s="78"/>
      <c r="Y243" s="78"/>
      <c r="Z243" s="50"/>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137"/>
      <c r="BF243" s="172"/>
      <c r="BG243" s="51"/>
      <c r="BH243" s="51"/>
      <c r="BI243" s="51"/>
      <c r="BJ243" s="51"/>
      <c r="BK243" s="51"/>
      <c r="BL243" s="51"/>
      <c r="BM243" s="51"/>
      <c r="BN243" s="51"/>
      <c r="BO243" s="51"/>
      <c r="BP243" s="51"/>
      <c r="BQ243" s="51"/>
      <c r="BR243" s="51"/>
      <c r="BS243" s="51"/>
      <c r="BT243" s="51"/>
      <c r="BU243" s="51"/>
      <c r="BV243" s="51"/>
      <c r="BW243" s="51"/>
      <c r="BX243" s="51"/>
      <c r="BY243" s="51"/>
      <c r="BZ243" s="51"/>
      <c r="CA243" s="51"/>
      <c r="CB243" s="51"/>
      <c r="CC243" s="51"/>
      <c r="CD243" s="51"/>
      <c r="CE243" s="51"/>
      <c r="CF243" s="51"/>
      <c r="CG243" s="51"/>
      <c r="CH243" s="51"/>
      <c r="CI243" s="51"/>
      <c r="CJ243" s="51"/>
      <c r="CK243" s="52"/>
      <c r="CL243" s="53"/>
      <c r="CM243" s="53"/>
      <c r="CN243" s="53"/>
      <c r="CO243" s="53"/>
      <c r="CP243" s="53"/>
      <c r="CQ243" s="53"/>
      <c r="CR243" s="54"/>
      <c r="CS243" s="54"/>
      <c r="CT243" s="54"/>
      <c r="CU243" s="54"/>
      <c r="CV243" s="54"/>
      <c r="CW243" s="54"/>
      <c r="CX243" s="54"/>
      <c r="CY243" s="54"/>
      <c r="CZ243" s="54"/>
      <c r="DA243" s="54"/>
      <c r="DB243" s="54"/>
      <c r="DC243" s="54"/>
      <c r="DD243" s="54"/>
      <c r="DE243" s="54"/>
      <c r="DF243" s="54"/>
      <c r="DG243" s="54"/>
      <c r="DH243" s="54"/>
      <c r="DI243" s="54"/>
      <c r="DJ243" s="54"/>
      <c r="DK243" s="54"/>
    </row>
    <row r="244" spans="1:115" ht="60" x14ac:dyDescent="0.25">
      <c r="A244" s="261"/>
      <c r="B244" s="261"/>
      <c r="C244" s="261"/>
      <c r="D244" s="261"/>
      <c r="E244" s="75"/>
      <c r="F244" s="261"/>
      <c r="G244" s="261"/>
      <c r="H244" s="261"/>
      <c r="I244" s="261"/>
      <c r="J244" s="261"/>
      <c r="K244" s="261"/>
      <c r="L244" s="75">
        <v>40</v>
      </c>
      <c r="M244" s="76" t="s">
        <v>814</v>
      </c>
      <c r="N244" s="76" t="s">
        <v>815</v>
      </c>
      <c r="O244" s="77" t="s">
        <v>779</v>
      </c>
      <c r="P244" s="77" t="s">
        <v>780</v>
      </c>
      <c r="Q244" s="76">
        <v>10000000</v>
      </c>
      <c r="R244" s="76" t="s">
        <v>781</v>
      </c>
      <c r="S244" s="76" t="s">
        <v>782</v>
      </c>
      <c r="T244" s="78"/>
      <c r="U244" s="78"/>
      <c r="V244" s="78" t="s">
        <v>807</v>
      </c>
      <c r="W244" s="78" t="s">
        <v>816</v>
      </c>
      <c r="X244" s="78"/>
      <c r="Y244" s="78"/>
      <c r="Z244" s="50"/>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137"/>
      <c r="BF244" s="172"/>
      <c r="BG244" s="51"/>
      <c r="BH244" s="51"/>
      <c r="BI244" s="51"/>
      <c r="BJ244" s="51"/>
      <c r="BK244" s="51"/>
      <c r="BL244" s="51"/>
      <c r="BM244" s="51"/>
      <c r="BN244" s="51"/>
      <c r="BO244" s="51"/>
      <c r="BP244" s="51"/>
      <c r="BQ244" s="51"/>
      <c r="BR244" s="51"/>
      <c r="BS244" s="51"/>
      <c r="BT244" s="51"/>
      <c r="BU244" s="51"/>
      <c r="BV244" s="51"/>
      <c r="BW244" s="51"/>
      <c r="BX244" s="51"/>
      <c r="BY244" s="51"/>
      <c r="BZ244" s="51"/>
      <c r="CA244" s="51"/>
      <c r="CB244" s="51"/>
      <c r="CC244" s="51"/>
      <c r="CD244" s="51"/>
      <c r="CE244" s="51"/>
      <c r="CF244" s="51"/>
      <c r="CG244" s="51"/>
      <c r="CH244" s="51"/>
      <c r="CI244" s="51"/>
      <c r="CJ244" s="51"/>
      <c r="CK244" s="52"/>
      <c r="CL244" s="53"/>
      <c r="CM244" s="53"/>
      <c r="CN244" s="53"/>
      <c r="CO244" s="53"/>
      <c r="CP244" s="53"/>
      <c r="CQ244" s="53"/>
      <c r="CR244" s="54"/>
      <c r="CS244" s="54"/>
      <c r="CT244" s="54"/>
      <c r="CU244" s="54"/>
      <c r="CV244" s="54"/>
      <c r="CW244" s="54"/>
      <c r="CX244" s="54"/>
      <c r="CY244" s="54"/>
      <c r="CZ244" s="54"/>
      <c r="DA244" s="54"/>
      <c r="DB244" s="54"/>
      <c r="DC244" s="54"/>
      <c r="DD244" s="54"/>
      <c r="DE244" s="54"/>
      <c r="DF244" s="54"/>
      <c r="DG244" s="54"/>
      <c r="DH244" s="54"/>
      <c r="DI244" s="54"/>
      <c r="DJ244" s="54"/>
      <c r="DK244" s="54"/>
    </row>
    <row r="245" spans="1:115" ht="75" x14ac:dyDescent="0.25">
      <c r="A245" s="262"/>
      <c r="B245" s="262"/>
      <c r="C245" s="262"/>
      <c r="D245" s="262"/>
      <c r="E245" s="75"/>
      <c r="F245" s="262"/>
      <c r="G245" s="262"/>
      <c r="H245" s="262"/>
      <c r="I245" s="262"/>
      <c r="J245" s="262"/>
      <c r="K245" s="262"/>
      <c r="L245" s="75">
        <v>8</v>
      </c>
      <c r="M245" s="76" t="s">
        <v>817</v>
      </c>
      <c r="N245" s="76" t="s">
        <v>818</v>
      </c>
      <c r="O245" s="77" t="s">
        <v>779</v>
      </c>
      <c r="P245" s="77" t="s">
        <v>780</v>
      </c>
      <c r="Q245" s="76">
        <v>60000000</v>
      </c>
      <c r="R245" s="76" t="s">
        <v>781</v>
      </c>
      <c r="S245" s="76" t="s">
        <v>782</v>
      </c>
      <c r="T245" s="78"/>
      <c r="U245" s="78"/>
      <c r="V245" s="78" t="s">
        <v>807</v>
      </c>
      <c r="W245" s="78" t="s">
        <v>819</v>
      </c>
      <c r="X245" s="78"/>
      <c r="Y245" s="78"/>
      <c r="Z245" s="50"/>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137"/>
      <c r="BF245" s="172"/>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2"/>
      <c r="CL245" s="53"/>
      <c r="CM245" s="53"/>
      <c r="CN245" s="53"/>
      <c r="CO245" s="53"/>
      <c r="CP245" s="53"/>
      <c r="CQ245" s="53"/>
      <c r="CR245" s="54"/>
      <c r="CS245" s="54"/>
      <c r="CT245" s="54"/>
      <c r="CU245" s="54"/>
      <c r="CV245" s="54"/>
      <c r="CW245" s="54"/>
      <c r="CX245" s="54"/>
      <c r="CY245" s="54"/>
      <c r="CZ245" s="54"/>
      <c r="DA245" s="54"/>
      <c r="DB245" s="54"/>
      <c r="DC245" s="54"/>
      <c r="DD245" s="54"/>
      <c r="DE245" s="54"/>
      <c r="DF245" s="54"/>
      <c r="DG245" s="54"/>
      <c r="DH245" s="54"/>
      <c r="DI245" s="54"/>
      <c r="DJ245" s="54"/>
      <c r="DK245" s="54"/>
    </row>
    <row r="246" spans="1:115" ht="15.75" x14ac:dyDescent="0.25">
      <c r="A246" s="89" t="s">
        <v>451</v>
      </c>
      <c r="B246" s="89" t="s">
        <v>164</v>
      </c>
      <c r="C246" s="89" t="s">
        <v>100</v>
      </c>
      <c r="D246" s="89" t="s">
        <v>820</v>
      </c>
      <c r="E246" s="89"/>
      <c r="F246" s="89"/>
      <c r="G246" s="90"/>
      <c r="H246" s="90"/>
      <c r="I246" s="169" t="s">
        <v>821</v>
      </c>
      <c r="J246" s="76">
        <f t="shared" si="61"/>
        <v>0</v>
      </c>
      <c r="K246" s="76"/>
      <c r="L246" s="76"/>
      <c r="M246" s="76"/>
      <c r="N246" s="76"/>
      <c r="O246" s="76"/>
      <c r="P246" s="76"/>
      <c r="Q246" s="76"/>
      <c r="R246" s="76"/>
      <c r="S246" s="76"/>
      <c r="T246" s="92"/>
      <c r="U246" s="92"/>
      <c r="V246" s="92"/>
      <c r="W246" s="92"/>
      <c r="X246" s="92"/>
      <c r="Y246" s="92"/>
      <c r="Z246" s="50">
        <f t="shared" si="62"/>
        <v>0</v>
      </c>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2"/>
      <c r="CL246" s="53"/>
      <c r="CM246" s="53"/>
      <c r="CN246" s="53"/>
      <c r="CO246" s="53"/>
      <c r="CP246" s="53"/>
      <c r="CQ246" s="53"/>
      <c r="CR246" s="54"/>
      <c r="CS246" s="54"/>
      <c r="CT246" s="54"/>
      <c r="CU246" s="54"/>
      <c r="CV246" s="54"/>
      <c r="CW246" s="54"/>
      <c r="CX246" s="54"/>
      <c r="CY246" s="54"/>
      <c r="CZ246" s="54"/>
      <c r="DA246" s="54"/>
      <c r="DB246" s="54"/>
      <c r="DC246" s="54"/>
      <c r="DD246" s="54"/>
      <c r="DE246" s="54"/>
      <c r="DF246" s="54"/>
      <c r="DG246" s="54"/>
      <c r="DH246" s="54"/>
      <c r="DI246" s="54"/>
      <c r="DJ246" s="54"/>
      <c r="DK246" s="54"/>
    </row>
    <row r="247" spans="1:115" ht="15.75" x14ac:dyDescent="0.25">
      <c r="A247" s="67" t="s">
        <v>451</v>
      </c>
      <c r="B247" s="67" t="s">
        <v>164</v>
      </c>
      <c r="C247" s="67" t="s">
        <v>100</v>
      </c>
      <c r="D247" s="67" t="s">
        <v>820</v>
      </c>
      <c r="E247" s="67" t="s">
        <v>128</v>
      </c>
      <c r="F247" s="67"/>
      <c r="G247" s="68"/>
      <c r="H247" s="68"/>
      <c r="I247" s="69" t="s">
        <v>129</v>
      </c>
      <c r="J247" s="76"/>
      <c r="K247" s="76"/>
      <c r="L247" s="76"/>
      <c r="M247" s="76"/>
      <c r="N247" s="76"/>
      <c r="O247" s="76"/>
      <c r="P247" s="76"/>
      <c r="Q247" s="76"/>
      <c r="R247" s="76"/>
      <c r="S247" s="76"/>
      <c r="T247" s="70"/>
      <c r="U247" s="70"/>
      <c r="V247" s="70"/>
      <c r="W247" s="70"/>
      <c r="X247" s="70"/>
      <c r="Y247" s="70"/>
      <c r="Z247" s="50"/>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2"/>
      <c r="CL247" s="53"/>
      <c r="CM247" s="53"/>
      <c r="CN247" s="53"/>
      <c r="CO247" s="53"/>
      <c r="CP247" s="53"/>
      <c r="CQ247" s="53"/>
      <c r="CR247" s="54"/>
      <c r="CS247" s="54"/>
      <c r="CT247" s="54"/>
      <c r="CU247" s="54"/>
      <c r="CV247" s="54"/>
      <c r="CW247" s="54"/>
      <c r="CX247" s="54"/>
      <c r="CY247" s="54"/>
      <c r="CZ247" s="54"/>
      <c r="DA247" s="54"/>
      <c r="DB247" s="54"/>
      <c r="DC247" s="54"/>
      <c r="DD247" s="54"/>
      <c r="DE247" s="54"/>
      <c r="DF247" s="54"/>
      <c r="DG247" s="54"/>
      <c r="DH247" s="54"/>
      <c r="DI247" s="54"/>
      <c r="DJ247" s="54"/>
      <c r="DK247" s="54"/>
    </row>
    <row r="248" spans="1:115" ht="31.5" x14ac:dyDescent="0.25">
      <c r="A248" s="71" t="s">
        <v>451</v>
      </c>
      <c r="B248" s="71" t="s">
        <v>164</v>
      </c>
      <c r="C248" s="71" t="s">
        <v>100</v>
      </c>
      <c r="D248" s="71" t="s">
        <v>820</v>
      </c>
      <c r="E248" s="71" t="s">
        <v>128</v>
      </c>
      <c r="F248" s="71" t="s">
        <v>130</v>
      </c>
      <c r="G248" s="72"/>
      <c r="H248" s="72"/>
      <c r="I248" s="170" t="s">
        <v>822</v>
      </c>
      <c r="J248" s="76">
        <f t="shared" ref="J248:J250" si="63">Z248</f>
        <v>0</v>
      </c>
      <c r="K248" s="76"/>
      <c r="L248" s="76"/>
      <c r="M248" s="76"/>
      <c r="N248" s="76"/>
      <c r="O248" s="76"/>
      <c r="P248" s="76"/>
      <c r="Q248" s="76"/>
      <c r="R248" s="76"/>
      <c r="S248" s="76"/>
      <c r="T248" s="74"/>
      <c r="U248" s="74"/>
      <c r="V248" s="74"/>
      <c r="W248" s="74"/>
      <c r="X248" s="74"/>
      <c r="Y248" s="74"/>
      <c r="Z248" s="50">
        <f t="shared" ref="Z248:Z250" si="64">SUM(AA248:CK248)</f>
        <v>0</v>
      </c>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c r="BH248" s="51"/>
      <c r="BI248" s="51"/>
      <c r="BJ248" s="51"/>
      <c r="BK248" s="51"/>
      <c r="BL248" s="51"/>
      <c r="BM248" s="51"/>
      <c r="BN248" s="51"/>
      <c r="BO248" s="51"/>
      <c r="BP248" s="51"/>
      <c r="BQ248" s="51"/>
      <c r="BR248" s="51"/>
      <c r="BS248" s="51"/>
      <c r="BT248" s="51"/>
      <c r="BU248" s="51"/>
      <c r="BV248" s="51"/>
      <c r="BW248" s="51"/>
      <c r="BX248" s="51"/>
      <c r="BY248" s="51"/>
      <c r="BZ248" s="51"/>
      <c r="CA248" s="51"/>
      <c r="CB248" s="51"/>
      <c r="CC248" s="51"/>
      <c r="CD248" s="51"/>
      <c r="CE248" s="51"/>
      <c r="CF248" s="51"/>
      <c r="CG248" s="51"/>
      <c r="CH248" s="51"/>
      <c r="CI248" s="51"/>
      <c r="CJ248" s="51"/>
      <c r="CK248" s="52"/>
      <c r="CL248" s="53"/>
      <c r="CM248" s="53"/>
      <c r="CN248" s="53"/>
      <c r="CO248" s="53"/>
      <c r="CP248" s="53"/>
      <c r="CQ248" s="53"/>
      <c r="CR248" s="54"/>
      <c r="CS248" s="54"/>
      <c r="CT248" s="54"/>
      <c r="CU248" s="54"/>
      <c r="CV248" s="54"/>
      <c r="CW248" s="54"/>
      <c r="CX248" s="54"/>
      <c r="CY248" s="54"/>
      <c r="CZ248" s="54"/>
      <c r="DA248" s="54"/>
      <c r="DB248" s="54"/>
      <c r="DC248" s="54"/>
      <c r="DD248" s="54"/>
      <c r="DE248" s="54"/>
      <c r="DF248" s="54"/>
      <c r="DG248" s="54"/>
      <c r="DH248" s="54"/>
      <c r="DI248" s="54"/>
      <c r="DJ248" s="54"/>
      <c r="DK248" s="54"/>
    </row>
    <row r="249" spans="1:115" ht="90" x14ac:dyDescent="0.25">
      <c r="A249" s="75" t="s">
        <v>451</v>
      </c>
      <c r="B249" s="75" t="s">
        <v>164</v>
      </c>
      <c r="C249" s="75" t="s">
        <v>100</v>
      </c>
      <c r="D249" s="75" t="s">
        <v>820</v>
      </c>
      <c r="E249" s="75" t="s">
        <v>128</v>
      </c>
      <c r="F249" s="75" t="s">
        <v>130</v>
      </c>
      <c r="G249" s="75" t="s">
        <v>823</v>
      </c>
      <c r="H249" s="75" t="s">
        <v>143</v>
      </c>
      <c r="I249" s="53" t="s">
        <v>824</v>
      </c>
      <c r="J249" s="76">
        <f t="shared" si="63"/>
        <v>150000000</v>
      </c>
      <c r="K249" s="76" t="s">
        <v>825</v>
      </c>
      <c r="L249" s="75">
        <v>100</v>
      </c>
      <c r="M249" s="76" t="s">
        <v>826</v>
      </c>
      <c r="N249" s="76"/>
      <c r="O249" s="77" t="s">
        <v>827</v>
      </c>
      <c r="P249" s="77" t="s">
        <v>828</v>
      </c>
      <c r="Q249" s="76">
        <v>820000000</v>
      </c>
      <c r="R249" s="76" t="s">
        <v>829</v>
      </c>
      <c r="S249" s="76" t="s">
        <v>830</v>
      </c>
      <c r="T249" s="78">
        <v>2019005810092</v>
      </c>
      <c r="U249" s="78" t="s">
        <v>316</v>
      </c>
      <c r="V249" s="78"/>
      <c r="W249" s="78"/>
      <c r="X249" s="78"/>
      <c r="Y249" s="78"/>
      <c r="Z249" s="50">
        <f t="shared" si="64"/>
        <v>150000000</v>
      </c>
      <c r="AA249" s="173">
        <v>150000000</v>
      </c>
      <c r="AB249" s="173"/>
      <c r="AC249" s="173"/>
      <c r="AD249" s="173"/>
      <c r="AE249" s="173"/>
      <c r="AF249" s="173"/>
      <c r="AG249" s="174"/>
      <c r="AH249" s="174"/>
      <c r="AI249" s="174"/>
      <c r="AJ249" s="174"/>
      <c r="AK249" s="174"/>
      <c r="AL249" s="174"/>
      <c r="AM249" s="174"/>
      <c r="AN249" s="173"/>
      <c r="AO249" s="173"/>
      <c r="AP249" s="173"/>
      <c r="AQ249" s="173"/>
      <c r="AR249" s="173"/>
      <c r="AS249" s="173"/>
      <c r="AT249" s="173"/>
      <c r="AU249" s="173"/>
      <c r="AV249" s="173"/>
      <c r="AW249" s="173"/>
      <c r="AX249" s="173"/>
      <c r="AY249" s="173"/>
      <c r="AZ249" s="173"/>
      <c r="BA249" s="173"/>
      <c r="BB249" s="173"/>
      <c r="BC249" s="173"/>
      <c r="BD249" s="173"/>
      <c r="BE249" s="174"/>
      <c r="BF249" s="174"/>
      <c r="BG249" s="172"/>
      <c r="BH249" s="173"/>
      <c r="BI249" s="173"/>
      <c r="BJ249" s="173"/>
      <c r="BK249" s="173"/>
      <c r="BL249" s="173"/>
      <c r="BM249" s="173"/>
      <c r="BN249" s="173"/>
      <c r="BO249" s="173"/>
      <c r="BP249" s="173"/>
      <c r="BQ249" s="173"/>
      <c r="BR249" s="173"/>
      <c r="BS249" s="173"/>
      <c r="BT249" s="173"/>
      <c r="BU249" s="173"/>
      <c r="BV249" s="173"/>
      <c r="BW249" s="173"/>
      <c r="BX249" s="173"/>
      <c r="BY249" s="173"/>
      <c r="BZ249" s="173"/>
      <c r="CA249" s="173"/>
      <c r="CB249" s="173"/>
      <c r="CC249" s="173"/>
      <c r="CD249" s="173"/>
      <c r="CE249" s="173"/>
      <c r="CF249" s="173"/>
      <c r="CG249" s="173"/>
      <c r="CH249" s="173"/>
      <c r="CI249" s="173"/>
      <c r="CJ249" s="173"/>
      <c r="CK249" s="175"/>
      <c r="CL249" s="53"/>
      <c r="CM249" s="53"/>
      <c r="CN249" s="53"/>
      <c r="CO249" s="53"/>
      <c r="CP249" s="53"/>
      <c r="CQ249" s="53"/>
      <c r="CR249" s="54"/>
      <c r="CS249" s="54"/>
      <c r="CT249" s="54"/>
      <c r="CU249" s="54"/>
      <c r="CV249" s="54"/>
      <c r="CW249" s="54"/>
      <c r="CX249" s="54"/>
      <c r="CY249" s="54"/>
      <c r="CZ249" s="54"/>
      <c r="DA249" s="54"/>
      <c r="DB249" s="54"/>
      <c r="DC249" s="54"/>
      <c r="DD249" s="54"/>
      <c r="DE249" s="54"/>
      <c r="DF249" s="54"/>
      <c r="DG249" s="54"/>
      <c r="DH249" s="54"/>
      <c r="DI249" s="54"/>
      <c r="DJ249" s="54"/>
      <c r="DK249" s="54"/>
    </row>
    <row r="250" spans="1:115" ht="15.75" x14ac:dyDescent="0.25">
      <c r="A250" s="89" t="s">
        <v>451</v>
      </c>
      <c r="B250" s="89" t="s">
        <v>164</v>
      </c>
      <c r="C250" s="89" t="s">
        <v>100</v>
      </c>
      <c r="D250" s="89" t="s">
        <v>831</v>
      </c>
      <c r="E250" s="89"/>
      <c r="F250" s="89"/>
      <c r="G250" s="90"/>
      <c r="H250" s="90"/>
      <c r="I250" s="169" t="s">
        <v>832</v>
      </c>
      <c r="J250" s="76">
        <f t="shared" si="63"/>
        <v>0</v>
      </c>
      <c r="K250" s="76"/>
      <c r="L250" s="76"/>
      <c r="M250" s="76"/>
      <c r="N250" s="76"/>
      <c r="O250" s="76"/>
      <c r="P250" s="76"/>
      <c r="Q250" s="76"/>
      <c r="R250" s="76"/>
      <c r="S250" s="76"/>
      <c r="T250" s="92"/>
      <c r="U250" s="92"/>
      <c r="V250" s="92"/>
      <c r="W250" s="92"/>
      <c r="X250" s="92"/>
      <c r="Y250" s="92"/>
      <c r="Z250" s="50">
        <f t="shared" si="64"/>
        <v>0</v>
      </c>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2"/>
      <c r="CL250" s="53"/>
      <c r="CM250" s="53"/>
      <c r="CN250" s="53"/>
      <c r="CO250" s="53"/>
      <c r="CP250" s="53"/>
      <c r="CQ250" s="53"/>
      <c r="CR250" s="54"/>
      <c r="CS250" s="54"/>
      <c r="CT250" s="54"/>
      <c r="CU250" s="54"/>
      <c r="CV250" s="54"/>
      <c r="CW250" s="54"/>
      <c r="CX250" s="54"/>
      <c r="CY250" s="54"/>
      <c r="CZ250" s="54"/>
      <c r="DA250" s="54"/>
      <c r="DB250" s="54"/>
      <c r="DC250" s="54"/>
      <c r="DD250" s="54"/>
      <c r="DE250" s="54"/>
      <c r="DF250" s="54"/>
      <c r="DG250" s="54"/>
      <c r="DH250" s="54"/>
      <c r="DI250" s="54"/>
      <c r="DJ250" s="54"/>
      <c r="DK250" s="54"/>
    </row>
    <row r="251" spans="1:115" ht="15.75" x14ac:dyDescent="0.25">
      <c r="A251" s="67" t="s">
        <v>451</v>
      </c>
      <c r="B251" s="67" t="s">
        <v>164</v>
      </c>
      <c r="C251" s="67" t="s">
        <v>100</v>
      </c>
      <c r="D251" s="67" t="s">
        <v>820</v>
      </c>
      <c r="E251" s="67" t="s">
        <v>128</v>
      </c>
      <c r="F251" s="67"/>
      <c r="G251" s="68"/>
      <c r="H251" s="68"/>
      <c r="I251" s="69" t="s">
        <v>129</v>
      </c>
      <c r="J251" s="76"/>
      <c r="K251" s="76"/>
      <c r="L251" s="76"/>
      <c r="M251" s="76"/>
      <c r="N251" s="76"/>
      <c r="O251" s="76"/>
      <c r="P251" s="76"/>
      <c r="Q251" s="76"/>
      <c r="R251" s="76"/>
      <c r="S251" s="76"/>
      <c r="T251" s="70"/>
      <c r="U251" s="70"/>
      <c r="V251" s="70"/>
      <c r="W251" s="70"/>
      <c r="X251" s="70"/>
      <c r="Y251" s="70"/>
      <c r="Z251" s="50"/>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c r="BI251" s="51"/>
      <c r="BJ251" s="51"/>
      <c r="BK251" s="51"/>
      <c r="BL251" s="51"/>
      <c r="BM251" s="51"/>
      <c r="BN251" s="51"/>
      <c r="BO251" s="51"/>
      <c r="BP251" s="51"/>
      <c r="BQ251" s="51"/>
      <c r="BR251" s="51"/>
      <c r="BS251" s="51"/>
      <c r="BT251" s="51"/>
      <c r="BU251" s="51"/>
      <c r="BV251" s="51"/>
      <c r="BW251" s="51"/>
      <c r="BX251" s="51"/>
      <c r="BY251" s="51"/>
      <c r="BZ251" s="51"/>
      <c r="CA251" s="51"/>
      <c r="CB251" s="51"/>
      <c r="CC251" s="51"/>
      <c r="CD251" s="51"/>
      <c r="CE251" s="51"/>
      <c r="CF251" s="51"/>
      <c r="CG251" s="51"/>
      <c r="CH251" s="51"/>
      <c r="CI251" s="51"/>
      <c r="CJ251" s="51"/>
      <c r="CK251" s="52"/>
      <c r="CL251" s="53"/>
      <c r="CM251" s="53"/>
      <c r="CN251" s="53"/>
      <c r="CO251" s="53"/>
      <c r="CP251" s="53"/>
      <c r="CQ251" s="53"/>
      <c r="CR251" s="54"/>
      <c r="CS251" s="54"/>
      <c r="CT251" s="54"/>
      <c r="CU251" s="54"/>
      <c r="CV251" s="54"/>
      <c r="CW251" s="54"/>
      <c r="CX251" s="54"/>
      <c r="CY251" s="54"/>
      <c r="CZ251" s="54"/>
      <c r="DA251" s="54"/>
      <c r="DB251" s="54"/>
      <c r="DC251" s="54"/>
      <c r="DD251" s="54"/>
      <c r="DE251" s="54"/>
      <c r="DF251" s="54"/>
      <c r="DG251" s="54"/>
      <c r="DH251" s="54"/>
      <c r="DI251" s="54"/>
      <c r="DJ251" s="54"/>
      <c r="DK251" s="54"/>
    </row>
    <row r="252" spans="1:115" ht="31.5" x14ac:dyDescent="0.25">
      <c r="A252" s="71" t="s">
        <v>451</v>
      </c>
      <c r="B252" s="71" t="s">
        <v>164</v>
      </c>
      <c r="C252" s="71" t="s">
        <v>100</v>
      </c>
      <c r="D252" s="71" t="s">
        <v>831</v>
      </c>
      <c r="E252" s="71" t="s">
        <v>128</v>
      </c>
      <c r="F252" s="71" t="s">
        <v>130</v>
      </c>
      <c r="G252" s="72"/>
      <c r="H252" s="72"/>
      <c r="I252" s="170" t="s">
        <v>822</v>
      </c>
      <c r="J252" s="76">
        <f t="shared" ref="J252:J254" si="65">Z252</f>
        <v>0</v>
      </c>
      <c r="K252" s="76"/>
      <c r="L252" s="76"/>
      <c r="M252" s="76"/>
      <c r="N252" s="76"/>
      <c r="O252" s="76"/>
      <c r="P252" s="76"/>
      <c r="Q252" s="76"/>
      <c r="R252" s="76"/>
      <c r="S252" s="76"/>
      <c r="T252" s="74"/>
      <c r="U252" s="74"/>
      <c r="V252" s="74"/>
      <c r="W252" s="74"/>
      <c r="X252" s="74"/>
      <c r="Y252" s="74"/>
      <c r="Z252" s="50">
        <f t="shared" ref="Z252:Z254" si="66">SUM(AA252:CK252)</f>
        <v>0</v>
      </c>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2"/>
      <c r="CL252" s="50"/>
      <c r="CM252" s="50"/>
      <c r="CN252" s="50"/>
      <c r="CO252" s="50"/>
      <c r="CP252" s="50"/>
      <c r="CQ252" s="50"/>
      <c r="CR252" s="103"/>
      <c r="CS252" s="103"/>
      <c r="CT252" s="103"/>
      <c r="CU252" s="103"/>
      <c r="CV252" s="103"/>
      <c r="CW252" s="103"/>
      <c r="CX252" s="103"/>
      <c r="CY252" s="103"/>
      <c r="CZ252" s="103"/>
      <c r="DA252" s="103"/>
      <c r="DB252" s="103"/>
      <c r="DC252" s="103"/>
      <c r="DD252" s="103"/>
      <c r="DE252" s="103"/>
      <c r="DF252" s="103"/>
      <c r="DG252" s="103"/>
      <c r="DH252" s="103"/>
      <c r="DI252" s="103"/>
      <c r="DJ252" s="103"/>
      <c r="DK252" s="103"/>
    </row>
    <row r="253" spans="1:115" ht="90" x14ac:dyDescent="0.25">
      <c r="A253" s="75" t="s">
        <v>451</v>
      </c>
      <c r="B253" s="75" t="s">
        <v>164</v>
      </c>
      <c r="C253" s="75" t="s">
        <v>100</v>
      </c>
      <c r="D253" s="75" t="s">
        <v>831</v>
      </c>
      <c r="E253" s="75" t="s">
        <v>128</v>
      </c>
      <c r="F253" s="75" t="s">
        <v>130</v>
      </c>
      <c r="G253" s="75" t="s">
        <v>833</v>
      </c>
      <c r="H253" s="75" t="s">
        <v>143</v>
      </c>
      <c r="I253" s="53" t="s">
        <v>834</v>
      </c>
      <c r="J253" s="76">
        <f t="shared" si="65"/>
        <v>40000000</v>
      </c>
      <c r="K253" s="76" t="s">
        <v>835</v>
      </c>
      <c r="L253" s="75">
        <v>100</v>
      </c>
      <c r="M253" s="76" t="s">
        <v>836</v>
      </c>
      <c r="N253" s="76"/>
      <c r="O253" s="77" t="s">
        <v>837</v>
      </c>
      <c r="P253" s="77" t="s">
        <v>838</v>
      </c>
      <c r="Q253" s="76">
        <v>201000000</v>
      </c>
      <c r="R253" s="76" t="s">
        <v>781</v>
      </c>
      <c r="S253" s="76" t="s">
        <v>830</v>
      </c>
      <c r="T253" s="78">
        <v>2019005810091</v>
      </c>
      <c r="U253" s="78" t="s">
        <v>316</v>
      </c>
      <c r="V253" s="78"/>
      <c r="W253" s="78"/>
      <c r="X253" s="78"/>
      <c r="Y253" s="78"/>
      <c r="Z253" s="50">
        <f t="shared" si="66"/>
        <v>40000000</v>
      </c>
      <c r="AA253" s="174">
        <v>40000000</v>
      </c>
      <c r="AB253" s="174"/>
      <c r="AC253" s="174"/>
      <c r="AD253" s="51"/>
      <c r="AE253" s="51"/>
      <c r="AF253" s="51"/>
      <c r="AG253" s="51"/>
      <c r="AH253" s="51"/>
      <c r="AI253" s="51"/>
      <c r="AJ253" s="51"/>
      <c r="AK253" s="51"/>
      <c r="AL253" s="51"/>
      <c r="AM253" s="51"/>
      <c r="AN253" s="51"/>
      <c r="AO253" s="51"/>
      <c r="AP253" s="51"/>
      <c r="AQ253" s="174"/>
      <c r="AR253" s="51"/>
      <c r="AS253" s="51"/>
      <c r="AT253" s="51"/>
      <c r="AU253" s="51"/>
      <c r="AV253" s="51"/>
      <c r="AW253" s="51"/>
      <c r="AX253" s="51"/>
      <c r="AY253" s="51"/>
      <c r="AZ253" s="51"/>
      <c r="BA253" s="51"/>
      <c r="BB253" s="51"/>
      <c r="BC253" s="51"/>
      <c r="BD253" s="51"/>
      <c r="BE253" s="51"/>
      <c r="BF253" s="174"/>
      <c r="BG253" s="172"/>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2"/>
      <c r="CL253" s="50"/>
      <c r="CM253" s="50"/>
      <c r="CN253" s="50"/>
      <c r="CO253" s="50"/>
      <c r="CP253" s="50"/>
      <c r="CQ253" s="50"/>
      <c r="CR253" s="103"/>
      <c r="CS253" s="103"/>
      <c r="CT253" s="103"/>
      <c r="CU253" s="103"/>
      <c r="CV253" s="103"/>
      <c r="CW253" s="103"/>
      <c r="CX253" s="103"/>
      <c r="CY253" s="103"/>
      <c r="CZ253" s="103"/>
      <c r="DA253" s="103"/>
      <c r="DB253" s="103"/>
      <c r="DC253" s="103"/>
      <c r="DD253" s="103"/>
      <c r="DE253" s="103"/>
      <c r="DF253" s="103"/>
      <c r="DG253" s="103"/>
      <c r="DH253" s="103"/>
      <c r="DI253" s="103"/>
      <c r="DJ253" s="103"/>
      <c r="DK253" s="103"/>
    </row>
    <row r="254" spans="1:115" ht="15.75" x14ac:dyDescent="0.25">
      <c r="A254" s="89" t="s">
        <v>451</v>
      </c>
      <c r="B254" s="89" t="s">
        <v>164</v>
      </c>
      <c r="C254" s="89" t="s">
        <v>100</v>
      </c>
      <c r="D254" s="89" t="s">
        <v>839</v>
      </c>
      <c r="E254" s="89"/>
      <c r="F254" s="89"/>
      <c r="G254" s="90"/>
      <c r="H254" s="90"/>
      <c r="I254" s="169" t="s">
        <v>840</v>
      </c>
      <c r="J254" s="76">
        <f t="shared" si="65"/>
        <v>0</v>
      </c>
      <c r="K254" s="76"/>
      <c r="L254" s="76"/>
      <c r="M254" s="76"/>
      <c r="N254" s="76"/>
      <c r="O254" s="76"/>
      <c r="P254" s="76"/>
      <c r="Q254" s="76"/>
      <c r="R254" s="76"/>
      <c r="S254" s="76"/>
      <c r="T254" s="92"/>
      <c r="U254" s="92"/>
      <c r="V254" s="92"/>
      <c r="W254" s="92"/>
      <c r="X254" s="92"/>
      <c r="Y254" s="92"/>
      <c r="Z254" s="50">
        <f t="shared" si="66"/>
        <v>0</v>
      </c>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2"/>
      <c r="CL254" s="53"/>
      <c r="CM254" s="53"/>
      <c r="CN254" s="53"/>
      <c r="CO254" s="53"/>
      <c r="CP254" s="53"/>
      <c r="CQ254" s="53"/>
      <c r="CR254" s="54"/>
      <c r="CS254" s="54"/>
      <c r="CT254" s="54"/>
      <c r="CU254" s="54"/>
      <c r="CV254" s="54"/>
      <c r="CW254" s="54"/>
      <c r="CX254" s="54"/>
      <c r="CY254" s="54"/>
      <c r="CZ254" s="54"/>
      <c r="DA254" s="54"/>
      <c r="DB254" s="54"/>
      <c r="DC254" s="54"/>
      <c r="DD254" s="54"/>
      <c r="DE254" s="54"/>
      <c r="DF254" s="54"/>
      <c r="DG254" s="54"/>
      <c r="DH254" s="54"/>
      <c r="DI254" s="54"/>
      <c r="DJ254" s="54"/>
      <c r="DK254" s="54"/>
    </row>
    <row r="255" spans="1:115" ht="15.75" x14ac:dyDescent="0.25">
      <c r="A255" s="67" t="s">
        <v>451</v>
      </c>
      <c r="B255" s="67" t="s">
        <v>164</v>
      </c>
      <c r="C255" s="67" t="s">
        <v>100</v>
      </c>
      <c r="D255" s="67" t="s">
        <v>839</v>
      </c>
      <c r="E255" s="67" t="s">
        <v>128</v>
      </c>
      <c r="F255" s="67"/>
      <c r="G255" s="68"/>
      <c r="H255" s="68"/>
      <c r="I255" s="69" t="s">
        <v>129</v>
      </c>
      <c r="J255" s="76"/>
      <c r="K255" s="76"/>
      <c r="L255" s="76"/>
      <c r="M255" s="76"/>
      <c r="N255" s="76"/>
      <c r="O255" s="76"/>
      <c r="P255" s="76"/>
      <c r="Q255" s="76"/>
      <c r="R255" s="76"/>
      <c r="S255" s="76"/>
      <c r="T255" s="70"/>
      <c r="U255" s="70"/>
      <c r="V255" s="70"/>
      <c r="W255" s="70"/>
      <c r="X255" s="70"/>
      <c r="Y255" s="70"/>
      <c r="Z255" s="50"/>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1"/>
      <c r="BP255" s="51"/>
      <c r="BQ255" s="51"/>
      <c r="BR255" s="51"/>
      <c r="BS255" s="51"/>
      <c r="BT255" s="51"/>
      <c r="BU255" s="51"/>
      <c r="BV255" s="51"/>
      <c r="BW255" s="51"/>
      <c r="BX255" s="51"/>
      <c r="BY255" s="51"/>
      <c r="BZ255" s="51"/>
      <c r="CA255" s="51"/>
      <c r="CB255" s="51"/>
      <c r="CC255" s="51"/>
      <c r="CD255" s="51"/>
      <c r="CE255" s="51"/>
      <c r="CF255" s="51"/>
      <c r="CG255" s="51"/>
      <c r="CH255" s="51"/>
      <c r="CI255" s="51"/>
      <c r="CJ255" s="51"/>
      <c r="CK255" s="52"/>
      <c r="CL255" s="53"/>
      <c r="CM255" s="53"/>
      <c r="CN255" s="53"/>
      <c r="CO255" s="53"/>
      <c r="CP255" s="53"/>
      <c r="CQ255" s="53"/>
      <c r="CR255" s="54"/>
      <c r="CS255" s="54"/>
      <c r="CT255" s="54"/>
      <c r="CU255" s="54"/>
      <c r="CV255" s="54"/>
      <c r="CW255" s="54"/>
      <c r="CX255" s="54"/>
      <c r="CY255" s="54"/>
      <c r="CZ255" s="54"/>
      <c r="DA255" s="54"/>
      <c r="DB255" s="54"/>
      <c r="DC255" s="54"/>
      <c r="DD255" s="54"/>
      <c r="DE255" s="54"/>
      <c r="DF255" s="54"/>
      <c r="DG255" s="54"/>
      <c r="DH255" s="54"/>
      <c r="DI255" s="54"/>
      <c r="DJ255" s="54"/>
      <c r="DK255" s="54"/>
    </row>
    <row r="256" spans="1:115" ht="31.5" x14ac:dyDescent="0.25">
      <c r="A256" s="71" t="s">
        <v>451</v>
      </c>
      <c r="B256" s="71" t="s">
        <v>164</v>
      </c>
      <c r="C256" s="71" t="s">
        <v>100</v>
      </c>
      <c r="D256" s="71" t="s">
        <v>839</v>
      </c>
      <c r="E256" s="71" t="s">
        <v>128</v>
      </c>
      <c r="F256" s="71" t="s">
        <v>841</v>
      </c>
      <c r="G256" s="72"/>
      <c r="H256" s="72"/>
      <c r="I256" s="170" t="s">
        <v>842</v>
      </c>
      <c r="J256" s="76">
        <f t="shared" ref="J256:J258" si="67">Z256</f>
        <v>0</v>
      </c>
      <c r="K256" s="76"/>
      <c r="L256" s="76"/>
      <c r="M256" s="76"/>
      <c r="N256" s="76"/>
      <c r="O256" s="76"/>
      <c r="P256" s="76"/>
      <c r="Q256" s="76"/>
      <c r="R256" s="76"/>
      <c r="S256" s="76"/>
      <c r="T256" s="74"/>
      <c r="U256" s="74"/>
      <c r="V256" s="74"/>
      <c r="W256" s="74"/>
      <c r="X256" s="74"/>
      <c r="Y256" s="74"/>
      <c r="Z256" s="50">
        <f t="shared" ref="Z256:Z258" si="68">SUM(AA256:CK256)</f>
        <v>0</v>
      </c>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c r="BI256" s="51"/>
      <c r="BJ256" s="51"/>
      <c r="BK256" s="51"/>
      <c r="BL256" s="51"/>
      <c r="BM256" s="51"/>
      <c r="BN256" s="51"/>
      <c r="BO256" s="51"/>
      <c r="BP256" s="51"/>
      <c r="BQ256" s="51"/>
      <c r="BR256" s="51"/>
      <c r="BS256" s="51"/>
      <c r="BT256" s="51"/>
      <c r="BU256" s="51"/>
      <c r="BV256" s="51"/>
      <c r="BW256" s="51"/>
      <c r="BX256" s="51"/>
      <c r="BY256" s="51"/>
      <c r="BZ256" s="51"/>
      <c r="CA256" s="51"/>
      <c r="CB256" s="51"/>
      <c r="CC256" s="51"/>
      <c r="CD256" s="51"/>
      <c r="CE256" s="51"/>
      <c r="CF256" s="51"/>
      <c r="CG256" s="51"/>
      <c r="CH256" s="51"/>
      <c r="CI256" s="51"/>
      <c r="CJ256" s="51"/>
      <c r="CK256" s="52"/>
      <c r="CL256" s="53"/>
      <c r="CM256" s="53"/>
      <c r="CN256" s="53"/>
      <c r="CO256" s="53"/>
      <c r="CP256" s="53"/>
      <c r="CQ256" s="53"/>
      <c r="CR256" s="54"/>
      <c r="CS256" s="54"/>
      <c r="CT256" s="54"/>
      <c r="CU256" s="54"/>
      <c r="CV256" s="54"/>
      <c r="CW256" s="54"/>
      <c r="CX256" s="54"/>
      <c r="CY256" s="54"/>
      <c r="CZ256" s="54"/>
      <c r="DA256" s="54"/>
      <c r="DB256" s="54"/>
      <c r="DC256" s="54"/>
      <c r="DD256" s="54"/>
      <c r="DE256" s="54"/>
      <c r="DF256" s="54"/>
      <c r="DG256" s="54"/>
      <c r="DH256" s="54"/>
      <c r="DI256" s="54"/>
      <c r="DJ256" s="54"/>
      <c r="DK256" s="54"/>
    </row>
    <row r="257" spans="1:115" ht="90" x14ac:dyDescent="0.25">
      <c r="A257" s="75" t="s">
        <v>451</v>
      </c>
      <c r="B257" s="75" t="s">
        <v>164</v>
      </c>
      <c r="C257" s="75" t="s">
        <v>100</v>
      </c>
      <c r="D257" s="75" t="s">
        <v>839</v>
      </c>
      <c r="E257" s="75" t="s">
        <v>128</v>
      </c>
      <c r="F257" s="75" t="s">
        <v>841</v>
      </c>
      <c r="G257" s="75" t="s">
        <v>120</v>
      </c>
      <c r="H257" s="75" t="s">
        <v>143</v>
      </c>
      <c r="I257" s="53" t="s">
        <v>843</v>
      </c>
      <c r="J257" s="76">
        <f t="shared" si="67"/>
        <v>130000000</v>
      </c>
      <c r="K257" s="76" t="s">
        <v>844</v>
      </c>
      <c r="L257" s="75">
        <v>50</v>
      </c>
      <c r="M257" s="76" t="s">
        <v>845</v>
      </c>
      <c r="N257" s="76" t="s">
        <v>846</v>
      </c>
      <c r="O257" s="77" t="s">
        <v>847</v>
      </c>
      <c r="P257" s="77" t="s">
        <v>500</v>
      </c>
      <c r="Q257" s="76">
        <v>130000000</v>
      </c>
      <c r="R257" s="76" t="s">
        <v>781</v>
      </c>
      <c r="S257" s="76" t="s">
        <v>848</v>
      </c>
      <c r="T257" s="78">
        <v>2020005810080</v>
      </c>
      <c r="U257" s="78"/>
      <c r="V257" s="78" t="s">
        <v>846</v>
      </c>
      <c r="W257" s="78" t="s">
        <v>849</v>
      </c>
      <c r="X257" s="78"/>
      <c r="Y257" s="78"/>
      <c r="Z257" s="50">
        <f t="shared" si="68"/>
        <v>130000000</v>
      </c>
      <c r="AA257" s="172"/>
      <c r="AB257" s="172"/>
      <c r="AC257" s="172"/>
      <c r="AD257" s="51"/>
      <c r="AE257" s="51"/>
      <c r="AF257" s="51"/>
      <c r="AG257" s="51"/>
      <c r="AH257" s="51"/>
      <c r="AI257" s="51"/>
      <c r="AJ257" s="51"/>
      <c r="AK257" s="51"/>
      <c r="AL257" s="51"/>
      <c r="AM257" s="51"/>
      <c r="AN257" s="51"/>
      <c r="AO257" s="51"/>
      <c r="AP257" s="51"/>
      <c r="AQ257" s="51"/>
      <c r="AR257" s="174">
        <v>130000000</v>
      </c>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2"/>
      <c r="CL257" s="53"/>
      <c r="CM257" s="53"/>
      <c r="CN257" s="53"/>
      <c r="CO257" s="53"/>
      <c r="CP257" s="53"/>
      <c r="CQ257" s="53"/>
      <c r="CR257" s="54"/>
      <c r="CS257" s="54"/>
      <c r="CT257" s="54"/>
      <c r="CU257" s="54"/>
      <c r="CV257" s="54"/>
      <c r="CW257" s="54"/>
      <c r="CX257" s="54"/>
      <c r="CY257" s="54"/>
      <c r="CZ257" s="54"/>
      <c r="DA257" s="54"/>
      <c r="DB257" s="54"/>
      <c r="DC257" s="54"/>
      <c r="DD257" s="54"/>
      <c r="DE257" s="54"/>
      <c r="DF257" s="54"/>
      <c r="DG257" s="54"/>
      <c r="DH257" s="54"/>
      <c r="DI257" s="54"/>
      <c r="DJ257" s="54"/>
      <c r="DK257" s="54"/>
    </row>
    <row r="258" spans="1:115" ht="15.75" x14ac:dyDescent="0.25">
      <c r="A258" s="89" t="s">
        <v>451</v>
      </c>
      <c r="B258" s="89" t="s">
        <v>164</v>
      </c>
      <c r="C258" s="89" t="s">
        <v>100</v>
      </c>
      <c r="D258" s="89" t="s">
        <v>758</v>
      </c>
      <c r="E258" s="89"/>
      <c r="F258" s="89"/>
      <c r="G258" s="90"/>
      <c r="H258" s="90"/>
      <c r="I258" s="169" t="s">
        <v>850</v>
      </c>
      <c r="J258" s="76">
        <f t="shared" si="67"/>
        <v>0</v>
      </c>
      <c r="K258" s="76"/>
      <c r="L258" s="76"/>
      <c r="M258" s="76"/>
      <c r="N258" s="76"/>
      <c r="O258" s="76"/>
      <c r="P258" s="76"/>
      <c r="Q258" s="76"/>
      <c r="R258" s="76"/>
      <c r="S258" s="76"/>
      <c r="T258" s="92"/>
      <c r="U258" s="92"/>
      <c r="V258" s="92"/>
      <c r="W258" s="92"/>
      <c r="X258" s="92"/>
      <c r="Y258" s="92"/>
      <c r="Z258" s="50">
        <f t="shared" si="68"/>
        <v>0</v>
      </c>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2"/>
      <c r="CL258" s="53"/>
      <c r="CM258" s="53"/>
      <c r="CN258" s="53"/>
      <c r="CO258" s="53"/>
      <c r="CP258" s="53"/>
      <c r="CQ258" s="53"/>
      <c r="CR258" s="54"/>
      <c r="CS258" s="54"/>
      <c r="CT258" s="54"/>
      <c r="CU258" s="54"/>
      <c r="CV258" s="54"/>
      <c r="CW258" s="54"/>
      <c r="CX258" s="54"/>
      <c r="CY258" s="54"/>
      <c r="CZ258" s="54"/>
      <c r="DA258" s="54"/>
      <c r="DB258" s="54"/>
      <c r="DC258" s="54"/>
      <c r="DD258" s="54"/>
      <c r="DE258" s="54"/>
      <c r="DF258" s="54"/>
      <c r="DG258" s="54"/>
      <c r="DH258" s="54"/>
      <c r="DI258" s="54"/>
      <c r="DJ258" s="54"/>
      <c r="DK258" s="54"/>
    </row>
    <row r="259" spans="1:115" ht="15.75" x14ac:dyDescent="0.25">
      <c r="A259" s="67" t="s">
        <v>451</v>
      </c>
      <c r="B259" s="67" t="s">
        <v>164</v>
      </c>
      <c r="C259" s="67" t="s">
        <v>100</v>
      </c>
      <c r="D259" s="67" t="s">
        <v>758</v>
      </c>
      <c r="E259" s="67" t="s">
        <v>128</v>
      </c>
      <c r="F259" s="67"/>
      <c r="G259" s="68"/>
      <c r="H259" s="68"/>
      <c r="I259" s="69" t="s">
        <v>129</v>
      </c>
      <c r="J259" s="76"/>
      <c r="K259" s="76"/>
      <c r="L259" s="76"/>
      <c r="M259" s="76"/>
      <c r="N259" s="76"/>
      <c r="O259" s="76"/>
      <c r="P259" s="76"/>
      <c r="Q259" s="76"/>
      <c r="R259" s="76"/>
      <c r="S259" s="76"/>
      <c r="T259" s="70"/>
      <c r="U259" s="70"/>
      <c r="V259" s="70"/>
      <c r="W259" s="70"/>
      <c r="X259" s="70"/>
      <c r="Y259" s="70"/>
      <c r="Z259" s="50"/>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1"/>
      <c r="BW259" s="51"/>
      <c r="BX259" s="51"/>
      <c r="BY259" s="51"/>
      <c r="BZ259" s="51"/>
      <c r="CA259" s="51"/>
      <c r="CB259" s="51"/>
      <c r="CC259" s="51"/>
      <c r="CD259" s="51"/>
      <c r="CE259" s="51"/>
      <c r="CF259" s="51"/>
      <c r="CG259" s="51"/>
      <c r="CH259" s="51"/>
      <c r="CI259" s="51"/>
      <c r="CJ259" s="51"/>
      <c r="CK259" s="52"/>
      <c r="CL259" s="53"/>
      <c r="CM259" s="53"/>
      <c r="CN259" s="53"/>
      <c r="CO259" s="53"/>
      <c r="CP259" s="53"/>
      <c r="CQ259" s="53"/>
      <c r="CR259" s="54"/>
      <c r="CS259" s="54"/>
      <c r="CT259" s="54"/>
      <c r="CU259" s="54"/>
      <c r="CV259" s="54"/>
      <c r="CW259" s="54"/>
      <c r="CX259" s="54"/>
      <c r="CY259" s="54"/>
      <c r="CZ259" s="54"/>
      <c r="DA259" s="54"/>
      <c r="DB259" s="54"/>
      <c r="DC259" s="54"/>
      <c r="DD259" s="54"/>
      <c r="DE259" s="54"/>
      <c r="DF259" s="54"/>
      <c r="DG259" s="54"/>
      <c r="DH259" s="54"/>
      <c r="DI259" s="54"/>
      <c r="DJ259" s="54"/>
      <c r="DK259" s="54"/>
    </row>
    <row r="260" spans="1:115" ht="31.5" x14ac:dyDescent="0.25">
      <c r="A260" s="71" t="s">
        <v>451</v>
      </c>
      <c r="B260" s="71" t="s">
        <v>164</v>
      </c>
      <c r="C260" s="71" t="s">
        <v>100</v>
      </c>
      <c r="D260" s="71" t="s">
        <v>758</v>
      </c>
      <c r="E260" s="71" t="s">
        <v>128</v>
      </c>
      <c r="F260" s="71" t="s">
        <v>841</v>
      </c>
      <c r="G260" s="72"/>
      <c r="H260" s="72"/>
      <c r="I260" s="170" t="s">
        <v>842</v>
      </c>
      <c r="J260" s="76">
        <f t="shared" ref="J260:J262" si="69">Z260</f>
        <v>0</v>
      </c>
      <c r="K260" s="76"/>
      <c r="L260" s="76"/>
      <c r="M260" s="76"/>
      <c r="N260" s="76"/>
      <c r="O260" s="76"/>
      <c r="P260" s="76"/>
      <c r="Q260" s="76"/>
      <c r="R260" s="76"/>
      <c r="S260" s="76"/>
      <c r="T260" s="74"/>
      <c r="U260" s="74"/>
      <c r="V260" s="74"/>
      <c r="W260" s="74"/>
      <c r="X260" s="74"/>
      <c r="Y260" s="74"/>
      <c r="Z260" s="50">
        <f t="shared" ref="Z260:Z262" si="70">SUM(AA260:CK260)</f>
        <v>0</v>
      </c>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1"/>
      <c r="BW260" s="51"/>
      <c r="BX260" s="51"/>
      <c r="BY260" s="51"/>
      <c r="BZ260" s="51"/>
      <c r="CA260" s="51"/>
      <c r="CB260" s="51"/>
      <c r="CC260" s="51"/>
      <c r="CD260" s="51"/>
      <c r="CE260" s="51"/>
      <c r="CF260" s="51"/>
      <c r="CG260" s="51"/>
      <c r="CH260" s="51"/>
      <c r="CI260" s="51"/>
      <c r="CJ260" s="51"/>
      <c r="CK260" s="52"/>
      <c r="CL260" s="53"/>
      <c r="CM260" s="53"/>
      <c r="CN260" s="53"/>
      <c r="CO260" s="53"/>
      <c r="CP260" s="53"/>
      <c r="CQ260" s="53"/>
      <c r="CR260" s="54"/>
      <c r="CS260" s="54"/>
      <c r="CT260" s="54"/>
      <c r="CU260" s="54"/>
      <c r="CV260" s="54"/>
      <c r="CW260" s="54"/>
      <c r="CX260" s="54"/>
      <c r="CY260" s="54"/>
      <c r="CZ260" s="54"/>
      <c r="DA260" s="54"/>
      <c r="DB260" s="54"/>
      <c r="DC260" s="54"/>
      <c r="DD260" s="54"/>
      <c r="DE260" s="54"/>
      <c r="DF260" s="54"/>
      <c r="DG260" s="54"/>
      <c r="DH260" s="54"/>
      <c r="DI260" s="54"/>
      <c r="DJ260" s="54"/>
      <c r="DK260" s="54"/>
    </row>
    <row r="261" spans="1:115" ht="150" x14ac:dyDescent="0.25">
      <c r="A261" s="75" t="s">
        <v>451</v>
      </c>
      <c r="B261" s="75" t="s">
        <v>164</v>
      </c>
      <c r="C261" s="75" t="s">
        <v>100</v>
      </c>
      <c r="D261" s="75" t="s">
        <v>758</v>
      </c>
      <c r="E261" s="75" t="s">
        <v>841</v>
      </c>
      <c r="F261" s="75" t="s">
        <v>841</v>
      </c>
      <c r="G261" s="75" t="s">
        <v>120</v>
      </c>
      <c r="H261" s="75" t="s">
        <v>143</v>
      </c>
      <c r="I261" s="53" t="s">
        <v>851</v>
      </c>
      <c r="J261" s="76">
        <f t="shared" si="69"/>
        <v>1640000000</v>
      </c>
      <c r="K261" s="76" t="s">
        <v>852</v>
      </c>
      <c r="L261" s="75">
        <v>700</v>
      </c>
      <c r="M261" s="76" t="s">
        <v>853</v>
      </c>
      <c r="N261" s="76" t="s">
        <v>854</v>
      </c>
      <c r="O261" s="77" t="s">
        <v>847</v>
      </c>
      <c r="P261" s="77" t="s">
        <v>855</v>
      </c>
      <c r="Q261" s="76">
        <v>1640000000</v>
      </c>
      <c r="R261" s="76" t="s">
        <v>781</v>
      </c>
      <c r="S261" s="76" t="s">
        <v>848</v>
      </c>
      <c r="T261" s="78">
        <v>2020005810087</v>
      </c>
      <c r="U261" s="78"/>
      <c r="V261" s="78" t="s">
        <v>854</v>
      </c>
      <c r="W261" s="78" t="s">
        <v>856</v>
      </c>
      <c r="X261" s="78"/>
      <c r="Y261" s="78"/>
      <c r="Z261" s="50">
        <f t="shared" si="70"/>
        <v>1640000000</v>
      </c>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v>1620000000</v>
      </c>
      <c r="BK261" s="51">
        <v>20000000</v>
      </c>
      <c r="BL261" s="51"/>
      <c r="BM261" s="51"/>
      <c r="BN261" s="51"/>
      <c r="BO261" s="51"/>
      <c r="BP261" s="51"/>
      <c r="BQ261" s="51"/>
      <c r="BR261" s="51"/>
      <c r="BS261" s="51"/>
      <c r="BT261" s="51"/>
      <c r="BU261" s="51"/>
      <c r="BV261" s="51"/>
      <c r="BW261" s="51"/>
      <c r="BX261" s="51"/>
      <c r="BY261" s="51"/>
      <c r="BZ261" s="51"/>
      <c r="CA261" s="51"/>
      <c r="CB261" s="51"/>
      <c r="CC261" s="51"/>
      <c r="CD261" s="51"/>
      <c r="CE261" s="51"/>
      <c r="CF261" s="51"/>
      <c r="CG261" s="51"/>
      <c r="CH261" s="51"/>
      <c r="CI261" s="51"/>
      <c r="CJ261" s="51"/>
      <c r="CK261" s="52"/>
      <c r="CL261" s="53"/>
      <c r="CM261" s="53"/>
      <c r="CN261" s="53"/>
      <c r="CO261" s="53"/>
      <c r="CP261" s="53"/>
      <c r="CQ261" s="53"/>
      <c r="CR261" s="54"/>
      <c r="CS261" s="54"/>
      <c r="CT261" s="54"/>
      <c r="CU261" s="54"/>
      <c r="CV261" s="54"/>
      <c r="CW261" s="54"/>
      <c r="CX261" s="54"/>
      <c r="CY261" s="54"/>
      <c r="CZ261" s="54"/>
      <c r="DA261" s="54"/>
      <c r="DB261" s="54"/>
      <c r="DC261" s="54"/>
      <c r="DD261" s="54"/>
      <c r="DE261" s="54"/>
      <c r="DF261" s="54"/>
      <c r="DG261" s="54"/>
      <c r="DH261" s="54"/>
      <c r="DI261" s="54"/>
      <c r="DJ261" s="54"/>
      <c r="DK261" s="54"/>
    </row>
    <row r="262" spans="1:115" ht="15.75" x14ac:dyDescent="0.25">
      <c r="A262" s="89" t="s">
        <v>451</v>
      </c>
      <c r="B262" s="89" t="s">
        <v>164</v>
      </c>
      <c r="C262" s="89" t="s">
        <v>100</v>
      </c>
      <c r="D262" s="89" t="s">
        <v>451</v>
      </c>
      <c r="E262" s="89"/>
      <c r="F262" s="89"/>
      <c r="G262" s="90"/>
      <c r="H262" s="90"/>
      <c r="I262" s="169" t="s">
        <v>857</v>
      </c>
      <c r="J262" s="76">
        <f t="shared" si="69"/>
        <v>0</v>
      </c>
      <c r="K262" s="76"/>
      <c r="L262" s="76"/>
      <c r="M262" s="76"/>
      <c r="N262" s="76"/>
      <c r="O262" s="76"/>
      <c r="P262" s="76"/>
      <c r="Q262" s="76"/>
      <c r="R262" s="76"/>
      <c r="S262" s="76"/>
      <c r="T262" s="102"/>
      <c r="U262" s="102"/>
      <c r="V262" s="102"/>
      <c r="W262" s="102"/>
      <c r="X262" s="102"/>
      <c r="Y262" s="102"/>
      <c r="Z262" s="50">
        <f t="shared" si="70"/>
        <v>0</v>
      </c>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c r="BV262" s="51"/>
      <c r="BW262" s="51"/>
      <c r="BX262" s="51"/>
      <c r="BY262" s="51"/>
      <c r="BZ262" s="51"/>
      <c r="CA262" s="51"/>
      <c r="CB262" s="51"/>
      <c r="CC262" s="51"/>
      <c r="CD262" s="51"/>
      <c r="CE262" s="51"/>
      <c r="CF262" s="51"/>
      <c r="CG262" s="51"/>
      <c r="CH262" s="51"/>
      <c r="CI262" s="51"/>
      <c r="CJ262" s="51"/>
      <c r="CK262" s="52"/>
      <c r="CL262" s="53"/>
      <c r="CM262" s="53"/>
      <c r="CN262" s="53"/>
      <c r="CO262" s="53"/>
      <c r="CP262" s="53"/>
      <c r="CQ262" s="53"/>
      <c r="CR262" s="54"/>
      <c r="CS262" s="54"/>
      <c r="CT262" s="54"/>
      <c r="CU262" s="54"/>
      <c r="CV262" s="54"/>
      <c r="CW262" s="54"/>
      <c r="CX262" s="54"/>
      <c r="CY262" s="54"/>
      <c r="CZ262" s="54"/>
      <c r="DA262" s="54"/>
      <c r="DB262" s="54"/>
      <c r="DC262" s="54"/>
      <c r="DD262" s="54"/>
      <c r="DE262" s="54"/>
      <c r="DF262" s="54"/>
      <c r="DG262" s="54"/>
      <c r="DH262" s="54"/>
      <c r="DI262" s="54"/>
      <c r="DJ262" s="54"/>
      <c r="DK262" s="54"/>
    </row>
    <row r="263" spans="1:115" ht="15.75" x14ac:dyDescent="0.25">
      <c r="A263" s="67" t="s">
        <v>451</v>
      </c>
      <c r="B263" s="67" t="s">
        <v>164</v>
      </c>
      <c r="C263" s="67" t="s">
        <v>100</v>
      </c>
      <c r="D263" s="67" t="s">
        <v>451</v>
      </c>
      <c r="E263" s="67" t="s">
        <v>106</v>
      </c>
      <c r="F263" s="67"/>
      <c r="G263" s="68"/>
      <c r="H263" s="68"/>
      <c r="I263" s="69" t="s">
        <v>107</v>
      </c>
      <c r="J263" s="76"/>
      <c r="K263" s="76"/>
      <c r="L263" s="76"/>
      <c r="M263" s="76"/>
      <c r="N263" s="76"/>
      <c r="O263" s="76"/>
      <c r="P263" s="76"/>
      <c r="Q263" s="76"/>
      <c r="R263" s="76"/>
      <c r="S263" s="76"/>
      <c r="T263" s="70"/>
      <c r="U263" s="70"/>
      <c r="V263" s="70"/>
      <c r="W263" s="70"/>
      <c r="X263" s="70"/>
      <c r="Y263" s="70"/>
      <c r="Z263" s="50"/>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2"/>
      <c r="CL263" s="53"/>
      <c r="CM263" s="53"/>
      <c r="CN263" s="53"/>
      <c r="CO263" s="53"/>
      <c r="CP263" s="53"/>
      <c r="CQ263" s="53"/>
      <c r="CR263" s="54"/>
      <c r="CS263" s="54"/>
      <c r="CT263" s="54"/>
      <c r="CU263" s="54"/>
      <c r="CV263" s="54"/>
      <c r="CW263" s="54"/>
      <c r="CX263" s="54"/>
      <c r="CY263" s="54"/>
      <c r="CZ263" s="54"/>
      <c r="DA263" s="54"/>
      <c r="DB263" s="54"/>
      <c r="DC263" s="54"/>
      <c r="DD263" s="54"/>
      <c r="DE263" s="54"/>
      <c r="DF263" s="54"/>
      <c r="DG263" s="54"/>
      <c r="DH263" s="54"/>
      <c r="DI263" s="54"/>
      <c r="DJ263" s="54"/>
      <c r="DK263" s="54"/>
    </row>
    <row r="264" spans="1:115" ht="15.75" x14ac:dyDescent="0.25">
      <c r="A264" s="71" t="s">
        <v>451</v>
      </c>
      <c r="B264" s="71" t="s">
        <v>164</v>
      </c>
      <c r="C264" s="71" t="s">
        <v>100</v>
      </c>
      <c r="D264" s="71" t="s">
        <v>451</v>
      </c>
      <c r="E264" s="71" t="s">
        <v>106</v>
      </c>
      <c r="F264" s="71" t="s">
        <v>98</v>
      </c>
      <c r="G264" s="72"/>
      <c r="H264" s="72"/>
      <c r="I264" s="170" t="s">
        <v>858</v>
      </c>
      <c r="J264" s="76">
        <f t="shared" ref="J264:J265" si="71">Z264</f>
        <v>0</v>
      </c>
      <c r="K264" s="76"/>
      <c r="L264" s="76"/>
      <c r="M264" s="76"/>
      <c r="N264" s="76"/>
      <c r="O264" s="76"/>
      <c r="P264" s="76"/>
      <c r="Q264" s="76"/>
      <c r="R264" s="76"/>
      <c r="S264" s="76"/>
      <c r="T264" s="74"/>
      <c r="U264" s="74"/>
      <c r="V264" s="74"/>
      <c r="W264" s="74"/>
      <c r="X264" s="74"/>
      <c r="Y264" s="74"/>
      <c r="Z264" s="50">
        <f t="shared" ref="Z264:Z265" si="72">SUM(AA264:CK264)</f>
        <v>0</v>
      </c>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c r="BZ264" s="51"/>
      <c r="CA264" s="51"/>
      <c r="CB264" s="51"/>
      <c r="CC264" s="51"/>
      <c r="CD264" s="51"/>
      <c r="CE264" s="51"/>
      <c r="CF264" s="51"/>
      <c r="CG264" s="51"/>
      <c r="CH264" s="51"/>
      <c r="CI264" s="51"/>
      <c r="CJ264" s="51"/>
      <c r="CK264" s="52"/>
      <c r="CL264" s="53"/>
      <c r="CM264" s="53"/>
      <c r="CN264" s="53"/>
      <c r="CO264" s="53"/>
      <c r="CP264" s="53"/>
      <c r="CQ264" s="53"/>
      <c r="CR264" s="54"/>
      <c r="CS264" s="54"/>
      <c r="CT264" s="54"/>
      <c r="CU264" s="54"/>
      <c r="CV264" s="54"/>
      <c r="CW264" s="54"/>
      <c r="CX264" s="54"/>
      <c r="CY264" s="54"/>
      <c r="CZ264" s="54"/>
      <c r="DA264" s="54"/>
      <c r="DB264" s="54"/>
      <c r="DC264" s="54"/>
      <c r="DD264" s="54"/>
      <c r="DE264" s="54"/>
      <c r="DF264" s="54"/>
      <c r="DG264" s="54"/>
      <c r="DH264" s="54"/>
      <c r="DI264" s="54"/>
      <c r="DJ264" s="54"/>
      <c r="DK264" s="54"/>
    </row>
    <row r="265" spans="1:115" ht="75" x14ac:dyDescent="0.25">
      <c r="A265" s="290" t="s">
        <v>451</v>
      </c>
      <c r="B265" s="290" t="s">
        <v>164</v>
      </c>
      <c r="C265" s="290" t="s">
        <v>100</v>
      </c>
      <c r="D265" s="290" t="s">
        <v>451</v>
      </c>
      <c r="E265" s="75" t="s">
        <v>106</v>
      </c>
      <c r="F265" s="290" t="s">
        <v>98</v>
      </c>
      <c r="G265" s="290" t="s">
        <v>120</v>
      </c>
      <c r="H265" s="290" t="s">
        <v>143</v>
      </c>
      <c r="I265" s="290" t="s">
        <v>859</v>
      </c>
      <c r="J265" s="76">
        <f t="shared" si="71"/>
        <v>150000000</v>
      </c>
      <c r="K265" s="291" t="s">
        <v>860</v>
      </c>
      <c r="L265" s="290">
        <v>11</v>
      </c>
      <c r="M265" s="176" t="s">
        <v>861</v>
      </c>
      <c r="N265" s="176" t="s">
        <v>862</v>
      </c>
      <c r="O265" s="177">
        <v>44316</v>
      </c>
      <c r="P265" s="177">
        <v>44407</v>
      </c>
      <c r="Q265" s="176">
        <v>10000000</v>
      </c>
      <c r="R265" s="291" t="s">
        <v>829</v>
      </c>
      <c r="S265" s="291" t="s">
        <v>863</v>
      </c>
      <c r="T265" s="290">
        <v>2019005810056</v>
      </c>
      <c r="U265" s="78"/>
      <c r="V265" s="78" t="s">
        <v>864</v>
      </c>
      <c r="W265" s="78" t="s">
        <v>865</v>
      </c>
      <c r="X265" s="78"/>
      <c r="Y265" s="78"/>
      <c r="Z265" s="50">
        <f t="shared" si="72"/>
        <v>150000000</v>
      </c>
      <c r="AA265" s="51"/>
      <c r="AB265" s="51"/>
      <c r="AC265" s="51"/>
      <c r="AD265" s="51"/>
      <c r="AE265" s="51"/>
      <c r="AF265" s="51"/>
      <c r="AG265" s="51"/>
      <c r="AH265" s="51"/>
      <c r="AI265" s="51"/>
      <c r="AJ265" s="51"/>
      <c r="AK265" s="51"/>
      <c r="AL265" s="51"/>
      <c r="AM265" s="51"/>
      <c r="AN265" s="51">
        <v>150000000</v>
      </c>
      <c r="AO265" s="51"/>
      <c r="AP265" s="51"/>
      <c r="AQ265" s="51"/>
      <c r="AR265" s="172"/>
      <c r="AS265" s="51"/>
      <c r="AT265" s="51"/>
      <c r="AU265" s="51"/>
      <c r="AV265" s="51"/>
      <c r="AW265" s="51"/>
      <c r="AX265" s="51"/>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c r="BZ265" s="51"/>
      <c r="CA265" s="51"/>
      <c r="CB265" s="51"/>
      <c r="CC265" s="51"/>
      <c r="CD265" s="51"/>
      <c r="CE265" s="51"/>
      <c r="CF265" s="51"/>
      <c r="CG265" s="51"/>
      <c r="CH265" s="51"/>
      <c r="CI265" s="51"/>
      <c r="CJ265" s="51"/>
      <c r="CK265" s="52"/>
      <c r="CL265" s="53"/>
      <c r="CM265" s="53"/>
      <c r="CN265" s="53"/>
      <c r="CO265" s="53"/>
      <c r="CP265" s="53"/>
      <c r="CQ265" s="53"/>
      <c r="CR265" s="54"/>
      <c r="CS265" s="54"/>
      <c r="CT265" s="54"/>
      <c r="CU265" s="54"/>
      <c r="CV265" s="54"/>
      <c r="CW265" s="54"/>
      <c r="CX265" s="54"/>
      <c r="CY265" s="54"/>
      <c r="CZ265" s="54"/>
      <c r="DA265" s="54"/>
      <c r="DB265" s="54"/>
      <c r="DC265" s="54"/>
      <c r="DD265" s="54"/>
      <c r="DE265" s="54"/>
      <c r="DF265" s="54"/>
      <c r="DG265" s="54"/>
      <c r="DH265" s="54"/>
      <c r="DI265" s="54"/>
      <c r="DJ265" s="54"/>
      <c r="DK265" s="54"/>
    </row>
    <row r="266" spans="1:115" ht="135" x14ac:dyDescent="0.25">
      <c r="A266" s="295"/>
      <c r="B266" s="295"/>
      <c r="C266" s="295"/>
      <c r="D266" s="295"/>
      <c r="E266" s="75"/>
      <c r="F266" s="295"/>
      <c r="G266" s="295"/>
      <c r="H266" s="295"/>
      <c r="I266" s="295"/>
      <c r="J266" s="76"/>
      <c r="K266" s="296"/>
      <c r="L266" s="295"/>
      <c r="M266" s="178" t="s">
        <v>866</v>
      </c>
      <c r="N266" s="179" t="s">
        <v>867</v>
      </c>
      <c r="O266" s="177">
        <v>44316</v>
      </c>
      <c r="P266" s="177">
        <v>44407</v>
      </c>
      <c r="Q266" s="179">
        <v>20000000</v>
      </c>
      <c r="R266" s="261"/>
      <c r="S266" s="261"/>
      <c r="T266" s="271"/>
      <c r="U266" s="78"/>
      <c r="V266" s="78" t="s">
        <v>864</v>
      </c>
      <c r="W266" s="78" t="s">
        <v>868</v>
      </c>
      <c r="X266" s="78"/>
      <c r="Y266" s="78"/>
      <c r="Z266" s="50"/>
      <c r="AA266" s="51"/>
      <c r="AB266" s="51"/>
      <c r="AC266" s="51"/>
      <c r="AD266" s="51"/>
      <c r="AE266" s="51"/>
      <c r="AF266" s="51"/>
      <c r="AG266" s="51"/>
      <c r="AH266" s="51"/>
      <c r="AI266" s="51"/>
      <c r="AJ266" s="51"/>
      <c r="AK266" s="51"/>
      <c r="AL266" s="51"/>
      <c r="AM266" s="51"/>
      <c r="AN266" s="51"/>
      <c r="AO266" s="51"/>
      <c r="AP266" s="51"/>
      <c r="AQ266" s="51"/>
      <c r="AR266" s="172"/>
      <c r="AS266" s="51"/>
      <c r="AT266" s="51"/>
      <c r="AU266" s="51"/>
      <c r="AV266" s="51"/>
      <c r="AW266" s="51"/>
      <c r="AX266" s="51"/>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c r="BZ266" s="51"/>
      <c r="CA266" s="51"/>
      <c r="CB266" s="51"/>
      <c r="CC266" s="51"/>
      <c r="CD266" s="51"/>
      <c r="CE266" s="51"/>
      <c r="CF266" s="51"/>
      <c r="CG266" s="51"/>
      <c r="CH266" s="51"/>
      <c r="CI266" s="51"/>
      <c r="CJ266" s="51"/>
      <c r="CK266" s="52"/>
      <c r="CL266" s="53"/>
      <c r="CM266" s="53"/>
      <c r="CN266" s="53"/>
      <c r="CO266" s="53"/>
      <c r="CP266" s="53"/>
      <c r="CQ266" s="53"/>
      <c r="CR266" s="54"/>
      <c r="CS266" s="54"/>
      <c r="CT266" s="54"/>
      <c r="CU266" s="54"/>
      <c r="CV266" s="54"/>
      <c r="CW266" s="54"/>
      <c r="CX266" s="54"/>
      <c r="CY266" s="54"/>
      <c r="CZ266" s="54"/>
      <c r="DA266" s="54"/>
      <c r="DB266" s="54"/>
      <c r="DC266" s="54"/>
      <c r="DD266" s="54"/>
      <c r="DE266" s="54"/>
      <c r="DF266" s="54"/>
      <c r="DG266" s="54"/>
      <c r="DH266" s="54"/>
      <c r="DI266" s="54"/>
      <c r="DJ266" s="54"/>
      <c r="DK266" s="54"/>
    </row>
    <row r="267" spans="1:115" ht="15.75" x14ac:dyDescent="0.25">
      <c r="A267" s="67" t="s">
        <v>451</v>
      </c>
      <c r="B267" s="67" t="s">
        <v>164</v>
      </c>
      <c r="C267" s="67" t="s">
        <v>100</v>
      </c>
      <c r="D267" s="67" t="s">
        <v>451</v>
      </c>
      <c r="E267" s="67" t="s">
        <v>128</v>
      </c>
      <c r="F267" s="67"/>
      <c r="G267" s="68"/>
      <c r="H267" s="68"/>
      <c r="I267" s="69" t="s">
        <v>129</v>
      </c>
      <c r="J267" s="76"/>
      <c r="K267" s="76"/>
      <c r="L267" s="76"/>
      <c r="M267" s="76"/>
      <c r="N267" s="76"/>
      <c r="O267" s="76"/>
      <c r="P267" s="76"/>
      <c r="Q267" s="76"/>
      <c r="R267" s="76"/>
      <c r="S267" s="76"/>
      <c r="T267" s="70"/>
      <c r="U267" s="70"/>
      <c r="V267" s="70"/>
      <c r="W267" s="70"/>
      <c r="X267" s="70"/>
      <c r="Y267" s="70"/>
      <c r="Z267" s="50"/>
      <c r="AA267" s="51"/>
      <c r="AB267" s="51"/>
      <c r="AC267" s="51"/>
      <c r="AD267" s="51"/>
      <c r="AE267" s="51"/>
      <c r="AF267" s="51"/>
      <c r="AG267" s="51"/>
      <c r="AH267" s="51"/>
      <c r="AI267" s="51"/>
      <c r="AJ267" s="51"/>
      <c r="AK267" s="51"/>
      <c r="AL267" s="51"/>
      <c r="AM267" s="51"/>
      <c r="AN267" s="51"/>
      <c r="AO267" s="51"/>
      <c r="AP267" s="51"/>
      <c r="AQ267" s="51"/>
      <c r="AR267" s="172"/>
      <c r="AS267" s="51"/>
      <c r="AT267" s="51"/>
      <c r="AU267" s="51"/>
      <c r="AV267" s="51"/>
      <c r="AW267" s="51"/>
      <c r="AX267" s="51"/>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c r="BZ267" s="51"/>
      <c r="CA267" s="51"/>
      <c r="CB267" s="51"/>
      <c r="CC267" s="51"/>
      <c r="CD267" s="51"/>
      <c r="CE267" s="51"/>
      <c r="CF267" s="51"/>
      <c r="CG267" s="51"/>
      <c r="CH267" s="51"/>
      <c r="CI267" s="51"/>
      <c r="CJ267" s="51"/>
      <c r="CK267" s="52"/>
      <c r="CL267" s="53"/>
      <c r="CM267" s="53"/>
      <c r="CN267" s="53"/>
      <c r="CO267" s="53"/>
      <c r="CP267" s="53"/>
      <c r="CQ267" s="53"/>
      <c r="CR267" s="54"/>
      <c r="CS267" s="54"/>
      <c r="CT267" s="54"/>
      <c r="CU267" s="54"/>
      <c r="CV267" s="54"/>
      <c r="CW267" s="54"/>
      <c r="CX267" s="54"/>
      <c r="CY267" s="54"/>
      <c r="CZ267" s="54"/>
      <c r="DA267" s="54"/>
      <c r="DB267" s="54"/>
      <c r="DC267" s="54"/>
      <c r="DD267" s="54"/>
      <c r="DE267" s="54"/>
      <c r="DF267" s="54"/>
      <c r="DG267" s="54"/>
      <c r="DH267" s="54"/>
      <c r="DI267" s="54"/>
      <c r="DJ267" s="54"/>
      <c r="DK267" s="54"/>
    </row>
    <row r="268" spans="1:115" ht="31.5" x14ac:dyDescent="0.25">
      <c r="A268" s="71" t="s">
        <v>451</v>
      </c>
      <c r="B268" s="71" t="s">
        <v>164</v>
      </c>
      <c r="C268" s="71" t="s">
        <v>100</v>
      </c>
      <c r="D268" s="71" t="s">
        <v>451</v>
      </c>
      <c r="E268" s="71" t="s">
        <v>128</v>
      </c>
      <c r="F268" s="71" t="s">
        <v>106</v>
      </c>
      <c r="G268" s="72"/>
      <c r="H268" s="72"/>
      <c r="I268" s="170" t="s">
        <v>869</v>
      </c>
      <c r="J268" s="76">
        <f t="shared" ref="J268:J272" si="73">Z268</f>
        <v>0</v>
      </c>
      <c r="K268" s="76"/>
      <c r="L268" s="76"/>
      <c r="M268" s="76"/>
      <c r="N268" s="76"/>
      <c r="O268" s="76"/>
      <c r="P268" s="76"/>
      <c r="Q268" s="76"/>
      <c r="R268" s="76"/>
      <c r="S268" s="76"/>
      <c r="T268" s="74"/>
      <c r="U268" s="74"/>
      <c r="V268" s="74"/>
      <c r="W268" s="74"/>
      <c r="X268" s="74"/>
      <c r="Y268" s="74"/>
      <c r="Z268" s="50">
        <f t="shared" ref="Z268:Z272" si="74">SUM(AA268:CK268)</f>
        <v>0</v>
      </c>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2"/>
      <c r="CL268" s="53"/>
      <c r="CM268" s="53"/>
      <c r="CN268" s="53"/>
      <c r="CO268" s="53"/>
      <c r="CP268" s="53"/>
      <c r="CQ268" s="53"/>
      <c r="CR268" s="54"/>
      <c r="CS268" s="54"/>
      <c r="CT268" s="54"/>
      <c r="CU268" s="54"/>
      <c r="CV268" s="54"/>
      <c r="CW268" s="54"/>
      <c r="CX268" s="54"/>
      <c r="CY268" s="54"/>
      <c r="CZ268" s="54"/>
      <c r="DA268" s="54"/>
      <c r="DB268" s="54"/>
      <c r="DC268" s="54"/>
      <c r="DD268" s="54"/>
      <c r="DE268" s="54"/>
      <c r="DF268" s="54"/>
      <c r="DG268" s="54"/>
      <c r="DH268" s="54"/>
      <c r="DI268" s="54"/>
      <c r="DJ268" s="54"/>
      <c r="DK268" s="54"/>
    </row>
    <row r="269" spans="1:115" ht="105.75" thickBot="1" x14ac:dyDescent="0.3">
      <c r="A269" s="291" t="s">
        <v>451</v>
      </c>
      <c r="B269" s="291" t="s">
        <v>164</v>
      </c>
      <c r="C269" s="291" t="s">
        <v>100</v>
      </c>
      <c r="D269" s="291" t="s">
        <v>451</v>
      </c>
      <c r="E269" s="75" t="s">
        <v>128</v>
      </c>
      <c r="F269" s="291" t="s">
        <v>106</v>
      </c>
      <c r="G269" s="291" t="s">
        <v>870</v>
      </c>
      <c r="H269" s="291" t="s">
        <v>143</v>
      </c>
      <c r="I269" s="291" t="s">
        <v>871</v>
      </c>
      <c r="J269" s="291">
        <f t="shared" si="73"/>
        <v>40000000</v>
      </c>
      <c r="K269" s="291" t="s">
        <v>872</v>
      </c>
      <c r="L269" s="78">
        <v>1</v>
      </c>
      <c r="M269" s="291" t="s">
        <v>873</v>
      </c>
      <c r="N269" s="76" t="s">
        <v>874</v>
      </c>
      <c r="O269" s="292">
        <v>44286</v>
      </c>
      <c r="P269" s="292">
        <v>44407</v>
      </c>
      <c r="Q269" s="181">
        <v>10000000</v>
      </c>
      <c r="R269" s="260" t="s">
        <v>829</v>
      </c>
      <c r="S269" s="260" t="s">
        <v>875</v>
      </c>
      <c r="T269" s="287">
        <v>2019005810099</v>
      </c>
      <c r="U269" s="290" t="s">
        <v>316</v>
      </c>
      <c r="V269" s="290" t="s">
        <v>876</v>
      </c>
      <c r="W269" s="78" t="s">
        <v>874</v>
      </c>
      <c r="X269" s="78"/>
      <c r="Y269" s="78"/>
      <c r="Z269" s="50">
        <f t="shared" si="74"/>
        <v>40000000</v>
      </c>
      <c r="AA269" s="51">
        <v>40000000</v>
      </c>
      <c r="AB269" s="51"/>
      <c r="AC269" s="51"/>
      <c r="AD269" s="51"/>
      <c r="AE269" s="51"/>
      <c r="AF269" s="51"/>
      <c r="AG269" s="51"/>
      <c r="AH269" s="51"/>
      <c r="AI269" s="51"/>
      <c r="AJ269" s="51"/>
      <c r="AK269" s="51"/>
      <c r="AL269" s="51"/>
      <c r="AM269" s="51"/>
      <c r="AN269" s="51"/>
      <c r="AO269" s="51"/>
      <c r="AP269" s="51"/>
      <c r="AQ269" s="51"/>
      <c r="AR269" s="171"/>
      <c r="AS269" s="51"/>
      <c r="AT269" s="51"/>
      <c r="AU269" s="51"/>
      <c r="AV269" s="51"/>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2"/>
      <c r="CL269" s="53"/>
      <c r="CM269" s="53"/>
      <c r="CN269" s="53"/>
      <c r="CO269" s="53"/>
      <c r="CP269" s="53"/>
      <c r="CQ269" s="53"/>
      <c r="CR269" s="54"/>
      <c r="CS269" s="54"/>
      <c r="CT269" s="54"/>
      <c r="CU269" s="54"/>
      <c r="CV269" s="54"/>
      <c r="CW269" s="54"/>
      <c r="CX269" s="54"/>
      <c r="CY269" s="54"/>
      <c r="CZ269" s="54"/>
      <c r="DA269" s="54"/>
      <c r="DB269" s="54"/>
      <c r="DC269" s="54"/>
      <c r="DD269" s="54"/>
      <c r="DE269" s="54"/>
      <c r="DF269" s="54"/>
      <c r="DG269" s="54"/>
      <c r="DH269" s="54"/>
      <c r="DI269" s="54"/>
      <c r="DJ269" s="54"/>
      <c r="DK269" s="54"/>
    </row>
    <row r="270" spans="1:115" ht="45" x14ac:dyDescent="0.25">
      <c r="A270" s="261"/>
      <c r="B270" s="261"/>
      <c r="C270" s="261"/>
      <c r="D270" s="261"/>
      <c r="E270" s="75"/>
      <c r="F270" s="261"/>
      <c r="G270" s="261"/>
      <c r="H270" s="261"/>
      <c r="I270" s="261"/>
      <c r="J270" s="261"/>
      <c r="K270" s="261"/>
      <c r="L270" s="78">
        <v>50</v>
      </c>
      <c r="M270" s="261"/>
      <c r="N270" s="76" t="s">
        <v>877</v>
      </c>
      <c r="O270" s="293"/>
      <c r="P270" s="293"/>
      <c r="Q270" s="181">
        <v>10000000</v>
      </c>
      <c r="R270" s="260"/>
      <c r="S270" s="260"/>
      <c r="T270" s="288"/>
      <c r="U270" s="270"/>
      <c r="V270" s="270"/>
      <c r="W270" s="78" t="s">
        <v>877</v>
      </c>
      <c r="X270" s="78"/>
      <c r="Y270" s="78"/>
      <c r="Z270" s="50"/>
      <c r="AA270" s="51"/>
      <c r="AB270" s="51"/>
      <c r="AC270" s="51"/>
      <c r="AD270" s="51"/>
      <c r="AE270" s="51"/>
      <c r="AF270" s="51"/>
      <c r="AG270" s="51"/>
      <c r="AH270" s="51"/>
      <c r="AI270" s="51"/>
      <c r="AJ270" s="51"/>
      <c r="AK270" s="51"/>
      <c r="AL270" s="51"/>
      <c r="AM270" s="51"/>
      <c r="AN270" s="51"/>
      <c r="AO270" s="51"/>
      <c r="AP270" s="51"/>
      <c r="AQ270" s="51"/>
      <c r="AR270" s="172"/>
      <c r="AS270" s="51"/>
      <c r="AT270" s="51"/>
      <c r="AU270" s="51"/>
      <c r="AV270" s="51"/>
      <c r="AW270" s="51"/>
      <c r="AX270" s="51"/>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c r="BZ270" s="51"/>
      <c r="CA270" s="51"/>
      <c r="CB270" s="51"/>
      <c r="CC270" s="51"/>
      <c r="CD270" s="51"/>
      <c r="CE270" s="51"/>
      <c r="CF270" s="51"/>
      <c r="CG270" s="51"/>
      <c r="CH270" s="51"/>
      <c r="CI270" s="51"/>
      <c r="CJ270" s="51"/>
      <c r="CK270" s="52"/>
      <c r="CL270" s="53"/>
      <c r="CM270" s="53"/>
      <c r="CN270" s="53"/>
      <c r="CO270" s="53"/>
      <c r="CP270" s="53"/>
      <c r="CQ270" s="53"/>
      <c r="CR270" s="54"/>
      <c r="CS270" s="54"/>
      <c r="CT270" s="54"/>
      <c r="CU270" s="54"/>
      <c r="CV270" s="54"/>
      <c r="CW270" s="54"/>
      <c r="CX270" s="54"/>
      <c r="CY270" s="54"/>
      <c r="CZ270" s="54"/>
      <c r="DA270" s="54"/>
      <c r="DB270" s="54"/>
      <c r="DC270" s="54"/>
      <c r="DD270" s="54"/>
      <c r="DE270" s="54"/>
      <c r="DF270" s="54"/>
      <c r="DG270" s="54"/>
      <c r="DH270" s="54"/>
      <c r="DI270" s="54"/>
      <c r="DJ270" s="54"/>
      <c r="DK270" s="54"/>
    </row>
    <row r="271" spans="1:115" ht="105" x14ac:dyDescent="0.25">
      <c r="A271" s="262"/>
      <c r="B271" s="262"/>
      <c r="C271" s="262"/>
      <c r="D271" s="262"/>
      <c r="E271" s="75"/>
      <c r="F271" s="262"/>
      <c r="G271" s="262"/>
      <c r="H271" s="262"/>
      <c r="I271" s="262"/>
      <c r="J271" s="262"/>
      <c r="K271" s="262"/>
      <c r="L271" s="78">
        <v>3</v>
      </c>
      <c r="M271" s="262"/>
      <c r="N271" s="76" t="s">
        <v>878</v>
      </c>
      <c r="O271" s="294"/>
      <c r="P271" s="294"/>
      <c r="Q271" s="181">
        <v>10000000</v>
      </c>
      <c r="R271" s="260"/>
      <c r="S271" s="260"/>
      <c r="T271" s="289"/>
      <c r="U271" s="271"/>
      <c r="V271" s="271"/>
      <c r="W271" s="78" t="s">
        <v>878</v>
      </c>
      <c r="X271" s="78"/>
      <c r="Y271" s="78"/>
      <c r="Z271" s="50"/>
      <c r="AA271" s="51"/>
      <c r="AB271" s="51"/>
      <c r="AC271" s="51"/>
      <c r="AD271" s="51"/>
      <c r="AE271" s="51"/>
      <c r="AF271" s="51"/>
      <c r="AG271" s="51"/>
      <c r="AH271" s="51"/>
      <c r="AI271" s="51"/>
      <c r="AJ271" s="51"/>
      <c r="AK271" s="51"/>
      <c r="AL271" s="51"/>
      <c r="AM271" s="51"/>
      <c r="AN271" s="51"/>
      <c r="AO271" s="51"/>
      <c r="AP271" s="51"/>
      <c r="AQ271" s="51"/>
      <c r="AR271" s="172"/>
      <c r="AS271" s="51"/>
      <c r="AT271" s="51"/>
      <c r="AU271" s="51"/>
      <c r="AV271" s="51"/>
      <c r="AW271" s="51"/>
      <c r="AX271" s="51"/>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c r="BZ271" s="51"/>
      <c r="CA271" s="51"/>
      <c r="CB271" s="51"/>
      <c r="CC271" s="51"/>
      <c r="CD271" s="51"/>
      <c r="CE271" s="51"/>
      <c r="CF271" s="51"/>
      <c r="CG271" s="51"/>
      <c r="CH271" s="51"/>
      <c r="CI271" s="51"/>
      <c r="CJ271" s="51"/>
      <c r="CK271" s="52"/>
      <c r="CL271" s="53"/>
      <c r="CM271" s="53"/>
      <c r="CN271" s="53"/>
      <c r="CO271" s="53"/>
      <c r="CP271" s="53"/>
      <c r="CQ271" s="53"/>
      <c r="CR271" s="54"/>
      <c r="CS271" s="54"/>
      <c r="CT271" s="54"/>
      <c r="CU271" s="54"/>
      <c r="CV271" s="54"/>
      <c r="CW271" s="54"/>
      <c r="CX271" s="54"/>
      <c r="CY271" s="54"/>
      <c r="CZ271" s="54"/>
      <c r="DA271" s="54"/>
      <c r="DB271" s="54"/>
      <c r="DC271" s="54"/>
      <c r="DD271" s="54"/>
      <c r="DE271" s="54"/>
      <c r="DF271" s="54"/>
      <c r="DG271" s="54"/>
      <c r="DH271" s="54"/>
      <c r="DI271" s="54"/>
      <c r="DJ271" s="54"/>
      <c r="DK271" s="54"/>
    </row>
    <row r="272" spans="1:115" ht="15.75" x14ac:dyDescent="0.25">
      <c r="A272" s="89" t="s">
        <v>451</v>
      </c>
      <c r="B272" s="89" t="s">
        <v>164</v>
      </c>
      <c r="C272" s="89" t="s">
        <v>100</v>
      </c>
      <c r="D272" s="89" t="s">
        <v>879</v>
      </c>
      <c r="E272" s="89"/>
      <c r="F272" s="89"/>
      <c r="G272" s="90"/>
      <c r="H272" s="90"/>
      <c r="I272" s="169" t="s">
        <v>880</v>
      </c>
      <c r="J272" s="169"/>
      <c r="K272" s="169"/>
      <c r="L272" s="169"/>
      <c r="M272" s="169"/>
      <c r="N272" s="169"/>
      <c r="O272" s="169"/>
      <c r="P272" s="169"/>
      <c r="Q272" s="169"/>
      <c r="R272" s="169"/>
      <c r="S272" s="169"/>
      <c r="T272" s="169"/>
      <c r="U272" s="169"/>
      <c r="V272" s="169"/>
      <c r="W272" s="102"/>
      <c r="X272" s="102"/>
      <c r="Y272" s="102"/>
      <c r="Z272" s="50">
        <f t="shared" si="74"/>
        <v>0</v>
      </c>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c r="BZ272" s="51"/>
      <c r="CA272" s="51"/>
      <c r="CB272" s="51"/>
      <c r="CC272" s="51"/>
      <c r="CD272" s="51"/>
      <c r="CE272" s="51"/>
      <c r="CF272" s="51"/>
      <c r="CG272" s="51"/>
      <c r="CH272" s="51"/>
      <c r="CI272" s="51"/>
      <c r="CJ272" s="51"/>
      <c r="CK272" s="52"/>
      <c r="CL272" s="53"/>
      <c r="CM272" s="53"/>
      <c r="CN272" s="53"/>
      <c r="CO272" s="53"/>
      <c r="CP272" s="53"/>
      <c r="CQ272" s="53"/>
      <c r="CR272" s="54"/>
      <c r="CS272" s="54"/>
      <c r="CT272" s="54"/>
      <c r="CU272" s="54"/>
      <c r="CV272" s="54"/>
      <c r="CW272" s="54"/>
      <c r="CX272" s="54"/>
      <c r="CY272" s="54"/>
      <c r="CZ272" s="54"/>
      <c r="DA272" s="54"/>
      <c r="DB272" s="54"/>
      <c r="DC272" s="54"/>
      <c r="DD272" s="54"/>
      <c r="DE272" s="54"/>
      <c r="DF272" s="54"/>
      <c r="DG272" s="54"/>
      <c r="DH272" s="54"/>
      <c r="DI272" s="54"/>
      <c r="DJ272" s="54"/>
      <c r="DK272" s="54"/>
    </row>
    <row r="273" spans="1:115" ht="31.5" x14ac:dyDescent="0.25">
      <c r="A273" s="67" t="s">
        <v>451</v>
      </c>
      <c r="B273" s="67" t="s">
        <v>164</v>
      </c>
      <c r="C273" s="67" t="s">
        <v>100</v>
      </c>
      <c r="D273" s="67" t="s">
        <v>879</v>
      </c>
      <c r="E273" s="67" t="s">
        <v>128</v>
      </c>
      <c r="F273" s="67"/>
      <c r="G273" s="68"/>
      <c r="H273" s="68"/>
      <c r="I273" s="69" t="s">
        <v>129</v>
      </c>
      <c r="J273" s="70"/>
      <c r="K273" s="70"/>
      <c r="L273" s="70"/>
      <c r="M273" s="70"/>
      <c r="N273" s="70"/>
      <c r="O273" s="70"/>
      <c r="P273" s="70"/>
      <c r="Q273" s="70"/>
      <c r="R273" s="70"/>
      <c r="S273" s="70"/>
      <c r="T273" s="70"/>
      <c r="U273" s="70"/>
      <c r="V273" s="70"/>
      <c r="W273" s="70"/>
      <c r="X273" s="70"/>
      <c r="Y273" s="70"/>
      <c r="Z273" s="50"/>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c r="BZ273" s="51"/>
      <c r="CA273" s="51"/>
      <c r="CB273" s="51"/>
      <c r="CC273" s="51"/>
      <c r="CD273" s="51"/>
      <c r="CE273" s="51"/>
      <c r="CF273" s="51"/>
      <c r="CG273" s="51"/>
      <c r="CH273" s="51"/>
      <c r="CI273" s="51"/>
      <c r="CJ273" s="51"/>
      <c r="CK273" s="52"/>
      <c r="CL273" s="53"/>
      <c r="CM273" s="53"/>
      <c r="CN273" s="53"/>
      <c r="CO273" s="53"/>
      <c r="CP273" s="53"/>
      <c r="CQ273" s="53"/>
      <c r="CR273" s="54"/>
      <c r="CS273" s="54"/>
      <c r="CT273" s="54"/>
      <c r="CU273" s="54"/>
      <c r="CV273" s="54"/>
      <c r="CW273" s="54"/>
      <c r="CX273" s="54"/>
      <c r="CY273" s="54"/>
      <c r="CZ273" s="54"/>
      <c r="DA273" s="54"/>
      <c r="DB273" s="54"/>
      <c r="DC273" s="54"/>
      <c r="DD273" s="54"/>
      <c r="DE273" s="54"/>
      <c r="DF273" s="54"/>
      <c r="DG273" s="54"/>
      <c r="DH273" s="54"/>
      <c r="DI273" s="54"/>
      <c r="DJ273" s="54"/>
      <c r="DK273" s="54"/>
    </row>
    <row r="274" spans="1:115" ht="63" x14ac:dyDescent="0.25">
      <c r="A274" s="71" t="s">
        <v>451</v>
      </c>
      <c r="B274" s="71" t="s">
        <v>164</v>
      </c>
      <c r="C274" s="71" t="s">
        <v>100</v>
      </c>
      <c r="D274" s="71" t="s">
        <v>879</v>
      </c>
      <c r="E274" s="71" t="s">
        <v>128</v>
      </c>
      <c r="F274" s="71" t="s">
        <v>167</v>
      </c>
      <c r="G274" s="72"/>
      <c r="H274" s="72"/>
      <c r="I274" s="170" t="s">
        <v>881</v>
      </c>
      <c r="J274" s="74">
        <f t="shared" ref="J274:J275" si="75">Z274</f>
        <v>0</v>
      </c>
      <c r="K274" s="74"/>
      <c r="L274" s="74"/>
      <c r="M274" s="74"/>
      <c r="N274" s="74"/>
      <c r="O274" s="74"/>
      <c r="P274" s="74"/>
      <c r="Q274" s="74"/>
      <c r="R274" s="74"/>
      <c r="S274" s="74"/>
      <c r="T274" s="74"/>
      <c r="U274" s="74"/>
      <c r="V274" s="74"/>
      <c r="W274" s="74"/>
      <c r="X274" s="74"/>
      <c r="Y274" s="74"/>
      <c r="Z274" s="50">
        <f t="shared" ref="Z274:Z275" si="76">SUM(AA274:CK274)</f>
        <v>0</v>
      </c>
      <c r="AA274" s="51"/>
      <c r="AB274" s="51"/>
      <c r="AC274" s="51"/>
      <c r="AD274" s="51"/>
      <c r="AE274" s="51"/>
      <c r="AF274" s="51"/>
      <c r="AG274" s="51"/>
      <c r="AH274" s="51"/>
      <c r="AI274" s="51"/>
      <c r="AJ274" s="51"/>
      <c r="AK274" s="51"/>
      <c r="AL274" s="51"/>
      <c r="AM274" s="51"/>
      <c r="AN274" s="51"/>
      <c r="AO274" s="51"/>
      <c r="AP274" s="51"/>
      <c r="AQ274" s="174"/>
      <c r="AR274" s="51"/>
      <c r="AS274" s="51"/>
      <c r="AT274" s="51"/>
      <c r="AU274" s="51"/>
      <c r="AV274" s="51"/>
      <c r="AW274" s="51"/>
      <c r="AX274" s="51"/>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2"/>
      <c r="CL274" s="53"/>
      <c r="CM274" s="53"/>
      <c r="CN274" s="53"/>
      <c r="CO274" s="53"/>
      <c r="CP274" s="53"/>
      <c r="CQ274" s="53"/>
      <c r="CR274" s="54"/>
      <c r="CS274" s="54"/>
      <c r="CT274" s="54"/>
      <c r="CU274" s="54"/>
      <c r="CV274" s="54"/>
      <c r="CW274" s="54"/>
      <c r="CX274" s="54"/>
      <c r="CY274" s="54"/>
      <c r="CZ274" s="54"/>
      <c r="DA274" s="54"/>
      <c r="DB274" s="54"/>
      <c r="DC274" s="54"/>
      <c r="DD274" s="54"/>
      <c r="DE274" s="54"/>
      <c r="DF274" s="54"/>
      <c r="DG274" s="54"/>
      <c r="DH274" s="54"/>
      <c r="DI274" s="54"/>
      <c r="DJ274" s="54"/>
      <c r="DK274" s="54"/>
    </row>
    <row r="275" spans="1:115" ht="90" x14ac:dyDescent="0.25">
      <c r="A275" s="75" t="s">
        <v>451</v>
      </c>
      <c r="B275" s="75" t="s">
        <v>164</v>
      </c>
      <c r="C275" s="75" t="s">
        <v>100</v>
      </c>
      <c r="D275" s="75" t="s">
        <v>879</v>
      </c>
      <c r="E275" s="75" t="s">
        <v>128</v>
      </c>
      <c r="F275" s="75" t="s">
        <v>167</v>
      </c>
      <c r="G275" s="75" t="s">
        <v>120</v>
      </c>
      <c r="H275" s="75" t="s">
        <v>143</v>
      </c>
      <c r="I275" s="315" t="s">
        <v>882</v>
      </c>
      <c r="J275" s="291">
        <f t="shared" si="75"/>
        <v>210000000</v>
      </c>
      <c r="K275" s="297" t="s">
        <v>909</v>
      </c>
      <c r="L275" s="310">
        <v>2</v>
      </c>
      <c r="M275" s="167" t="s">
        <v>910</v>
      </c>
      <c r="N275" s="78" t="s">
        <v>911</v>
      </c>
      <c r="O275" s="85">
        <v>44317</v>
      </c>
      <c r="P275" s="85">
        <v>44501</v>
      </c>
      <c r="Q275" s="311">
        <v>10000000</v>
      </c>
      <c r="R275" s="167" t="s">
        <v>912</v>
      </c>
      <c r="S275" s="291" t="s">
        <v>863</v>
      </c>
      <c r="T275" s="316">
        <v>2019005810146</v>
      </c>
      <c r="U275" s="78"/>
      <c r="V275" s="78" t="s">
        <v>917</v>
      </c>
      <c r="W275" s="78" t="s">
        <v>918</v>
      </c>
      <c r="X275" s="78"/>
      <c r="Y275" s="78"/>
      <c r="Z275" s="50">
        <f t="shared" si="76"/>
        <v>210000000</v>
      </c>
      <c r="AA275" s="51"/>
      <c r="AB275" s="51"/>
      <c r="AC275" s="51"/>
      <c r="AD275" s="51"/>
      <c r="AE275" s="51"/>
      <c r="AF275" s="51"/>
      <c r="AG275" s="51"/>
      <c r="AH275" s="51"/>
      <c r="AI275" s="51"/>
      <c r="AJ275" s="51"/>
      <c r="AK275" s="51">
        <v>2.99</v>
      </c>
      <c r="AL275" s="51"/>
      <c r="AM275" s="51"/>
      <c r="AN275" s="51">
        <v>77851250</v>
      </c>
      <c r="AO275" s="51"/>
      <c r="AP275" s="51"/>
      <c r="AQ275" s="174">
        <v>178551.71</v>
      </c>
      <c r="AR275" s="51">
        <f>19559801.71+60000000-178551.71</f>
        <v>79381250.000000015</v>
      </c>
      <c r="AS275" s="51"/>
      <c r="AT275" s="51"/>
      <c r="AU275" s="51"/>
      <c r="AV275" s="51"/>
      <c r="AW275" s="51">
        <v>52588945.299999997</v>
      </c>
      <c r="AX275" s="51"/>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c r="BZ275" s="51"/>
      <c r="CA275" s="51"/>
      <c r="CB275" s="51"/>
      <c r="CC275" s="51"/>
      <c r="CD275" s="51"/>
      <c r="CE275" s="51"/>
      <c r="CF275" s="51"/>
      <c r="CG275" s="51"/>
      <c r="CH275" s="51"/>
      <c r="CI275" s="51"/>
      <c r="CJ275" s="51"/>
      <c r="CK275" s="52"/>
      <c r="CL275" s="53"/>
      <c r="CM275" s="53"/>
      <c r="CN275" s="53"/>
      <c r="CO275" s="53"/>
      <c r="CP275" s="53"/>
      <c r="CQ275" s="53"/>
      <c r="CR275" s="54"/>
      <c r="CS275" s="54"/>
      <c r="CT275" s="54"/>
      <c r="CU275" s="54"/>
      <c r="CV275" s="54"/>
      <c r="CW275" s="54"/>
      <c r="CX275" s="54"/>
      <c r="CY275" s="54"/>
      <c r="CZ275" s="54"/>
      <c r="DA275" s="54"/>
      <c r="DB275" s="54"/>
      <c r="DC275" s="54"/>
      <c r="DD275" s="54"/>
      <c r="DE275" s="54"/>
      <c r="DF275" s="54"/>
      <c r="DG275" s="54"/>
      <c r="DH275" s="54"/>
      <c r="DI275" s="54"/>
      <c r="DJ275" s="54"/>
      <c r="DK275" s="54"/>
    </row>
    <row r="276" spans="1:115" s="7" customFormat="1" ht="75" x14ac:dyDescent="0.25">
      <c r="A276" s="75"/>
      <c r="B276" s="75"/>
      <c r="C276" s="75"/>
      <c r="D276" s="75"/>
      <c r="E276" s="75"/>
      <c r="F276" s="75"/>
      <c r="G276" s="75"/>
      <c r="H276" s="75"/>
      <c r="I276" s="279"/>
      <c r="J276" s="261"/>
      <c r="K276" s="276"/>
      <c r="L276" s="310">
        <v>1</v>
      </c>
      <c r="M276" s="260" t="s">
        <v>913</v>
      </c>
      <c r="N276" s="287" t="s">
        <v>911</v>
      </c>
      <c r="O276" s="292">
        <v>44317</v>
      </c>
      <c r="P276" s="292">
        <v>44501</v>
      </c>
      <c r="Q276" s="312">
        <v>200000000</v>
      </c>
      <c r="R276" s="291" t="s">
        <v>912</v>
      </c>
      <c r="S276" s="261"/>
      <c r="T276" s="317"/>
      <c r="U276" s="78"/>
      <c r="V276" s="78" t="s">
        <v>919</v>
      </c>
      <c r="W276" s="78" t="s">
        <v>920</v>
      </c>
      <c r="X276" s="78"/>
      <c r="Y276" s="78"/>
      <c r="Z276" s="50"/>
      <c r="AA276" s="51"/>
      <c r="AB276" s="51"/>
      <c r="AC276" s="51"/>
      <c r="AD276" s="51"/>
      <c r="AE276" s="51"/>
      <c r="AF276" s="51"/>
      <c r="AG276" s="51"/>
      <c r="AH276" s="51"/>
      <c r="AI276" s="51"/>
      <c r="AJ276" s="51"/>
      <c r="AK276" s="51"/>
      <c r="AL276" s="51"/>
      <c r="AM276" s="51"/>
      <c r="AN276" s="51"/>
      <c r="AO276" s="51"/>
      <c r="AP276" s="51"/>
      <c r="AQ276" s="174"/>
      <c r="AR276" s="51"/>
      <c r="AS276" s="51"/>
      <c r="AT276" s="51"/>
      <c r="AU276" s="51"/>
      <c r="AV276" s="51"/>
      <c r="AW276" s="51"/>
      <c r="AX276" s="51"/>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c r="BZ276" s="51"/>
      <c r="CA276" s="51"/>
      <c r="CB276" s="51"/>
      <c r="CC276" s="51"/>
      <c r="CD276" s="51"/>
      <c r="CE276" s="51"/>
      <c r="CF276" s="51"/>
      <c r="CG276" s="51"/>
      <c r="CH276" s="51"/>
      <c r="CI276" s="51"/>
      <c r="CJ276" s="51"/>
      <c r="CK276" s="52"/>
      <c r="CL276" s="53"/>
      <c r="CM276" s="53"/>
      <c r="CN276" s="53"/>
      <c r="CO276" s="53"/>
      <c r="CP276" s="53"/>
      <c r="CQ276" s="53"/>
      <c r="CR276" s="54"/>
      <c r="CS276" s="54"/>
      <c r="CT276" s="54"/>
      <c r="CU276" s="54"/>
      <c r="CV276" s="54"/>
      <c r="CW276" s="54"/>
      <c r="CX276" s="54"/>
      <c r="CY276" s="54"/>
      <c r="CZ276" s="54"/>
      <c r="DA276" s="54"/>
      <c r="DB276" s="54"/>
      <c r="DC276" s="54"/>
      <c r="DD276" s="54"/>
      <c r="DE276" s="54"/>
      <c r="DF276" s="54"/>
      <c r="DG276" s="54"/>
      <c r="DH276" s="54"/>
      <c r="DI276" s="54"/>
      <c r="DJ276" s="54"/>
      <c r="DK276" s="54"/>
    </row>
    <row r="277" spans="1:115" s="7" customFormat="1" ht="60" x14ac:dyDescent="0.25">
      <c r="A277" s="75"/>
      <c r="B277" s="75"/>
      <c r="C277" s="75"/>
      <c r="D277" s="75"/>
      <c r="E277" s="75"/>
      <c r="F277" s="75"/>
      <c r="G277" s="75"/>
      <c r="H277" s="75"/>
      <c r="I277" s="280"/>
      <c r="J277" s="261"/>
      <c r="K277" s="276"/>
      <c r="L277" s="75">
        <v>1.5</v>
      </c>
      <c r="M277" s="260"/>
      <c r="N277" s="289"/>
      <c r="O277" s="293"/>
      <c r="P277" s="293"/>
      <c r="Q277" s="313"/>
      <c r="R277" s="261"/>
      <c r="S277" s="261"/>
      <c r="T277" s="317"/>
      <c r="U277" s="78"/>
      <c r="V277" s="290" t="s">
        <v>876</v>
      </c>
      <c r="W277" s="78" t="s">
        <v>886</v>
      </c>
      <c r="X277" s="78"/>
      <c r="Y277" s="78"/>
      <c r="Z277" s="50"/>
      <c r="AA277" s="51"/>
      <c r="AB277" s="51"/>
      <c r="AC277" s="51"/>
      <c r="AD277" s="51"/>
      <c r="AE277" s="51"/>
      <c r="AF277" s="51"/>
      <c r="AG277" s="51"/>
      <c r="AH277" s="51"/>
      <c r="AI277" s="51"/>
      <c r="AJ277" s="51"/>
      <c r="AK277" s="51"/>
      <c r="AL277" s="51"/>
      <c r="AM277" s="51"/>
      <c r="AN277" s="51"/>
      <c r="AO277" s="51"/>
      <c r="AP277" s="51"/>
      <c r="AQ277" s="174"/>
      <c r="AR277" s="51"/>
      <c r="AS277" s="51"/>
      <c r="AT277" s="51"/>
      <c r="AU277" s="51"/>
      <c r="AV277" s="51"/>
      <c r="AW277" s="51"/>
      <c r="AX277" s="51"/>
      <c r="AY277" s="51"/>
      <c r="AZ277" s="51"/>
      <c r="BA277" s="51"/>
      <c r="BB277" s="51"/>
      <c r="BC277" s="51"/>
      <c r="BD277" s="51"/>
      <c r="BE277" s="51"/>
      <c r="BF277" s="51"/>
      <c r="BG277" s="51"/>
      <c r="BH277" s="51"/>
      <c r="BI277" s="51"/>
      <c r="BJ277" s="51"/>
      <c r="BK277" s="51"/>
      <c r="BL277" s="51"/>
      <c r="BM277" s="51"/>
      <c r="BN277" s="51"/>
      <c r="BO277" s="51"/>
      <c r="BP277" s="51"/>
      <c r="BQ277" s="51"/>
      <c r="BR277" s="51"/>
      <c r="BS277" s="51"/>
      <c r="BT277" s="51"/>
      <c r="BU277" s="51"/>
      <c r="BV277" s="51"/>
      <c r="BW277" s="51"/>
      <c r="BX277" s="51"/>
      <c r="BY277" s="51"/>
      <c r="BZ277" s="51"/>
      <c r="CA277" s="51"/>
      <c r="CB277" s="51"/>
      <c r="CC277" s="51"/>
      <c r="CD277" s="51"/>
      <c r="CE277" s="51"/>
      <c r="CF277" s="51"/>
      <c r="CG277" s="51"/>
      <c r="CH277" s="51"/>
      <c r="CI277" s="51"/>
      <c r="CJ277" s="51"/>
      <c r="CK277" s="52"/>
      <c r="CL277" s="53"/>
      <c r="CM277" s="53"/>
      <c r="CN277" s="53"/>
      <c r="CO277" s="53"/>
      <c r="CP277" s="53"/>
      <c r="CQ277" s="53"/>
      <c r="CR277" s="54"/>
      <c r="CS277" s="54"/>
      <c r="CT277" s="54"/>
      <c r="CU277" s="54"/>
      <c r="CV277" s="54"/>
      <c r="CW277" s="54"/>
      <c r="CX277" s="54"/>
      <c r="CY277" s="54"/>
      <c r="CZ277" s="54"/>
      <c r="DA277" s="54"/>
      <c r="DB277" s="54"/>
      <c r="DC277" s="54"/>
      <c r="DD277" s="54"/>
      <c r="DE277" s="54"/>
      <c r="DF277" s="54"/>
      <c r="DG277" s="54"/>
      <c r="DH277" s="54"/>
      <c r="DI277" s="54"/>
      <c r="DJ277" s="54"/>
      <c r="DK277" s="54"/>
    </row>
    <row r="278" spans="1:115" s="7" customFormat="1" ht="90" x14ac:dyDescent="0.25">
      <c r="A278" s="75"/>
      <c r="B278" s="75"/>
      <c r="C278" s="75"/>
      <c r="D278" s="75"/>
      <c r="E278" s="75"/>
      <c r="F278" s="75"/>
      <c r="G278" s="75"/>
      <c r="H278" s="75"/>
      <c r="I278" s="53"/>
      <c r="J278" s="262"/>
      <c r="K278" s="277"/>
      <c r="L278" s="310">
        <v>3</v>
      </c>
      <c r="M278" s="182" t="s">
        <v>914</v>
      </c>
      <c r="N278" s="310" t="s">
        <v>915</v>
      </c>
      <c r="O278" s="294"/>
      <c r="P278" s="294"/>
      <c r="Q278" s="314"/>
      <c r="R278" s="262"/>
      <c r="S278" s="262"/>
      <c r="T278" s="318"/>
      <c r="U278" s="78"/>
      <c r="V278" s="271"/>
      <c r="W278" s="78" t="s">
        <v>921</v>
      </c>
      <c r="X278" s="78"/>
      <c r="Y278" s="78"/>
      <c r="Z278" s="50"/>
      <c r="AA278" s="51"/>
      <c r="AB278" s="51"/>
      <c r="AC278" s="51"/>
      <c r="AD278" s="51"/>
      <c r="AE278" s="51"/>
      <c r="AF278" s="51"/>
      <c r="AG278" s="51"/>
      <c r="AH278" s="51"/>
      <c r="AI278" s="51"/>
      <c r="AJ278" s="51"/>
      <c r="AK278" s="51"/>
      <c r="AL278" s="51"/>
      <c r="AM278" s="51"/>
      <c r="AN278" s="51"/>
      <c r="AO278" s="51"/>
      <c r="AP278" s="51"/>
      <c r="AQ278" s="174"/>
      <c r="AR278" s="51"/>
      <c r="AS278" s="51"/>
      <c r="AT278" s="51"/>
      <c r="AU278" s="51"/>
      <c r="AV278" s="51"/>
      <c r="AW278" s="51"/>
      <c r="AX278" s="51"/>
      <c r="AY278" s="51"/>
      <c r="AZ278" s="51"/>
      <c r="BA278" s="51"/>
      <c r="BB278" s="51"/>
      <c r="BC278" s="51"/>
      <c r="BD278" s="51"/>
      <c r="BE278" s="51"/>
      <c r="BF278" s="51"/>
      <c r="BG278" s="51"/>
      <c r="BH278" s="51"/>
      <c r="BI278" s="51"/>
      <c r="BJ278" s="51"/>
      <c r="BK278" s="51"/>
      <c r="BL278" s="51"/>
      <c r="BM278" s="51"/>
      <c r="BN278" s="51"/>
      <c r="BO278" s="51"/>
      <c r="BP278" s="51"/>
      <c r="BQ278" s="51"/>
      <c r="BR278" s="51"/>
      <c r="BS278" s="51"/>
      <c r="BT278" s="51"/>
      <c r="BU278" s="51"/>
      <c r="BV278" s="51"/>
      <c r="BW278" s="51"/>
      <c r="BX278" s="51"/>
      <c r="BY278" s="51"/>
      <c r="BZ278" s="51"/>
      <c r="CA278" s="51"/>
      <c r="CB278" s="51"/>
      <c r="CC278" s="51"/>
      <c r="CD278" s="51"/>
      <c r="CE278" s="51"/>
      <c r="CF278" s="51"/>
      <c r="CG278" s="51"/>
      <c r="CH278" s="51"/>
      <c r="CI278" s="51"/>
      <c r="CJ278" s="51"/>
      <c r="CK278" s="52"/>
      <c r="CL278" s="53"/>
      <c r="CM278" s="53"/>
      <c r="CN278" s="53"/>
      <c r="CO278" s="53"/>
      <c r="CP278" s="53"/>
      <c r="CQ278" s="53"/>
      <c r="CR278" s="54"/>
      <c r="CS278" s="54"/>
      <c r="CT278" s="54"/>
      <c r="CU278" s="54"/>
      <c r="CV278" s="54"/>
      <c r="CW278" s="54"/>
      <c r="CX278" s="54"/>
      <c r="CY278" s="54"/>
      <c r="CZ278" s="54"/>
      <c r="DA278" s="54"/>
      <c r="DB278" s="54"/>
      <c r="DC278" s="54"/>
      <c r="DD278" s="54"/>
      <c r="DE278" s="54"/>
      <c r="DF278" s="54"/>
      <c r="DG278" s="54"/>
      <c r="DH278" s="54"/>
      <c r="DI278" s="54"/>
      <c r="DJ278" s="54"/>
      <c r="DK278" s="54"/>
    </row>
    <row r="279" spans="1:115" s="7" customFormat="1" ht="30" x14ac:dyDescent="0.25">
      <c r="A279" s="75"/>
      <c r="B279" s="75"/>
      <c r="C279" s="75"/>
      <c r="D279" s="75"/>
      <c r="E279" s="75"/>
      <c r="F279" s="75"/>
      <c r="G279" s="75"/>
      <c r="H279" s="75"/>
      <c r="I279" s="53"/>
      <c r="J279" s="76"/>
      <c r="K279" s="76"/>
      <c r="L279" s="75">
        <v>4</v>
      </c>
      <c r="M279" s="168" t="s">
        <v>916</v>
      </c>
      <c r="N279" s="77" t="s">
        <v>915</v>
      </c>
      <c r="O279" s="180">
        <v>44317</v>
      </c>
      <c r="P279" s="180">
        <v>44501</v>
      </c>
      <c r="Q279" s="180"/>
      <c r="R279" s="76"/>
      <c r="S279" s="167"/>
      <c r="T279" s="167"/>
      <c r="U279" s="78"/>
      <c r="V279" s="78"/>
      <c r="W279" s="78"/>
      <c r="X279" s="78"/>
      <c r="Y279" s="78"/>
      <c r="Z279" s="50"/>
      <c r="AA279" s="51"/>
      <c r="AB279" s="51"/>
      <c r="AC279" s="51"/>
      <c r="AD279" s="51"/>
      <c r="AE279" s="51"/>
      <c r="AF279" s="51"/>
      <c r="AG279" s="51"/>
      <c r="AH279" s="51"/>
      <c r="AI279" s="51"/>
      <c r="AJ279" s="51"/>
      <c r="AK279" s="51"/>
      <c r="AL279" s="51"/>
      <c r="AM279" s="51"/>
      <c r="AN279" s="51"/>
      <c r="AO279" s="51"/>
      <c r="AP279" s="51"/>
      <c r="AQ279" s="174"/>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2"/>
      <c r="CL279" s="53"/>
      <c r="CM279" s="53"/>
      <c r="CN279" s="53"/>
      <c r="CO279" s="53"/>
      <c r="CP279" s="53"/>
      <c r="CQ279" s="53"/>
      <c r="CR279" s="54"/>
      <c r="CS279" s="54"/>
      <c r="CT279" s="54"/>
      <c r="CU279" s="54"/>
      <c r="CV279" s="54"/>
      <c r="CW279" s="54"/>
      <c r="CX279" s="54"/>
      <c r="CY279" s="54"/>
      <c r="CZ279" s="54"/>
      <c r="DA279" s="54"/>
      <c r="DB279" s="54"/>
      <c r="DC279" s="54"/>
      <c r="DD279" s="54"/>
      <c r="DE279" s="54"/>
      <c r="DF279" s="54"/>
      <c r="DG279" s="54"/>
      <c r="DH279" s="54"/>
      <c r="DI279" s="54"/>
      <c r="DJ279" s="54"/>
      <c r="DK279" s="54"/>
    </row>
    <row r="280" spans="1:115" ht="15.75" x14ac:dyDescent="0.25">
      <c r="A280" s="67" t="s">
        <v>451</v>
      </c>
      <c r="B280" s="67" t="s">
        <v>164</v>
      </c>
      <c r="C280" s="67" t="s">
        <v>100</v>
      </c>
      <c r="D280" s="67" t="s">
        <v>879</v>
      </c>
      <c r="E280" s="67" t="s">
        <v>139</v>
      </c>
      <c r="F280" s="67"/>
      <c r="G280" s="68"/>
      <c r="H280" s="68"/>
      <c r="I280" s="69" t="s">
        <v>140</v>
      </c>
      <c r="J280" s="76"/>
      <c r="K280" s="76"/>
      <c r="L280" s="76"/>
      <c r="M280" s="76"/>
      <c r="N280" s="76"/>
      <c r="O280" s="183"/>
      <c r="P280" s="183"/>
      <c r="Q280" s="77"/>
      <c r="R280" s="76"/>
      <c r="S280" s="76"/>
      <c r="T280" s="70"/>
      <c r="U280" s="70"/>
      <c r="V280" s="70"/>
      <c r="W280" s="70"/>
      <c r="X280" s="70"/>
      <c r="Y280" s="70"/>
      <c r="Z280" s="50"/>
      <c r="AA280" s="51"/>
      <c r="AB280" s="51"/>
      <c r="AC280" s="51"/>
      <c r="AD280" s="51"/>
      <c r="AE280" s="51"/>
      <c r="AF280" s="51"/>
      <c r="AG280" s="51"/>
      <c r="AH280" s="51"/>
      <c r="AI280" s="51"/>
      <c r="AJ280" s="51"/>
      <c r="AK280" s="51"/>
      <c r="AL280" s="51"/>
      <c r="AM280" s="51"/>
      <c r="AN280" s="51"/>
      <c r="AO280" s="51"/>
      <c r="AP280" s="51"/>
      <c r="AQ280" s="174"/>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2"/>
      <c r="CL280" s="53"/>
      <c r="CM280" s="53"/>
      <c r="CN280" s="53"/>
      <c r="CO280" s="53"/>
      <c r="CP280" s="53"/>
      <c r="CQ280" s="53"/>
      <c r="CR280" s="54"/>
      <c r="CS280" s="54"/>
      <c r="CT280" s="54"/>
      <c r="CU280" s="54"/>
      <c r="CV280" s="54"/>
      <c r="CW280" s="54"/>
      <c r="CX280" s="54"/>
      <c r="CY280" s="54"/>
      <c r="CZ280" s="54"/>
      <c r="DA280" s="54"/>
      <c r="DB280" s="54"/>
      <c r="DC280" s="54"/>
      <c r="DD280" s="54"/>
      <c r="DE280" s="54"/>
      <c r="DF280" s="54"/>
      <c r="DG280" s="54"/>
      <c r="DH280" s="54"/>
      <c r="DI280" s="54"/>
      <c r="DJ280" s="54"/>
      <c r="DK280" s="54"/>
    </row>
    <row r="281" spans="1:115" ht="47.25" x14ac:dyDescent="0.25">
      <c r="A281" s="71" t="s">
        <v>451</v>
      </c>
      <c r="B281" s="71" t="s">
        <v>164</v>
      </c>
      <c r="C281" s="71" t="s">
        <v>100</v>
      </c>
      <c r="D281" s="71" t="s">
        <v>879</v>
      </c>
      <c r="E281" s="71" t="s">
        <v>139</v>
      </c>
      <c r="F281" s="71" t="s">
        <v>141</v>
      </c>
      <c r="G281" s="72"/>
      <c r="H281" s="72"/>
      <c r="I281" s="170" t="s">
        <v>883</v>
      </c>
      <c r="J281" s="76">
        <f t="shared" ref="J281:J293" si="77">Z281</f>
        <v>0</v>
      </c>
      <c r="K281" s="76"/>
      <c r="L281" s="76"/>
      <c r="M281" s="76"/>
      <c r="N281" s="76"/>
      <c r="O281" s="76"/>
      <c r="P281" s="76"/>
      <c r="Q281" s="76"/>
      <c r="R281" s="76"/>
      <c r="S281" s="76"/>
      <c r="T281" s="74"/>
      <c r="U281" s="74"/>
      <c r="V281" s="74"/>
      <c r="W281" s="74"/>
      <c r="X281" s="74"/>
      <c r="Y281" s="74"/>
      <c r="Z281" s="50">
        <f t="shared" ref="Z281:Z293" si="78">SUM(AA281:CK281)</f>
        <v>0</v>
      </c>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1"/>
      <c r="BK281" s="51"/>
      <c r="BL281" s="51"/>
      <c r="BM281" s="51"/>
      <c r="BN281" s="51"/>
      <c r="BO281" s="51"/>
      <c r="BP281" s="51"/>
      <c r="BQ281" s="51"/>
      <c r="BR281" s="51"/>
      <c r="BS281" s="51"/>
      <c r="BT281" s="51"/>
      <c r="BU281" s="51"/>
      <c r="BV281" s="51"/>
      <c r="BW281" s="51"/>
      <c r="BX281" s="51"/>
      <c r="BY281" s="51"/>
      <c r="BZ281" s="51"/>
      <c r="CA281" s="51"/>
      <c r="CB281" s="51"/>
      <c r="CC281" s="51"/>
      <c r="CD281" s="51"/>
      <c r="CE281" s="51"/>
      <c r="CF281" s="51"/>
      <c r="CG281" s="51"/>
      <c r="CH281" s="51"/>
      <c r="CI281" s="51"/>
      <c r="CJ281" s="51"/>
      <c r="CK281" s="52"/>
      <c r="CL281" s="53"/>
      <c r="CM281" s="53"/>
      <c r="CN281" s="53"/>
      <c r="CO281" s="53"/>
      <c r="CP281" s="53"/>
      <c r="CQ281" s="53"/>
      <c r="CR281" s="54"/>
      <c r="CS281" s="54"/>
      <c r="CT281" s="54"/>
      <c r="CU281" s="54"/>
      <c r="CV281" s="54"/>
      <c r="CW281" s="54"/>
      <c r="CX281" s="54"/>
      <c r="CY281" s="54"/>
      <c r="CZ281" s="54"/>
      <c r="DA281" s="54"/>
      <c r="DB281" s="54"/>
      <c r="DC281" s="54"/>
      <c r="DD281" s="54"/>
      <c r="DE281" s="54"/>
      <c r="DF281" s="54"/>
      <c r="DG281" s="54"/>
      <c r="DH281" s="54"/>
      <c r="DI281" s="54"/>
      <c r="DJ281" s="54"/>
      <c r="DK281" s="54"/>
    </row>
    <row r="282" spans="1:115" ht="46.5" customHeight="1" x14ac:dyDescent="0.25">
      <c r="A282" s="297" t="s">
        <v>451</v>
      </c>
      <c r="B282" s="297" t="s">
        <v>164</v>
      </c>
      <c r="C282" s="297" t="s">
        <v>100</v>
      </c>
      <c r="D282" s="297" t="s">
        <v>879</v>
      </c>
      <c r="E282" s="75" t="s">
        <v>139</v>
      </c>
      <c r="F282" s="297" t="s">
        <v>141</v>
      </c>
      <c r="G282" s="297" t="s">
        <v>884</v>
      </c>
      <c r="H282" s="297" t="s">
        <v>143</v>
      </c>
      <c r="I282" s="315" t="s">
        <v>885</v>
      </c>
      <c r="J282" s="291">
        <f t="shared" si="77"/>
        <v>115000000</v>
      </c>
      <c r="K282" s="324" t="s">
        <v>922</v>
      </c>
      <c r="L282" s="78">
        <v>3</v>
      </c>
      <c r="M282" s="76" t="s">
        <v>923</v>
      </c>
      <c r="N282" s="76" t="s">
        <v>924</v>
      </c>
      <c r="O282" s="75" t="s">
        <v>925</v>
      </c>
      <c r="P282" s="75" t="s">
        <v>926</v>
      </c>
      <c r="Q282" s="319">
        <v>13500000</v>
      </c>
      <c r="R282" s="291" t="s">
        <v>781</v>
      </c>
      <c r="S282" s="291" t="s">
        <v>863</v>
      </c>
      <c r="T282" s="290">
        <v>2019005810096</v>
      </c>
      <c r="U282" s="78" t="s">
        <v>316</v>
      </c>
      <c r="V282" s="78" t="s">
        <v>919</v>
      </c>
      <c r="W282" s="78" t="s">
        <v>940</v>
      </c>
      <c r="X282" s="78"/>
      <c r="Y282" s="78"/>
      <c r="Z282" s="50">
        <f t="shared" si="78"/>
        <v>115000000</v>
      </c>
      <c r="AA282" s="51">
        <v>115000000</v>
      </c>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107"/>
      <c r="BI282" s="51"/>
      <c r="BJ282" s="51"/>
      <c r="BK282" s="51"/>
      <c r="BL282" s="51"/>
      <c r="BM282" s="51"/>
      <c r="BN282" s="51"/>
      <c r="BO282" s="51"/>
      <c r="BP282" s="51"/>
      <c r="BQ282" s="51"/>
      <c r="BR282" s="51"/>
      <c r="BS282" s="51"/>
      <c r="BT282" s="51"/>
      <c r="BU282" s="51"/>
      <c r="BV282" s="51"/>
      <c r="BW282" s="51"/>
      <c r="BX282" s="51"/>
      <c r="BY282" s="51"/>
      <c r="BZ282" s="51"/>
      <c r="CA282" s="51"/>
      <c r="CB282" s="51"/>
      <c r="CC282" s="51"/>
      <c r="CD282" s="51"/>
      <c r="CE282" s="51"/>
      <c r="CF282" s="51"/>
      <c r="CG282" s="51"/>
      <c r="CH282" s="51"/>
      <c r="CI282" s="108"/>
      <c r="CJ282" s="51"/>
      <c r="CK282" s="52"/>
      <c r="CL282" s="53"/>
      <c r="CM282" s="53"/>
      <c r="CN282" s="53"/>
      <c r="CO282" s="53"/>
      <c r="CP282" s="53"/>
      <c r="CQ282" s="53"/>
      <c r="CR282" s="54"/>
      <c r="CS282" s="54"/>
      <c r="CT282" s="54"/>
      <c r="CU282" s="54"/>
      <c r="CV282" s="54"/>
      <c r="CW282" s="54"/>
      <c r="CX282" s="54"/>
      <c r="CY282" s="54"/>
      <c r="CZ282" s="54"/>
      <c r="DA282" s="54"/>
      <c r="DB282" s="54"/>
      <c r="DC282" s="54"/>
      <c r="DD282" s="54"/>
      <c r="DE282" s="54"/>
      <c r="DF282" s="54"/>
      <c r="DG282" s="54"/>
      <c r="DH282" s="54"/>
      <c r="DI282" s="54"/>
      <c r="DJ282" s="54"/>
      <c r="DK282" s="54"/>
    </row>
    <row r="283" spans="1:115" s="7" customFormat="1" ht="60" x14ac:dyDescent="0.25">
      <c r="A283" s="276"/>
      <c r="B283" s="276"/>
      <c r="C283" s="276"/>
      <c r="D283" s="276"/>
      <c r="E283" s="75"/>
      <c r="F283" s="276"/>
      <c r="G283" s="276"/>
      <c r="H283" s="276"/>
      <c r="I283" s="279"/>
      <c r="J283" s="261"/>
      <c r="K283" s="281"/>
      <c r="L283" s="78">
        <v>6</v>
      </c>
      <c r="M283" s="320" t="s">
        <v>927</v>
      </c>
      <c r="N283" s="320" t="s">
        <v>928</v>
      </c>
      <c r="O283" s="75" t="s">
        <v>925</v>
      </c>
      <c r="P283" s="75" t="s">
        <v>926</v>
      </c>
      <c r="Q283" s="321">
        <v>8500000</v>
      </c>
      <c r="R283" s="261"/>
      <c r="S283" s="261"/>
      <c r="T283" s="270"/>
      <c r="U283" s="78"/>
      <c r="V283" s="290" t="s">
        <v>876</v>
      </c>
      <c r="W283" s="78" t="s">
        <v>886</v>
      </c>
      <c r="X283" s="78"/>
      <c r="Y283" s="78"/>
      <c r="Z283" s="50"/>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107"/>
      <c r="BI283" s="51"/>
      <c r="BJ283" s="51"/>
      <c r="BK283" s="51"/>
      <c r="BL283" s="51"/>
      <c r="BM283" s="51"/>
      <c r="BN283" s="51"/>
      <c r="BO283" s="51"/>
      <c r="BP283" s="51"/>
      <c r="BQ283" s="51"/>
      <c r="BR283" s="51"/>
      <c r="BS283" s="51"/>
      <c r="BT283" s="51"/>
      <c r="BU283" s="51"/>
      <c r="BV283" s="51"/>
      <c r="BW283" s="51"/>
      <c r="BX283" s="51"/>
      <c r="BY283" s="51"/>
      <c r="BZ283" s="51"/>
      <c r="CA283" s="51"/>
      <c r="CB283" s="51"/>
      <c r="CC283" s="51"/>
      <c r="CD283" s="51"/>
      <c r="CE283" s="51"/>
      <c r="CF283" s="51"/>
      <c r="CG283" s="51"/>
      <c r="CH283" s="51"/>
      <c r="CI283" s="108"/>
      <c r="CJ283" s="51"/>
      <c r="CK283" s="52"/>
      <c r="CL283" s="53"/>
      <c r="CM283" s="53"/>
      <c r="CN283" s="53"/>
      <c r="CO283" s="53"/>
      <c r="CP283" s="53"/>
      <c r="CQ283" s="53"/>
      <c r="CR283" s="54"/>
      <c r="CS283" s="54"/>
      <c r="CT283" s="54"/>
      <c r="CU283" s="54"/>
      <c r="CV283" s="54"/>
      <c r="CW283" s="54"/>
      <c r="CX283" s="54"/>
      <c r="CY283" s="54"/>
      <c r="CZ283" s="54"/>
      <c r="DA283" s="54"/>
      <c r="DB283" s="54"/>
      <c r="DC283" s="54"/>
      <c r="DD283" s="54"/>
      <c r="DE283" s="54"/>
      <c r="DF283" s="54"/>
      <c r="DG283" s="54"/>
      <c r="DH283" s="54"/>
      <c r="DI283" s="54"/>
      <c r="DJ283" s="54"/>
      <c r="DK283" s="54"/>
    </row>
    <row r="284" spans="1:115" s="7" customFormat="1" ht="46.5" customHeight="1" x14ac:dyDescent="0.25">
      <c r="A284" s="276"/>
      <c r="B284" s="276"/>
      <c r="C284" s="276"/>
      <c r="D284" s="276"/>
      <c r="E284" s="75"/>
      <c r="F284" s="276"/>
      <c r="G284" s="276"/>
      <c r="H284" s="276"/>
      <c r="I284" s="279"/>
      <c r="J284" s="261"/>
      <c r="K284" s="281"/>
      <c r="L284" s="78">
        <v>4</v>
      </c>
      <c r="M284" s="320" t="s">
        <v>929</v>
      </c>
      <c r="N284" s="320" t="s">
        <v>928</v>
      </c>
      <c r="O284" s="75" t="s">
        <v>925</v>
      </c>
      <c r="P284" s="75" t="s">
        <v>926</v>
      </c>
      <c r="Q284" s="322"/>
      <c r="R284" s="261"/>
      <c r="S284" s="261"/>
      <c r="T284" s="270"/>
      <c r="U284" s="78"/>
      <c r="V284" s="270"/>
      <c r="W284" s="78" t="s">
        <v>941</v>
      </c>
      <c r="X284" s="78"/>
      <c r="Y284" s="78"/>
      <c r="Z284" s="50"/>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107"/>
      <c r="BI284" s="51"/>
      <c r="BJ284" s="51"/>
      <c r="BK284" s="51"/>
      <c r="BL284" s="51"/>
      <c r="BM284" s="51"/>
      <c r="BN284" s="51"/>
      <c r="BO284" s="51"/>
      <c r="BP284" s="51"/>
      <c r="BQ284" s="51"/>
      <c r="BR284" s="51"/>
      <c r="BS284" s="51"/>
      <c r="BT284" s="51"/>
      <c r="BU284" s="51"/>
      <c r="BV284" s="51"/>
      <c r="BW284" s="51"/>
      <c r="BX284" s="51"/>
      <c r="BY284" s="51"/>
      <c r="BZ284" s="51"/>
      <c r="CA284" s="51"/>
      <c r="CB284" s="51"/>
      <c r="CC284" s="51"/>
      <c r="CD284" s="51"/>
      <c r="CE284" s="51"/>
      <c r="CF284" s="51"/>
      <c r="CG284" s="51"/>
      <c r="CH284" s="51"/>
      <c r="CI284" s="108"/>
      <c r="CJ284" s="51"/>
      <c r="CK284" s="52"/>
      <c r="CL284" s="53"/>
      <c r="CM284" s="53"/>
      <c r="CN284" s="53"/>
      <c r="CO284" s="53"/>
      <c r="CP284" s="53"/>
      <c r="CQ284" s="53"/>
      <c r="CR284" s="54"/>
      <c r="CS284" s="54"/>
      <c r="CT284" s="54"/>
      <c r="CU284" s="54"/>
      <c r="CV284" s="54"/>
      <c r="CW284" s="54"/>
      <c r="CX284" s="54"/>
      <c r="CY284" s="54"/>
      <c r="CZ284" s="54"/>
      <c r="DA284" s="54"/>
      <c r="DB284" s="54"/>
      <c r="DC284" s="54"/>
      <c r="DD284" s="54"/>
      <c r="DE284" s="54"/>
      <c r="DF284" s="54"/>
      <c r="DG284" s="54"/>
      <c r="DH284" s="54"/>
      <c r="DI284" s="54"/>
      <c r="DJ284" s="54"/>
      <c r="DK284" s="54"/>
    </row>
    <row r="285" spans="1:115" s="7" customFormat="1" ht="45" x14ac:dyDescent="0.25">
      <c r="A285" s="276"/>
      <c r="B285" s="276"/>
      <c r="C285" s="276"/>
      <c r="D285" s="276"/>
      <c r="E285" s="75"/>
      <c r="F285" s="276"/>
      <c r="G285" s="276"/>
      <c r="H285" s="276"/>
      <c r="I285" s="279"/>
      <c r="J285" s="261"/>
      <c r="K285" s="281"/>
      <c r="L285" s="78">
        <v>4</v>
      </c>
      <c r="M285" s="320" t="s">
        <v>930</v>
      </c>
      <c r="N285" s="320" t="s">
        <v>928</v>
      </c>
      <c r="O285" s="75" t="s">
        <v>925</v>
      </c>
      <c r="P285" s="75" t="s">
        <v>926</v>
      </c>
      <c r="Q285" s="321">
        <v>23000000</v>
      </c>
      <c r="R285" s="261"/>
      <c r="S285" s="261"/>
      <c r="T285" s="270"/>
      <c r="U285" s="78"/>
      <c r="V285" s="271"/>
      <c r="W285" s="78" t="s">
        <v>942</v>
      </c>
      <c r="X285" s="78"/>
      <c r="Y285" s="78"/>
      <c r="Z285" s="50"/>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107"/>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108"/>
      <c r="CJ285" s="51"/>
      <c r="CK285" s="52"/>
      <c r="CL285" s="53"/>
      <c r="CM285" s="53"/>
      <c r="CN285" s="53"/>
      <c r="CO285" s="53"/>
      <c r="CP285" s="53"/>
      <c r="CQ285" s="53"/>
      <c r="CR285" s="54"/>
      <c r="CS285" s="54"/>
      <c r="CT285" s="54"/>
      <c r="CU285" s="54"/>
      <c r="CV285" s="54"/>
      <c r="CW285" s="54"/>
      <c r="CX285" s="54"/>
      <c r="CY285" s="54"/>
      <c r="CZ285" s="54"/>
      <c r="DA285" s="54"/>
      <c r="DB285" s="54"/>
      <c r="DC285" s="54"/>
      <c r="DD285" s="54"/>
      <c r="DE285" s="54"/>
      <c r="DF285" s="54"/>
      <c r="DG285" s="54"/>
      <c r="DH285" s="54"/>
      <c r="DI285" s="54"/>
      <c r="DJ285" s="54"/>
      <c r="DK285" s="54"/>
    </row>
    <row r="286" spans="1:115" s="7" customFormat="1" x14ac:dyDescent="0.25">
      <c r="A286" s="276"/>
      <c r="B286" s="276"/>
      <c r="C286" s="276"/>
      <c r="D286" s="276"/>
      <c r="E286" s="75"/>
      <c r="F286" s="276"/>
      <c r="G286" s="276"/>
      <c r="H286" s="276"/>
      <c r="I286" s="279"/>
      <c r="J286" s="261"/>
      <c r="K286" s="281"/>
      <c r="L286" s="320" t="s">
        <v>931</v>
      </c>
      <c r="M286" s="320" t="s">
        <v>931</v>
      </c>
      <c r="N286" s="320" t="s">
        <v>928</v>
      </c>
      <c r="O286" s="75" t="s">
        <v>925</v>
      </c>
      <c r="P286" s="75" t="s">
        <v>926</v>
      </c>
      <c r="Q286" s="321">
        <v>22000000</v>
      </c>
      <c r="R286" s="261"/>
      <c r="S286" s="261"/>
      <c r="T286" s="270"/>
      <c r="U286" s="78"/>
      <c r="V286" s="78"/>
      <c r="W286" s="78"/>
      <c r="X286" s="78"/>
      <c r="Y286" s="78"/>
      <c r="Z286" s="50"/>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107"/>
      <c r="BI286" s="51"/>
      <c r="BJ286" s="51"/>
      <c r="BK286" s="51"/>
      <c r="BL286" s="51"/>
      <c r="BM286" s="51"/>
      <c r="BN286" s="51"/>
      <c r="BO286" s="51"/>
      <c r="BP286" s="51"/>
      <c r="BQ286" s="51"/>
      <c r="BR286" s="51"/>
      <c r="BS286" s="51"/>
      <c r="BT286" s="51"/>
      <c r="BU286" s="51"/>
      <c r="BV286" s="51"/>
      <c r="BW286" s="51"/>
      <c r="BX286" s="51"/>
      <c r="BY286" s="51"/>
      <c r="BZ286" s="51"/>
      <c r="CA286" s="51"/>
      <c r="CB286" s="51"/>
      <c r="CC286" s="51"/>
      <c r="CD286" s="51"/>
      <c r="CE286" s="51"/>
      <c r="CF286" s="51"/>
      <c r="CG286" s="51"/>
      <c r="CH286" s="51"/>
      <c r="CI286" s="108"/>
      <c r="CJ286" s="51"/>
      <c r="CK286" s="52"/>
      <c r="CL286" s="53"/>
      <c r="CM286" s="53"/>
      <c r="CN286" s="53"/>
      <c r="CO286" s="53"/>
      <c r="CP286" s="53"/>
      <c r="CQ286" s="53"/>
      <c r="CR286" s="54"/>
      <c r="CS286" s="54"/>
      <c r="CT286" s="54"/>
      <c r="CU286" s="54"/>
      <c r="CV286" s="54"/>
      <c r="CW286" s="54"/>
      <c r="CX286" s="54"/>
      <c r="CY286" s="54"/>
      <c r="CZ286" s="54"/>
      <c r="DA286" s="54"/>
      <c r="DB286" s="54"/>
      <c r="DC286" s="54"/>
      <c r="DD286" s="54"/>
      <c r="DE286" s="54"/>
      <c r="DF286" s="54"/>
      <c r="DG286" s="54"/>
      <c r="DH286" s="54"/>
      <c r="DI286" s="54"/>
      <c r="DJ286" s="54"/>
      <c r="DK286" s="54"/>
    </row>
    <row r="287" spans="1:115" s="7" customFormat="1" ht="30" x14ac:dyDescent="0.25">
      <c r="A287" s="276"/>
      <c r="B287" s="276"/>
      <c r="C287" s="276"/>
      <c r="D287" s="276"/>
      <c r="E287" s="75"/>
      <c r="F287" s="276"/>
      <c r="G287" s="276"/>
      <c r="H287" s="276"/>
      <c r="I287" s="279"/>
      <c r="J287" s="261"/>
      <c r="K287" s="281"/>
      <c r="L287" s="320" t="s">
        <v>932</v>
      </c>
      <c r="M287" s="320" t="s">
        <v>932</v>
      </c>
      <c r="N287" s="320" t="s">
        <v>928</v>
      </c>
      <c r="O287" s="75" t="s">
        <v>925</v>
      </c>
      <c r="P287" s="75" t="s">
        <v>926</v>
      </c>
      <c r="Q287" s="321">
        <v>1680000</v>
      </c>
      <c r="R287" s="261"/>
      <c r="S287" s="261"/>
      <c r="T287" s="270"/>
      <c r="U287" s="78"/>
      <c r="V287" s="78"/>
      <c r="W287" s="78"/>
      <c r="X287" s="78"/>
      <c r="Y287" s="78"/>
      <c r="Z287" s="50"/>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107"/>
      <c r="BI287" s="51"/>
      <c r="BJ287" s="51"/>
      <c r="BK287" s="51"/>
      <c r="BL287" s="51"/>
      <c r="BM287" s="51"/>
      <c r="BN287" s="51"/>
      <c r="BO287" s="51"/>
      <c r="BP287" s="51"/>
      <c r="BQ287" s="51"/>
      <c r="BR287" s="51"/>
      <c r="BS287" s="51"/>
      <c r="BT287" s="51"/>
      <c r="BU287" s="51"/>
      <c r="BV287" s="51"/>
      <c r="BW287" s="51"/>
      <c r="BX287" s="51"/>
      <c r="BY287" s="51"/>
      <c r="BZ287" s="51"/>
      <c r="CA287" s="51"/>
      <c r="CB287" s="51"/>
      <c r="CC287" s="51"/>
      <c r="CD287" s="51"/>
      <c r="CE287" s="51"/>
      <c r="CF287" s="51"/>
      <c r="CG287" s="51"/>
      <c r="CH287" s="51"/>
      <c r="CI287" s="108"/>
      <c r="CJ287" s="51"/>
      <c r="CK287" s="52"/>
      <c r="CL287" s="53"/>
      <c r="CM287" s="53"/>
      <c r="CN287" s="53"/>
      <c r="CO287" s="53"/>
      <c r="CP287" s="53"/>
      <c r="CQ287" s="53"/>
      <c r="CR287" s="54"/>
      <c r="CS287" s="54"/>
      <c r="CT287" s="54"/>
      <c r="CU287" s="54"/>
      <c r="CV287" s="54"/>
      <c r="CW287" s="54"/>
      <c r="CX287" s="54"/>
      <c r="CY287" s="54"/>
      <c r="CZ287" s="54"/>
      <c r="DA287" s="54"/>
      <c r="DB287" s="54"/>
      <c r="DC287" s="54"/>
      <c r="DD287" s="54"/>
      <c r="DE287" s="54"/>
      <c r="DF287" s="54"/>
      <c r="DG287" s="54"/>
      <c r="DH287" s="54"/>
      <c r="DI287" s="54"/>
      <c r="DJ287" s="54"/>
      <c r="DK287" s="54"/>
    </row>
    <row r="288" spans="1:115" s="7" customFormat="1" ht="30" x14ac:dyDescent="0.25">
      <c r="A288" s="276"/>
      <c r="B288" s="276"/>
      <c r="C288" s="276"/>
      <c r="D288" s="276"/>
      <c r="E288" s="75"/>
      <c r="F288" s="276"/>
      <c r="G288" s="276"/>
      <c r="H288" s="276"/>
      <c r="I288" s="279"/>
      <c r="J288" s="261"/>
      <c r="K288" s="281"/>
      <c r="L288" s="320" t="s">
        <v>933</v>
      </c>
      <c r="M288" s="323" t="s">
        <v>933</v>
      </c>
      <c r="N288" s="320" t="s">
        <v>928</v>
      </c>
      <c r="O288" s="75" t="s">
        <v>925</v>
      </c>
      <c r="P288" s="75" t="s">
        <v>926</v>
      </c>
      <c r="Q288" s="321">
        <v>25000000</v>
      </c>
      <c r="R288" s="261"/>
      <c r="S288" s="261"/>
      <c r="T288" s="270"/>
      <c r="U288" s="78"/>
      <c r="V288" s="78"/>
      <c r="W288" s="78"/>
      <c r="X288" s="78"/>
      <c r="Y288" s="78"/>
      <c r="Z288" s="50"/>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107"/>
      <c r="BI288" s="51"/>
      <c r="BJ288" s="51"/>
      <c r="BK288" s="51"/>
      <c r="BL288" s="51"/>
      <c r="BM288" s="51"/>
      <c r="BN288" s="51"/>
      <c r="BO288" s="51"/>
      <c r="BP288" s="51"/>
      <c r="BQ288" s="51"/>
      <c r="BR288" s="51"/>
      <c r="BS288" s="51"/>
      <c r="BT288" s="51"/>
      <c r="BU288" s="51"/>
      <c r="BV288" s="51"/>
      <c r="BW288" s="51"/>
      <c r="BX288" s="51"/>
      <c r="BY288" s="51"/>
      <c r="BZ288" s="51"/>
      <c r="CA288" s="51"/>
      <c r="CB288" s="51"/>
      <c r="CC288" s="51"/>
      <c r="CD288" s="51"/>
      <c r="CE288" s="51"/>
      <c r="CF288" s="51"/>
      <c r="CG288" s="51"/>
      <c r="CH288" s="51"/>
      <c r="CI288" s="108"/>
      <c r="CJ288" s="51"/>
      <c r="CK288" s="52"/>
      <c r="CL288" s="53"/>
      <c r="CM288" s="53"/>
      <c r="CN288" s="53"/>
      <c r="CO288" s="53"/>
      <c r="CP288" s="53"/>
      <c r="CQ288" s="53"/>
      <c r="CR288" s="54"/>
      <c r="CS288" s="54"/>
      <c r="CT288" s="54"/>
      <c r="CU288" s="54"/>
      <c r="CV288" s="54"/>
      <c r="CW288" s="54"/>
      <c r="CX288" s="54"/>
      <c r="CY288" s="54"/>
      <c r="CZ288" s="54"/>
      <c r="DA288" s="54"/>
      <c r="DB288" s="54"/>
      <c r="DC288" s="54"/>
      <c r="DD288" s="54"/>
      <c r="DE288" s="54"/>
      <c r="DF288" s="54"/>
      <c r="DG288" s="54"/>
      <c r="DH288" s="54"/>
      <c r="DI288" s="54"/>
      <c r="DJ288" s="54"/>
      <c r="DK288" s="54"/>
    </row>
    <row r="289" spans="1:115" s="7" customFormat="1" ht="30" x14ac:dyDescent="0.25">
      <c r="A289" s="276"/>
      <c r="B289" s="276"/>
      <c r="C289" s="276"/>
      <c r="D289" s="276"/>
      <c r="E289" s="75"/>
      <c r="F289" s="276"/>
      <c r="G289" s="276"/>
      <c r="H289" s="276"/>
      <c r="I289" s="279"/>
      <c r="J289" s="261"/>
      <c r="K289" s="281"/>
      <c r="L289" s="320" t="s">
        <v>934</v>
      </c>
      <c r="M289" s="323" t="s">
        <v>934</v>
      </c>
      <c r="N289" s="320" t="s">
        <v>935</v>
      </c>
      <c r="O289" s="75" t="s">
        <v>925</v>
      </c>
      <c r="P289" s="75" t="s">
        <v>926</v>
      </c>
      <c r="Q289" s="321">
        <v>20000000</v>
      </c>
      <c r="R289" s="261"/>
      <c r="S289" s="261"/>
      <c r="T289" s="270"/>
      <c r="U289" s="78"/>
      <c r="V289" s="78"/>
      <c r="W289" s="78"/>
      <c r="X289" s="78"/>
      <c r="Y289" s="78"/>
      <c r="Z289" s="50"/>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c r="BH289" s="107"/>
      <c r="BI289" s="51"/>
      <c r="BJ289" s="51"/>
      <c r="BK289" s="51"/>
      <c r="BL289" s="51"/>
      <c r="BM289" s="51"/>
      <c r="BN289" s="51"/>
      <c r="BO289" s="51"/>
      <c r="BP289" s="51"/>
      <c r="BQ289" s="51"/>
      <c r="BR289" s="51"/>
      <c r="BS289" s="51"/>
      <c r="BT289" s="51"/>
      <c r="BU289" s="51"/>
      <c r="BV289" s="51"/>
      <c r="BW289" s="51"/>
      <c r="BX289" s="51"/>
      <c r="BY289" s="51"/>
      <c r="BZ289" s="51"/>
      <c r="CA289" s="51"/>
      <c r="CB289" s="51"/>
      <c r="CC289" s="51"/>
      <c r="CD289" s="51"/>
      <c r="CE289" s="51"/>
      <c r="CF289" s="51"/>
      <c r="CG289" s="51"/>
      <c r="CH289" s="51"/>
      <c r="CI289" s="108"/>
      <c r="CJ289" s="51"/>
      <c r="CK289" s="52"/>
      <c r="CL289" s="53"/>
      <c r="CM289" s="53"/>
      <c r="CN289" s="53"/>
      <c r="CO289" s="53"/>
      <c r="CP289" s="53"/>
      <c r="CQ289" s="53"/>
      <c r="CR289" s="54"/>
      <c r="CS289" s="54"/>
      <c r="CT289" s="54"/>
      <c r="CU289" s="54"/>
      <c r="CV289" s="54"/>
      <c r="CW289" s="54"/>
      <c r="CX289" s="54"/>
      <c r="CY289" s="54"/>
      <c r="CZ289" s="54"/>
      <c r="DA289" s="54"/>
      <c r="DB289" s="54"/>
      <c r="DC289" s="54"/>
      <c r="DD289" s="54"/>
      <c r="DE289" s="54"/>
      <c r="DF289" s="54"/>
      <c r="DG289" s="54"/>
      <c r="DH289" s="54"/>
      <c r="DI289" s="54"/>
      <c r="DJ289" s="54"/>
      <c r="DK289" s="54"/>
    </row>
    <row r="290" spans="1:115" s="7" customFormat="1" ht="30" x14ac:dyDescent="0.25">
      <c r="A290" s="276"/>
      <c r="B290" s="276"/>
      <c r="C290" s="276"/>
      <c r="D290" s="276"/>
      <c r="E290" s="75"/>
      <c r="F290" s="276"/>
      <c r="G290" s="276"/>
      <c r="H290" s="276"/>
      <c r="I290" s="279"/>
      <c r="J290" s="261"/>
      <c r="K290" s="282"/>
      <c r="L290" s="320" t="s">
        <v>936</v>
      </c>
      <c r="M290" s="323" t="s">
        <v>936</v>
      </c>
      <c r="N290" s="320" t="s">
        <v>937</v>
      </c>
      <c r="O290" s="75" t="s">
        <v>925</v>
      </c>
      <c r="P290" s="75" t="s">
        <v>926</v>
      </c>
      <c r="Q290" s="321">
        <v>410000</v>
      </c>
      <c r="R290" s="261"/>
      <c r="S290" s="261"/>
      <c r="T290" s="270"/>
      <c r="U290" s="78"/>
      <c r="V290" s="78"/>
      <c r="W290" s="78"/>
      <c r="X290" s="78"/>
      <c r="Y290" s="78"/>
      <c r="Z290" s="50"/>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107"/>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108"/>
      <c r="CJ290" s="51"/>
      <c r="CK290" s="52"/>
      <c r="CL290" s="53"/>
      <c r="CM290" s="53"/>
      <c r="CN290" s="53"/>
      <c r="CO290" s="53"/>
      <c r="CP290" s="53"/>
      <c r="CQ290" s="53"/>
      <c r="CR290" s="54"/>
      <c r="CS290" s="54"/>
      <c r="CT290" s="54"/>
      <c r="CU290" s="54"/>
      <c r="CV290" s="54"/>
      <c r="CW290" s="54"/>
      <c r="CX290" s="54"/>
      <c r="CY290" s="54"/>
      <c r="CZ290" s="54"/>
      <c r="DA290" s="54"/>
      <c r="DB290" s="54"/>
      <c r="DC290" s="54"/>
      <c r="DD290" s="54"/>
      <c r="DE290" s="54"/>
      <c r="DF290" s="54"/>
      <c r="DG290" s="54"/>
      <c r="DH290" s="54"/>
      <c r="DI290" s="54"/>
      <c r="DJ290" s="54"/>
      <c r="DK290" s="54"/>
    </row>
    <row r="291" spans="1:115" s="7" customFormat="1" x14ac:dyDescent="0.25">
      <c r="A291" s="276"/>
      <c r="B291" s="276"/>
      <c r="C291" s="276"/>
      <c r="D291" s="276"/>
      <c r="E291" s="75"/>
      <c r="F291" s="276"/>
      <c r="G291" s="276"/>
      <c r="H291" s="276"/>
      <c r="I291" s="279"/>
      <c r="J291" s="262"/>
      <c r="K291" s="76"/>
      <c r="L291" s="320" t="s">
        <v>938</v>
      </c>
      <c r="M291" s="323" t="s">
        <v>938</v>
      </c>
      <c r="N291" s="320" t="s">
        <v>937</v>
      </c>
      <c r="O291" s="75" t="s">
        <v>925</v>
      </c>
      <c r="P291" s="75" t="s">
        <v>926</v>
      </c>
      <c r="Q291" s="321">
        <v>411000</v>
      </c>
      <c r="R291" s="261"/>
      <c r="S291" s="261"/>
      <c r="T291" s="270"/>
      <c r="U291" s="78"/>
      <c r="V291" s="78"/>
      <c r="W291" s="78"/>
      <c r="X291" s="78"/>
      <c r="Y291" s="78"/>
      <c r="Z291" s="50"/>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107"/>
      <c r="BI291" s="51"/>
      <c r="BJ291" s="51"/>
      <c r="BK291" s="51"/>
      <c r="BL291" s="51"/>
      <c r="BM291" s="51"/>
      <c r="BN291" s="51"/>
      <c r="BO291" s="51"/>
      <c r="BP291" s="51"/>
      <c r="BQ291" s="51"/>
      <c r="BR291" s="51"/>
      <c r="BS291" s="51"/>
      <c r="BT291" s="51"/>
      <c r="BU291" s="51"/>
      <c r="BV291" s="51"/>
      <c r="BW291" s="51"/>
      <c r="BX291" s="51"/>
      <c r="BY291" s="51"/>
      <c r="BZ291" s="51"/>
      <c r="CA291" s="51"/>
      <c r="CB291" s="51"/>
      <c r="CC291" s="51"/>
      <c r="CD291" s="51"/>
      <c r="CE291" s="51"/>
      <c r="CF291" s="51"/>
      <c r="CG291" s="51"/>
      <c r="CH291" s="51"/>
      <c r="CI291" s="108"/>
      <c r="CJ291" s="51"/>
      <c r="CK291" s="52"/>
      <c r="CL291" s="53"/>
      <c r="CM291" s="53"/>
      <c r="CN291" s="53"/>
      <c r="CO291" s="53"/>
      <c r="CP291" s="53"/>
      <c r="CQ291" s="53"/>
      <c r="CR291" s="54"/>
      <c r="CS291" s="54"/>
      <c r="CT291" s="54"/>
      <c r="CU291" s="54"/>
      <c r="CV291" s="54"/>
      <c r="CW291" s="54"/>
      <c r="CX291" s="54"/>
      <c r="CY291" s="54"/>
      <c r="CZ291" s="54"/>
      <c r="DA291" s="54"/>
      <c r="DB291" s="54"/>
      <c r="DC291" s="54"/>
      <c r="DD291" s="54"/>
      <c r="DE291" s="54"/>
      <c r="DF291" s="54"/>
      <c r="DG291" s="54"/>
      <c r="DH291" s="54"/>
      <c r="DI291" s="54"/>
      <c r="DJ291" s="54"/>
      <c r="DK291" s="54"/>
    </row>
    <row r="292" spans="1:115" s="7" customFormat="1" x14ac:dyDescent="0.25">
      <c r="A292" s="277"/>
      <c r="B292" s="277"/>
      <c r="C292" s="277"/>
      <c r="D292" s="277"/>
      <c r="E292" s="75"/>
      <c r="F292" s="277"/>
      <c r="G292" s="277"/>
      <c r="H292" s="277"/>
      <c r="I292" s="280"/>
      <c r="J292" s="76"/>
      <c r="K292" s="76"/>
      <c r="L292" s="320" t="s">
        <v>939</v>
      </c>
      <c r="M292" s="323" t="s">
        <v>939</v>
      </c>
      <c r="N292" s="320" t="s">
        <v>937</v>
      </c>
      <c r="O292" s="75" t="s">
        <v>925</v>
      </c>
      <c r="P292" s="75" t="s">
        <v>926</v>
      </c>
      <c r="Q292" s="321">
        <f>877800-378800</f>
        <v>499000</v>
      </c>
      <c r="R292" s="262"/>
      <c r="S292" s="262"/>
      <c r="T292" s="271"/>
      <c r="U292" s="78"/>
      <c r="V292" s="78"/>
      <c r="W292" s="78"/>
      <c r="X292" s="78"/>
      <c r="Y292" s="78"/>
      <c r="Z292" s="50"/>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c r="BH292" s="107"/>
      <c r="BI292" s="51"/>
      <c r="BJ292" s="51"/>
      <c r="BK292" s="51"/>
      <c r="BL292" s="51"/>
      <c r="BM292" s="51"/>
      <c r="BN292" s="51"/>
      <c r="BO292" s="51"/>
      <c r="BP292" s="51"/>
      <c r="BQ292" s="51"/>
      <c r="BR292" s="51"/>
      <c r="BS292" s="51"/>
      <c r="BT292" s="51"/>
      <c r="BU292" s="51"/>
      <c r="BV292" s="51"/>
      <c r="BW292" s="51"/>
      <c r="BX292" s="51"/>
      <c r="BY292" s="51"/>
      <c r="BZ292" s="51"/>
      <c r="CA292" s="51"/>
      <c r="CB292" s="51"/>
      <c r="CC292" s="51"/>
      <c r="CD292" s="51"/>
      <c r="CE292" s="51"/>
      <c r="CF292" s="51"/>
      <c r="CG292" s="51"/>
      <c r="CH292" s="51"/>
      <c r="CI292" s="108"/>
      <c r="CJ292" s="51"/>
      <c r="CK292" s="52"/>
      <c r="CL292" s="53"/>
      <c r="CM292" s="53"/>
      <c r="CN292" s="53"/>
      <c r="CO292" s="53"/>
      <c r="CP292" s="53"/>
      <c r="CQ292" s="53"/>
      <c r="CR292" s="54"/>
      <c r="CS292" s="54"/>
      <c r="CT292" s="54"/>
      <c r="CU292" s="54"/>
      <c r="CV292" s="54"/>
      <c r="CW292" s="54"/>
      <c r="CX292" s="54"/>
      <c r="CY292" s="54"/>
      <c r="CZ292" s="54"/>
      <c r="DA292" s="54"/>
      <c r="DB292" s="54"/>
      <c r="DC292" s="54"/>
      <c r="DD292" s="54"/>
      <c r="DE292" s="54"/>
      <c r="DF292" s="54"/>
      <c r="DG292" s="54"/>
      <c r="DH292" s="54"/>
      <c r="DI292" s="54"/>
      <c r="DJ292" s="54"/>
      <c r="DK292" s="54"/>
    </row>
    <row r="293" spans="1:115" ht="15.75" x14ac:dyDescent="0.25">
      <c r="A293" s="89" t="s">
        <v>451</v>
      </c>
      <c r="B293" s="89" t="s">
        <v>164</v>
      </c>
      <c r="C293" s="89" t="s">
        <v>100</v>
      </c>
      <c r="D293" s="89" t="s">
        <v>488</v>
      </c>
      <c r="E293" s="89"/>
      <c r="F293" s="89"/>
      <c r="G293" s="89"/>
      <c r="H293" s="90"/>
      <c r="I293" s="169" t="s">
        <v>887</v>
      </c>
      <c r="J293" s="76">
        <f t="shared" si="77"/>
        <v>0</v>
      </c>
      <c r="K293" s="76"/>
      <c r="L293" s="76"/>
      <c r="M293" s="76"/>
      <c r="N293" s="76"/>
      <c r="O293" s="76"/>
      <c r="P293" s="76"/>
      <c r="Q293" s="76"/>
      <c r="R293" s="76"/>
      <c r="S293" s="76"/>
      <c r="T293" s="92"/>
      <c r="U293" s="92"/>
      <c r="V293" s="92"/>
      <c r="W293" s="92"/>
      <c r="X293" s="92"/>
      <c r="Y293" s="92"/>
      <c r="Z293" s="50">
        <f t="shared" si="78"/>
        <v>0</v>
      </c>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
      <c r="BO293" s="51"/>
      <c r="BP293" s="51"/>
      <c r="BQ293" s="51"/>
      <c r="BR293" s="51"/>
      <c r="BS293" s="51"/>
      <c r="BT293" s="51"/>
      <c r="BU293" s="51"/>
      <c r="BV293" s="51"/>
      <c r="BW293" s="51"/>
      <c r="BX293" s="51"/>
      <c r="BY293" s="51"/>
      <c r="BZ293" s="51"/>
      <c r="CA293" s="51"/>
      <c r="CB293" s="51"/>
      <c r="CC293" s="51"/>
      <c r="CD293" s="51"/>
      <c r="CE293" s="51"/>
      <c r="CF293" s="51"/>
      <c r="CG293" s="51"/>
      <c r="CH293" s="51"/>
      <c r="CI293" s="51"/>
      <c r="CJ293" s="51"/>
      <c r="CK293" s="52"/>
      <c r="CL293" s="53"/>
      <c r="CM293" s="53"/>
      <c r="CN293" s="53"/>
      <c r="CO293" s="53"/>
      <c r="CP293" s="53"/>
      <c r="CQ293" s="53"/>
      <c r="CR293" s="54"/>
      <c r="CS293" s="54"/>
      <c r="CT293" s="54"/>
      <c r="CU293" s="54"/>
      <c r="CV293" s="54"/>
      <c r="CW293" s="54"/>
      <c r="CX293" s="54"/>
      <c r="CY293" s="54"/>
      <c r="CZ293" s="54"/>
      <c r="DA293" s="54"/>
      <c r="DB293" s="54"/>
      <c r="DC293" s="54"/>
      <c r="DD293" s="54"/>
      <c r="DE293" s="54"/>
      <c r="DF293" s="54"/>
      <c r="DG293" s="54"/>
      <c r="DH293" s="54"/>
      <c r="DI293" s="54"/>
      <c r="DJ293" s="54"/>
      <c r="DK293" s="54"/>
    </row>
    <row r="294" spans="1:115" ht="15.75" x14ac:dyDescent="0.25">
      <c r="A294" s="67" t="s">
        <v>451</v>
      </c>
      <c r="B294" s="67" t="s">
        <v>164</v>
      </c>
      <c r="C294" s="67" t="s">
        <v>100</v>
      </c>
      <c r="D294" s="67" t="s">
        <v>488</v>
      </c>
      <c r="E294" s="67" t="s">
        <v>139</v>
      </c>
      <c r="F294" s="67"/>
      <c r="G294" s="68"/>
      <c r="H294" s="68"/>
      <c r="I294" s="69" t="s">
        <v>129</v>
      </c>
      <c r="J294" s="76"/>
      <c r="K294" s="76"/>
      <c r="L294" s="76"/>
      <c r="M294" s="76"/>
      <c r="N294" s="76"/>
      <c r="O294" s="76"/>
      <c r="P294" s="76"/>
      <c r="Q294" s="76"/>
      <c r="R294" s="76"/>
      <c r="S294" s="76"/>
      <c r="T294" s="70"/>
      <c r="U294" s="70"/>
      <c r="V294" s="70"/>
      <c r="W294" s="70"/>
      <c r="X294" s="70"/>
      <c r="Y294" s="70"/>
      <c r="Z294" s="50"/>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1"/>
      <c r="BS294" s="51"/>
      <c r="BT294" s="51"/>
      <c r="BU294" s="51"/>
      <c r="BV294" s="51"/>
      <c r="BW294" s="51"/>
      <c r="BX294" s="51"/>
      <c r="BY294" s="51"/>
      <c r="BZ294" s="51"/>
      <c r="CA294" s="51"/>
      <c r="CB294" s="51"/>
      <c r="CC294" s="51"/>
      <c r="CD294" s="51"/>
      <c r="CE294" s="51"/>
      <c r="CF294" s="51"/>
      <c r="CG294" s="51"/>
      <c r="CH294" s="51"/>
      <c r="CI294" s="51"/>
      <c r="CJ294" s="51"/>
      <c r="CK294" s="52"/>
      <c r="CL294" s="53"/>
      <c r="CM294" s="53"/>
      <c r="CN294" s="53"/>
      <c r="CO294" s="53"/>
      <c r="CP294" s="53"/>
      <c r="CQ294" s="53"/>
      <c r="CR294" s="54"/>
      <c r="CS294" s="54"/>
      <c r="CT294" s="54"/>
      <c r="CU294" s="54"/>
      <c r="CV294" s="54"/>
      <c r="CW294" s="54"/>
      <c r="CX294" s="54"/>
      <c r="CY294" s="54"/>
      <c r="CZ294" s="54"/>
      <c r="DA294" s="54"/>
      <c r="DB294" s="54"/>
      <c r="DC294" s="54"/>
      <c r="DD294" s="54"/>
      <c r="DE294" s="54"/>
      <c r="DF294" s="54"/>
      <c r="DG294" s="54"/>
      <c r="DH294" s="54"/>
      <c r="DI294" s="54"/>
      <c r="DJ294" s="54"/>
      <c r="DK294" s="54"/>
    </row>
    <row r="295" spans="1:115" ht="15.75" x14ac:dyDescent="0.25">
      <c r="A295" s="184" t="s">
        <v>451</v>
      </c>
      <c r="B295" s="184" t="s">
        <v>164</v>
      </c>
      <c r="C295" s="184" t="s">
        <v>100</v>
      </c>
      <c r="D295" s="184" t="s">
        <v>488</v>
      </c>
      <c r="E295" s="71" t="s">
        <v>139</v>
      </c>
      <c r="F295" s="184" t="s">
        <v>888</v>
      </c>
      <c r="G295" s="184"/>
      <c r="H295" s="185"/>
      <c r="I295" s="186" t="s">
        <v>889</v>
      </c>
      <c r="J295" s="187">
        <f t="shared" ref="J295" si="79">Z295</f>
        <v>0</v>
      </c>
      <c r="K295" s="187"/>
      <c r="L295" s="187"/>
      <c r="M295" s="187"/>
      <c r="N295" s="187"/>
      <c r="O295" s="187"/>
      <c r="P295" s="187"/>
      <c r="Q295" s="187"/>
      <c r="R295" s="187"/>
      <c r="S295" s="187"/>
      <c r="T295" s="188"/>
      <c r="U295" s="188"/>
      <c r="V295" s="188"/>
      <c r="W295" s="188"/>
      <c r="X295" s="79"/>
      <c r="Y295" s="79"/>
      <c r="Z295" s="189">
        <f t="shared" ref="Z295" si="80">SUM(AA295:CK295)</f>
        <v>0</v>
      </c>
      <c r="AA295" s="137"/>
      <c r="AB295" s="137"/>
      <c r="AC295" s="137"/>
      <c r="AD295" s="137"/>
      <c r="AE295" s="137"/>
      <c r="AF295" s="137"/>
      <c r="AG295" s="137"/>
      <c r="AH295" s="137"/>
      <c r="AI295" s="137"/>
      <c r="AJ295" s="137"/>
      <c r="AK295" s="137"/>
      <c r="AL295" s="137"/>
      <c r="AM295" s="137"/>
      <c r="AN295" s="137"/>
      <c r="AO295" s="137"/>
      <c r="AP295" s="137"/>
      <c r="AQ295" s="137"/>
      <c r="AR295" s="137"/>
      <c r="AS295" s="137"/>
      <c r="AT295" s="137"/>
      <c r="AU295" s="137"/>
      <c r="AV295" s="137"/>
      <c r="AW295" s="137"/>
      <c r="AX295" s="137"/>
      <c r="AY295" s="137"/>
      <c r="AZ295" s="137"/>
      <c r="BA295" s="137"/>
      <c r="BB295" s="137"/>
      <c r="BC295" s="137"/>
      <c r="BD295" s="137"/>
      <c r="BE295" s="137"/>
      <c r="BF295" s="137"/>
      <c r="BG295" s="137"/>
      <c r="BH295" s="137"/>
      <c r="BI295" s="137"/>
      <c r="BJ295" s="137"/>
      <c r="BK295" s="137"/>
      <c r="BL295" s="137"/>
      <c r="BM295" s="137"/>
      <c r="BN295" s="137"/>
      <c r="BO295" s="137"/>
      <c r="BP295" s="137"/>
      <c r="BQ295" s="137"/>
      <c r="BR295" s="137"/>
      <c r="BS295" s="137"/>
      <c r="BT295" s="137"/>
      <c r="BU295" s="137"/>
      <c r="BV295" s="137"/>
      <c r="BW295" s="137"/>
      <c r="BX295" s="137"/>
      <c r="BY295" s="137"/>
      <c r="BZ295" s="137"/>
      <c r="CA295" s="137"/>
      <c r="CB295" s="137"/>
      <c r="CC295" s="137"/>
      <c r="CD295" s="137"/>
      <c r="CE295" s="137"/>
      <c r="CF295" s="137"/>
      <c r="CG295" s="137"/>
      <c r="CH295" s="137"/>
      <c r="CI295" s="137"/>
      <c r="CJ295" s="137"/>
      <c r="CK295" s="190"/>
      <c r="CL295" s="191"/>
      <c r="CM295" s="191"/>
      <c r="CN295" s="191"/>
      <c r="CO295" s="191"/>
      <c r="CP295" s="191"/>
      <c r="CQ295" s="191"/>
      <c r="CR295" s="54"/>
      <c r="CS295" s="54"/>
      <c r="CT295" s="54"/>
      <c r="CU295" s="54"/>
      <c r="CV295" s="54"/>
      <c r="CW295" s="54"/>
      <c r="CX295" s="54"/>
      <c r="CY295" s="54"/>
      <c r="CZ295" s="54"/>
      <c r="DA295" s="54"/>
      <c r="DB295" s="54"/>
      <c r="DC295" s="54"/>
      <c r="DD295" s="54"/>
      <c r="DE295" s="54"/>
      <c r="DF295" s="54"/>
      <c r="DG295" s="54"/>
      <c r="DH295" s="54"/>
      <c r="DI295" s="54"/>
      <c r="DJ295" s="54"/>
      <c r="DK295" s="54"/>
    </row>
    <row r="296" spans="1:115" s="198" customFormat="1" ht="30" x14ac:dyDescent="0.25">
      <c r="A296" s="275" t="s">
        <v>451</v>
      </c>
      <c r="B296" s="275" t="s">
        <v>164</v>
      </c>
      <c r="C296" s="275" t="s">
        <v>100</v>
      </c>
      <c r="D296" s="275" t="s">
        <v>488</v>
      </c>
      <c r="E296" s="192"/>
      <c r="F296" s="275" t="s">
        <v>888</v>
      </c>
      <c r="G296" s="275" t="s">
        <v>120</v>
      </c>
      <c r="H296" s="275" t="s">
        <v>143</v>
      </c>
      <c r="I296" s="278" t="s">
        <v>890</v>
      </c>
      <c r="J296" s="260">
        <f>Z296</f>
        <v>100000000</v>
      </c>
      <c r="K296" s="260" t="s">
        <v>891</v>
      </c>
      <c r="L296" s="269">
        <v>135</v>
      </c>
      <c r="M296" s="193" t="s">
        <v>892</v>
      </c>
      <c r="N296" s="284" t="s">
        <v>893</v>
      </c>
      <c r="O296" s="260" t="s">
        <v>847</v>
      </c>
      <c r="P296" s="260" t="s">
        <v>855</v>
      </c>
      <c r="Q296" s="193">
        <v>35000000</v>
      </c>
      <c r="R296" s="260" t="s">
        <v>829</v>
      </c>
      <c r="S296" s="260" t="s">
        <v>894</v>
      </c>
      <c r="T296" s="269">
        <v>2019005810100</v>
      </c>
      <c r="U296" s="272"/>
      <c r="V296" s="194" t="s">
        <v>895</v>
      </c>
      <c r="W296" s="194" t="s">
        <v>896</v>
      </c>
      <c r="X296" s="195"/>
      <c r="Y296" s="196"/>
      <c r="Z296" s="260">
        <f>SUM(AA298:CK298)</f>
        <v>100000000</v>
      </c>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CA296" s="194"/>
      <c r="CB296" s="194"/>
      <c r="CC296" s="194"/>
      <c r="CD296" s="194"/>
      <c r="CE296" s="194"/>
      <c r="CF296" s="194"/>
      <c r="CG296" s="194"/>
      <c r="CH296" s="194"/>
      <c r="CI296" s="194"/>
      <c r="CJ296" s="194"/>
      <c r="CK296" s="194"/>
      <c r="CL296" s="197"/>
      <c r="CM296" s="197"/>
      <c r="CN296" s="197"/>
      <c r="CO296" s="197"/>
      <c r="CP296" s="197"/>
      <c r="CQ296" s="197"/>
      <c r="CR296" s="197"/>
      <c r="CS296" s="197"/>
      <c r="CT296" s="197"/>
      <c r="CU296" s="197"/>
      <c r="CV296" s="197"/>
      <c r="CW296" s="197"/>
      <c r="CX296" s="197"/>
      <c r="CY296" s="197"/>
      <c r="CZ296" s="197"/>
      <c r="DA296" s="197"/>
      <c r="DB296" s="197"/>
      <c r="DC296" s="197"/>
      <c r="DD296" s="197"/>
      <c r="DE296" s="197"/>
      <c r="DF296" s="197"/>
      <c r="DG296" s="197"/>
      <c r="DH296" s="197"/>
      <c r="DI296" s="197"/>
      <c r="DJ296" s="197"/>
      <c r="DK296" s="197"/>
    </row>
    <row r="297" spans="1:115" ht="45" x14ac:dyDescent="0.25">
      <c r="A297" s="276"/>
      <c r="B297" s="276"/>
      <c r="C297" s="276"/>
      <c r="D297" s="276"/>
      <c r="E297" s="71"/>
      <c r="F297" s="276"/>
      <c r="G297" s="276"/>
      <c r="H297" s="276"/>
      <c r="I297" s="279"/>
      <c r="J297" s="261"/>
      <c r="K297" s="281"/>
      <c r="L297" s="283"/>
      <c r="M297" s="199" t="s">
        <v>897</v>
      </c>
      <c r="N297" s="285"/>
      <c r="O297" s="268"/>
      <c r="P297" s="268"/>
      <c r="Q297" s="200">
        <v>40000000</v>
      </c>
      <c r="R297" s="261"/>
      <c r="S297" s="261"/>
      <c r="T297" s="270"/>
      <c r="U297" s="273"/>
      <c r="V297" s="261" t="s">
        <v>898</v>
      </c>
      <c r="W297" s="201" t="s">
        <v>899</v>
      </c>
      <c r="X297" s="79"/>
      <c r="Y297" s="79"/>
      <c r="Z297" s="261"/>
      <c r="AA297" s="201"/>
      <c r="AB297" s="201"/>
      <c r="AC297" s="201"/>
      <c r="AD297" s="201"/>
      <c r="AE297" s="201"/>
      <c r="AF297" s="201"/>
      <c r="AG297" s="201"/>
      <c r="AH297" s="201"/>
      <c r="AI297" s="201"/>
      <c r="AJ297" s="201"/>
      <c r="AK297" s="201"/>
      <c r="AL297" s="201"/>
      <c r="AM297" s="201"/>
      <c r="AN297" s="201"/>
      <c r="AO297" s="201"/>
      <c r="AP297" s="201"/>
      <c r="AQ297" s="201"/>
      <c r="AR297" s="201"/>
      <c r="AS297" s="201"/>
      <c r="AT297" s="201"/>
      <c r="AU297" s="201"/>
      <c r="AV297" s="201"/>
      <c r="AW297" s="201"/>
      <c r="AX297" s="201"/>
      <c r="AY297" s="201"/>
      <c r="AZ297" s="201"/>
      <c r="BA297" s="201"/>
      <c r="BB297" s="201"/>
      <c r="BC297" s="201"/>
      <c r="BD297" s="201"/>
      <c r="BE297" s="201"/>
      <c r="BF297" s="201"/>
      <c r="BG297" s="201"/>
      <c r="BH297" s="201"/>
      <c r="BI297" s="201"/>
      <c r="BJ297" s="201"/>
      <c r="BK297" s="201"/>
      <c r="BL297" s="201"/>
      <c r="BM297" s="201"/>
      <c r="BN297" s="201"/>
      <c r="BO297" s="201"/>
      <c r="BP297" s="201"/>
      <c r="BQ297" s="201"/>
      <c r="BR297" s="201"/>
      <c r="BS297" s="201"/>
      <c r="BT297" s="201"/>
      <c r="BU297" s="201"/>
      <c r="BV297" s="201"/>
      <c r="BW297" s="201"/>
      <c r="BX297" s="201"/>
      <c r="BY297" s="201"/>
      <c r="BZ297" s="201"/>
      <c r="CA297" s="201"/>
      <c r="CB297" s="201"/>
      <c r="CC297" s="201"/>
      <c r="CD297" s="201"/>
      <c r="CE297" s="201"/>
      <c r="CF297" s="201"/>
      <c r="CG297" s="201"/>
      <c r="CH297" s="201"/>
      <c r="CI297" s="201"/>
      <c r="CJ297" s="201"/>
      <c r="CK297" s="202"/>
      <c r="CL297" s="203"/>
      <c r="CM297" s="203"/>
      <c r="CN297" s="203"/>
      <c r="CO297" s="203"/>
      <c r="CP297" s="203"/>
      <c r="CQ297" s="203"/>
      <c r="CR297" s="54"/>
      <c r="CS297" s="54"/>
      <c r="CT297" s="54"/>
      <c r="CU297" s="54"/>
      <c r="CV297" s="54"/>
      <c r="CW297" s="54"/>
      <c r="CX297" s="54"/>
      <c r="CY297" s="54"/>
      <c r="CZ297" s="54"/>
      <c r="DA297" s="54"/>
      <c r="DB297" s="54"/>
      <c r="DC297" s="54"/>
      <c r="DD297" s="54"/>
      <c r="DE297" s="54"/>
      <c r="DF297" s="54"/>
      <c r="DG297" s="54"/>
      <c r="DH297" s="54"/>
      <c r="DI297" s="54"/>
      <c r="DJ297" s="54"/>
      <c r="DK297" s="54"/>
    </row>
    <row r="298" spans="1:115" ht="30" x14ac:dyDescent="0.25">
      <c r="A298" s="277"/>
      <c r="B298" s="277"/>
      <c r="C298" s="277"/>
      <c r="D298" s="277"/>
      <c r="E298" s="75" t="s">
        <v>139</v>
      </c>
      <c r="F298" s="277"/>
      <c r="G298" s="277"/>
      <c r="H298" s="277"/>
      <c r="I298" s="280"/>
      <c r="J298" s="262"/>
      <c r="K298" s="282"/>
      <c r="L298" s="269"/>
      <c r="M298" s="193" t="s">
        <v>900</v>
      </c>
      <c r="N298" s="286"/>
      <c r="O298" s="260"/>
      <c r="P298" s="260"/>
      <c r="Q298" s="204">
        <v>25000000</v>
      </c>
      <c r="R298" s="262"/>
      <c r="S298" s="262"/>
      <c r="T298" s="271"/>
      <c r="U298" s="274"/>
      <c r="V298" s="262"/>
      <c r="W298" s="76" t="s">
        <v>901</v>
      </c>
      <c r="X298" s="78"/>
      <c r="Y298" s="78"/>
      <c r="Z298" s="262"/>
      <c r="AA298" s="51"/>
      <c r="AB298" s="51"/>
      <c r="AC298" s="51"/>
      <c r="AD298" s="51"/>
      <c r="AE298" s="51"/>
      <c r="AF298" s="51"/>
      <c r="AG298" s="51"/>
      <c r="AH298" s="51"/>
      <c r="AI298" s="51"/>
      <c r="AJ298" s="51"/>
      <c r="AK298" s="51">
        <v>100000000</v>
      </c>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c r="BH298" s="51"/>
      <c r="BI298" s="51"/>
      <c r="BJ298" s="51"/>
      <c r="BK298" s="51"/>
      <c r="BL298" s="51"/>
      <c r="BM298" s="51"/>
      <c r="BN298" s="51"/>
      <c r="BO298" s="51"/>
      <c r="BP298" s="51"/>
      <c r="BQ298" s="51"/>
      <c r="BR298" s="51"/>
      <c r="BS298" s="51"/>
      <c r="BT298" s="51"/>
      <c r="BU298" s="51"/>
      <c r="BV298" s="51"/>
      <c r="BW298" s="51"/>
      <c r="BX298" s="51"/>
      <c r="BY298" s="51"/>
      <c r="BZ298" s="51"/>
      <c r="CA298" s="51"/>
      <c r="CB298" s="51"/>
      <c r="CC298" s="51"/>
      <c r="CD298" s="51"/>
      <c r="CE298" s="51"/>
      <c r="CF298" s="51"/>
      <c r="CG298" s="51"/>
      <c r="CH298" s="51"/>
      <c r="CI298" s="51"/>
      <c r="CJ298" s="51"/>
      <c r="CK298" s="52"/>
      <c r="CL298" s="53"/>
      <c r="CM298" s="53"/>
      <c r="CN298" s="53"/>
      <c r="CO298" s="53"/>
      <c r="CP298" s="53"/>
      <c r="CQ298" s="53"/>
      <c r="CR298" s="54"/>
      <c r="CS298" s="54"/>
      <c r="CT298" s="54"/>
      <c r="CU298" s="54"/>
      <c r="CV298" s="54"/>
      <c r="CW298" s="54"/>
      <c r="CX298" s="54"/>
      <c r="CY298" s="54"/>
      <c r="CZ298" s="54"/>
      <c r="DA298" s="54"/>
      <c r="DB298" s="54"/>
      <c r="DC298" s="54"/>
      <c r="DD298" s="54"/>
      <c r="DE298" s="54"/>
      <c r="DF298" s="54"/>
      <c r="DG298" s="54"/>
      <c r="DH298" s="54"/>
      <c r="DI298" s="54"/>
      <c r="DJ298" s="54"/>
      <c r="DK298" s="54"/>
    </row>
    <row r="299" spans="1:115" ht="27.75" customHeight="1" x14ac:dyDescent="0.25">
      <c r="A299" s="263" t="s">
        <v>908</v>
      </c>
      <c r="B299" s="264"/>
      <c r="C299" s="264"/>
      <c r="D299" s="264"/>
      <c r="E299" s="264"/>
      <c r="F299" s="264"/>
      <c r="G299" s="264"/>
      <c r="H299" s="264"/>
      <c r="I299" s="265"/>
      <c r="J299" s="205">
        <f>SUBTOTAL(9,J9:J297)</f>
        <v>241157772370.12997</v>
      </c>
      <c r="K299" s="205"/>
      <c r="L299" s="205"/>
      <c r="M299" s="205"/>
      <c r="N299" s="205"/>
      <c r="O299" s="206"/>
      <c r="P299" s="206"/>
      <c r="Q299" s="205"/>
      <c r="R299" s="205"/>
      <c r="S299" s="205"/>
      <c r="T299" s="205"/>
      <c r="U299" s="205"/>
      <c r="V299" s="205"/>
      <c r="W299" s="205"/>
      <c r="X299" s="205"/>
      <c r="Y299" s="205"/>
      <c r="Z299" s="207">
        <f>SUBTOTAL(9,Z9:Z297)</f>
        <v>241157772370.12997</v>
      </c>
      <c r="AA299" s="207">
        <f t="shared" ref="AA299:CK299" si="81">SUBTOTAL(9,AA9:AA298)</f>
        <v>1500000000</v>
      </c>
      <c r="AB299" s="207">
        <f t="shared" si="81"/>
        <v>100000</v>
      </c>
      <c r="AC299" s="207">
        <f t="shared" si="81"/>
        <v>3000000</v>
      </c>
      <c r="AD299" s="207">
        <f t="shared" si="81"/>
        <v>100000</v>
      </c>
      <c r="AE299" s="207">
        <f t="shared" si="81"/>
        <v>50000</v>
      </c>
      <c r="AF299" s="207">
        <f t="shared" si="81"/>
        <v>1000</v>
      </c>
      <c r="AG299" s="207">
        <f t="shared" si="81"/>
        <v>100000</v>
      </c>
      <c r="AH299" s="207">
        <f t="shared" si="81"/>
        <v>386325000</v>
      </c>
      <c r="AI299" s="207">
        <f t="shared" si="81"/>
        <v>207375000</v>
      </c>
      <c r="AJ299" s="207">
        <f t="shared" si="81"/>
        <v>69026250</v>
      </c>
      <c r="AK299" s="207">
        <f t="shared" si="81"/>
        <v>3242161291.5</v>
      </c>
      <c r="AL299" s="207">
        <f t="shared" si="81"/>
        <v>11850000</v>
      </c>
      <c r="AM299" s="207">
        <f t="shared" si="81"/>
        <v>7312500</v>
      </c>
      <c r="AN299" s="207">
        <f t="shared" si="81"/>
        <v>250000000</v>
      </c>
      <c r="AO299" s="207">
        <f t="shared" si="81"/>
        <v>73125000</v>
      </c>
      <c r="AP299" s="207">
        <f t="shared" si="81"/>
        <v>36863900</v>
      </c>
      <c r="AQ299" s="207">
        <f t="shared" si="81"/>
        <v>51438000.000000007</v>
      </c>
      <c r="AR299" s="207">
        <f t="shared" si="81"/>
        <v>414750000</v>
      </c>
      <c r="AS299" s="207">
        <f t="shared" si="81"/>
        <v>1481250</v>
      </c>
      <c r="AT299" s="207">
        <f t="shared" si="81"/>
        <v>5000000</v>
      </c>
      <c r="AU299" s="207">
        <f t="shared" si="81"/>
        <v>16318750</v>
      </c>
      <c r="AV299" s="207">
        <f t="shared" si="81"/>
        <v>2437500</v>
      </c>
      <c r="AW299" s="207">
        <f t="shared" si="81"/>
        <v>92430000.000000045</v>
      </c>
      <c r="AX299" s="207">
        <f t="shared" si="81"/>
        <v>29625000</v>
      </c>
      <c r="AY299" s="207">
        <f t="shared" si="81"/>
        <v>22435000</v>
      </c>
      <c r="AZ299" s="207">
        <f t="shared" si="81"/>
        <v>41475000</v>
      </c>
      <c r="BA299" s="207">
        <f t="shared" si="81"/>
        <v>2761702206.6300001</v>
      </c>
      <c r="BB299" s="207">
        <f t="shared" si="81"/>
        <v>2910000</v>
      </c>
      <c r="BC299" s="207">
        <f t="shared" si="81"/>
        <v>1185000000</v>
      </c>
      <c r="BD299" s="207">
        <f t="shared" si="81"/>
        <v>20000000</v>
      </c>
      <c r="BE299" s="207">
        <f t="shared" si="81"/>
        <v>7200000</v>
      </c>
      <c r="BF299" s="207">
        <f t="shared" si="81"/>
        <v>216000000</v>
      </c>
      <c r="BG299" s="207">
        <f t="shared" si="81"/>
        <v>5000000</v>
      </c>
      <c r="BH299" s="207">
        <f t="shared" si="81"/>
        <v>864000000</v>
      </c>
      <c r="BI299" s="207">
        <f t="shared" si="81"/>
        <v>15000000</v>
      </c>
      <c r="BJ299" s="207">
        <f t="shared" si="81"/>
        <v>1620000000</v>
      </c>
      <c r="BK299" s="207">
        <f t="shared" si="81"/>
        <v>20000000</v>
      </c>
      <c r="BL299" s="207">
        <f t="shared" si="81"/>
        <v>3150000000</v>
      </c>
      <c r="BM299" s="207">
        <f t="shared" si="81"/>
        <v>40000000</v>
      </c>
      <c r="BN299" s="207">
        <f t="shared" si="81"/>
        <v>10000000</v>
      </c>
      <c r="BO299" s="207">
        <f t="shared" si="81"/>
        <v>10000000</v>
      </c>
      <c r="BP299" s="207">
        <f t="shared" si="81"/>
        <v>167027709556</v>
      </c>
      <c r="BQ299" s="207">
        <f t="shared" si="81"/>
        <v>9455931499</v>
      </c>
      <c r="BR299" s="207">
        <f t="shared" si="81"/>
        <v>21805891086</v>
      </c>
      <c r="BS299" s="207">
        <f t="shared" si="81"/>
        <v>50000000</v>
      </c>
      <c r="BT299" s="207">
        <f t="shared" si="81"/>
        <v>150000</v>
      </c>
      <c r="BU299" s="207">
        <f t="shared" si="81"/>
        <v>478437581</v>
      </c>
      <c r="BV299" s="207">
        <f t="shared" si="81"/>
        <v>11000000000</v>
      </c>
      <c r="BW299" s="207">
        <f t="shared" si="81"/>
        <v>1000000</v>
      </c>
      <c r="BX299" s="207">
        <f t="shared" si="81"/>
        <v>8000000000</v>
      </c>
      <c r="BY299" s="207">
        <f t="shared" si="81"/>
        <v>400000000</v>
      </c>
      <c r="BZ299" s="207">
        <f t="shared" si="81"/>
        <v>20000000</v>
      </c>
      <c r="CA299" s="207">
        <f t="shared" si="81"/>
        <v>50000</v>
      </c>
      <c r="CB299" s="207">
        <f t="shared" si="81"/>
        <v>2109090909</v>
      </c>
      <c r="CC299" s="207">
        <f t="shared" si="81"/>
        <v>790909091</v>
      </c>
      <c r="CD299" s="207">
        <f t="shared" si="81"/>
        <v>250000000</v>
      </c>
      <c r="CE299" s="207">
        <f t="shared" si="81"/>
        <v>220000000</v>
      </c>
      <c r="CF299" s="207">
        <f t="shared" si="81"/>
        <v>1000000</v>
      </c>
      <c r="CG299" s="207">
        <f t="shared" si="81"/>
        <v>3000000000</v>
      </c>
      <c r="CH299" s="207">
        <f t="shared" si="81"/>
        <v>11000000</v>
      </c>
      <c r="CI299" s="207">
        <f t="shared" si="81"/>
        <v>15000000</v>
      </c>
      <c r="CJ299" s="207">
        <f t="shared" si="81"/>
        <v>10000</v>
      </c>
      <c r="CK299" s="207">
        <f t="shared" si="81"/>
        <v>130000000</v>
      </c>
      <c r="CL299" s="208"/>
      <c r="CM299" s="208"/>
      <c r="CN299" s="208"/>
      <c r="CO299" s="208"/>
      <c r="CP299" s="208"/>
      <c r="CQ299" s="209"/>
      <c r="CR299" s="210"/>
      <c r="CS299" s="210"/>
      <c r="CT299" s="210"/>
      <c r="CU299" s="210"/>
      <c r="CV299" s="210"/>
      <c r="CW299" s="210"/>
      <c r="CX299" s="210"/>
      <c r="CY299" s="210"/>
      <c r="CZ299" s="210"/>
      <c r="DA299" s="210"/>
      <c r="DB299" s="210"/>
      <c r="DC299" s="210"/>
      <c r="DD299" s="210"/>
      <c r="DE299" s="210"/>
      <c r="DF299" s="210"/>
      <c r="DG299" s="210"/>
      <c r="DH299" s="210"/>
      <c r="DI299" s="210"/>
      <c r="DJ299" s="210"/>
      <c r="DK299" s="210"/>
    </row>
    <row r="300" spans="1:115" ht="15.75" customHeight="1" x14ac:dyDescent="0.25">
      <c r="A300" s="211"/>
      <c r="B300" s="211"/>
      <c r="C300" s="211"/>
      <c r="D300" s="211"/>
      <c r="E300" s="211"/>
      <c r="F300" s="211"/>
      <c r="G300" s="211"/>
      <c r="H300" s="211"/>
      <c r="I300" s="212"/>
      <c r="J300" s="213"/>
      <c r="K300" s="213"/>
      <c r="L300" s="213"/>
      <c r="M300" s="213"/>
      <c r="N300" s="213"/>
      <c r="O300" s="213"/>
      <c r="P300" s="213"/>
      <c r="Q300" s="213"/>
      <c r="R300" s="213"/>
      <c r="S300" s="213"/>
      <c r="T300" s="214"/>
      <c r="U300" s="214"/>
      <c r="V300" s="214"/>
      <c r="W300" s="214"/>
      <c r="X300" s="214"/>
      <c r="Y300" s="214"/>
      <c r="Z300" s="103"/>
      <c r="AA300" s="215"/>
      <c r="AB300" s="215"/>
      <c r="AC300" s="215"/>
      <c r="AD300" s="215"/>
      <c r="AE300" s="215"/>
      <c r="AF300" s="215"/>
      <c r="AG300" s="215"/>
      <c r="AH300" s="215"/>
      <c r="AI300" s="215"/>
      <c r="AJ300" s="215"/>
      <c r="AK300" s="215"/>
      <c r="AL300" s="215"/>
      <c r="AM300" s="215"/>
      <c r="AN300" s="215"/>
      <c r="AO300" s="215"/>
      <c r="AP300" s="215"/>
      <c r="AQ300" s="215"/>
      <c r="AR300" s="215"/>
      <c r="AS300" s="215"/>
      <c r="AT300" s="215"/>
      <c r="AU300" s="215"/>
      <c r="AV300" s="215"/>
      <c r="AW300" s="215"/>
      <c r="AX300" s="215"/>
      <c r="AY300" s="215"/>
      <c r="AZ300" s="215"/>
      <c r="BA300" s="215"/>
      <c r="BB300" s="215"/>
      <c r="BC300" s="215"/>
      <c r="BD300" s="215"/>
      <c r="BE300" s="215"/>
      <c r="BF300" s="215"/>
      <c r="BG300" s="215"/>
      <c r="BH300" s="215"/>
      <c r="BI300" s="215"/>
      <c r="BJ300" s="215"/>
      <c r="BK300" s="215"/>
      <c r="BL300" s="215"/>
      <c r="BM300" s="215"/>
      <c r="BN300" s="215"/>
      <c r="BO300" s="215"/>
      <c r="BP300" s="215"/>
      <c r="BQ300" s="215"/>
      <c r="BR300" s="215"/>
      <c r="BS300" s="215"/>
      <c r="BT300" s="215"/>
      <c r="BU300" s="215"/>
      <c r="BV300" s="215"/>
      <c r="BW300" s="215"/>
      <c r="BX300" s="215"/>
      <c r="BY300" s="215"/>
      <c r="BZ300" s="215"/>
      <c r="CA300" s="215"/>
      <c r="CB300" s="215"/>
      <c r="CC300" s="215"/>
      <c r="CD300" s="215"/>
      <c r="CE300" s="215"/>
      <c r="CF300" s="215"/>
      <c r="CG300" s="215"/>
      <c r="CH300" s="215"/>
      <c r="CI300" s="215"/>
      <c r="CJ300" s="215"/>
      <c r="CK300" s="215"/>
      <c r="CL300" s="54"/>
      <c r="CM300" s="54"/>
      <c r="CN300" s="54"/>
      <c r="CO300" s="54"/>
      <c r="CP300" s="54"/>
      <c r="CQ300" s="54"/>
      <c r="CR300" s="54"/>
      <c r="CS300" s="54"/>
      <c r="CT300" s="54"/>
      <c r="CU300" s="54"/>
      <c r="CV300" s="54"/>
      <c r="CW300" s="54"/>
      <c r="CX300" s="54"/>
      <c r="CY300" s="54"/>
      <c r="CZ300" s="54"/>
      <c r="DA300" s="54"/>
      <c r="DB300" s="54"/>
      <c r="DC300" s="54"/>
      <c r="DD300" s="54"/>
      <c r="DE300" s="54"/>
      <c r="DF300" s="54"/>
      <c r="DG300" s="54"/>
      <c r="DH300" s="54"/>
      <c r="DI300" s="54"/>
      <c r="DJ300" s="54"/>
      <c r="DK300" s="54"/>
    </row>
    <row r="301" spans="1:115" ht="15.75" customHeight="1" x14ac:dyDescent="0.25">
      <c r="A301" s="211"/>
      <c r="B301" s="211"/>
      <c r="C301" s="211"/>
      <c r="D301" s="211"/>
      <c r="E301" s="211"/>
      <c r="F301" s="211"/>
      <c r="G301" s="5"/>
      <c r="H301" s="211"/>
      <c r="I301" s="216"/>
      <c r="J301" s="216"/>
      <c r="K301" s="216"/>
      <c r="L301" s="216"/>
      <c r="M301" s="216"/>
      <c r="N301" s="216"/>
      <c r="O301" s="216"/>
      <c r="P301" s="216"/>
      <c r="Q301" s="216"/>
      <c r="R301" s="216"/>
      <c r="S301" s="216"/>
      <c r="T301" s="214"/>
      <c r="U301" s="214"/>
      <c r="V301" s="214"/>
      <c r="W301" s="214"/>
      <c r="X301" s="214"/>
      <c r="Y301" s="214"/>
      <c r="Z301" s="211"/>
      <c r="AA301" s="215"/>
      <c r="AB301" s="215"/>
      <c r="AC301" s="215"/>
      <c r="AD301" s="215"/>
      <c r="AE301" s="215"/>
      <c r="AF301" s="215"/>
      <c r="AG301" s="215"/>
      <c r="AH301" s="215"/>
      <c r="AI301" s="215"/>
      <c r="AJ301" s="215"/>
      <c r="AK301" s="215"/>
      <c r="AL301" s="215"/>
      <c r="AM301" s="215"/>
      <c r="AN301" s="215"/>
      <c r="AO301" s="215"/>
      <c r="AP301" s="215"/>
      <c r="AQ301" s="215"/>
      <c r="AR301" s="215"/>
      <c r="AS301" s="215"/>
      <c r="AT301" s="215"/>
      <c r="AU301" s="215"/>
      <c r="AV301" s="215"/>
      <c r="AW301" s="215"/>
      <c r="AX301" s="215"/>
      <c r="AY301" s="215"/>
      <c r="AZ301" s="215"/>
      <c r="BA301" s="215"/>
      <c r="BB301" s="215"/>
      <c r="BC301" s="215"/>
      <c r="BD301" s="215"/>
      <c r="BE301" s="215"/>
      <c r="BF301" s="215"/>
      <c r="BG301" s="215"/>
      <c r="BH301" s="215"/>
      <c r="BI301" s="215"/>
      <c r="BJ301" s="215"/>
      <c r="BK301" s="215"/>
      <c r="BL301" s="215"/>
      <c r="BM301" s="215"/>
      <c r="BN301" s="215"/>
      <c r="BO301" s="215"/>
      <c r="BP301" s="215"/>
      <c r="BQ301" s="215"/>
      <c r="BR301" s="215"/>
      <c r="BS301" s="215"/>
      <c r="BT301" s="215"/>
      <c r="BU301" s="215"/>
      <c r="BV301" s="215"/>
      <c r="BW301" s="215"/>
      <c r="BX301" s="215"/>
      <c r="BY301" s="215"/>
      <c r="BZ301" s="215"/>
      <c r="CA301" s="215"/>
      <c r="CB301" s="215"/>
      <c r="CC301" s="215"/>
      <c r="CD301" s="215"/>
      <c r="CE301" s="215"/>
      <c r="CF301" s="215"/>
      <c r="CG301" s="215"/>
      <c r="CH301" s="215"/>
      <c r="CI301" s="215"/>
      <c r="CJ301" s="215"/>
      <c r="CK301" s="215"/>
      <c r="CL301" s="54"/>
      <c r="CM301" s="54"/>
      <c r="CN301" s="54"/>
      <c r="CO301" s="54"/>
      <c r="CP301" s="54"/>
      <c r="CQ301" s="54"/>
      <c r="CR301" s="54"/>
      <c r="CS301" s="54"/>
      <c r="CT301" s="54"/>
      <c r="CU301" s="54"/>
      <c r="CV301" s="54"/>
      <c r="CW301" s="54"/>
      <c r="CX301" s="54"/>
      <c r="CY301" s="54"/>
      <c r="CZ301" s="54"/>
      <c r="DA301" s="54"/>
      <c r="DB301" s="54"/>
      <c r="DC301" s="54"/>
      <c r="DD301" s="54"/>
      <c r="DE301" s="54"/>
      <c r="DF301" s="54"/>
      <c r="DG301" s="54"/>
      <c r="DH301" s="54"/>
      <c r="DI301" s="54"/>
      <c r="DJ301" s="54"/>
      <c r="DK301" s="54"/>
    </row>
    <row r="302" spans="1:115" ht="72" customHeight="1" x14ac:dyDescent="0.25">
      <c r="A302" s="211"/>
      <c r="B302" s="211"/>
      <c r="C302" s="211"/>
      <c r="D302" s="211"/>
      <c r="E302" s="211"/>
      <c r="F302" s="211"/>
      <c r="G302" s="5"/>
      <c r="H302" s="211"/>
      <c r="I302" s="216"/>
      <c r="J302" s="216"/>
      <c r="K302" s="216"/>
      <c r="L302" s="216"/>
      <c r="M302" s="216"/>
      <c r="N302" s="216"/>
      <c r="O302" s="217"/>
      <c r="P302" s="217"/>
      <c r="Q302" s="216"/>
      <c r="R302" s="216"/>
      <c r="S302" s="217"/>
      <c r="T302" s="214"/>
      <c r="U302" s="214"/>
      <c r="V302" s="214"/>
      <c r="W302" s="214"/>
      <c r="X302" s="214"/>
      <c r="Y302" s="214"/>
      <c r="Z302" s="211"/>
      <c r="AA302" s="215"/>
      <c r="AB302" s="215"/>
      <c r="AC302" s="215"/>
      <c r="AD302" s="215"/>
      <c r="AE302" s="215"/>
      <c r="AF302" s="215"/>
      <c r="AG302" s="215"/>
      <c r="AH302" s="215"/>
      <c r="AI302" s="215"/>
      <c r="AJ302" s="215"/>
      <c r="AK302" s="215"/>
      <c r="AL302" s="215"/>
      <c r="AM302" s="215"/>
      <c r="AN302" s="215"/>
      <c r="AO302" s="215"/>
      <c r="AP302" s="215"/>
      <c r="AQ302" s="215"/>
      <c r="AR302" s="215"/>
      <c r="AS302" s="215"/>
      <c r="AT302" s="215"/>
      <c r="AU302" s="215"/>
      <c r="AV302" s="215"/>
      <c r="AW302" s="215"/>
      <c r="AX302" s="215"/>
      <c r="AY302" s="215"/>
      <c r="AZ302" s="215"/>
      <c r="BA302" s="215"/>
      <c r="BB302" s="215"/>
      <c r="BC302" s="215"/>
      <c r="BD302" s="215"/>
      <c r="BE302" s="215"/>
      <c r="BF302" s="215"/>
      <c r="BG302" s="215"/>
      <c r="BH302" s="215"/>
      <c r="BI302" s="215"/>
      <c r="BJ302" s="215"/>
      <c r="BK302" s="215"/>
      <c r="BL302" s="215"/>
      <c r="BM302" s="215"/>
      <c r="BN302" s="215"/>
      <c r="BO302" s="215"/>
      <c r="BP302" s="215"/>
      <c r="BQ302" s="215"/>
      <c r="BR302" s="215"/>
      <c r="BS302" s="215"/>
      <c r="BT302" s="215"/>
      <c r="BU302" s="215"/>
      <c r="BV302" s="215"/>
      <c r="BW302" s="215"/>
      <c r="BX302" s="215"/>
      <c r="BY302" s="215"/>
      <c r="BZ302" s="215"/>
      <c r="CA302" s="215"/>
      <c r="CB302" s="215"/>
      <c r="CC302" s="215"/>
      <c r="CD302" s="215"/>
      <c r="CE302" s="215"/>
      <c r="CF302" s="215"/>
      <c r="CG302" s="215"/>
      <c r="CH302" s="215"/>
      <c r="CI302" s="215"/>
      <c r="CJ302" s="215"/>
      <c r="CK302" s="215"/>
      <c r="CL302" s="54"/>
      <c r="CM302" s="54"/>
      <c r="CN302" s="54"/>
      <c r="CO302" s="54"/>
      <c r="CP302" s="54"/>
      <c r="CQ302" s="54"/>
      <c r="CR302" s="54"/>
      <c r="CS302" s="54"/>
      <c r="CT302" s="54"/>
      <c r="CU302" s="54"/>
      <c r="CV302" s="54"/>
      <c r="CW302" s="54"/>
      <c r="CX302" s="54"/>
      <c r="CY302" s="54"/>
      <c r="CZ302" s="54"/>
      <c r="DA302" s="54"/>
      <c r="DB302" s="54"/>
      <c r="DC302" s="54"/>
      <c r="DD302" s="54"/>
      <c r="DE302" s="54"/>
      <c r="DF302" s="54"/>
      <c r="DG302" s="54"/>
      <c r="DH302" s="54"/>
      <c r="DI302" s="54"/>
      <c r="DJ302" s="54"/>
      <c r="DK302" s="54"/>
    </row>
    <row r="303" spans="1:115" ht="111.75" customHeight="1" x14ac:dyDescent="0.25">
      <c r="A303" s="211"/>
      <c r="B303" s="211"/>
      <c r="C303" s="211"/>
      <c r="D303" s="211"/>
      <c r="E303" s="211"/>
      <c r="F303" s="211"/>
      <c r="G303" s="5"/>
      <c r="H303" s="211"/>
      <c r="I303" s="216"/>
      <c r="J303" s="216"/>
      <c r="K303" s="216"/>
      <c r="L303" s="216"/>
      <c r="M303" s="216"/>
      <c r="N303" s="216"/>
      <c r="O303" s="217"/>
      <c r="P303" s="217"/>
      <c r="Q303" s="216"/>
      <c r="R303" s="216"/>
      <c r="S303" s="217"/>
      <c r="T303" s="214"/>
      <c r="U303" s="214"/>
      <c r="V303" s="214"/>
      <c r="W303" s="214"/>
      <c r="X303" s="214"/>
      <c r="Y303" s="214"/>
      <c r="Z303" s="211"/>
      <c r="AA303" s="215"/>
      <c r="AB303" s="215"/>
      <c r="AC303" s="215"/>
      <c r="AD303" s="215"/>
      <c r="AE303" s="215"/>
      <c r="AF303" s="215"/>
      <c r="AG303" s="215"/>
      <c r="AH303" s="215"/>
      <c r="AI303" s="215"/>
      <c r="AJ303" s="215"/>
      <c r="AK303" s="215"/>
      <c r="AL303" s="215"/>
      <c r="AM303" s="215"/>
      <c r="AN303" s="215"/>
      <c r="AO303" s="215"/>
      <c r="AP303" s="215"/>
      <c r="AQ303" s="215"/>
      <c r="AR303" s="215"/>
      <c r="AS303" s="215"/>
      <c r="AT303" s="215"/>
      <c r="AU303" s="215"/>
      <c r="AV303" s="215"/>
      <c r="AW303" s="215"/>
      <c r="AX303" s="215"/>
      <c r="AY303" s="215"/>
      <c r="AZ303" s="215"/>
      <c r="BA303" s="215"/>
      <c r="BB303" s="215"/>
      <c r="BC303" s="215"/>
      <c r="BD303" s="215"/>
      <c r="BE303" s="215"/>
      <c r="BF303" s="215"/>
      <c r="BG303" s="215"/>
      <c r="BH303" s="215"/>
      <c r="BI303" s="215"/>
      <c r="BJ303" s="215"/>
      <c r="BK303" s="215"/>
      <c r="BL303" s="215"/>
      <c r="BM303" s="215"/>
      <c r="BN303" s="215"/>
      <c r="BO303" s="215"/>
      <c r="BP303" s="215"/>
      <c r="BQ303" s="215"/>
      <c r="BR303" s="215"/>
      <c r="BS303" s="215"/>
      <c r="BT303" s="215"/>
      <c r="BU303" s="215"/>
      <c r="BV303" s="215"/>
      <c r="BW303" s="215"/>
      <c r="BX303" s="215"/>
      <c r="BY303" s="215"/>
      <c r="BZ303" s="215"/>
      <c r="CA303" s="215"/>
      <c r="CB303" s="215"/>
      <c r="CC303" s="215"/>
      <c r="CD303" s="215"/>
      <c r="CE303" s="215"/>
      <c r="CF303" s="215"/>
      <c r="CG303" s="215"/>
      <c r="CH303" s="215"/>
      <c r="CI303" s="215"/>
      <c r="CJ303" s="215"/>
      <c r="CK303" s="215"/>
      <c r="CL303" s="54"/>
      <c r="CM303" s="54"/>
      <c r="CN303" s="54"/>
      <c r="CO303" s="54"/>
      <c r="CP303" s="54"/>
      <c r="CQ303" s="54"/>
      <c r="CR303" s="54"/>
      <c r="CS303" s="54"/>
      <c r="CT303" s="54"/>
      <c r="CU303" s="54"/>
      <c r="CV303" s="54"/>
      <c r="CW303" s="54"/>
      <c r="CX303" s="54"/>
      <c r="CY303" s="54"/>
      <c r="CZ303" s="54"/>
      <c r="DA303" s="54"/>
      <c r="DB303" s="54"/>
      <c r="DC303" s="54"/>
      <c r="DD303" s="54"/>
      <c r="DE303" s="54"/>
      <c r="DF303" s="54"/>
      <c r="DG303" s="54"/>
      <c r="DH303" s="54"/>
      <c r="DI303" s="54"/>
      <c r="DJ303" s="54"/>
      <c r="DK303" s="54"/>
    </row>
    <row r="304" spans="1:115" ht="27" customHeight="1" x14ac:dyDescent="0.25">
      <c r="A304" s="266" t="s">
        <v>902</v>
      </c>
      <c r="B304" s="255"/>
      <c r="C304" s="255"/>
      <c r="D304" s="255"/>
      <c r="E304" s="255"/>
      <c r="F304" s="255"/>
      <c r="G304" s="255"/>
      <c r="H304" s="255"/>
      <c r="I304" s="255"/>
      <c r="J304" s="255"/>
      <c r="Z304" s="211"/>
      <c r="AA304" s="215"/>
      <c r="AB304" s="215"/>
      <c r="AC304" s="215"/>
      <c r="AD304" s="215"/>
      <c r="AE304" s="215"/>
      <c r="AF304" s="215"/>
      <c r="AG304" s="215"/>
      <c r="AH304" s="215"/>
      <c r="AI304" s="215"/>
      <c r="AJ304" s="215"/>
      <c r="AK304" s="215"/>
      <c r="AL304" s="215"/>
      <c r="AM304" s="215"/>
      <c r="AN304" s="215"/>
      <c r="AO304" s="215"/>
      <c r="AP304" s="215"/>
      <c r="AQ304" s="215"/>
      <c r="AR304" s="215"/>
      <c r="AS304" s="215"/>
      <c r="AT304" s="215"/>
      <c r="AU304" s="215"/>
      <c r="AV304" s="215"/>
      <c r="AW304" s="215"/>
      <c r="AX304" s="215"/>
      <c r="AY304" s="215"/>
      <c r="AZ304" s="215"/>
      <c r="BA304" s="215"/>
      <c r="BB304" s="215"/>
      <c r="BC304" s="215"/>
      <c r="BD304" s="215"/>
      <c r="BE304" s="215"/>
      <c r="BF304" s="215"/>
      <c r="BG304" s="215"/>
      <c r="BH304" s="215"/>
      <c r="BI304" s="215"/>
      <c r="BJ304" s="215"/>
      <c r="BK304" s="215"/>
      <c r="BL304" s="215"/>
      <c r="BM304" s="215"/>
      <c r="BN304" s="215"/>
      <c r="BO304" s="215"/>
      <c r="BP304" s="215"/>
      <c r="BQ304" s="215"/>
      <c r="BR304" s="215"/>
      <c r="BS304" s="215"/>
      <c r="BT304" s="215"/>
      <c r="BU304" s="215"/>
      <c r="BV304" s="215"/>
      <c r="BW304" s="215"/>
      <c r="BX304" s="215"/>
      <c r="BY304" s="215"/>
      <c r="BZ304" s="215"/>
      <c r="CA304" s="215"/>
      <c r="CB304" s="215"/>
      <c r="CC304" s="215"/>
      <c r="CD304" s="215"/>
      <c r="CE304" s="215"/>
      <c r="CF304" s="215"/>
      <c r="CG304" s="215"/>
      <c r="CH304" s="215"/>
      <c r="CI304" s="215"/>
      <c r="CJ304" s="215"/>
      <c r="CK304" s="215"/>
      <c r="CL304" s="54"/>
      <c r="CM304" s="54"/>
      <c r="CN304" s="54"/>
      <c r="CO304" s="54"/>
      <c r="CP304" s="54"/>
      <c r="CQ304" s="54"/>
      <c r="CR304" s="54"/>
      <c r="CS304" s="54"/>
      <c r="CT304" s="54"/>
      <c r="CU304" s="54"/>
      <c r="CV304" s="54"/>
      <c r="CW304" s="54"/>
      <c r="CX304" s="54"/>
      <c r="CY304" s="54"/>
      <c r="CZ304" s="54"/>
      <c r="DA304" s="54"/>
      <c r="DB304" s="54"/>
      <c r="DC304" s="54"/>
      <c r="DD304" s="54"/>
      <c r="DE304" s="54"/>
      <c r="DF304" s="54"/>
      <c r="DG304" s="54"/>
      <c r="DH304" s="54"/>
      <c r="DI304" s="54"/>
      <c r="DJ304" s="54"/>
      <c r="DK304" s="54"/>
    </row>
    <row r="305" spans="1:115" ht="15.75" customHeight="1" x14ac:dyDescent="0.25">
      <c r="A305" s="267" t="s">
        <v>903</v>
      </c>
      <c r="B305" s="255"/>
      <c r="C305" s="255"/>
      <c r="D305" s="255"/>
      <c r="E305" s="255"/>
      <c r="F305" s="255"/>
      <c r="G305" s="255"/>
      <c r="H305" s="255"/>
      <c r="I305" s="255"/>
      <c r="J305" s="255"/>
      <c r="Z305" s="211"/>
      <c r="AA305" s="215"/>
      <c r="AB305" s="215"/>
      <c r="AC305" s="215"/>
      <c r="AD305" s="215"/>
      <c r="AE305" s="215"/>
      <c r="AF305" s="215"/>
      <c r="AG305" s="215"/>
      <c r="AH305" s="215"/>
      <c r="AI305" s="215"/>
      <c r="AJ305" s="215"/>
      <c r="AK305" s="215"/>
      <c r="AL305" s="215"/>
      <c r="AM305" s="215"/>
      <c r="AN305" s="215"/>
      <c r="AO305" s="215"/>
      <c r="AP305" s="215"/>
      <c r="AQ305" s="215"/>
      <c r="AR305" s="215"/>
      <c r="AS305" s="215"/>
      <c r="AT305" s="215"/>
      <c r="AU305" s="215"/>
      <c r="AV305" s="215"/>
      <c r="AW305" s="215"/>
      <c r="AX305" s="215"/>
      <c r="AY305" s="215"/>
      <c r="AZ305" s="215"/>
      <c r="BA305" s="215"/>
      <c r="BB305" s="215"/>
      <c r="BC305" s="215"/>
      <c r="BD305" s="215"/>
      <c r="BE305" s="215"/>
      <c r="BF305" s="215"/>
      <c r="BG305" s="215"/>
      <c r="BH305" s="215"/>
      <c r="BI305" s="215"/>
      <c r="BJ305" s="215"/>
      <c r="BK305" s="215"/>
      <c r="BL305" s="215"/>
      <c r="BM305" s="215"/>
      <c r="BN305" s="215"/>
      <c r="BO305" s="215"/>
      <c r="BP305" s="215"/>
      <c r="BQ305" s="215"/>
      <c r="BR305" s="215"/>
      <c r="BS305" s="215"/>
      <c r="BT305" s="215"/>
      <c r="BU305" s="215"/>
      <c r="BV305" s="215"/>
      <c r="BW305" s="215"/>
      <c r="BX305" s="215"/>
      <c r="BY305" s="215"/>
      <c r="BZ305" s="215"/>
      <c r="CA305" s="215"/>
      <c r="CB305" s="215"/>
      <c r="CC305" s="215"/>
      <c r="CD305" s="215"/>
      <c r="CE305" s="215"/>
      <c r="CF305" s="215"/>
      <c r="CG305" s="215"/>
      <c r="CH305" s="215"/>
      <c r="CI305" s="215"/>
      <c r="CJ305" s="215"/>
      <c r="CK305" s="215"/>
      <c r="CL305" s="54"/>
      <c r="CM305" s="54"/>
      <c r="CN305" s="54"/>
      <c r="CO305" s="54"/>
      <c r="CP305" s="54"/>
      <c r="CQ305" s="54"/>
      <c r="CR305" s="54"/>
      <c r="CS305" s="54"/>
      <c r="CT305" s="54"/>
      <c r="CU305" s="54"/>
      <c r="CV305" s="54"/>
      <c r="CW305" s="54"/>
      <c r="CX305" s="54"/>
      <c r="CY305" s="54"/>
      <c r="CZ305" s="54"/>
      <c r="DA305" s="54"/>
      <c r="DB305" s="54"/>
      <c r="DC305" s="54"/>
      <c r="DD305" s="54"/>
      <c r="DE305" s="54"/>
      <c r="DF305" s="54"/>
      <c r="DG305" s="54"/>
      <c r="DH305" s="54"/>
      <c r="DI305" s="54"/>
      <c r="DJ305" s="54"/>
      <c r="DK305" s="54"/>
    </row>
    <row r="306" spans="1:115" ht="15.75" customHeight="1" x14ac:dyDescent="0.25">
      <c r="A306" s="211"/>
      <c r="B306" s="211"/>
      <c r="C306" s="211"/>
      <c r="D306" s="211"/>
      <c r="E306" s="211"/>
      <c r="F306" s="211"/>
      <c r="G306" s="5"/>
      <c r="H306" s="211"/>
      <c r="I306" s="216"/>
      <c r="J306" s="216"/>
      <c r="K306" s="216"/>
      <c r="L306" s="216"/>
      <c r="M306" s="216"/>
      <c r="N306" s="216"/>
      <c r="O306" s="217"/>
      <c r="P306" s="217"/>
      <c r="Q306" s="216"/>
      <c r="R306" s="216"/>
      <c r="S306" s="217"/>
      <c r="T306" s="214"/>
      <c r="U306" s="214"/>
      <c r="V306" s="214"/>
      <c r="W306" s="214"/>
      <c r="X306" s="214"/>
      <c r="Y306" s="214"/>
      <c r="Z306" s="211"/>
      <c r="AA306" s="215"/>
      <c r="AB306" s="215"/>
      <c r="AC306" s="215"/>
      <c r="AD306" s="215"/>
      <c r="AE306" s="215"/>
      <c r="AF306" s="215"/>
      <c r="AG306" s="215"/>
      <c r="AH306" s="215"/>
      <c r="AI306" s="215"/>
      <c r="AJ306" s="215"/>
      <c r="AK306" s="215"/>
      <c r="AL306" s="215"/>
      <c r="AM306" s="215"/>
      <c r="AN306" s="215"/>
      <c r="AO306" s="215"/>
      <c r="AP306" s="215"/>
      <c r="AQ306" s="215"/>
      <c r="AR306" s="215"/>
      <c r="AS306" s="215"/>
      <c r="AT306" s="215"/>
      <c r="AU306" s="215"/>
      <c r="AV306" s="215"/>
      <c r="AW306" s="215"/>
      <c r="AX306" s="215"/>
      <c r="AY306" s="215"/>
      <c r="AZ306" s="215"/>
      <c r="BA306" s="215"/>
      <c r="BB306" s="215"/>
      <c r="BC306" s="215"/>
      <c r="BD306" s="215"/>
      <c r="BE306" s="215"/>
      <c r="BF306" s="215"/>
      <c r="BG306" s="215"/>
      <c r="BH306" s="215"/>
      <c r="BI306" s="215"/>
      <c r="BJ306" s="215"/>
      <c r="BK306" s="215"/>
      <c r="BL306" s="215"/>
      <c r="BM306" s="215"/>
      <c r="BN306" s="215"/>
      <c r="BO306" s="215"/>
      <c r="BP306" s="215"/>
      <c r="BQ306" s="215"/>
      <c r="BR306" s="215"/>
      <c r="BS306" s="215"/>
      <c r="BT306" s="215"/>
      <c r="BU306" s="215"/>
      <c r="BV306" s="215"/>
      <c r="BW306" s="215"/>
      <c r="BX306" s="215"/>
      <c r="BY306" s="215"/>
      <c r="BZ306" s="215"/>
      <c r="CA306" s="215"/>
      <c r="CB306" s="215"/>
      <c r="CC306" s="215"/>
      <c r="CD306" s="215"/>
      <c r="CE306" s="215"/>
      <c r="CF306" s="215"/>
      <c r="CG306" s="215"/>
      <c r="CH306" s="215"/>
      <c r="CI306" s="215"/>
      <c r="CJ306" s="215"/>
      <c r="CK306" s="215"/>
      <c r="CL306" s="54"/>
      <c r="CM306" s="54"/>
      <c r="CN306" s="54"/>
      <c r="CO306" s="54"/>
      <c r="CP306" s="54"/>
      <c r="CQ306" s="54"/>
      <c r="CR306" s="54"/>
      <c r="CS306" s="54"/>
      <c r="CT306" s="54"/>
      <c r="CU306" s="54"/>
      <c r="CV306" s="54"/>
      <c r="CW306" s="54"/>
      <c r="CX306" s="54"/>
      <c r="CY306" s="54"/>
      <c r="CZ306" s="54"/>
      <c r="DA306" s="54"/>
      <c r="DB306" s="54"/>
      <c r="DC306" s="54"/>
      <c r="DD306" s="54"/>
      <c r="DE306" s="54"/>
      <c r="DF306" s="54"/>
      <c r="DG306" s="54"/>
      <c r="DH306" s="54"/>
      <c r="DI306" s="54"/>
      <c r="DJ306" s="54"/>
      <c r="DK306" s="54"/>
    </row>
    <row r="307" spans="1:115" ht="15.75" customHeight="1" x14ac:dyDescent="0.25">
      <c r="A307" s="211"/>
      <c r="B307" s="211"/>
      <c r="C307" s="211"/>
      <c r="D307" s="211"/>
      <c r="E307" s="211"/>
      <c r="F307" s="211"/>
      <c r="G307" s="5"/>
      <c r="H307" s="211"/>
      <c r="I307" s="216"/>
      <c r="J307" s="216"/>
      <c r="K307" s="216"/>
      <c r="L307" s="216"/>
      <c r="M307" s="216"/>
      <c r="N307" s="216"/>
      <c r="O307" s="217"/>
      <c r="P307" s="217"/>
      <c r="Q307" s="216"/>
      <c r="R307" s="216"/>
      <c r="S307" s="217"/>
      <c r="T307" s="214"/>
      <c r="U307" s="214"/>
      <c r="V307" s="214"/>
      <c r="W307" s="214"/>
      <c r="X307" s="214"/>
      <c r="Y307" s="214"/>
      <c r="Z307" s="211"/>
      <c r="AA307" s="215"/>
      <c r="AB307" s="215"/>
      <c r="AC307" s="215"/>
      <c r="AD307" s="215"/>
      <c r="AE307" s="215"/>
      <c r="AF307" s="215"/>
      <c r="AG307" s="215"/>
      <c r="AH307" s="215"/>
      <c r="AI307" s="215"/>
      <c r="AJ307" s="215"/>
      <c r="AK307" s="215"/>
      <c r="AL307" s="215"/>
      <c r="AM307" s="215"/>
      <c r="AN307" s="215"/>
      <c r="AO307" s="215"/>
      <c r="AP307" s="215"/>
      <c r="AQ307" s="215"/>
      <c r="AR307" s="215"/>
      <c r="AS307" s="215"/>
      <c r="AT307" s="215"/>
      <c r="AU307" s="215"/>
      <c r="AV307" s="215"/>
      <c r="AW307" s="215"/>
      <c r="AX307" s="215"/>
      <c r="AY307" s="215"/>
      <c r="AZ307" s="215"/>
      <c r="BA307" s="215"/>
      <c r="BB307" s="215"/>
      <c r="BC307" s="215"/>
      <c r="BD307" s="215"/>
      <c r="BE307" s="215"/>
      <c r="BF307" s="215"/>
      <c r="BG307" s="215"/>
      <c r="BH307" s="215"/>
      <c r="BI307" s="215"/>
      <c r="BJ307" s="215"/>
      <c r="BK307" s="215"/>
      <c r="BL307" s="215"/>
      <c r="BM307" s="215"/>
      <c r="BN307" s="215"/>
      <c r="BO307" s="215"/>
      <c r="BP307" s="215"/>
      <c r="BQ307" s="215"/>
      <c r="BR307" s="215"/>
      <c r="BS307" s="215"/>
      <c r="BT307" s="215"/>
      <c r="BU307" s="215"/>
      <c r="BV307" s="215"/>
      <c r="BW307" s="215"/>
      <c r="BX307" s="215"/>
      <c r="BY307" s="215"/>
      <c r="BZ307" s="215"/>
      <c r="CA307" s="215"/>
      <c r="CB307" s="215"/>
      <c r="CC307" s="215"/>
      <c r="CD307" s="215"/>
      <c r="CE307" s="215"/>
      <c r="CF307" s="215"/>
      <c r="CG307" s="215"/>
      <c r="CH307" s="215"/>
      <c r="CI307" s="215"/>
      <c r="CJ307" s="215"/>
      <c r="CK307" s="215"/>
      <c r="CL307" s="54"/>
      <c r="CM307" s="54"/>
      <c r="CN307" s="54"/>
      <c r="CO307" s="54"/>
      <c r="CP307" s="54"/>
      <c r="CQ307" s="54"/>
      <c r="CR307" s="54"/>
      <c r="CS307" s="54"/>
      <c r="CT307" s="54"/>
      <c r="CU307" s="54"/>
      <c r="CV307" s="54"/>
      <c r="CW307" s="54"/>
      <c r="CX307" s="54"/>
      <c r="CY307" s="54"/>
      <c r="CZ307" s="54"/>
      <c r="DA307" s="54"/>
      <c r="DB307" s="54"/>
      <c r="DC307" s="54"/>
      <c r="DD307" s="54"/>
      <c r="DE307" s="54"/>
      <c r="DF307" s="54"/>
      <c r="DG307" s="54"/>
      <c r="DH307" s="54"/>
      <c r="DI307" s="54"/>
      <c r="DJ307" s="54"/>
      <c r="DK307" s="54"/>
    </row>
    <row r="308" spans="1:115" ht="47.25" customHeight="1" x14ac:dyDescent="0.25">
      <c r="A308" s="254" t="s">
        <v>904</v>
      </c>
      <c r="B308" s="255"/>
      <c r="C308" s="255"/>
      <c r="D308" s="255"/>
      <c r="E308" s="255"/>
      <c r="F308" s="255"/>
      <c r="G308" s="255"/>
      <c r="H308" s="211"/>
      <c r="I308" s="216"/>
      <c r="J308" s="216"/>
      <c r="K308" s="216"/>
      <c r="L308" s="216"/>
      <c r="M308" s="216"/>
      <c r="N308" s="216"/>
      <c r="O308" s="217"/>
      <c r="P308" s="217"/>
      <c r="Q308" s="216"/>
      <c r="R308" s="216"/>
      <c r="S308" s="217"/>
      <c r="T308" s="216"/>
      <c r="U308" s="216"/>
      <c r="V308" s="216"/>
      <c r="W308" s="216"/>
      <c r="X308" s="216"/>
      <c r="Y308" s="216"/>
      <c r="Z308" s="211"/>
      <c r="AA308" s="215"/>
      <c r="AB308" s="215"/>
      <c r="AC308" s="215"/>
      <c r="AD308" s="215"/>
      <c r="AE308" s="215"/>
      <c r="AF308" s="215"/>
      <c r="AG308" s="215"/>
      <c r="AH308" s="215"/>
      <c r="AI308" s="215"/>
      <c r="AJ308" s="215"/>
      <c r="AK308" s="215"/>
      <c r="AL308" s="215"/>
      <c r="AM308" s="215"/>
      <c r="AN308" s="215"/>
      <c r="AO308" s="215"/>
      <c r="AP308" s="215"/>
      <c r="AQ308" s="215"/>
      <c r="AR308" s="215"/>
      <c r="AS308" s="215"/>
      <c r="AT308" s="215"/>
      <c r="AU308" s="215"/>
      <c r="AV308" s="215"/>
      <c r="AW308" s="215"/>
      <c r="AX308" s="215"/>
      <c r="AY308" s="215"/>
      <c r="AZ308" s="215"/>
      <c r="BA308" s="215"/>
      <c r="BB308" s="215"/>
      <c r="BC308" s="215"/>
      <c r="BD308" s="215"/>
      <c r="BE308" s="215"/>
      <c r="BF308" s="215"/>
      <c r="BG308" s="215"/>
      <c r="BH308" s="215"/>
      <c r="BI308" s="215"/>
      <c r="BJ308" s="215"/>
      <c r="BK308" s="215"/>
      <c r="BL308" s="215"/>
      <c r="BM308" s="215"/>
      <c r="BN308" s="215"/>
      <c r="BO308" s="215"/>
      <c r="BP308" s="215"/>
      <c r="BQ308" s="215"/>
      <c r="BR308" s="215"/>
      <c r="BS308" s="215"/>
      <c r="BT308" s="215"/>
      <c r="BU308" s="215"/>
      <c r="BV308" s="215"/>
      <c r="BW308" s="215"/>
      <c r="BX308" s="215"/>
      <c r="BY308" s="215"/>
      <c r="BZ308" s="215"/>
      <c r="CA308" s="215"/>
      <c r="CB308" s="215"/>
      <c r="CC308" s="215"/>
      <c r="CD308" s="215"/>
      <c r="CE308" s="215"/>
      <c r="CF308" s="215"/>
      <c r="CG308" s="215"/>
      <c r="CH308" s="215"/>
      <c r="CI308" s="215"/>
      <c r="CJ308" s="215"/>
      <c r="CK308" s="215"/>
      <c r="CL308" s="54"/>
      <c r="CM308" s="54"/>
      <c r="CN308" s="54"/>
      <c r="CO308" s="54"/>
      <c r="CP308" s="54"/>
      <c r="CQ308" s="54"/>
      <c r="CR308" s="54"/>
      <c r="CS308" s="54"/>
      <c r="CT308" s="54"/>
      <c r="CU308" s="54"/>
      <c r="CV308" s="54"/>
      <c r="CW308" s="54"/>
      <c r="CX308" s="54"/>
      <c r="CY308" s="54"/>
      <c r="CZ308" s="54"/>
      <c r="DA308" s="54"/>
      <c r="DB308" s="54"/>
      <c r="DC308" s="54"/>
      <c r="DD308" s="54"/>
      <c r="DE308" s="54"/>
      <c r="DF308" s="54"/>
      <c r="DG308" s="54"/>
      <c r="DH308" s="54"/>
      <c r="DI308" s="54"/>
      <c r="DJ308" s="54"/>
      <c r="DK308" s="54"/>
    </row>
    <row r="309" spans="1:115" ht="41.25" customHeight="1" x14ac:dyDescent="0.25">
      <c r="A309" s="254" t="s">
        <v>905</v>
      </c>
      <c r="B309" s="255"/>
      <c r="C309" s="255"/>
      <c r="D309" s="255"/>
      <c r="E309" s="255"/>
      <c r="F309" s="255"/>
      <c r="G309" s="255"/>
      <c r="H309" s="211"/>
      <c r="I309" s="216"/>
      <c r="J309" s="216"/>
      <c r="K309" s="216"/>
      <c r="L309" s="216"/>
      <c r="M309" s="216"/>
      <c r="N309" s="216"/>
      <c r="O309" s="217"/>
      <c r="P309" s="217"/>
      <c r="Q309" s="216"/>
      <c r="R309" s="216"/>
      <c r="S309" s="217"/>
      <c r="T309" s="216"/>
      <c r="U309" s="216"/>
      <c r="V309" s="216"/>
      <c r="W309" s="216"/>
      <c r="X309" s="216"/>
      <c r="Y309" s="216"/>
      <c r="Z309" s="211"/>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5"/>
      <c r="AY309" s="215"/>
      <c r="AZ309" s="215"/>
      <c r="BA309" s="215"/>
      <c r="BB309" s="215"/>
      <c r="BC309" s="215"/>
      <c r="BD309" s="215"/>
      <c r="BE309" s="215"/>
      <c r="BF309" s="215"/>
      <c r="BG309" s="215"/>
      <c r="BH309" s="215"/>
      <c r="BI309" s="215"/>
      <c r="BJ309" s="215"/>
      <c r="BK309" s="215"/>
      <c r="BL309" s="215"/>
      <c r="BM309" s="215"/>
      <c r="BN309" s="215"/>
      <c r="BO309" s="215"/>
      <c r="BP309" s="215"/>
      <c r="BQ309" s="215"/>
      <c r="BR309" s="215"/>
      <c r="BS309" s="215"/>
      <c r="BT309" s="215"/>
      <c r="BU309" s="215"/>
      <c r="BV309" s="215"/>
      <c r="BW309" s="215"/>
      <c r="BX309" s="215"/>
      <c r="BY309" s="215"/>
      <c r="BZ309" s="215"/>
      <c r="CA309" s="215"/>
      <c r="CB309" s="215"/>
      <c r="CC309" s="215"/>
      <c r="CD309" s="215"/>
      <c r="CE309" s="215"/>
      <c r="CF309" s="215"/>
      <c r="CG309" s="215"/>
      <c r="CH309" s="215"/>
      <c r="CI309" s="215"/>
      <c r="CJ309" s="215"/>
      <c r="CK309" s="215"/>
      <c r="CL309" s="54"/>
      <c r="CM309" s="54"/>
      <c r="CN309" s="54"/>
      <c r="CO309" s="54"/>
      <c r="CP309" s="54"/>
      <c r="CQ309" s="54"/>
      <c r="CR309" s="54"/>
      <c r="CS309" s="54"/>
      <c r="CT309" s="54"/>
      <c r="CU309" s="54"/>
      <c r="CV309" s="54"/>
      <c r="CW309" s="54"/>
      <c r="CX309" s="54"/>
      <c r="CY309" s="54"/>
      <c r="CZ309" s="54"/>
      <c r="DA309" s="54"/>
      <c r="DB309" s="54"/>
      <c r="DC309" s="54"/>
      <c r="DD309" s="54"/>
      <c r="DE309" s="54"/>
      <c r="DF309" s="54"/>
      <c r="DG309" s="54"/>
      <c r="DH309" s="54"/>
      <c r="DI309" s="54"/>
      <c r="DJ309" s="54"/>
      <c r="DK309" s="54"/>
    </row>
    <row r="310" spans="1:115" ht="46.5" customHeight="1" x14ac:dyDescent="0.25">
      <c r="A310" s="254" t="s">
        <v>906</v>
      </c>
      <c r="B310" s="255"/>
      <c r="C310" s="255"/>
      <c r="D310" s="255"/>
      <c r="E310" s="255"/>
      <c r="F310" s="255"/>
      <c r="G310" s="255"/>
      <c r="H310" s="218"/>
      <c r="I310" s="216"/>
      <c r="J310" s="216"/>
      <c r="K310" s="216"/>
      <c r="L310" s="216"/>
      <c r="M310" s="216"/>
      <c r="N310" s="216"/>
      <c r="O310" s="217"/>
      <c r="P310" s="217"/>
      <c r="Q310" s="216"/>
      <c r="R310" s="216"/>
      <c r="S310" s="217"/>
      <c r="T310" s="216"/>
      <c r="U310" s="216"/>
      <c r="V310" s="216"/>
      <c r="W310" s="216"/>
      <c r="X310" s="216"/>
      <c r="Y310" s="216"/>
      <c r="Z310" s="218"/>
      <c r="AA310" s="219"/>
      <c r="AB310" s="219"/>
      <c r="AC310" s="219"/>
      <c r="AD310" s="219"/>
      <c r="AE310" s="219"/>
      <c r="AF310" s="219"/>
      <c r="AG310" s="219"/>
      <c r="AH310" s="219"/>
      <c r="AI310" s="219"/>
      <c r="AJ310" s="219"/>
      <c r="AK310" s="219"/>
      <c r="AL310" s="219"/>
      <c r="AM310" s="219"/>
      <c r="AN310" s="219"/>
      <c r="AO310" s="219"/>
      <c r="AP310" s="219"/>
      <c r="AQ310" s="219"/>
      <c r="AR310" s="219"/>
      <c r="AS310" s="219"/>
      <c r="AT310" s="219"/>
      <c r="AU310" s="219"/>
      <c r="AV310" s="219"/>
      <c r="AW310" s="219"/>
      <c r="AX310" s="219"/>
      <c r="AY310" s="219"/>
      <c r="AZ310" s="219"/>
      <c r="BA310" s="219"/>
      <c r="BB310" s="219"/>
      <c r="BC310" s="219"/>
      <c r="BD310" s="219"/>
      <c r="BE310" s="219"/>
      <c r="BF310" s="219"/>
      <c r="BG310" s="219"/>
      <c r="BH310" s="219"/>
      <c r="BI310" s="219"/>
      <c r="BJ310" s="219"/>
      <c r="BK310" s="219"/>
      <c r="BL310" s="219"/>
      <c r="BM310" s="219"/>
      <c r="BN310" s="219"/>
      <c r="BO310" s="219"/>
      <c r="BP310" s="219"/>
      <c r="BQ310" s="219"/>
      <c r="BR310" s="219"/>
      <c r="BS310" s="219"/>
      <c r="BT310" s="219"/>
      <c r="BU310" s="219"/>
      <c r="BV310" s="219"/>
      <c r="BW310" s="219"/>
      <c r="BX310" s="219"/>
      <c r="BY310" s="219"/>
      <c r="BZ310" s="219"/>
      <c r="CA310" s="219"/>
      <c r="CB310" s="219"/>
      <c r="CC310" s="219"/>
      <c r="CD310" s="219"/>
      <c r="CE310" s="219"/>
      <c r="CF310" s="219"/>
      <c r="CG310" s="219"/>
      <c r="CH310" s="219"/>
      <c r="CI310" s="219"/>
      <c r="CJ310" s="219"/>
      <c r="CK310" s="219"/>
      <c r="CL310" s="220"/>
      <c r="CM310" s="220"/>
      <c r="CN310" s="220"/>
      <c r="CO310" s="220"/>
      <c r="CP310" s="220"/>
      <c r="CQ310" s="220"/>
      <c r="CR310" s="220"/>
      <c r="CS310" s="220"/>
      <c r="CT310" s="220"/>
      <c r="CU310" s="220"/>
      <c r="CV310" s="220"/>
      <c r="CW310" s="220"/>
      <c r="CX310" s="220"/>
      <c r="CY310" s="220"/>
      <c r="CZ310" s="220"/>
      <c r="DA310" s="220"/>
      <c r="DB310" s="220"/>
      <c r="DC310" s="220"/>
      <c r="DD310" s="220"/>
      <c r="DE310" s="220"/>
      <c r="DF310" s="220"/>
      <c r="DG310" s="220"/>
      <c r="DH310" s="220"/>
      <c r="DI310" s="220"/>
      <c r="DJ310" s="220"/>
      <c r="DK310" s="220"/>
    </row>
    <row r="311" spans="1:115" ht="15.75" customHeight="1" x14ac:dyDescent="0.25">
      <c r="A311" s="211"/>
      <c r="B311" s="211"/>
      <c r="C311" s="211"/>
      <c r="D311" s="211"/>
      <c r="E311" s="211"/>
      <c r="F311" s="211"/>
      <c r="G311" s="5"/>
      <c r="H311" s="211"/>
      <c r="I311" s="216"/>
      <c r="J311" s="216"/>
      <c r="K311" s="216"/>
      <c r="L311" s="216"/>
      <c r="M311" s="216"/>
      <c r="N311" s="216"/>
      <c r="O311" s="217"/>
      <c r="P311" s="217"/>
      <c r="Q311" s="216"/>
      <c r="R311" s="216"/>
      <c r="S311" s="217"/>
      <c r="T311" s="214"/>
      <c r="U311" s="214"/>
      <c r="V311" s="214"/>
      <c r="W311" s="214"/>
      <c r="X311" s="214"/>
      <c r="Y311" s="214"/>
      <c r="Z311" s="211"/>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5"/>
      <c r="AY311" s="215"/>
      <c r="AZ311" s="215"/>
      <c r="BA311" s="215"/>
      <c r="BB311" s="215"/>
      <c r="BC311" s="215"/>
      <c r="BD311" s="215"/>
      <c r="BE311" s="215"/>
      <c r="BF311" s="215"/>
      <c r="BG311" s="215"/>
      <c r="BH311" s="215"/>
      <c r="BI311" s="215"/>
      <c r="BJ311" s="215"/>
      <c r="BK311" s="215"/>
      <c r="BL311" s="215"/>
      <c r="BM311" s="215"/>
      <c r="BN311" s="215"/>
      <c r="BO311" s="215"/>
      <c r="BP311" s="215"/>
      <c r="BQ311" s="215"/>
      <c r="BR311" s="215"/>
      <c r="BS311" s="215"/>
      <c r="BT311" s="215"/>
      <c r="BU311" s="215"/>
      <c r="BV311" s="215"/>
      <c r="BW311" s="215"/>
      <c r="BX311" s="215"/>
      <c r="BY311" s="215"/>
      <c r="BZ311" s="215"/>
      <c r="CA311" s="215"/>
      <c r="CB311" s="215"/>
      <c r="CC311" s="215"/>
      <c r="CD311" s="215"/>
      <c r="CE311" s="215"/>
      <c r="CF311" s="215"/>
      <c r="CG311" s="215"/>
      <c r="CH311" s="215"/>
      <c r="CI311" s="215"/>
      <c r="CJ311" s="215"/>
      <c r="CK311" s="215"/>
      <c r="CL311" s="54"/>
      <c r="CM311" s="54"/>
      <c r="CN311" s="54"/>
      <c r="CO311" s="54"/>
      <c r="CP311" s="54"/>
      <c r="CQ311" s="54"/>
      <c r="CR311" s="54"/>
      <c r="CS311" s="54"/>
      <c r="CT311" s="54"/>
      <c r="CU311" s="54"/>
      <c r="CV311" s="54"/>
      <c r="CW311" s="54"/>
      <c r="CX311" s="54"/>
      <c r="CY311" s="54"/>
      <c r="CZ311" s="54"/>
      <c r="DA311" s="54"/>
      <c r="DB311" s="54"/>
      <c r="DC311" s="54"/>
      <c r="DD311" s="54"/>
      <c r="DE311" s="54"/>
      <c r="DF311" s="54"/>
      <c r="DG311" s="54"/>
      <c r="DH311" s="54"/>
      <c r="DI311" s="54"/>
      <c r="DJ311" s="54"/>
      <c r="DK311" s="54"/>
    </row>
    <row r="312" spans="1:115" ht="15.75" customHeight="1" x14ac:dyDescent="0.25">
      <c r="A312" s="211"/>
      <c r="B312" s="211"/>
      <c r="C312" s="211"/>
      <c r="D312" s="211"/>
      <c r="E312" s="211"/>
      <c r="F312" s="211"/>
      <c r="G312" s="5"/>
      <c r="H312" s="5"/>
      <c r="I312" s="221"/>
      <c r="J312" s="215"/>
      <c r="K312" s="215"/>
      <c r="L312" s="215"/>
      <c r="M312" s="215"/>
      <c r="N312" s="215"/>
      <c r="O312" s="222"/>
      <c r="P312" s="222"/>
      <c r="Q312" s="215"/>
      <c r="R312" s="215"/>
      <c r="S312" s="222"/>
      <c r="T312" s="223"/>
      <c r="U312" s="223"/>
      <c r="V312" s="223"/>
      <c r="W312" s="223"/>
      <c r="X312" s="223"/>
      <c r="Y312" s="223"/>
      <c r="Z312" s="215"/>
      <c r="AA312" s="215"/>
      <c r="AB312" s="215"/>
      <c r="AC312" s="215"/>
      <c r="AD312" s="215"/>
      <c r="AE312" s="215"/>
      <c r="AF312" s="215"/>
      <c r="AG312" s="215"/>
      <c r="AH312" s="215"/>
      <c r="AI312" s="215"/>
      <c r="AJ312" s="215"/>
      <c r="AK312" s="215"/>
      <c r="AL312" s="215"/>
      <c r="AM312" s="215"/>
      <c r="AN312" s="215"/>
      <c r="AO312" s="215"/>
      <c r="AP312" s="215"/>
      <c r="AQ312" s="215"/>
      <c r="AR312" s="215"/>
      <c r="AS312" s="215"/>
      <c r="AT312" s="215"/>
      <c r="AU312" s="215"/>
      <c r="AV312" s="215"/>
      <c r="AW312" s="215"/>
      <c r="AX312" s="215"/>
      <c r="AY312" s="215"/>
      <c r="AZ312" s="215"/>
      <c r="BA312" s="215"/>
      <c r="BB312" s="215"/>
      <c r="BC312" s="215"/>
      <c r="BD312" s="215"/>
      <c r="BE312" s="215"/>
      <c r="BF312" s="215"/>
      <c r="BG312" s="215"/>
      <c r="BH312" s="215"/>
      <c r="BI312" s="215"/>
      <c r="BJ312" s="215"/>
      <c r="BK312" s="215"/>
      <c r="BL312" s="215"/>
      <c r="BM312" s="215"/>
      <c r="BN312" s="215"/>
      <c r="BO312" s="215"/>
      <c r="BP312" s="215"/>
      <c r="BQ312" s="215"/>
      <c r="BR312" s="215"/>
      <c r="BS312" s="215"/>
      <c r="BT312" s="215"/>
      <c r="BU312" s="215"/>
      <c r="BV312" s="215"/>
      <c r="BW312" s="215"/>
      <c r="BX312" s="215"/>
      <c r="BY312" s="215"/>
      <c r="BZ312" s="215"/>
      <c r="CA312" s="215"/>
      <c r="CB312" s="215"/>
      <c r="CC312" s="215"/>
      <c r="CD312" s="215"/>
      <c r="CE312" s="215"/>
      <c r="CF312" s="215"/>
      <c r="CG312" s="215"/>
      <c r="CH312" s="215"/>
      <c r="CI312" s="215"/>
      <c r="CJ312" s="215"/>
      <c r="CK312" s="215"/>
      <c r="CL312" s="54"/>
      <c r="CM312" s="54"/>
      <c r="CN312" s="54"/>
      <c r="CO312" s="54"/>
      <c r="CP312" s="54"/>
      <c r="CQ312" s="54"/>
      <c r="CR312" s="54"/>
      <c r="CS312" s="54"/>
      <c r="CT312" s="54"/>
      <c r="CU312" s="54"/>
      <c r="CV312" s="54"/>
      <c r="CW312" s="54"/>
      <c r="CX312" s="54"/>
      <c r="CY312" s="54"/>
      <c r="CZ312" s="54"/>
      <c r="DA312" s="54"/>
      <c r="DB312" s="54"/>
      <c r="DC312" s="54"/>
      <c r="DD312" s="54"/>
      <c r="DE312" s="54"/>
      <c r="DF312" s="54"/>
      <c r="DG312" s="54"/>
      <c r="DH312" s="54"/>
      <c r="DI312" s="54"/>
      <c r="DJ312" s="54"/>
      <c r="DK312" s="54"/>
    </row>
    <row r="313" spans="1:115" ht="31.5" customHeight="1" x14ac:dyDescent="0.25">
      <c r="A313" s="211"/>
      <c r="B313" s="211"/>
      <c r="C313" s="211"/>
      <c r="D313" s="211"/>
      <c r="E313" s="211"/>
      <c r="F313" s="211"/>
      <c r="G313" s="5"/>
      <c r="H313" s="5"/>
      <c r="I313" s="221"/>
      <c r="J313" s="215"/>
      <c r="K313" s="215"/>
      <c r="L313" s="215"/>
      <c r="M313" s="215"/>
      <c r="N313" s="215"/>
      <c r="O313" s="222"/>
      <c r="P313" s="222"/>
      <c r="Q313" s="215"/>
      <c r="R313" s="215"/>
      <c r="S313" s="222"/>
      <c r="T313" s="223"/>
      <c r="U313" s="223"/>
      <c r="V313" s="223"/>
      <c r="W313" s="223"/>
      <c r="X313" s="223"/>
      <c r="Y313" s="223"/>
      <c r="Z313" s="215"/>
      <c r="AA313" s="224"/>
      <c r="AB313" s="224"/>
      <c r="AC313" s="224"/>
      <c r="AD313" s="224"/>
      <c r="AE313" s="215"/>
      <c r="AF313" s="215"/>
      <c r="AG313" s="215"/>
      <c r="AH313" s="215"/>
      <c r="AI313" s="215"/>
      <c r="AJ313" s="215"/>
      <c r="AK313" s="215"/>
      <c r="AL313" s="215"/>
      <c r="AM313" s="215"/>
      <c r="AN313" s="215"/>
      <c r="AO313" s="215"/>
      <c r="AP313" s="215"/>
      <c r="AQ313" s="215"/>
      <c r="AR313" s="215"/>
      <c r="AS313" s="215"/>
      <c r="AT313" s="215"/>
      <c r="AU313" s="215"/>
      <c r="AV313" s="215"/>
      <c r="AW313" s="215"/>
      <c r="AX313" s="215"/>
      <c r="AY313" s="215"/>
      <c r="AZ313" s="215"/>
      <c r="BA313" s="215"/>
      <c r="BB313" s="215"/>
      <c r="BC313" s="215"/>
      <c r="BD313" s="215"/>
      <c r="BE313" s="215"/>
      <c r="BF313" s="215"/>
      <c r="BG313" s="215"/>
      <c r="BH313" s="215"/>
      <c r="BI313" s="215"/>
      <c r="BJ313" s="215"/>
      <c r="BK313" s="215"/>
      <c r="BL313" s="215"/>
      <c r="BM313" s="215"/>
      <c r="BN313" s="215"/>
      <c r="BO313" s="215"/>
      <c r="BP313" s="215"/>
      <c r="BQ313" s="215"/>
      <c r="BR313" s="215"/>
      <c r="BS313" s="215"/>
      <c r="BT313" s="215"/>
      <c r="BU313" s="215"/>
      <c r="BV313" s="215"/>
      <c r="BW313" s="215"/>
      <c r="BX313" s="215"/>
      <c r="BY313" s="215"/>
      <c r="BZ313" s="215"/>
      <c r="CA313" s="215"/>
      <c r="CB313" s="215"/>
      <c r="CC313" s="215"/>
      <c r="CD313" s="215"/>
      <c r="CE313" s="215"/>
      <c r="CF313" s="215"/>
      <c r="CG313" s="215"/>
      <c r="CH313" s="215"/>
      <c r="CI313" s="215"/>
      <c r="CJ313" s="215"/>
      <c r="CK313" s="215"/>
      <c r="CL313" s="54"/>
      <c r="CM313" s="54"/>
      <c r="CN313" s="54"/>
      <c r="CO313" s="54"/>
      <c r="CP313" s="54"/>
      <c r="CQ313" s="54"/>
      <c r="CR313" s="54"/>
      <c r="CS313" s="54"/>
      <c r="CT313" s="54"/>
      <c r="CU313" s="54"/>
      <c r="CV313" s="54"/>
      <c r="CW313" s="54"/>
      <c r="CX313" s="54"/>
      <c r="CY313" s="54"/>
      <c r="CZ313" s="54"/>
      <c r="DA313" s="54"/>
      <c r="DB313" s="54"/>
      <c r="DC313" s="54"/>
      <c r="DD313" s="54"/>
      <c r="DE313" s="54"/>
      <c r="DF313" s="54"/>
      <c r="DG313" s="54"/>
      <c r="DH313" s="54"/>
      <c r="DI313" s="54"/>
      <c r="DJ313" s="54"/>
      <c r="DK313" s="54"/>
    </row>
    <row r="314" spans="1:115" ht="15.75" customHeight="1" x14ac:dyDescent="0.25">
      <c r="A314" s="215"/>
      <c r="B314" s="215"/>
      <c r="C314" s="215"/>
      <c r="D314" s="215"/>
      <c r="E314" s="215"/>
      <c r="F314" s="215"/>
      <c r="G314" s="5"/>
      <c r="H314" s="5"/>
      <c r="I314" s="221"/>
      <c r="J314" s="215"/>
      <c r="K314" s="215"/>
      <c r="L314" s="215"/>
      <c r="M314" s="215"/>
      <c r="N314" s="215"/>
      <c r="O314" s="222"/>
      <c r="P314" s="222"/>
      <c r="Q314" s="215"/>
      <c r="R314" s="215"/>
      <c r="S314" s="222"/>
      <c r="T314" s="223"/>
      <c r="U314" s="223"/>
      <c r="V314" s="223"/>
      <c r="W314" s="223"/>
      <c r="X314" s="223"/>
      <c r="Y314" s="223"/>
      <c r="Z314" s="215"/>
      <c r="AA314" s="224"/>
      <c r="AB314" s="224"/>
      <c r="AC314" s="224"/>
      <c r="AD314" s="51"/>
      <c r="AE314" s="215"/>
      <c r="AF314" s="215"/>
      <c r="AG314" s="215"/>
      <c r="AH314" s="215"/>
      <c r="AI314" s="215"/>
      <c r="AJ314" s="215"/>
      <c r="AK314" s="215"/>
      <c r="AL314" s="215"/>
      <c r="AM314" s="215"/>
      <c r="AN314" s="215"/>
      <c r="AO314" s="215"/>
      <c r="AP314" s="215"/>
      <c r="AQ314" s="215"/>
      <c r="AR314" s="215"/>
      <c r="AS314" s="215"/>
      <c r="AT314" s="215"/>
      <c r="AU314" s="215"/>
      <c r="AV314" s="215"/>
      <c r="AW314" s="215"/>
      <c r="AX314" s="215"/>
      <c r="AY314" s="215"/>
      <c r="AZ314" s="215"/>
      <c r="BA314" s="215"/>
      <c r="BB314" s="215"/>
      <c r="BC314" s="215"/>
      <c r="BD314" s="215"/>
      <c r="BE314" s="215"/>
      <c r="BF314" s="215"/>
      <c r="BG314" s="215"/>
      <c r="BH314" s="215"/>
      <c r="BI314" s="215"/>
      <c r="BJ314" s="215"/>
      <c r="BK314" s="215"/>
      <c r="BL314" s="215"/>
      <c r="BM314" s="215"/>
      <c r="BN314" s="215"/>
      <c r="BO314" s="215"/>
      <c r="BP314" s="215"/>
      <c r="BQ314" s="215"/>
      <c r="BR314" s="215"/>
      <c r="BS314" s="215"/>
      <c r="BT314" s="215"/>
      <c r="BU314" s="215"/>
      <c r="BV314" s="215"/>
      <c r="BW314" s="215"/>
      <c r="BX314" s="215"/>
      <c r="BY314" s="215"/>
      <c r="BZ314" s="215"/>
      <c r="CA314" s="215"/>
      <c r="CB314" s="215"/>
      <c r="CC314" s="215"/>
      <c r="CD314" s="215"/>
      <c r="CE314" s="215"/>
      <c r="CF314" s="215"/>
      <c r="CG314" s="215"/>
      <c r="CH314" s="215"/>
      <c r="CI314" s="215"/>
      <c r="CJ314" s="215"/>
      <c r="CK314" s="215"/>
      <c r="CL314" s="54"/>
      <c r="CM314" s="54"/>
      <c r="CN314" s="54"/>
      <c r="CO314" s="54"/>
      <c r="CP314" s="54"/>
      <c r="CQ314" s="54"/>
      <c r="CR314" s="54"/>
      <c r="CS314" s="54"/>
      <c r="CT314" s="54"/>
      <c r="CU314" s="54"/>
      <c r="CV314" s="54"/>
      <c r="CW314" s="54"/>
      <c r="CX314" s="54"/>
      <c r="CY314" s="54"/>
      <c r="CZ314" s="54"/>
      <c r="DA314" s="54"/>
      <c r="DB314" s="54"/>
      <c r="DC314" s="54"/>
      <c r="DD314" s="54"/>
      <c r="DE314" s="54"/>
      <c r="DF314" s="54"/>
      <c r="DG314" s="54"/>
      <c r="DH314" s="54"/>
      <c r="DI314" s="54"/>
      <c r="DJ314" s="54"/>
      <c r="DK314" s="54"/>
    </row>
    <row r="315" spans="1:115" ht="15.75" customHeight="1" x14ac:dyDescent="0.25">
      <c r="A315" s="5"/>
      <c r="B315" s="5"/>
      <c r="C315" s="5"/>
      <c r="D315" s="5"/>
      <c r="E315" s="5"/>
      <c r="F315" s="5"/>
      <c r="G315" s="5"/>
      <c r="H315" s="5"/>
      <c r="I315" s="221"/>
      <c r="J315" s="5"/>
      <c r="K315" s="5"/>
      <c r="L315" s="5"/>
      <c r="M315" s="5"/>
      <c r="N315" s="5"/>
      <c r="O315" s="6"/>
      <c r="P315" s="6"/>
      <c r="Q315" s="5"/>
      <c r="R315" s="5"/>
      <c r="S315" s="6"/>
      <c r="T315" s="223"/>
      <c r="U315" s="223"/>
      <c r="V315" s="223"/>
      <c r="W315" s="223"/>
      <c r="X315" s="223"/>
      <c r="Y315" s="223"/>
      <c r="Z315" s="5"/>
      <c r="AA315" s="155"/>
      <c r="AB315" s="155"/>
      <c r="AC315" s="155"/>
      <c r="AD315" s="150"/>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row>
    <row r="316" spans="1:115" ht="15.75" customHeight="1" x14ac:dyDescent="0.25">
      <c r="A316" s="5"/>
      <c r="B316" s="5"/>
      <c r="C316" s="5"/>
      <c r="D316" s="5"/>
      <c r="E316" s="5"/>
      <c r="F316" s="5"/>
      <c r="G316" s="5"/>
      <c r="H316" s="5"/>
      <c r="I316" s="221"/>
      <c r="J316" s="5"/>
      <c r="K316" s="5"/>
      <c r="L316" s="5"/>
      <c r="M316" s="5"/>
      <c r="N316" s="5"/>
      <c r="O316" s="6"/>
      <c r="P316" s="6"/>
      <c r="Q316" s="5"/>
      <c r="R316" s="5"/>
      <c r="S316" s="6"/>
      <c r="T316" s="223"/>
      <c r="U316" s="223"/>
      <c r="V316" s="223"/>
      <c r="W316" s="223"/>
      <c r="X316" s="223"/>
      <c r="Y316" s="223"/>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row>
    <row r="317" spans="1:115" ht="18.75" customHeight="1" x14ac:dyDescent="0.25">
      <c r="A317" s="5"/>
      <c r="B317" s="5"/>
      <c r="C317" s="5"/>
      <c r="D317" s="5"/>
      <c r="E317" s="5"/>
      <c r="F317" s="5"/>
      <c r="G317" s="5"/>
      <c r="H317" s="5"/>
      <c r="I317" s="221"/>
      <c r="J317" s="5"/>
      <c r="K317" s="5"/>
      <c r="L317" s="5"/>
      <c r="M317" s="5"/>
      <c r="N317" s="5"/>
      <c r="O317" s="6"/>
      <c r="P317" s="6"/>
      <c r="Q317" s="5"/>
      <c r="R317" s="5"/>
      <c r="S317" s="6"/>
      <c r="T317" s="223"/>
      <c r="U317" s="223"/>
      <c r="V317" s="223"/>
      <c r="W317" s="223"/>
      <c r="X317" s="223"/>
      <c r="Y317" s="223"/>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row>
    <row r="318" spans="1:115" ht="15.75" customHeight="1" x14ac:dyDescent="0.25">
      <c r="A318" s="5"/>
      <c r="B318" s="5"/>
      <c r="C318" s="5"/>
      <c r="D318" s="5"/>
      <c r="E318" s="5"/>
      <c r="F318" s="5"/>
      <c r="G318" s="5"/>
      <c r="H318" s="5"/>
      <c r="I318" s="221"/>
      <c r="J318" s="5"/>
      <c r="K318" s="5"/>
      <c r="L318" s="5"/>
      <c r="M318" s="5"/>
      <c r="N318" s="5"/>
      <c r="O318" s="6"/>
      <c r="P318" s="6"/>
      <c r="Q318" s="5"/>
      <c r="R318" s="5"/>
      <c r="S318" s="6"/>
      <c r="T318" s="223"/>
      <c r="U318" s="223"/>
      <c r="V318" s="223"/>
      <c r="W318" s="223"/>
      <c r="X318" s="223"/>
      <c r="Y318" s="223"/>
      <c r="Z318" s="22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22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row>
    <row r="319" spans="1:115" ht="15.75" customHeight="1" x14ac:dyDescent="0.25">
      <c r="A319" s="5"/>
      <c r="B319" s="5"/>
      <c r="C319" s="5"/>
      <c r="D319" s="5"/>
      <c r="E319" s="5"/>
      <c r="F319" s="5"/>
      <c r="G319" s="5"/>
      <c r="H319" s="5"/>
      <c r="I319" s="221"/>
      <c r="J319" s="5"/>
      <c r="K319" s="5"/>
      <c r="L319" s="5"/>
      <c r="M319" s="5"/>
      <c r="N319" s="5"/>
      <c r="O319" s="6"/>
      <c r="P319" s="6"/>
      <c r="Q319" s="5"/>
      <c r="R319" s="5"/>
      <c r="S319" s="6"/>
      <c r="T319" s="223"/>
      <c r="U319" s="223"/>
      <c r="V319" s="223"/>
      <c r="W319" s="223"/>
      <c r="X319" s="223"/>
      <c r="Y319" s="223"/>
      <c r="Z319" s="226"/>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225">
        <v>400858600.91000003</v>
      </c>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row>
    <row r="320" spans="1:115" ht="15.75" customHeight="1" x14ac:dyDescent="0.25">
      <c r="A320" s="5"/>
      <c r="B320" s="5"/>
      <c r="C320" s="5"/>
      <c r="D320" s="5"/>
      <c r="E320" s="5"/>
      <c r="F320" s="5"/>
      <c r="G320" s="5"/>
      <c r="H320" s="5"/>
      <c r="I320" s="221"/>
      <c r="J320" s="5"/>
      <c r="K320" s="5"/>
      <c r="L320" s="5"/>
      <c r="M320" s="5"/>
      <c r="N320" s="5"/>
      <c r="O320" s="6"/>
      <c r="P320" s="6"/>
      <c r="Q320" s="5"/>
      <c r="R320" s="5"/>
      <c r="S320" s="6"/>
      <c r="T320" s="223"/>
      <c r="U320" s="223"/>
      <c r="V320" s="223"/>
      <c r="W320" s="223"/>
      <c r="X320" s="223"/>
      <c r="Y320" s="223"/>
      <c r="Z320" s="226"/>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225">
        <v>300000000</v>
      </c>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row>
    <row r="321" spans="1:115" ht="15.75" customHeight="1" x14ac:dyDescent="0.25">
      <c r="A321" s="5"/>
      <c r="B321" s="5"/>
      <c r="C321" s="5"/>
      <c r="D321" s="5"/>
      <c r="E321" s="5"/>
      <c r="F321" s="5"/>
      <c r="G321" s="5"/>
      <c r="H321" s="5"/>
      <c r="I321" s="221"/>
      <c r="J321" s="5"/>
      <c r="K321" s="5"/>
      <c r="L321" s="5"/>
      <c r="M321" s="5"/>
      <c r="N321" s="5"/>
      <c r="O321" s="6"/>
      <c r="P321" s="6"/>
      <c r="Q321" s="5"/>
      <c r="R321" s="5"/>
      <c r="S321" s="6"/>
      <c r="T321" s="223"/>
      <c r="U321" s="223"/>
      <c r="V321" s="223"/>
      <c r="W321" s="223"/>
      <c r="X321" s="223"/>
      <c r="Y321" s="223"/>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225">
        <v>53982174.420000002</v>
      </c>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row>
    <row r="322" spans="1:115" s="239" customFormat="1" ht="15.75" customHeight="1" x14ac:dyDescent="0.25">
      <c r="A322" s="232"/>
      <c r="B322" s="232"/>
      <c r="C322" s="232"/>
      <c r="D322" s="232"/>
      <c r="E322" s="232"/>
      <c r="F322" s="232"/>
      <c r="G322" s="232"/>
      <c r="H322" s="232"/>
      <c r="I322" s="233"/>
      <c r="J322" s="234"/>
      <c r="K322" s="234"/>
      <c r="L322" s="234"/>
      <c r="M322" s="234"/>
      <c r="N322" s="234"/>
      <c r="O322" s="235"/>
      <c r="P322" s="235"/>
      <c r="Q322" s="234"/>
      <c r="R322" s="234"/>
      <c r="S322" s="235"/>
      <c r="T322" s="236"/>
      <c r="U322" s="236"/>
      <c r="V322" s="236"/>
      <c r="W322" s="236"/>
      <c r="X322" s="236"/>
      <c r="Y322" s="236"/>
      <c r="Z322" s="237"/>
      <c r="AA322" s="232"/>
      <c r="AB322" s="232"/>
      <c r="AC322" s="232"/>
      <c r="AD322" s="232"/>
      <c r="AE322" s="232"/>
      <c r="AF322" s="232"/>
      <c r="AG322" s="232"/>
      <c r="AH322" s="232"/>
      <c r="AI322" s="232"/>
      <c r="AJ322" s="232"/>
      <c r="AK322" s="232"/>
      <c r="AL322" s="232"/>
      <c r="AM322" s="232"/>
      <c r="AN322" s="232"/>
      <c r="AO322" s="232"/>
      <c r="AP322" s="232"/>
      <c r="AQ322" s="232"/>
      <c r="AR322" s="232"/>
      <c r="AS322" s="232"/>
      <c r="AT322" s="232"/>
      <c r="AU322" s="232"/>
      <c r="AV322" s="232"/>
      <c r="AW322" s="232"/>
      <c r="AX322" s="232"/>
      <c r="AY322" s="232"/>
      <c r="AZ322" s="232"/>
      <c r="BA322" s="232"/>
      <c r="BB322" s="232"/>
      <c r="BC322" s="232"/>
      <c r="BD322" s="232"/>
      <c r="BE322" s="232"/>
      <c r="BF322" s="232"/>
      <c r="BG322" s="232"/>
      <c r="BH322" s="232"/>
      <c r="BI322" s="232"/>
      <c r="BJ322" s="232"/>
      <c r="BK322" s="232"/>
      <c r="BL322" s="232"/>
      <c r="BM322" s="232"/>
      <c r="BN322" s="232"/>
      <c r="BO322" s="232"/>
      <c r="BP322" s="232"/>
      <c r="BQ322" s="232"/>
      <c r="BR322" s="232"/>
      <c r="BS322" s="232"/>
      <c r="BT322" s="232"/>
      <c r="BU322" s="238"/>
      <c r="BV322" s="232"/>
      <c r="BW322" s="232"/>
      <c r="BX322" s="232"/>
      <c r="BY322" s="232"/>
      <c r="BZ322" s="232"/>
      <c r="CA322" s="232"/>
      <c r="CB322" s="232"/>
      <c r="CC322" s="232"/>
      <c r="CD322" s="232"/>
      <c r="CE322" s="232"/>
      <c r="CF322" s="232"/>
      <c r="CG322" s="232"/>
      <c r="CH322" s="232"/>
      <c r="CI322" s="232"/>
      <c r="CJ322" s="232"/>
      <c r="CK322" s="232"/>
      <c r="CL322" s="232"/>
      <c r="CM322" s="232"/>
      <c r="CN322" s="232"/>
      <c r="CO322" s="232"/>
      <c r="CP322" s="232"/>
      <c r="CQ322" s="232"/>
      <c r="CR322" s="232"/>
      <c r="CS322" s="232"/>
      <c r="CT322" s="232"/>
      <c r="CU322" s="232"/>
      <c r="CV322" s="232"/>
      <c r="CW322" s="232"/>
      <c r="CX322" s="232"/>
      <c r="CY322" s="232"/>
      <c r="CZ322" s="232"/>
      <c r="DA322" s="232"/>
      <c r="DB322" s="232"/>
      <c r="DC322" s="232"/>
      <c r="DD322" s="232"/>
      <c r="DE322" s="232"/>
      <c r="DF322" s="232"/>
      <c r="DG322" s="232"/>
      <c r="DH322" s="232"/>
      <c r="DI322" s="232"/>
      <c r="DJ322" s="232"/>
      <c r="DK322" s="232"/>
    </row>
    <row r="323" spans="1:115" s="239" customFormat="1" ht="15.75" customHeight="1" x14ac:dyDescent="0.25">
      <c r="A323" s="232"/>
      <c r="B323" s="232"/>
      <c r="C323" s="232"/>
      <c r="D323" s="232"/>
      <c r="E323" s="232"/>
      <c r="F323" s="232"/>
      <c r="G323" s="232"/>
      <c r="H323" s="232"/>
      <c r="I323" s="240"/>
      <c r="J323" s="234"/>
      <c r="K323" s="234"/>
      <c r="L323" s="234"/>
      <c r="M323" s="234"/>
      <c r="N323" s="234"/>
      <c r="O323" s="235"/>
      <c r="P323" s="235"/>
      <c r="Q323" s="234"/>
      <c r="R323" s="234"/>
      <c r="S323" s="235"/>
      <c r="T323" s="236"/>
      <c r="U323" s="236"/>
      <c r="V323" s="236"/>
      <c r="W323" s="236"/>
      <c r="X323" s="236"/>
      <c r="Y323" s="236"/>
      <c r="Z323" s="237"/>
      <c r="AA323" s="232"/>
      <c r="AB323" s="232"/>
      <c r="AC323" s="232"/>
      <c r="AD323" s="232"/>
      <c r="AE323" s="232"/>
      <c r="AF323" s="232"/>
      <c r="AG323" s="232"/>
      <c r="AH323" s="232"/>
      <c r="AI323" s="232"/>
      <c r="AJ323" s="232"/>
      <c r="AK323" s="232"/>
      <c r="AL323" s="232"/>
      <c r="AM323" s="232"/>
      <c r="AN323" s="232"/>
      <c r="AO323" s="232"/>
      <c r="AP323" s="232"/>
      <c r="AQ323" s="232"/>
      <c r="AR323" s="232"/>
      <c r="AS323" s="232"/>
      <c r="AT323" s="232"/>
      <c r="AU323" s="232"/>
      <c r="AV323" s="232"/>
      <c r="AW323" s="232"/>
      <c r="AX323" s="232"/>
      <c r="AY323" s="232"/>
      <c r="AZ323" s="232"/>
      <c r="BA323" s="232"/>
      <c r="BB323" s="232"/>
      <c r="BC323" s="232"/>
      <c r="BD323" s="232"/>
      <c r="BE323" s="232"/>
      <c r="BF323" s="232"/>
      <c r="BG323" s="232"/>
      <c r="BH323" s="232"/>
      <c r="BI323" s="232"/>
      <c r="BJ323" s="232"/>
      <c r="BK323" s="232"/>
      <c r="BL323" s="232"/>
      <c r="BM323" s="232"/>
      <c r="BN323" s="232"/>
      <c r="BO323" s="232"/>
      <c r="BP323" s="232"/>
      <c r="BQ323" s="232"/>
      <c r="BR323" s="232"/>
      <c r="BS323" s="232"/>
      <c r="BT323" s="232"/>
      <c r="BU323" s="238"/>
      <c r="BV323" s="232"/>
      <c r="BW323" s="232"/>
      <c r="BX323" s="232"/>
      <c r="BY323" s="232"/>
      <c r="BZ323" s="232"/>
      <c r="CA323" s="232"/>
      <c r="CB323" s="232"/>
      <c r="CC323" s="232"/>
      <c r="CD323" s="232"/>
      <c r="CE323" s="232"/>
      <c r="CF323" s="232"/>
      <c r="CG323" s="232"/>
      <c r="CH323" s="232"/>
      <c r="CI323" s="232"/>
      <c r="CJ323" s="232"/>
      <c r="CK323" s="232"/>
      <c r="CL323" s="232"/>
      <c r="CM323" s="232"/>
      <c r="CN323" s="232"/>
      <c r="CO323" s="232"/>
      <c r="CP323" s="232"/>
      <c r="CQ323" s="232"/>
      <c r="CR323" s="232"/>
      <c r="CS323" s="232"/>
      <c r="CT323" s="232"/>
      <c r="CU323" s="232"/>
      <c r="CV323" s="232"/>
      <c r="CW323" s="232"/>
      <c r="CX323" s="232"/>
      <c r="CY323" s="232"/>
      <c r="CZ323" s="232"/>
      <c r="DA323" s="232"/>
      <c r="DB323" s="232"/>
      <c r="DC323" s="232"/>
      <c r="DD323" s="232"/>
      <c r="DE323" s="232"/>
      <c r="DF323" s="232"/>
      <c r="DG323" s="232"/>
      <c r="DH323" s="232"/>
      <c r="DI323" s="232"/>
      <c r="DJ323" s="232"/>
      <c r="DK323" s="232"/>
    </row>
    <row r="324" spans="1:115" s="239" customFormat="1" ht="15.75" customHeight="1" x14ac:dyDescent="0.25">
      <c r="A324" s="232"/>
      <c r="B324" s="232"/>
      <c r="C324" s="232"/>
      <c r="D324" s="232"/>
      <c r="E324" s="232"/>
      <c r="F324" s="232"/>
      <c r="G324" s="232"/>
      <c r="H324" s="232"/>
      <c r="I324" s="240"/>
      <c r="J324" s="234"/>
      <c r="K324" s="234"/>
      <c r="L324" s="234"/>
      <c r="M324" s="234"/>
      <c r="N324" s="234"/>
      <c r="O324" s="235"/>
      <c r="P324" s="235"/>
      <c r="Q324" s="234"/>
      <c r="R324" s="234"/>
      <c r="S324" s="235"/>
      <c r="T324" s="236"/>
      <c r="U324" s="236"/>
      <c r="V324" s="236"/>
      <c r="W324" s="236"/>
      <c r="X324" s="236"/>
      <c r="Y324" s="236"/>
      <c r="Z324" s="237"/>
      <c r="AA324" s="232"/>
      <c r="AB324" s="232"/>
      <c r="AC324" s="232"/>
      <c r="AD324" s="232"/>
      <c r="AE324" s="232"/>
      <c r="AF324" s="232"/>
      <c r="AG324" s="232"/>
      <c r="AH324" s="232"/>
      <c r="AI324" s="232"/>
      <c r="AJ324" s="232"/>
      <c r="AK324" s="232"/>
      <c r="AL324" s="232"/>
      <c r="AM324" s="232"/>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2"/>
      <c r="BR324" s="232"/>
      <c r="BS324" s="232"/>
      <c r="BT324" s="232"/>
      <c r="BU324" s="238"/>
      <c r="BV324" s="232"/>
      <c r="BW324" s="232"/>
      <c r="BX324" s="232"/>
      <c r="BY324" s="232"/>
      <c r="BZ324" s="232"/>
      <c r="CA324" s="232"/>
      <c r="CB324" s="232"/>
      <c r="CC324" s="232"/>
      <c r="CD324" s="232"/>
      <c r="CE324" s="232"/>
      <c r="CF324" s="232"/>
      <c r="CG324" s="232"/>
      <c r="CH324" s="232"/>
      <c r="CI324" s="232"/>
      <c r="CJ324" s="232"/>
      <c r="CK324" s="232"/>
      <c r="CL324" s="232"/>
      <c r="CM324" s="232"/>
      <c r="CN324" s="232"/>
      <c r="CO324" s="232"/>
      <c r="CP324" s="232"/>
      <c r="CQ324" s="232"/>
      <c r="CR324" s="232"/>
      <c r="CS324" s="232"/>
      <c r="CT324" s="232"/>
      <c r="CU324" s="232"/>
      <c r="CV324" s="232"/>
      <c r="CW324" s="232"/>
      <c r="CX324" s="232"/>
      <c r="CY324" s="232"/>
      <c r="CZ324" s="232"/>
      <c r="DA324" s="232"/>
      <c r="DB324" s="232"/>
      <c r="DC324" s="232"/>
      <c r="DD324" s="232"/>
      <c r="DE324" s="232"/>
      <c r="DF324" s="232"/>
      <c r="DG324" s="232"/>
      <c r="DH324" s="232"/>
      <c r="DI324" s="232"/>
      <c r="DJ324" s="232"/>
      <c r="DK324" s="232"/>
    </row>
    <row r="325" spans="1:115" s="239" customFormat="1" ht="15.75" customHeight="1" x14ac:dyDescent="0.25">
      <c r="A325" s="232"/>
      <c r="B325" s="232"/>
      <c r="C325" s="232"/>
      <c r="D325" s="232"/>
      <c r="E325" s="232"/>
      <c r="F325" s="232"/>
      <c r="G325" s="232"/>
      <c r="H325" s="232"/>
      <c r="I325" s="240"/>
      <c r="J325" s="234"/>
      <c r="K325" s="234"/>
      <c r="L325" s="234"/>
      <c r="M325" s="234"/>
      <c r="N325" s="234"/>
      <c r="O325" s="235"/>
      <c r="P325" s="235"/>
      <c r="Q325" s="234"/>
      <c r="R325" s="234"/>
      <c r="S325" s="235"/>
      <c r="T325" s="236"/>
      <c r="U325" s="236"/>
      <c r="V325" s="236"/>
      <c r="W325" s="236"/>
      <c r="X325" s="236"/>
      <c r="Y325" s="236"/>
      <c r="Z325" s="237"/>
      <c r="AA325" s="232"/>
      <c r="AB325" s="232"/>
      <c r="AC325" s="232"/>
      <c r="AD325" s="232"/>
      <c r="AE325" s="232"/>
      <c r="AF325" s="232"/>
      <c r="AG325" s="232"/>
      <c r="AH325" s="232"/>
      <c r="AI325" s="232"/>
      <c r="AJ325" s="232"/>
      <c r="AK325" s="232"/>
      <c r="AL325" s="232"/>
      <c r="AM325" s="232"/>
      <c r="AN325" s="232"/>
      <c r="AO325" s="232"/>
      <c r="AP325" s="232"/>
      <c r="AQ325" s="232"/>
      <c r="AR325" s="232"/>
      <c r="AS325" s="232"/>
      <c r="AT325" s="232"/>
      <c r="AU325" s="232"/>
      <c r="AV325" s="232"/>
      <c r="AW325" s="232"/>
      <c r="AX325" s="232"/>
      <c r="AY325" s="232"/>
      <c r="AZ325" s="232"/>
      <c r="BA325" s="232"/>
      <c r="BB325" s="232"/>
      <c r="BC325" s="232"/>
      <c r="BD325" s="232"/>
      <c r="BE325" s="232"/>
      <c r="BF325" s="232"/>
      <c r="BG325" s="232"/>
      <c r="BH325" s="232"/>
      <c r="BI325" s="232"/>
      <c r="BJ325" s="232"/>
      <c r="BK325" s="232"/>
      <c r="BL325" s="232"/>
      <c r="BM325" s="232"/>
      <c r="BN325" s="232"/>
      <c r="BO325" s="232"/>
      <c r="BP325" s="232"/>
      <c r="BQ325" s="232"/>
      <c r="BR325" s="232"/>
      <c r="BS325" s="232"/>
      <c r="BT325" s="232"/>
      <c r="BU325" s="232"/>
      <c r="BV325" s="232"/>
      <c r="BW325" s="232"/>
      <c r="BX325" s="232"/>
      <c r="BY325" s="232"/>
      <c r="BZ325" s="232"/>
      <c r="CA325" s="232"/>
      <c r="CB325" s="232"/>
      <c r="CC325" s="232"/>
      <c r="CD325" s="232"/>
      <c r="CE325" s="232"/>
      <c r="CF325" s="232"/>
      <c r="CG325" s="232"/>
      <c r="CH325" s="232"/>
      <c r="CI325" s="232"/>
      <c r="CJ325" s="232"/>
      <c r="CK325" s="232"/>
      <c r="CL325" s="232"/>
      <c r="CM325" s="232"/>
      <c r="CN325" s="232"/>
      <c r="CO325" s="232"/>
      <c r="CP325" s="232"/>
      <c r="CQ325" s="232"/>
      <c r="CR325" s="232"/>
      <c r="CS325" s="232"/>
      <c r="CT325" s="232"/>
      <c r="CU325" s="232"/>
      <c r="CV325" s="232"/>
      <c r="CW325" s="232"/>
      <c r="CX325" s="232"/>
      <c r="CY325" s="232"/>
      <c r="CZ325" s="232"/>
      <c r="DA325" s="232"/>
      <c r="DB325" s="232"/>
      <c r="DC325" s="232"/>
      <c r="DD325" s="232"/>
      <c r="DE325" s="232"/>
      <c r="DF325" s="232"/>
      <c r="DG325" s="232"/>
      <c r="DH325" s="232"/>
      <c r="DI325" s="232"/>
      <c r="DJ325" s="232"/>
      <c r="DK325" s="232"/>
    </row>
    <row r="326" spans="1:115" s="239" customFormat="1" ht="15.75" customHeight="1" x14ac:dyDescent="0.25">
      <c r="A326" s="232"/>
      <c r="B326" s="232"/>
      <c r="C326" s="232"/>
      <c r="D326" s="232"/>
      <c r="E326" s="232"/>
      <c r="F326" s="232"/>
      <c r="G326" s="241"/>
      <c r="H326" s="242"/>
      <c r="I326" s="242"/>
      <c r="J326" s="234"/>
      <c r="K326" s="234"/>
      <c r="L326" s="234"/>
      <c r="M326" s="234"/>
      <c r="N326" s="234"/>
      <c r="O326" s="235"/>
      <c r="P326" s="235"/>
      <c r="Q326" s="234"/>
      <c r="R326" s="234"/>
      <c r="S326" s="235"/>
      <c r="T326" s="243"/>
      <c r="U326" s="243"/>
      <c r="V326" s="243"/>
      <c r="W326" s="243"/>
      <c r="X326" s="243"/>
      <c r="Y326" s="243"/>
      <c r="Z326" s="237"/>
      <c r="AA326" s="232"/>
      <c r="AB326" s="232"/>
      <c r="AC326" s="232"/>
      <c r="AD326" s="232"/>
      <c r="AE326" s="232"/>
      <c r="AF326" s="232"/>
      <c r="AG326" s="232"/>
      <c r="AH326" s="232"/>
      <c r="AI326" s="232"/>
      <c r="AJ326" s="232"/>
      <c r="AK326" s="232"/>
      <c r="AL326" s="232"/>
      <c r="AM326" s="232"/>
      <c r="AN326" s="232"/>
      <c r="AO326" s="232"/>
      <c r="AP326" s="232"/>
      <c r="AQ326" s="232"/>
      <c r="AR326" s="232"/>
      <c r="AS326" s="232"/>
      <c r="AT326" s="232"/>
      <c r="AU326" s="232"/>
      <c r="AV326" s="232"/>
      <c r="AW326" s="232"/>
      <c r="AX326" s="232"/>
      <c r="AY326" s="232"/>
      <c r="AZ326" s="232"/>
      <c r="BA326" s="232"/>
      <c r="BB326" s="232"/>
      <c r="BC326" s="232"/>
      <c r="BD326" s="232"/>
      <c r="BE326" s="232"/>
      <c r="BF326" s="232"/>
      <c r="BG326" s="232"/>
      <c r="BH326" s="232"/>
      <c r="BI326" s="232"/>
      <c r="BJ326" s="232"/>
      <c r="BK326" s="232"/>
      <c r="BL326" s="232"/>
      <c r="BM326" s="232"/>
      <c r="BN326" s="232"/>
      <c r="BO326" s="232"/>
      <c r="BP326" s="232"/>
      <c r="BQ326" s="232"/>
      <c r="BR326" s="232"/>
      <c r="BS326" s="232"/>
      <c r="BT326" s="232"/>
      <c r="BU326" s="232"/>
      <c r="BV326" s="232"/>
      <c r="BW326" s="232"/>
      <c r="BX326" s="232"/>
      <c r="BY326" s="232"/>
      <c r="BZ326" s="232"/>
      <c r="CA326" s="232"/>
      <c r="CB326" s="232"/>
      <c r="CC326" s="232"/>
      <c r="CD326" s="232"/>
      <c r="CE326" s="232"/>
      <c r="CF326" s="232"/>
      <c r="CG326" s="232"/>
      <c r="CH326" s="232"/>
      <c r="CI326" s="232"/>
      <c r="CJ326" s="232"/>
      <c r="CK326" s="232"/>
      <c r="CL326" s="232"/>
      <c r="CM326" s="232"/>
      <c r="CN326" s="232"/>
      <c r="CO326" s="232"/>
      <c r="CP326" s="232"/>
      <c r="CQ326" s="232"/>
      <c r="CR326" s="232"/>
      <c r="CS326" s="232"/>
      <c r="CT326" s="232"/>
      <c r="CU326" s="232"/>
      <c r="CV326" s="232"/>
      <c r="CW326" s="232"/>
      <c r="CX326" s="232"/>
      <c r="CY326" s="232"/>
      <c r="CZ326" s="232"/>
      <c r="DA326" s="232"/>
      <c r="DB326" s="232"/>
      <c r="DC326" s="232"/>
      <c r="DD326" s="232"/>
      <c r="DE326" s="232"/>
      <c r="DF326" s="232"/>
      <c r="DG326" s="232"/>
      <c r="DH326" s="232"/>
      <c r="DI326" s="232"/>
      <c r="DJ326" s="232"/>
      <c r="DK326" s="232"/>
    </row>
    <row r="327" spans="1:115" s="239" customFormat="1" ht="15.75" customHeight="1" x14ac:dyDescent="0.25">
      <c r="A327" s="232"/>
      <c r="B327" s="232"/>
      <c r="C327" s="232"/>
      <c r="D327" s="232"/>
      <c r="E327" s="232"/>
      <c r="F327" s="232"/>
      <c r="G327" s="251"/>
      <c r="H327" s="242"/>
      <c r="I327" s="242"/>
      <c r="J327" s="234"/>
      <c r="K327" s="234"/>
      <c r="L327" s="234"/>
      <c r="M327" s="234"/>
      <c r="N327" s="234"/>
      <c r="O327" s="235"/>
      <c r="P327" s="235"/>
      <c r="Q327" s="234"/>
      <c r="R327" s="234"/>
      <c r="S327" s="235"/>
      <c r="T327" s="256"/>
      <c r="U327" s="257"/>
      <c r="V327" s="244"/>
      <c r="W327" s="244"/>
      <c r="X327" s="244"/>
      <c r="Y327" s="244"/>
      <c r="Z327" s="237"/>
      <c r="AA327" s="232"/>
      <c r="AB327" s="232"/>
      <c r="AC327" s="232"/>
      <c r="AD327" s="232"/>
      <c r="AE327" s="232"/>
      <c r="AF327" s="232"/>
      <c r="AG327" s="232"/>
      <c r="AH327" s="232"/>
      <c r="AI327" s="232"/>
      <c r="AJ327" s="232"/>
      <c r="AK327" s="232"/>
      <c r="AL327" s="232"/>
      <c r="AM327" s="232"/>
      <c r="AN327" s="232"/>
      <c r="AO327" s="232"/>
      <c r="AP327" s="232"/>
      <c r="AQ327" s="232"/>
      <c r="AR327" s="232"/>
      <c r="AS327" s="232"/>
      <c r="AT327" s="232"/>
      <c r="AU327" s="232"/>
      <c r="AV327" s="232"/>
      <c r="AW327" s="232"/>
      <c r="AX327" s="232"/>
      <c r="AY327" s="232"/>
      <c r="AZ327" s="232"/>
      <c r="BA327" s="232"/>
      <c r="BB327" s="232"/>
      <c r="BC327" s="232"/>
      <c r="BD327" s="232"/>
      <c r="BE327" s="232"/>
      <c r="BF327" s="232"/>
      <c r="BG327" s="232"/>
      <c r="BH327" s="232"/>
      <c r="BI327" s="232"/>
      <c r="BJ327" s="232"/>
      <c r="BK327" s="232"/>
      <c r="BL327" s="232"/>
      <c r="BM327" s="232"/>
      <c r="BN327" s="232"/>
      <c r="BO327" s="232"/>
      <c r="BP327" s="232"/>
      <c r="BQ327" s="232"/>
      <c r="BR327" s="232"/>
      <c r="BS327" s="232"/>
      <c r="BT327" s="232"/>
      <c r="BU327" s="232"/>
      <c r="BV327" s="232"/>
      <c r="BW327" s="232"/>
      <c r="BX327" s="232"/>
      <c r="BY327" s="232"/>
      <c r="BZ327" s="232"/>
      <c r="CA327" s="232"/>
      <c r="CB327" s="232"/>
      <c r="CC327" s="232"/>
      <c r="CD327" s="232"/>
      <c r="CE327" s="232"/>
      <c r="CF327" s="232"/>
      <c r="CG327" s="232"/>
      <c r="CH327" s="232"/>
      <c r="CI327" s="232"/>
      <c r="CJ327" s="232"/>
      <c r="CK327" s="232"/>
      <c r="CL327" s="232"/>
      <c r="CM327" s="232"/>
      <c r="CN327" s="232"/>
      <c r="CO327" s="232"/>
      <c r="CP327" s="232"/>
      <c r="CQ327" s="232"/>
      <c r="CR327" s="232"/>
      <c r="CS327" s="232"/>
      <c r="CT327" s="232"/>
      <c r="CU327" s="232"/>
      <c r="CV327" s="232"/>
      <c r="CW327" s="232"/>
      <c r="CX327" s="232"/>
      <c r="CY327" s="232"/>
      <c r="CZ327" s="232"/>
      <c r="DA327" s="232"/>
      <c r="DB327" s="232"/>
      <c r="DC327" s="232"/>
      <c r="DD327" s="232"/>
      <c r="DE327" s="232"/>
      <c r="DF327" s="232"/>
      <c r="DG327" s="232"/>
      <c r="DH327" s="232"/>
      <c r="DI327" s="232"/>
      <c r="DJ327" s="232"/>
      <c r="DK327" s="232"/>
    </row>
    <row r="328" spans="1:115" s="239" customFormat="1" ht="15.75" customHeight="1" x14ac:dyDescent="0.25">
      <c r="A328" s="232"/>
      <c r="B328" s="232"/>
      <c r="C328" s="232"/>
      <c r="D328" s="232"/>
      <c r="E328" s="232"/>
      <c r="F328" s="232"/>
      <c r="G328" s="252"/>
      <c r="H328" s="242"/>
      <c r="I328" s="242"/>
      <c r="J328" s="234"/>
      <c r="K328" s="234"/>
      <c r="L328" s="234"/>
      <c r="M328" s="234"/>
      <c r="N328" s="234"/>
      <c r="O328" s="235"/>
      <c r="P328" s="235"/>
      <c r="Q328" s="234"/>
      <c r="R328" s="234"/>
      <c r="S328" s="235"/>
      <c r="T328" s="246"/>
      <c r="U328" s="245"/>
      <c r="V328" s="245"/>
      <c r="W328" s="245"/>
      <c r="X328" s="245"/>
      <c r="Y328" s="245"/>
      <c r="Z328" s="237"/>
      <c r="AA328" s="232"/>
      <c r="AB328" s="232"/>
      <c r="AC328" s="232"/>
      <c r="AD328" s="232"/>
      <c r="AE328" s="232"/>
      <c r="AF328" s="232"/>
      <c r="AG328" s="232"/>
      <c r="AH328" s="232"/>
      <c r="AI328" s="232"/>
      <c r="AJ328" s="232"/>
      <c r="AK328" s="232"/>
      <c r="AL328" s="232"/>
      <c r="AM328" s="232"/>
      <c r="AN328" s="232"/>
      <c r="AO328" s="232"/>
      <c r="AP328" s="232"/>
      <c r="AQ328" s="232"/>
      <c r="AR328" s="232"/>
      <c r="AS328" s="232"/>
      <c r="AT328" s="232"/>
      <c r="AU328" s="232"/>
      <c r="AV328" s="232"/>
      <c r="AW328" s="232"/>
      <c r="AX328" s="232"/>
      <c r="AY328" s="232"/>
      <c r="AZ328" s="232"/>
      <c r="BA328" s="232"/>
      <c r="BB328" s="232"/>
      <c r="BC328" s="232"/>
      <c r="BD328" s="232"/>
      <c r="BE328" s="232"/>
      <c r="BF328" s="232"/>
      <c r="BG328" s="232"/>
      <c r="BH328" s="232"/>
      <c r="BI328" s="232"/>
      <c r="BJ328" s="232"/>
      <c r="BK328" s="232"/>
      <c r="BL328" s="232"/>
      <c r="BM328" s="232"/>
      <c r="BN328" s="232"/>
      <c r="BO328" s="232"/>
      <c r="BP328" s="232"/>
      <c r="BQ328" s="232"/>
      <c r="BR328" s="232"/>
      <c r="BS328" s="232"/>
      <c r="BT328" s="232"/>
      <c r="BU328" s="232"/>
      <c r="BV328" s="232"/>
      <c r="BW328" s="232"/>
      <c r="BX328" s="232"/>
      <c r="BY328" s="232"/>
      <c r="BZ328" s="232"/>
      <c r="CA328" s="232"/>
      <c r="CB328" s="232"/>
      <c r="CC328" s="232"/>
      <c r="CD328" s="232"/>
      <c r="CE328" s="232"/>
      <c r="CF328" s="232"/>
      <c r="CG328" s="232"/>
      <c r="CH328" s="232"/>
      <c r="CI328" s="232"/>
      <c r="CJ328" s="232"/>
      <c r="CK328" s="232"/>
      <c r="CL328" s="232"/>
      <c r="CM328" s="232"/>
      <c r="CN328" s="232"/>
      <c r="CO328" s="232"/>
      <c r="CP328" s="232"/>
      <c r="CQ328" s="232"/>
      <c r="CR328" s="232"/>
      <c r="CS328" s="232"/>
      <c r="CT328" s="232"/>
      <c r="CU328" s="232"/>
      <c r="CV328" s="232"/>
      <c r="CW328" s="232"/>
      <c r="CX328" s="232"/>
      <c r="CY328" s="232"/>
      <c r="CZ328" s="232"/>
      <c r="DA328" s="232"/>
      <c r="DB328" s="232"/>
      <c r="DC328" s="232"/>
      <c r="DD328" s="232"/>
      <c r="DE328" s="232"/>
      <c r="DF328" s="232"/>
      <c r="DG328" s="232"/>
      <c r="DH328" s="232"/>
      <c r="DI328" s="232"/>
      <c r="DJ328" s="232"/>
      <c r="DK328" s="232"/>
    </row>
    <row r="329" spans="1:115" s="239" customFormat="1" ht="15.75" customHeight="1" x14ac:dyDescent="0.25">
      <c r="A329" s="232"/>
      <c r="B329" s="232"/>
      <c r="C329" s="232"/>
      <c r="D329" s="232"/>
      <c r="E329" s="232"/>
      <c r="F329" s="232"/>
      <c r="G329" s="252"/>
      <c r="H329" s="246"/>
      <c r="I329" s="246"/>
      <c r="J329" s="234"/>
      <c r="K329" s="234"/>
      <c r="L329" s="234"/>
      <c r="M329" s="234"/>
      <c r="N329" s="234"/>
      <c r="O329" s="235"/>
      <c r="P329" s="235"/>
      <c r="Q329" s="234"/>
      <c r="R329" s="234"/>
      <c r="S329" s="235"/>
      <c r="T329" s="246"/>
      <c r="U329" s="245"/>
      <c r="V329" s="245"/>
      <c r="W329" s="245"/>
      <c r="X329" s="245"/>
      <c r="Y329" s="245"/>
      <c r="Z329" s="237"/>
      <c r="AA329" s="232"/>
      <c r="AB329" s="232"/>
      <c r="AC329" s="232"/>
      <c r="AD329" s="232"/>
      <c r="AE329" s="232"/>
      <c r="AF329" s="232"/>
      <c r="AG329" s="232"/>
      <c r="AH329" s="232"/>
      <c r="AI329" s="232"/>
      <c r="AJ329" s="232"/>
      <c r="AK329" s="232"/>
      <c r="AL329" s="232"/>
      <c r="AM329" s="232"/>
      <c r="AN329" s="232"/>
      <c r="AO329" s="232"/>
      <c r="AP329" s="232"/>
      <c r="AQ329" s="232"/>
      <c r="AR329" s="232"/>
      <c r="AS329" s="232"/>
      <c r="AT329" s="232"/>
      <c r="AU329" s="232"/>
      <c r="AV329" s="232"/>
      <c r="AW329" s="232"/>
      <c r="AX329" s="232"/>
      <c r="AY329" s="232"/>
      <c r="AZ329" s="232"/>
      <c r="BA329" s="232"/>
      <c r="BB329" s="232"/>
      <c r="BC329" s="232"/>
      <c r="BD329" s="232"/>
      <c r="BE329" s="232"/>
      <c r="BF329" s="232"/>
      <c r="BG329" s="232"/>
      <c r="BH329" s="232"/>
      <c r="BI329" s="232"/>
      <c r="BJ329" s="232"/>
      <c r="BK329" s="232"/>
      <c r="BL329" s="232"/>
      <c r="BM329" s="232"/>
      <c r="BN329" s="232"/>
      <c r="BO329" s="232"/>
      <c r="BP329" s="232"/>
      <c r="BQ329" s="232"/>
      <c r="BR329" s="232"/>
      <c r="BS329" s="232"/>
      <c r="BT329" s="232"/>
      <c r="BU329" s="232"/>
      <c r="BV329" s="232"/>
      <c r="BW329" s="232"/>
      <c r="BX329" s="232"/>
      <c r="BY329" s="232"/>
      <c r="BZ329" s="232"/>
      <c r="CA329" s="232"/>
      <c r="CB329" s="232"/>
      <c r="CC329" s="232"/>
      <c r="CD329" s="232"/>
      <c r="CE329" s="232"/>
      <c r="CF329" s="232"/>
      <c r="CG329" s="232"/>
      <c r="CH329" s="232"/>
      <c r="CI329" s="232"/>
      <c r="CJ329" s="232"/>
      <c r="CK329" s="232"/>
      <c r="CL329" s="232"/>
      <c r="CM329" s="232"/>
      <c r="CN329" s="232"/>
      <c r="CO329" s="232"/>
      <c r="CP329" s="232"/>
      <c r="CQ329" s="232"/>
      <c r="CR329" s="232"/>
      <c r="CS329" s="232"/>
      <c r="CT329" s="232"/>
      <c r="CU329" s="232"/>
      <c r="CV329" s="232"/>
      <c r="CW329" s="232"/>
      <c r="CX329" s="232"/>
      <c r="CY329" s="232"/>
      <c r="CZ329" s="232"/>
      <c r="DA329" s="232"/>
      <c r="DB329" s="232"/>
      <c r="DC329" s="232"/>
      <c r="DD329" s="232"/>
      <c r="DE329" s="232"/>
      <c r="DF329" s="232"/>
      <c r="DG329" s="232"/>
      <c r="DH329" s="232"/>
      <c r="DI329" s="232"/>
      <c r="DJ329" s="232"/>
      <c r="DK329" s="232"/>
    </row>
    <row r="330" spans="1:115" s="239" customFormat="1" ht="15.75" customHeight="1" x14ac:dyDescent="0.25">
      <c r="A330" s="232"/>
      <c r="B330" s="232"/>
      <c r="C330" s="232"/>
      <c r="D330" s="232"/>
      <c r="E330" s="232"/>
      <c r="F330" s="232"/>
      <c r="G330" s="253"/>
      <c r="H330" s="246"/>
      <c r="I330" s="246"/>
      <c r="J330" s="234"/>
      <c r="K330" s="234"/>
      <c r="L330" s="234"/>
      <c r="M330" s="234"/>
      <c r="N330" s="234"/>
      <c r="O330" s="235"/>
      <c r="P330" s="235"/>
      <c r="Q330" s="234"/>
      <c r="R330" s="234"/>
      <c r="S330" s="235"/>
      <c r="T330" s="246"/>
      <c r="U330" s="247"/>
      <c r="V330" s="247"/>
      <c r="W330" s="247"/>
      <c r="X330" s="247"/>
      <c r="Y330" s="247"/>
      <c r="Z330" s="237"/>
      <c r="AA330" s="232"/>
      <c r="AB330" s="232"/>
      <c r="AC330" s="232"/>
      <c r="AD330" s="232"/>
      <c r="AE330" s="232"/>
      <c r="AF330" s="232"/>
      <c r="AG330" s="232"/>
      <c r="AH330" s="232"/>
      <c r="AI330" s="232"/>
      <c r="AJ330" s="232"/>
      <c r="AK330" s="232"/>
      <c r="AL330" s="232"/>
      <c r="AM330" s="232"/>
      <c r="AN330" s="232"/>
      <c r="AO330" s="232"/>
      <c r="AP330" s="232"/>
      <c r="AQ330" s="232"/>
      <c r="AR330" s="232"/>
      <c r="AS330" s="232"/>
      <c r="AT330" s="232"/>
      <c r="AU330" s="232"/>
      <c r="AV330" s="232"/>
      <c r="AW330" s="232"/>
      <c r="AX330" s="232"/>
      <c r="AY330" s="232"/>
      <c r="AZ330" s="232"/>
      <c r="BA330" s="232"/>
      <c r="BB330" s="232"/>
      <c r="BC330" s="232"/>
      <c r="BD330" s="232"/>
      <c r="BE330" s="232"/>
      <c r="BF330" s="232"/>
      <c r="BG330" s="232"/>
      <c r="BH330" s="232"/>
      <c r="BI330" s="232"/>
      <c r="BJ330" s="232"/>
      <c r="BK330" s="232"/>
      <c r="BL330" s="232"/>
      <c r="BM330" s="232"/>
      <c r="BN330" s="232"/>
      <c r="BO330" s="232"/>
      <c r="BP330" s="232"/>
      <c r="BQ330" s="232"/>
      <c r="BR330" s="232"/>
      <c r="BS330" s="232"/>
      <c r="BT330" s="232"/>
      <c r="BU330" s="232"/>
      <c r="BV330" s="232"/>
      <c r="BW330" s="232"/>
      <c r="BX330" s="232"/>
      <c r="BY330" s="232"/>
      <c r="BZ330" s="232"/>
      <c r="CA330" s="232"/>
      <c r="CB330" s="232"/>
      <c r="CC330" s="232"/>
      <c r="CD330" s="232"/>
      <c r="CE330" s="232"/>
      <c r="CF330" s="232"/>
      <c r="CG330" s="232"/>
      <c r="CH330" s="232"/>
      <c r="CI330" s="232"/>
      <c r="CJ330" s="232"/>
      <c r="CK330" s="232"/>
      <c r="CL330" s="232"/>
      <c r="CM330" s="232"/>
      <c r="CN330" s="232"/>
      <c r="CO330" s="232"/>
      <c r="CP330" s="232"/>
      <c r="CQ330" s="232"/>
      <c r="CR330" s="232"/>
      <c r="CS330" s="232"/>
      <c r="CT330" s="232"/>
      <c r="CU330" s="232"/>
      <c r="CV330" s="232"/>
      <c r="CW330" s="232"/>
      <c r="CX330" s="232"/>
      <c r="CY330" s="232"/>
      <c r="CZ330" s="232"/>
      <c r="DA330" s="232"/>
      <c r="DB330" s="232"/>
      <c r="DC330" s="232"/>
      <c r="DD330" s="232"/>
      <c r="DE330" s="232"/>
      <c r="DF330" s="232"/>
      <c r="DG330" s="232"/>
      <c r="DH330" s="232"/>
      <c r="DI330" s="232"/>
      <c r="DJ330" s="232"/>
      <c r="DK330" s="232"/>
    </row>
    <row r="331" spans="1:115" s="239" customFormat="1" ht="15.75" customHeight="1" x14ac:dyDescent="0.25">
      <c r="A331" s="232"/>
      <c r="B331" s="232"/>
      <c r="C331" s="232"/>
      <c r="D331" s="232"/>
      <c r="E331" s="232"/>
      <c r="F331" s="232"/>
      <c r="G331" s="248"/>
      <c r="H331" s="246"/>
      <c r="I331" s="246"/>
      <c r="J331" s="234"/>
      <c r="K331" s="234"/>
      <c r="L331" s="234"/>
      <c r="M331" s="234"/>
      <c r="N331" s="234"/>
      <c r="O331" s="235"/>
      <c r="P331" s="235"/>
      <c r="Q331" s="234"/>
      <c r="R331" s="234"/>
      <c r="S331" s="235"/>
      <c r="T331" s="248"/>
      <c r="U331" s="248"/>
      <c r="V331" s="248"/>
      <c r="W331" s="248"/>
      <c r="X331" s="248"/>
      <c r="Y331" s="248"/>
      <c r="Z331" s="237"/>
      <c r="AA331" s="232"/>
      <c r="AB331" s="232"/>
      <c r="AC331" s="232"/>
      <c r="AD331" s="232"/>
      <c r="AE331" s="232"/>
      <c r="AF331" s="232"/>
      <c r="AG331" s="232"/>
      <c r="AH331" s="232"/>
      <c r="AI331" s="232"/>
      <c r="AJ331" s="232"/>
      <c r="AK331" s="232"/>
      <c r="AL331" s="232"/>
      <c r="AM331" s="232"/>
      <c r="AN331" s="232"/>
      <c r="AO331" s="232"/>
      <c r="AP331" s="232"/>
      <c r="AQ331" s="232"/>
      <c r="AR331" s="232"/>
      <c r="AS331" s="232"/>
      <c r="AT331" s="232"/>
      <c r="AU331" s="232"/>
      <c r="AV331" s="232"/>
      <c r="AW331" s="232"/>
      <c r="AX331" s="232"/>
      <c r="AY331" s="232"/>
      <c r="AZ331" s="232"/>
      <c r="BA331" s="232"/>
      <c r="BB331" s="232"/>
      <c r="BC331" s="232"/>
      <c r="BD331" s="232"/>
      <c r="BE331" s="232"/>
      <c r="BF331" s="232"/>
      <c r="BG331" s="232"/>
      <c r="BH331" s="232"/>
      <c r="BI331" s="232"/>
      <c r="BJ331" s="232"/>
      <c r="BK331" s="232"/>
      <c r="BL331" s="232"/>
      <c r="BM331" s="232"/>
      <c r="BN331" s="232"/>
      <c r="BO331" s="232"/>
      <c r="BP331" s="232"/>
      <c r="BQ331" s="232"/>
      <c r="BR331" s="232"/>
      <c r="BS331" s="232"/>
      <c r="BT331" s="232"/>
      <c r="BU331" s="232"/>
      <c r="BV331" s="232"/>
      <c r="BW331" s="232"/>
      <c r="BX331" s="232"/>
      <c r="BY331" s="232"/>
      <c r="BZ331" s="232"/>
      <c r="CA331" s="232"/>
      <c r="CB331" s="232"/>
      <c r="CC331" s="232"/>
      <c r="CD331" s="232"/>
      <c r="CE331" s="232"/>
      <c r="CF331" s="232"/>
      <c r="CG331" s="232"/>
      <c r="CH331" s="232"/>
      <c r="CI331" s="232"/>
      <c r="CJ331" s="232"/>
      <c r="CK331" s="232"/>
      <c r="CL331" s="232"/>
      <c r="CM331" s="232"/>
      <c r="CN331" s="232"/>
      <c r="CO331" s="232"/>
      <c r="CP331" s="232"/>
      <c r="CQ331" s="232"/>
      <c r="CR331" s="232"/>
      <c r="CS331" s="232"/>
      <c r="CT331" s="232"/>
      <c r="CU331" s="232"/>
      <c r="CV331" s="232"/>
      <c r="CW331" s="232"/>
      <c r="CX331" s="232"/>
      <c r="CY331" s="232"/>
      <c r="CZ331" s="232"/>
      <c r="DA331" s="232"/>
      <c r="DB331" s="232"/>
      <c r="DC331" s="232"/>
      <c r="DD331" s="232"/>
      <c r="DE331" s="232"/>
      <c r="DF331" s="232"/>
      <c r="DG331" s="232"/>
      <c r="DH331" s="232"/>
      <c r="DI331" s="232"/>
      <c r="DJ331" s="232"/>
      <c r="DK331" s="232"/>
    </row>
    <row r="332" spans="1:115" s="239" customFormat="1" ht="15.75" customHeight="1" x14ac:dyDescent="0.25">
      <c r="A332" s="232"/>
      <c r="B332" s="232"/>
      <c r="C332" s="232"/>
      <c r="D332" s="232"/>
      <c r="E332" s="232"/>
      <c r="F332" s="232"/>
      <c r="G332" s="246"/>
      <c r="H332" s="246"/>
      <c r="I332" s="246"/>
      <c r="J332" s="234"/>
      <c r="K332" s="234"/>
      <c r="L332" s="234"/>
      <c r="M332" s="234"/>
      <c r="N332" s="234"/>
      <c r="O332" s="235"/>
      <c r="P332" s="235"/>
      <c r="Q332" s="234"/>
      <c r="R332" s="234"/>
      <c r="S332" s="235"/>
      <c r="T332" s="246"/>
      <c r="U332" s="246"/>
      <c r="V332" s="246"/>
      <c r="W332" s="246"/>
      <c r="X332" s="246"/>
      <c r="Y332" s="246"/>
      <c r="Z332" s="237"/>
      <c r="AA332" s="232"/>
      <c r="AB332" s="232"/>
      <c r="AC332" s="232"/>
      <c r="AD332" s="232"/>
      <c r="AE332" s="232"/>
      <c r="AF332" s="232"/>
      <c r="AG332" s="232"/>
      <c r="AH332" s="232"/>
      <c r="AI332" s="232"/>
      <c r="AJ332" s="232"/>
      <c r="AK332" s="232"/>
      <c r="AL332" s="232"/>
      <c r="AM332" s="232"/>
      <c r="AN332" s="232"/>
      <c r="AO332" s="232"/>
      <c r="AP332" s="232"/>
      <c r="AQ332" s="232"/>
      <c r="AR332" s="232"/>
      <c r="AS332" s="232"/>
      <c r="AT332" s="232"/>
      <c r="AU332" s="232"/>
      <c r="AV332" s="232"/>
      <c r="AW332" s="232"/>
      <c r="AX332" s="232"/>
      <c r="AY332" s="232"/>
      <c r="AZ332" s="232"/>
      <c r="BA332" s="232"/>
      <c r="BB332" s="232"/>
      <c r="BC332" s="232"/>
      <c r="BD332" s="232"/>
      <c r="BE332" s="232"/>
      <c r="BF332" s="232"/>
      <c r="BG332" s="232"/>
      <c r="BH332" s="232"/>
      <c r="BI332" s="232"/>
      <c r="BJ332" s="232"/>
      <c r="BK332" s="232"/>
      <c r="BL332" s="232"/>
      <c r="BM332" s="232"/>
      <c r="BN332" s="232"/>
      <c r="BO332" s="232"/>
      <c r="BP332" s="232"/>
      <c r="BQ332" s="232"/>
      <c r="BR332" s="232"/>
      <c r="BS332" s="232"/>
      <c r="BT332" s="232"/>
      <c r="BU332" s="232"/>
      <c r="BV332" s="232"/>
      <c r="BW332" s="232"/>
      <c r="BX332" s="232"/>
      <c r="BY332" s="232"/>
      <c r="BZ332" s="232"/>
      <c r="CA332" s="232"/>
      <c r="CB332" s="232"/>
      <c r="CC332" s="232"/>
      <c r="CD332" s="232"/>
      <c r="CE332" s="232"/>
      <c r="CF332" s="232"/>
      <c r="CG332" s="232"/>
      <c r="CH332" s="232"/>
      <c r="CI332" s="232"/>
      <c r="CJ332" s="232"/>
      <c r="CK332" s="232"/>
      <c r="CL332" s="232"/>
      <c r="CM332" s="232"/>
      <c r="CN332" s="232"/>
      <c r="CO332" s="232"/>
      <c r="CP332" s="232"/>
      <c r="CQ332" s="232"/>
      <c r="CR332" s="232"/>
      <c r="CS332" s="232"/>
      <c r="CT332" s="232"/>
      <c r="CU332" s="232"/>
      <c r="CV332" s="232"/>
      <c r="CW332" s="232"/>
      <c r="CX332" s="232"/>
      <c r="CY332" s="232"/>
      <c r="CZ332" s="232"/>
      <c r="DA332" s="232"/>
      <c r="DB332" s="232"/>
      <c r="DC332" s="232"/>
      <c r="DD332" s="232"/>
      <c r="DE332" s="232"/>
      <c r="DF332" s="232"/>
      <c r="DG332" s="232"/>
      <c r="DH332" s="232"/>
      <c r="DI332" s="232"/>
      <c r="DJ332" s="232"/>
      <c r="DK332" s="232"/>
    </row>
    <row r="333" spans="1:115" s="239" customFormat="1" ht="15.75" customHeight="1" x14ac:dyDescent="0.25">
      <c r="A333" s="232"/>
      <c r="B333" s="232"/>
      <c r="C333" s="232"/>
      <c r="D333" s="232"/>
      <c r="E333" s="232"/>
      <c r="F333" s="232"/>
      <c r="G333" s="251"/>
      <c r="H333" s="246"/>
      <c r="I333" s="246"/>
      <c r="J333" s="234"/>
      <c r="K333" s="234"/>
      <c r="L333" s="234"/>
      <c r="M333" s="234"/>
      <c r="N333" s="234"/>
      <c r="O333" s="235"/>
      <c r="P333" s="235"/>
      <c r="Q333" s="234"/>
      <c r="R333" s="234"/>
      <c r="S333" s="235"/>
      <c r="T333" s="256"/>
      <c r="U333" s="257"/>
      <c r="V333" s="244"/>
      <c r="W333" s="244"/>
      <c r="X333" s="244"/>
      <c r="Y333" s="244"/>
      <c r="Z333" s="237"/>
      <c r="AA333" s="232"/>
      <c r="AB333" s="232"/>
      <c r="AC333" s="232"/>
      <c r="AD333" s="232"/>
      <c r="AE333" s="232"/>
      <c r="AF333" s="232"/>
      <c r="AG333" s="232"/>
      <c r="AH333" s="232"/>
      <c r="AI333" s="232"/>
      <c r="AJ333" s="232"/>
      <c r="AK333" s="232"/>
      <c r="AL333" s="232"/>
      <c r="AM333" s="232"/>
      <c r="AN333" s="232"/>
      <c r="AO333" s="232"/>
      <c r="AP333" s="232"/>
      <c r="AQ333" s="232"/>
      <c r="AR333" s="232"/>
      <c r="AS333" s="232"/>
      <c r="AT333" s="232"/>
      <c r="AU333" s="232"/>
      <c r="AV333" s="232"/>
      <c r="AW333" s="232"/>
      <c r="AX333" s="232"/>
      <c r="AY333" s="232"/>
      <c r="AZ333" s="232"/>
      <c r="BA333" s="232"/>
      <c r="BB333" s="232"/>
      <c r="BC333" s="232"/>
      <c r="BD333" s="232"/>
      <c r="BE333" s="232"/>
      <c r="BF333" s="232"/>
      <c r="BG333" s="232"/>
      <c r="BH333" s="232"/>
      <c r="BI333" s="232"/>
      <c r="BJ333" s="232"/>
      <c r="BK333" s="232"/>
      <c r="BL333" s="232"/>
      <c r="BM333" s="232"/>
      <c r="BN333" s="232"/>
      <c r="BO333" s="232"/>
      <c r="BP333" s="232"/>
      <c r="BQ333" s="232"/>
      <c r="BR333" s="232"/>
      <c r="BS333" s="232"/>
      <c r="BT333" s="232"/>
      <c r="BU333" s="232"/>
      <c r="BV333" s="232"/>
      <c r="BW333" s="232"/>
      <c r="BX333" s="232"/>
      <c r="BY333" s="232"/>
      <c r="BZ333" s="232"/>
      <c r="CA333" s="232"/>
      <c r="CB333" s="232"/>
      <c r="CC333" s="232"/>
      <c r="CD333" s="232"/>
      <c r="CE333" s="232"/>
      <c r="CF333" s="232"/>
      <c r="CG333" s="232"/>
      <c r="CH333" s="232"/>
      <c r="CI333" s="232"/>
      <c r="CJ333" s="232"/>
      <c r="CK333" s="232"/>
      <c r="CL333" s="232"/>
      <c r="CM333" s="232"/>
      <c r="CN333" s="232"/>
      <c r="CO333" s="232"/>
      <c r="CP333" s="232"/>
      <c r="CQ333" s="232"/>
      <c r="CR333" s="232"/>
      <c r="CS333" s="232"/>
      <c r="CT333" s="232"/>
      <c r="CU333" s="232"/>
      <c r="CV333" s="232"/>
      <c r="CW333" s="232"/>
      <c r="CX333" s="232"/>
      <c r="CY333" s="232"/>
      <c r="CZ333" s="232"/>
      <c r="DA333" s="232"/>
      <c r="DB333" s="232"/>
      <c r="DC333" s="232"/>
      <c r="DD333" s="232"/>
      <c r="DE333" s="232"/>
      <c r="DF333" s="232"/>
      <c r="DG333" s="232"/>
      <c r="DH333" s="232"/>
      <c r="DI333" s="232"/>
      <c r="DJ333" s="232"/>
      <c r="DK333" s="232"/>
    </row>
    <row r="334" spans="1:115" s="239" customFormat="1" ht="15.75" customHeight="1" x14ac:dyDescent="0.25">
      <c r="A334" s="232"/>
      <c r="B334" s="232"/>
      <c r="C334" s="232"/>
      <c r="D334" s="232"/>
      <c r="E334" s="232"/>
      <c r="F334" s="232"/>
      <c r="G334" s="252"/>
      <c r="H334" s="246"/>
      <c r="I334" s="246"/>
      <c r="J334" s="234"/>
      <c r="K334" s="234"/>
      <c r="L334" s="234"/>
      <c r="M334" s="234"/>
      <c r="N334" s="234"/>
      <c r="O334" s="235"/>
      <c r="P334" s="235"/>
      <c r="Q334" s="234"/>
      <c r="R334" s="234"/>
      <c r="S334" s="235"/>
      <c r="T334" s="246"/>
      <c r="U334" s="245"/>
      <c r="V334" s="245"/>
      <c r="W334" s="245"/>
      <c r="X334" s="245"/>
      <c r="Y334" s="245"/>
      <c r="Z334" s="237"/>
      <c r="AA334" s="232"/>
      <c r="AB334" s="232"/>
      <c r="AC334" s="232"/>
      <c r="AD334" s="232"/>
      <c r="AE334" s="232"/>
      <c r="AF334" s="232"/>
      <c r="AG334" s="232"/>
      <c r="AH334" s="232"/>
      <c r="AI334" s="232"/>
      <c r="AJ334" s="232"/>
      <c r="AK334" s="232"/>
      <c r="AL334" s="232"/>
      <c r="AM334" s="232"/>
      <c r="AN334" s="232"/>
      <c r="AO334" s="232"/>
      <c r="AP334" s="232"/>
      <c r="AQ334" s="232"/>
      <c r="AR334" s="232"/>
      <c r="AS334" s="232"/>
      <c r="AT334" s="232"/>
      <c r="AU334" s="232"/>
      <c r="AV334" s="232"/>
      <c r="AW334" s="232"/>
      <c r="AX334" s="232"/>
      <c r="AY334" s="232"/>
      <c r="AZ334" s="232"/>
      <c r="BA334" s="232"/>
      <c r="BB334" s="232"/>
      <c r="BC334" s="232"/>
      <c r="BD334" s="232"/>
      <c r="BE334" s="232"/>
      <c r="BF334" s="232"/>
      <c r="BG334" s="232"/>
      <c r="BH334" s="232"/>
      <c r="BI334" s="232"/>
      <c r="BJ334" s="232"/>
      <c r="BK334" s="232"/>
      <c r="BL334" s="232"/>
      <c r="BM334" s="232"/>
      <c r="BN334" s="232"/>
      <c r="BO334" s="232"/>
      <c r="BP334" s="232"/>
      <c r="BQ334" s="232"/>
      <c r="BR334" s="232"/>
      <c r="BS334" s="232"/>
      <c r="BT334" s="232"/>
      <c r="BU334" s="232"/>
      <c r="BV334" s="232"/>
      <c r="BW334" s="232"/>
      <c r="BX334" s="232"/>
      <c r="BY334" s="232"/>
      <c r="BZ334" s="232"/>
      <c r="CA334" s="232"/>
      <c r="CB334" s="232"/>
      <c r="CC334" s="232"/>
      <c r="CD334" s="232"/>
      <c r="CE334" s="232"/>
      <c r="CF334" s="232"/>
      <c r="CG334" s="232"/>
      <c r="CH334" s="232"/>
      <c r="CI334" s="232"/>
      <c r="CJ334" s="232"/>
      <c r="CK334" s="232"/>
      <c r="CL334" s="232"/>
      <c r="CM334" s="232"/>
      <c r="CN334" s="232"/>
      <c r="CO334" s="232"/>
      <c r="CP334" s="232"/>
      <c r="CQ334" s="232"/>
      <c r="CR334" s="232"/>
      <c r="CS334" s="232"/>
      <c r="CT334" s="232"/>
      <c r="CU334" s="232"/>
      <c r="CV334" s="232"/>
      <c r="CW334" s="232"/>
      <c r="CX334" s="232"/>
      <c r="CY334" s="232"/>
      <c r="CZ334" s="232"/>
      <c r="DA334" s="232"/>
      <c r="DB334" s="232"/>
      <c r="DC334" s="232"/>
      <c r="DD334" s="232"/>
      <c r="DE334" s="232"/>
      <c r="DF334" s="232"/>
      <c r="DG334" s="232"/>
      <c r="DH334" s="232"/>
      <c r="DI334" s="232"/>
      <c r="DJ334" s="232"/>
      <c r="DK334" s="232"/>
    </row>
    <row r="335" spans="1:115" s="239" customFormat="1" ht="15.75" customHeight="1" x14ac:dyDescent="0.25">
      <c r="A335" s="232"/>
      <c r="B335" s="232"/>
      <c r="C335" s="232"/>
      <c r="D335" s="232"/>
      <c r="E335" s="232"/>
      <c r="F335" s="232"/>
      <c r="G335" s="252"/>
      <c r="H335" s="246"/>
      <c r="I335" s="246"/>
      <c r="J335" s="234"/>
      <c r="K335" s="234"/>
      <c r="L335" s="234"/>
      <c r="M335" s="234"/>
      <c r="N335" s="234"/>
      <c r="O335" s="235"/>
      <c r="P335" s="235"/>
      <c r="Q335" s="234"/>
      <c r="R335" s="234"/>
      <c r="S335" s="235"/>
      <c r="T335" s="246"/>
      <c r="U335" s="245"/>
      <c r="V335" s="245"/>
      <c r="W335" s="245"/>
      <c r="X335" s="245"/>
      <c r="Y335" s="245"/>
      <c r="Z335" s="237"/>
      <c r="AA335" s="232"/>
      <c r="AB335" s="232"/>
      <c r="AC335" s="232"/>
      <c r="AD335" s="232"/>
      <c r="AE335" s="232"/>
      <c r="AF335" s="232"/>
      <c r="AG335" s="232"/>
      <c r="AH335" s="232"/>
      <c r="AI335" s="232"/>
      <c r="AJ335" s="232"/>
      <c r="AK335" s="232"/>
      <c r="AL335" s="232"/>
      <c r="AM335" s="232"/>
      <c r="AN335" s="232"/>
      <c r="AO335" s="232"/>
      <c r="AP335" s="232"/>
      <c r="AQ335" s="232"/>
      <c r="AR335" s="232"/>
      <c r="AS335" s="232"/>
      <c r="AT335" s="232"/>
      <c r="AU335" s="232"/>
      <c r="AV335" s="232"/>
      <c r="AW335" s="232"/>
      <c r="AX335" s="232"/>
      <c r="AY335" s="232"/>
      <c r="AZ335" s="232"/>
      <c r="BA335" s="232"/>
      <c r="BB335" s="232"/>
      <c r="BC335" s="232"/>
      <c r="BD335" s="232"/>
      <c r="BE335" s="232"/>
      <c r="BF335" s="232"/>
      <c r="BG335" s="232"/>
      <c r="BH335" s="232"/>
      <c r="BI335" s="232"/>
      <c r="BJ335" s="232"/>
      <c r="BK335" s="232"/>
      <c r="BL335" s="232"/>
      <c r="BM335" s="232"/>
      <c r="BN335" s="232"/>
      <c r="BO335" s="232"/>
      <c r="BP335" s="232"/>
      <c r="BQ335" s="232"/>
      <c r="BR335" s="232"/>
      <c r="BS335" s="232"/>
      <c r="BT335" s="232"/>
      <c r="BU335" s="232"/>
      <c r="BV335" s="232"/>
      <c r="BW335" s="232"/>
      <c r="BX335" s="232"/>
      <c r="BY335" s="232"/>
      <c r="BZ335" s="232"/>
      <c r="CA335" s="232"/>
      <c r="CB335" s="232"/>
      <c r="CC335" s="232"/>
      <c r="CD335" s="232"/>
      <c r="CE335" s="232"/>
      <c r="CF335" s="232"/>
      <c r="CG335" s="232"/>
      <c r="CH335" s="232"/>
      <c r="CI335" s="232"/>
      <c r="CJ335" s="232"/>
      <c r="CK335" s="232"/>
      <c r="CL335" s="232"/>
      <c r="CM335" s="232"/>
      <c r="CN335" s="232"/>
      <c r="CO335" s="232"/>
      <c r="CP335" s="232"/>
      <c r="CQ335" s="232"/>
      <c r="CR335" s="232"/>
      <c r="CS335" s="232"/>
      <c r="CT335" s="232"/>
      <c r="CU335" s="232"/>
      <c r="CV335" s="232"/>
      <c r="CW335" s="232"/>
      <c r="CX335" s="232"/>
      <c r="CY335" s="232"/>
      <c r="CZ335" s="232"/>
      <c r="DA335" s="232"/>
      <c r="DB335" s="232"/>
      <c r="DC335" s="232"/>
      <c r="DD335" s="232"/>
      <c r="DE335" s="232"/>
      <c r="DF335" s="232"/>
      <c r="DG335" s="232"/>
      <c r="DH335" s="232"/>
      <c r="DI335" s="232"/>
      <c r="DJ335" s="232"/>
      <c r="DK335" s="232"/>
    </row>
    <row r="336" spans="1:115" s="239" customFormat="1" ht="15.75" customHeight="1" x14ac:dyDescent="0.25">
      <c r="A336" s="232"/>
      <c r="B336" s="232"/>
      <c r="C336" s="232"/>
      <c r="D336" s="232"/>
      <c r="E336" s="232"/>
      <c r="F336" s="232"/>
      <c r="G336" s="253"/>
      <c r="H336" s="246"/>
      <c r="I336" s="249"/>
      <c r="J336" s="234"/>
      <c r="K336" s="234"/>
      <c r="L336" s="234"/>
      <c r="M336" s="234"/>
      <c r="N336" s="234"/>
      <c r="O336" s="235"/>
      <c r="P336" s="235"/>
      <c r="Q336" s="234"/>
      <c r="R336" s="234"/>
      <c r="S336" s="235"/>
      <c r="T336" s="246"/>
      <c r="U336" s="247"/>
      <c r="V336" s="247"/>
      <c r="W336" s="247"/>
      <c r="X336" s="247"/>
      <c r="Y336" s="247"/>
      <c r="Z336" s="237"/>
      <c r="AA336" s="232"/>
      <c r="AB336" s="232"/>
      <c r="AC336" s="232"/>
      <c r="AD336" s="232"/>
      <c r="AE336" s="232"/>
      <c r="AF336" s="232"/>
      <c r="AG336" s="232"/>
      <c r="AH336" s="232"/>
      <c r="AI336" s="232"/>
      <c r="AJ336" s="232"/>
      <c r="AK336" s="232"/>
      <c r="AL336" s="232"/>
      <c r="AM336" s="232"/>
      <c r="AN336" s="232"/>
      <c r="AO336" s="232"/>
      <c r="AP336" s="232"/>
      <c r="AQ336" s="232"/>
      <c r="AR336" s="232"/>
      <c r="AS336" s="232"/>
      <c r="AT336" s="232"/>
      <c r="AU336" s="232"/>
      <c r="AV336" s="232"/>
      <c r="AW336" s="232"/>
      <c r="AX336" s="232"/>
      <c r="AY336" s="232"/>
      <c r="AZ336" s="232"/>
      <c r="BA336" s="232"/>
      <c r="BB336" s="232"/>
      <c r="BC336" s="232"/>
      <c r="BD336" s="232"/>
      <c r="BE336" s="232"/>
      <c r="BF336" s="232"/>
      <c r="BG336" s="232"/>
      <c r="BH336" s="232"/>
      <c r="BI336" s="232"/>
      <c r="BJ336" s="232"/>
      <c r="BK336" s="232"/>
      <c r="BL336" s="232"/>
      <c r="BM336" s="232"/>
      <c r="BN336" s="232"/>
      <c r="BO336" s="232"/>
      <c r="BP336" s="232"/>
      <c r="BQ336" s="232"/>
      <c r="BR336" s="232"/>
      <c r="BS336" s="232"/>
      <c r="BT336" s="232"/>
      <c r="BU336" s="232"/>
      <c r="BV336" s="232"/>
      <c r="BW336" s="232"/>
      <c r="BX336" s="232"/>
      <c r="BY336" s="232"/>
      <c r="BZ336" s="232"/>
      <c r="CA336" s="232"/>
      <c r="CB336" s="232"/>
      <c r="CC336" s="232"/>
      <c r="CD336" s="232"/>
      <c r="CE336" s="232"/>
      <c r="CF336" s="232"/>
      <c r="CG336" s="232"/>
      <c r="CH336" s="232"/>
      <c r="CI336" s="232"/>
      <c r="CJ336" s="232"/>
      <c r="CK336" s="232"/>
      <c r="CL336" s="232"/>
      <c r="CM336" s="232"/>
      <c r="CN336" s="232"/>
      <c r="CO336" s="232"/>
      <c r="CP336" s="232"/>
      <c r="CQ336" s="232"/>
      <c r="CR336" s="232"/>
      <c r="CS336" s="232"/>
      <c r="CT336" s="232"/>
      <c r="CU336" s="232"/>
      <c r="CV336" s="232"/>
      <c r="CW336" s="232"/>
      <c r="CX336" s="232"/>
      <c r="CY336" s="232"/>
      <c r="CZ336" s="232"/>
      <c r="DA336" s="232"/>
      <c r="DB336" s="232"/>
      <c r="DC336" s="232"/>
      <c r="DD336" s="232"/>
      <c r="DE336" s="232"/>
      <c r="DF336" s="232"/>
      <c r="DG336" s="232"/>
      <c r="DH336" s="232"/>
      <c r="DI336" s="232"/>
      <c r="DJ336" s="232"/>
      <c r="DK336" s="232"/>
    </row>
    <row r="337" spans="1:115" s="239" customFormat="1" ht="15.75" customHeight="1" x14ac:dyDescent="0.25">
      <c r="A337" s="232"/>
      <c r="B337" s="232"/>
      <c r="C337" s="232"/>
      <c r="D337" s="232"/>
      <c r="E337" s="232"/>
      <c r="F337" s="232"/>
      <c r="G337" s="232"/>
      <c r="H337" s="232"/>
      <c r="I337" s="240"/>
      <c r="J337" s="234"/>
      <c r="K337" s="234"/>
      <c r="L337" s="234"/>
      <c r="M337" s="234"/>
      <c r="N337" s="234"/>
      <c r="O337" s="235"/>
      <c r="P337" s="235"/>
      <c r="Q337" s="234"/>
      <c r="R337" s="234"/>
      <c r="S337" s="235"/>
      <c r="T337" s="236"/>
      <c r="U337" s="236"/>
      <c r="V337" s="236"/>
      <c r="W337" s="236"/>
      <c r="X337" s="236"/>
      <c r="Y337" s="236"/>
      <c r="Z337" s="237"/>
      <c r="AA337" s="232"/>
      <c r="AB337" s="232"/>
      <c r="AC337" s="232"/>
      <c r="AD337" s="232"/>
      <c r="AE337" s="232"/>
      <c r="AF337" s="232"/>
      <c r="AG337" s="232"/>
      <c r="AH337" s="232"/>
      <c r="AI337" s="232"/>
      <c r="AJ337" s="232"/>
      <c r="AK337" s="232"/>
      <c r="AL337" s="232"/>
      <c r="AM337" s="232"/>
      <c r="AN337" s="232"/>
      <c r="AO337" s="232"/>
      <c r="AP337" s="232"/>
      <c r="AQ337" s="232"/>
      <c r="AR337" s="232"/>
      <c r="AS337" s="232"/>
      <c r="AT337" s="232"/>
      <c r="AU337" s="232"/>
      <c r="AV337" s="232"/>
      <c r="AW337" s="232"/>
      <c r="AX337" s="232"/>
      <c r="AY337" s="232"/>
      <c r="AZ337" s="232"/>
      <c r="BA337" s="232"/>
      <c r="BB337" s="232"/>
      <c r="BC337" s="232"/>
      <c r="BD337" s="232"/>
      <c r="BE337" s="232"/>
      <c r="BF337" s="232"/>
      <c r="BG337" s="232"/>
      <c r="BH337" s="232"/>
      <c r="BI337" s="232"/>
      <c r="BJ337" s="232"/>
      <c r="BK337" s="232"/>
      <c r="BL337" s="232"/>
      <c r="BM337" s="232"/>
      <c r="BN337" s="232"/>
      <c r="BO337" s="232"/>
      <c r="BP337" s="232"/>
      <c r="BQ337" s="232"/>
      <c r="BR337" s="232"/>
      <c r="BS337" s="232"/>
      <c r="BT337" s="232"/>
      <c r="BU337" s="232"/>
      <c r="BV337" s="232"/>
      <c r="BW337" s="232"/>
      <c r="BX337" s="232"/>
      <c r="BY337" s="232"/>
      <c r="BZ337" s="232"/>
      <c r="CA337" s="232"/>
      <c r="CB337" s="232"/>
      <c r="CC337" s="232"/>
      <c r="CD337" s="232"/>
      <c r="CE337" s="232"/>
      <c r="CF337" s="232"/>
      <c r="CG337" s="232"/>
      <c r="CH337" s="232"/>
      <c r="CI337" s="232"/>
      <c r="CJ337" s="232"/>
      <c r="CK337" s="232"/>
      <c r="CL337" s="232"/>
      <c r="CM337" s="232"/>
      <c r="CN337" s="232"/>
      <c r="CO337" s="232"/>
      <c r="CP337" s="232"/>
      <c r="CQ337" s="232"/>
      <c r="CR337" s="232"/>
      <c r="CS337" s="232"/>
      <c r="CT337" s="232"/>
      <c r="CU337" s="232"/>
      <c r="CV337" s="232"/>
      <c r="CW337" s="232"/>
      <c r="CX337" s="232"/>
      <c r="CY337" s="232"/>
      <c r="CZ337" s="232"/>
      <c r="DA337" s="232"/>
      <c r="DB337" s="232"/>
      <c r="DC337" s="232"/>
      <c r="DD337" s="232"/>
      <c r="DE337" s="232"/>
      <c r="DF337" s="232"/>
      <c r="DG337" s="232"/>
      <c r="DH337" s="232"/>
      <c r="DI337" s="232"/>
      <c r="DJ337" s="232"/>
      <c r="DK337" s="232"/>
    </row>
    <row r="338" spans="1:115" s="239" customFormat="1" ht="15.75" customHeight="1" x14ac:dyDescent="0.25">
      <c r="A338" s="232"/>
      <c r="B338" s="232"/>
      <c r="C338" s="232"/>
      <c r="D338" s="232"/>
      <c r="E338" s="232"/>
      <c r="F338" s="232"/>
      <c r="G338" s="232"/>
      <c r="H338" s="232"/>
      <c r="I338" s="240"/>
      <c r="J338" s="234"/>
      <c r="K338" s="234"/>
      <c r="L338" s="234"/>
      <c r="M338" s="234"/>
      <c r="N338" s="234"/>
      <c r="O338" s="235"/>
      <c r="P338" s="235"/>
      <c r="Q338" s="234"/>
      <c r="R338" s="234"/>
      <c r="S338" s="235"/>
      <c r="T338" s="236"/>
      <c r="U338" s="236"/>
      <c r="V338" s="236"/>
      <c r="W338" s="236"/>
      <c r="X338" s="236"/>
      <c r="Y338" s="236"/>
      <c r="Z338" s="237"/>
      <c r="AA338" s="232"/>
      <c r="AB338" s="232"/>
      <c r="AC338" s="232"/>
      <c r="AD338" s="232"/>
      <c r="AE338" s="232"/>
      <c r="AF338" s="232"/>
      <c r="AG338" s="232"/>
      <c r="AH338" s="232"/>
      <c r="AI338" s="232"/>
      <c r="AJ338" s="232"/>
      <c r="AK338" s="232"/>
      <c r="AL338" s="232"/>
      <c r="AM338" s="232"/>
      <c r="AN338" s="232"/>
      <c r="AO338" s="232"/>
      <c r="AP338" s="232"/>
      <c r="AQ338" s="232"/>
      <c r="AR338" s="232"/>
      <c r="AS338" s="232"/>
      <c r="AT338" s="232"/>
      <c r="AU338" s="232"/>
      <c r="AV338" s="232"/>
      <c r="AW338" s="232"/>
      <c r="AX338" s="232"/>
      <c r="AY338" s="232"/>
      <c r="AZ338" s="232"/>
      <c r="BA338" s="232"/>
      <c r="BB338" s="232"/>
      <c r="BC338" s="232"/>
      <c r="BD338" s="232"/>
      <c r="BE338" s="232"/>
      <c r="BF338" s="232"/>
      <c r="BG338" s="232"/>
      <c r="BH338" s="232"/>
      <c r="BI338" s="232"/>
      <c r="BJ338" s="232"/>
      <c r="BK338" s="232"/>
      <c r="BL338" s="232"/>
      <c r="BM338" s="232"/>
      <c r="BN338" s="232"/>
      <c r="BO338" s="232"/>
      <c r="BP338" s="232"/>
      <c r="BQ338" s="232"/>
      <c r="BR338" s="232"/>
      <c r="BS338" s="232"/>
      <c r="BT338" s="232"/>
      <c r="BU338" s="232"/>
      <c r="BV338" s="232"/>
      <c r="BW338" s="232"/>
      <c r="BX338" s="232"/>
      <c r="BY338" s="232"/>
      <c r="BZ338" s="232"/>
      <c r="CA338" s="232"/>
      <c r="CB338" s="232"/>
      <c r="CC338" s="232"/>
      <c r="CD338" s="232"/>
      <c r="CE338" s="232"/>
      <c r="CF338" s="232"/>
      <c r="CG338" s="232"/>
      <c r="CH338" s="232"/>
      <c r="CI338" s="232"/>
      <c r="CJ338" s="232"/>
      <c r="CK338" s="232"/>
      <c r="CL338" s="232"/>
      <c r="CM338" s="232"/>
      <c r="CN338" s="232"/>
      <c r="CO338" s="232"/>
      <c r="CP338" s="232"/>
      <c r="CQ338" s="232"/>
      <c r="CR338" s="232"/>
      <c r="CS338" s="232"/>
      <c r="CT338" s="232"/>
      <c r="CU338" s="232"/>
      <c r="CV338" s="232"/>
      <c r="CW338" s="232"/>
      <c r="CX338" s="232"/>
      <c r="CY338" s="232"/>
      <c r="CZ338" s="232"/>
      <c r="DA338" s="232"/>
      <c r="DB338" s="232"/>
      <c r="DC338" s="232"/>
      <c r="DD338" s="232"/>
      <c r="DE338" s="232"/>
      <c r="DF338" s="232"/>
      <c r="DG338" s="232"/>
      <c r="DH338" s="232"/>
      <c r="DI338" s="232"/>
      <c r="DJ338" s="232"/>
      <c r="DK338" s="232"/>
    </row>
    <row r="339" spans="1:115" s="239" customFormat="1" ht="15.75" customHeight="1" x14ac:dyDescent="0.25">
      <c r="A339" s="232"/>
      <c r="B339" s="232"/>
      <c r="C339" s="232"/>
      <c r="D339" s="232"/>
      <c r="E339" s="232"/>
      <c r="F339" s="232"/>
      <c r="G339" s="232"/>
      <c r="H339" s="232"/>
      <c r="I339" s="240"/>
      <c r="J339" s="234"/>
      <c r="K339" s="234"/>
      <c r="L339" s="234"/>
      <c r="M339" s="234"/>
      <c r="N339" s="234"/>
      <c r="O339" s="235"/>
      <c r="P339" s="235"/>
      <c r="Q339" s="234"/>
      <c r="R339" s="234"/>
      <c r="S339" s="235"/>
      <c r="T339" s="236"/>
      <c r="U339" s="236"/>
      <c r="V339" s="236"/>
      <c r="W339" s="236"/>
      <c r="X339" s="236"/>
      <c r="Y339" s="236"/>
      <c r="Z339" s="237"/>
      <c r="AA339" s="232"/>
      <c r="AB339" s="232"/>
      <c r="AC339" s="232"/>
      <c r="AD339" s="232"/>
      <c r="AE339" s="232"/>
      <c r="AF339" s="232"/>
      <c r="AG339" s="232"/>
      <c r="AH339" s="232"/>
      <c r="AI339" s="232"/>
      <c r="AJ339" s="232"/>
      <c r="AK339" s="232"/>
      <c r="AL339" s="232"/>
      <c r="AM339" s="232"/>
      <c r="AN339" s="232"/>
      <c r="AO339" s="232"/>
      <c r="AP339" s="232"/>
      <c r="AQ339" s="232"/>
      <c r="AR339" s="232"/>
      <c r="AS339" s="232"/>
      <c r="AT339" s="232"/>
      <c r="AU339" s="232"/>
      <c r="AV339" s="232"/>
      <c r="AW339" s="232"/>
      <c r="AX339" s="232"/>
      <c r="AY339" s="232"/>
      <c r="AZ339" s="232"/>
      <c r="BA339" s="232"/>
      <c r="BB339" s="232"/>
      <c r="BC339" s="232"/>
      <c r="BD339" s="232"/>
      <c r="BE339" s="232"/>
      <c r="BF339" s="232"/>
      <c r="BG339" s="232"/>
      <c r="BH339" s="232"/>
      <c r="BI339" s="232"/>
      <c r="BJ339" s="232"/>
      <c r="BK339" s="232"/>
      <c r="BL339" s="232"/>
      <c r="BM339" s="232"/>
      <c r="BN339" s="232"/>
      <c r="BO339" s="232"/>
      <c r="BP339" s="232"/>
      <c r="BQ339" s="232"/>
      <c r="BR339" s="232"/>
      <c r="BS339" s="232"/>
      <c r="BT339" s="232"/>
      <c r="BU339" s="232"/>
      <c r="BV339" s="232"/>
      <c r="BW339" s="232"/>
      <c r="BX339" s="232"/>
      <c r="BY339" s="232"/>
      <c r="BZ339" s="232"/>
      <c r="CA339" s="232"/>
      <c r="CB339" s="232"/>
      <c r="CC339" s="232"/>
      <c r="CD339" s="232"/>
      <c r="CE339" s="232"/>
      <c r="CF339" s="232"/>
      <c r="CG339" s="232"/>
      <c r="CH339" s="232"/>
      <c r="CI339" s="232"/>
      <c r="CJ339" s="232"/>
      <c r="CK339" s="232"/>
      <c r="CL339" s="232"/>
      <c r="CM339" s="232"/>
      <c r="CN339" s="232"/>
      <c r="CO339" s="232"/>
      <c r="CP339" s="232"/>
      <c r="CQ339" s="232"/>
      <c r="CR339" s="232"/>
      <c r="CS339" s="232"/>
      <c r="CT339" s="232"/>
      <c r="CU339" s="232"/>
      <c r="CV339" s="232"/>
      <c r="CW339" s="232"/>
      <c r="CX339" s="232"/>
      <c r="CY339" s="232"/>
      <c r="CZ339" s="232"/>
      <c r="DA339" s="232"/>
      <c r="DB339" s="232"/>
      <c r="DC339" s="232"/>
      <c r="DD339" s="232"/>
      <c r="DE339" s="232"/>
      <c r="DF339" s="232"/>
      <c r="DG339" s="232"/>
      <c r="DH339" s="232"/>
      <c r="DI339" s="232"/>
      <c r="DJ339" s="232"/>
      <c r="DK339" s="232"/>
    </row>
    <row r="340" spans="1:115" s="239" customFormat="1" ht="15.75" customHeight="1" x14ac:dyDescent="0.25">
      <c r="A340" s="232"/>
      <c r="B340" s="232"/>
      <c r="C340" s="232"/>
      <c r="D340" s="232"/>
      <c r="E340" s="232"/>
      <c r="F340" s="232"/>
      <c r="G340" s="232"/>
      <c r="H340" s="232"/>
      <c r="I340" s="240"/>
      <c r="J340" s="234"/>
      <c r="K340" s="234"/>
      <c r="L340" s="234"/>
      <c r="M340" s="234"/>
      <c r="N340" s="234"/>
      <c r="O340" s="235"/>
      <c r="P340" s="235"/>
      <c r="Q340" s="234"/>
      <c r="R340" s="234"/>
      <c r="S340" s="235"/>
      <c r="T340" s="236"/>
      <c r="U340" s="236"/>
      <c r="V340" s="236"/>
      <c r="W340" s="236"/>
      <c r="X340" s="236"/>
      <c r="Y340" s="236"/>
      <c r="Z340" s="237"/>
      <c r="AA340" s="232"/>
      <c r="AB340" s="232"/>
      <c r="AC340" s="232"/>
      <c r="AD340" s="232"/>
      <c r="AE340" s="232"/>
      <c r="AF340" s="232"/>
      <c r="AG340" s="232"/>
      <c r="AH340" s="232"/>
      <c r="AI340" s="232"/>
      <c r="AJ340" s="232"/>
      <c r="AK340" s="232"/>
      <c r="AL340" s="232"/>
      <c r="AM340" s="232"/>
      <c r="AN340" s="232"/>
      <c r="AO340" s="232"/>
      <c r="AP340" s="232"/>
      <c r="AQ340" s="232"/>
      <c r="AR340" s="232"/>
      <c r="AS340" s="232"/>
      <c r="AT340" s="232"/>
      <c r="AU340" s="232"/>
      <c r="AV340" s="232"/>
      <c r="AW340" s="232"/>
      <c r="AX340" s="232"/>
      <c r="AY340" s="232"/>
      <c r="AZ340" s="232"/>
      <c r="BA340" s="232"/>
      <c r="BB340" s="232"/>
      <c r="BC340" s="232"/>
      <c r="BD340" s="232"/>
      <c r="BE340" s="232"/>
      <c r="BF340" s="232"/>
      <c r="BG340" s="232"/>
      <c r="BH340" s="232"/>
      <c r="BI340" s="232"/>
      <c r="BJ340" s="232"/>
      <c r="BK340" s="232"/>
      <c r="BL340" s="232"/>
      <c r="BM340" s="232"/>
      <c r="BN340" s="232"/>
      <c r="BO340" s="232"/>
      <c r="BP340" s="232"/>
      <c r="BQ340" s="232"/>
      <c r="BR340" s="232"/>
      <c r="BS340" s="232"/>
      <c r="BT340" s="232"/>
      <c r="BU340" s="232"/>
      <c r="BV340" s="232"/>
      <c r="BW340" s="232"/>
      <c r="BX340" s="232"/>
      <c r="BY340" s="232"/>
      <c r="BZ340" s="232"/>
      <c r="CA340" s="232"/>
      <c r="CB340" s="232"/>
      <c r="CC340" s="232"/>
      <c r="CD340" s="232"/>
      <c r="CE340" s="232"/>
      <c r="CF340" s="232"/>
      <c r="CG340" s="232"/>
      <c r="CH340" s="232"/>
      <c r="CI340" s="232"/>
      <c r="CJ340" s="232"/>
      <c r="CK340" s="232"/>
      <c r="CL340" s="232"/>
      <c r="CM340" s="232"/>
      <c r="CN340" s="232"/>
      <c r="CO340" s="232"/>
      <c r="CP340" s="232"/>
      <c r="CQ340" s="232"/>
      <c r="CR340" s="232"/>
      <c r="CS340" s="232"/>
      <c r="CT340" s="232"/>
      <c r="CU340" s="232"/>
      <c r="CV340" s="232"/>
      <c r="CW340" s="232"/>
      <c r="CX340" s="232"/>
      <c r="CY340" s="232"/>
      <c r="CZ340" s="232"/>
      <c r="DA340" s="232"/>
      <c r="DB340" s="232"/>
      <c r="DC340" s="232"/>
      <c r="DD340" s="232"/>
      <c r="DE340" s="232"/>
      <c r="DF340" s="232"/>
      <c r="DG340" s="232"/>
      <c r="DH340" s="232"/>
      <c r="DI340" s="232"/>
      <c r="DJ340" s="232"/>
      <c r="DK340" s="232"/>
    </row>
    <row r="341" spans="1:115" s="239" customFormat="1" ht="15.75" customHeight="1" x14ac:dyDescent="0.25">
      <c r="A341" s="232"/>
      <c r="B341" s="232"/>
      <c r="C341" s="232"/>
      <c r="D341" s="232"/>
      <c r="E341" s="232"/>
      <c r="F341" s="232"/>
      <c r="G341" s="232"/>
      <c r="H341" s="232"/>
      <c r="I341" s="240"/>
      <c r="J341" s="234"/>
      <c r="K341" s="234"/>
      <c r="L341" s="234"/>
      <c r="M341" s="234"/>
      <c r="N341" s="234"/>
      <c r="O341" s="235"/>
      <c r="P341" s="235"/>
      <c r="Q341" s="234"/>
      <c r="R341" s="234"/>
      <c r="S341" s="235"/>
      <c r="T341" s="236"/>
      <c r="U341" s="236"/>
      <c r="V341" s="236"/>
      <c r="W341" s="236"/>
      <c r="X341" s="236"/>
      <c r="Y341" s="236"/>
      <c r="Z341" s="237"/>
      <c r="AA341" s="232"/>
      <c r="AB341" s="232"/>
      <c r="AC341" s="232"/>
      <c r="AD341" s="232"/>
      <c r="AE341" s="232"/>
      <c r="AF341" s="232"/>
      <c r="AG341" s="232"/>
      <c r="AH341" s="232"/>
      <c r="AI341" s="232"/>
      <c r="AJ341" s="232"/>
      <c r="AK341" s="232"/>
      <c r="AL341" s="232"/>
      <c r="AM341" s="232"/>
      <c r="AN341" s="232"/>
      <c r="AO341" s="232"/>
      <c r="AP341" s="232"/>
      <c r="AQ341" s="232"/>
      <c r="AR341" s="232"/>
      <c r="AS341" s="232"/>
      <c r="AT341" s="232"/>
      <c r="AU341" s="232"/>
      <c r="AV341" s="232"/>
      <c r="AW341" s="232"/>
      <c r="AX341" s="232"/>
      <c r="AY341" s="232"/>
      <c r="AZ341" s="232"/>
      <c r="BA341" s="232"/>
      <c r="BB341" s="232"/>
      <c r="BC341" s="232"/>
      <c r="BD341" s="232"/>
      <c r="BE341" s="232"/>
      <c r="BF341" s="232"/>
      <c r="BG341" s="232"/>
      <c r="BH341" s="232"/>
      <c r="BI341" s="232"/>
      <c r="BJ341" s="232"/>
      <c r="BK341" s="232"/>
      <c r="BL341" s="232"/>
      <c r="BM341" s="232"/>
      <c r="BN341" s="232"/>
      <c r="BO341" s="232"/>
      <c r="BP341" s="232"/>
      <c r="BQ341" s="232"/>
      <c r="BR341" s="232"/>
      <c r="BS341" s="232"/>
      <c r="BT341" s="232"/>
      <c r="BU341" s="232"/>
      <c r="BV341" s="232"/>
      <c r="BW341" s="232"/>
      <c r="BX341" s="232"/>
      <c r="BY341" s="232"/>
      <c r="BZ341" s="232"/>
      <c r="CA341" s="232"/>
      <c r="CB341" s="232"/>
      <c r="CC341" s="232"/>
      <c r="CD341" s="232"/>
      <c r="CE341" s="232"/>
      <c r="CF341" s="232"/>
      <c r="CG341" s="232"/>
      <c r="CH341" s="232"/>
      <c r="CI341" s="232"/>
      <c r="CJ341" s="232"/>
      <c r="CK341" s="232"/>
      <c r="CL341" s="232"/>
      <c r="CM341" s="232"/>
      <c r="CN341" s="232"/>
      <c r="CO341" s="232"/>
      <c r="CP341" s="232"/>
      <c r="CQ341" s="232"/>
      <c r="CR341" s="232"/>
      <c r="CS341" s="232"/>
      <c r="CT341" s="232"/>
      <c r="CU341" s="232"/>
      <c r="CV341" s="232"/>
      <c r="CW341" s="232"/>
      <c r="CX341" s="232"/>
      <c r="CY341" s="232"/>
      <c r="CZ341" s="232"/>
      <c r="DA341" s="232"/>
      <c r="DB341" s="232"/>
      <c r="DC341" s="232"/>
      <c r="DD341" s="232"/>
      <c r="DE341" s="232"/>
      <c r="DF341" s="232"/>
      <c r="DG341" s="232"/>
      <c r="DH341" s="232"/>
      <c r="DI341" s="232"/>
      <c r="DJ341" s="232"/>
      <c r="DK341" s="232"/>
    </row>
    <row r="342" spans="1:115" s="239" customFormat="1" ht="15.75" customHeight="1" x14ac:dyDescent="0.25">
      <c r="A342" s="232"/>
      <c r="B342" s="232"/>
      <c r="C342" s="232"/>
      <c r="D342" s="232"/>
      <c r="E342" s="232"/>
      <c r="F342" s="232"/>
      <c r="G342" s="232"/>
      <c r="H342" s="232"/>
      <c r="I342" s="240"/>
      <c r="J342" s="234"/>
      <c r="K342" s="234"/>
      <c r="L342" s="234"/>
      <c r="M342" s="234"/>
      <c r="N342" s="234"/>
      <c r="O342" s="235"/>
      <c r="P342" s="235"/>
      <c r="Q342" s="234"/>
      <c r="R342" s="234"/>
      <c r="S342" s="235"/>
      <c r="T342" s="236"/>
      <c r="U342" s="236"/>
      <c r="V342" s="236"/>
      <c r="W342" s="236"/>
      <c r="X342" s="236"/>
      <c r="Y342" s="236"/>
      <c r="Z342" s="237"/>
      <c r="AA342" s="232"/>
      <c r="AB342" s="232"/>
      <c r="AC342" s="232"/>
      <c r="AD342" s="232"/>
      <c r="AE342" s="232"/>
      <c r="AF342" s="232"/>
      <c r="AG342" s="232"/>
      <c r="AH342" s="232"/>
      <c r="AI342" s="232"/>
      <c r="AJ342" s="232"/>
      <c r="AK342" s="232"/>
      <c r="AL342" s="232"/>
      <c r="AM342" s="232"/>
      <c r="AN342" s="232"/>
      <c r="AO342" s="232"/>
      <c r="AP342" s="232"/>
      <c r="AQ342" s="232"/>
      <c r="AR342" s="232"/>
      <c r="AS342" s="232"/>
      <c r="AT342" s="232"/>
      <c r="AU342" s="232"/>
      <c r="AV342" s="232"/>
      <c r="AW342" s="232"/>
      <c r="AX342" s="232"/>
      <c r="AY342" s="232"/>
      <c r="AZ342" s="232"/>
      <c r="BA342" s="232"/>
      <c r="BB342" s="232"/>
      <c r="BC342" s="232"/>
      <c r="BD342" s="232"/>
      <c r="BE342" s="232"/>
      <c r="BF342" s="232"/>
      <c r="BG342" s="232"/>
      <c r="BH342" s="232"/>
      <c r="BI342" s="232"/>
      <c r="BJ342" s="232"/>
      <c r="BK342" s="232"/>
      <c r="BL342" s="232"/>
      <c r="BM342" s="232"/>
      <c r="BN342" s="232"/>
      <c r="BO342" s="232"/>
      <c r="BP342" s="232"/>
      <c r="BQ342" s="232"/>
      <c r="BR342" s="232"/>
      <c r="BS342" s="232"/>
      <c r="BT342" s="232"/>
      <c r="BU342" s="232"/>
      <c r="BV342" s="232"/>
      <c r="BW342" s="232"/>
      <c r="BX342" s="232"/>
      <c r="BY342" s="232"/>
      <c r="BZ342" s="232"/>
      <c r="CA342" s="232"/>
      <c r="CB342" s="232"/>
      <c r="CC342" s="232"/>
      <c r="CD342" s="232"/>
      <c r="CE342" s="232"/>
      <c r="CF342" s="232"/>
      <c r="CG342" s="232"/>
      <c r="CH342" s="232"/>
      <c r="CI342" s="232"/>
      <c r="CJ342" s="232"/>
      <c r="CK342" s="232"/>
      <c r="CL342" s="232"/>
      <c r="CM342" s="232"/>
      <c r="CN342" s="232"/>
      <c r="CO342" s="232"/>
      <c r="CP342" s="232"/>
      <c r="CQ342" s="232"/>
      <c r="CR342" s="232"/>
      <c r="CS342" s="232"/>
      <c r="CT342" s="232"/>
      <c r="CU342" s="232"/>
      <c r="CV342" s="232"/>
      <c r="CW342" s="232"/>
      <c r="CX342" s="232"/>
      <c r="CY342" s="232"/>
      <c r="CZ342" s="232"/>
      <c r="DA342" s="232"/>
      <c r="DB342" s="232"/>
      <c r="DC342" s="232"/>
      <c r="DD342" s="232"/>
      <c r="DE342" s="232"/>
      <c r="DF342" s="232"/>
      <c r="DG342" s="232"/>
      <c r="DH342" s="232"/>
      <c r="DI342" s="232"/>
      <c r="DJ342" s="232"/>
      <c r="DK342" s="232"/>
    </row>
    <row r="343" spans="1:115" s="239" customFormat="1" ht="15.75" customHeight="1" x14ac:dyDescent="0.25">
      <c r="A343" s="232"/>
      <c r="B343" s="232"/>
      <c r="C343" s="232"/>
      <c r="D343" s="232"/>
      <c r="E343" s="232"/>
      <c r="F343" s="232"/>
      <c r="G343" s="232"/>
      <c r="H343" s="232"/>
      <c r="I343" s="240"/>
      <c r="J343" s="234"/>
      <c r="K343" s="234"/>
      <c r="L343" s="234"/>
      <c r="M343" s="234"/>
      <c r="N343" s="234"/>
      <c r="O343" s="235"/>
      <c r="P343" s="235"/>
      <c r="Q343" s="234"/>
      <c r="R343" s="234"/>
      <c r="S343" s="235"/>
      <c r="T343" s="236"/>
      <c r="U343" s="236"/>
      <c r="V343" s="236"/>
      <c r="W343" s="236"/>
      <c r="X343" s="236"/>
      <c r="Y343" s="236"/>
      <c r="Z343" s="237"/>
      <c r="AA343" s="232"/>
      <c r="AB343" s="232"/>
      <c r="AC343" s="232"/>
      <c r="AD343" s="232"/>
      <c r="AE343" s="232"/>
      <c r="AF343" s="232"/>
      <c r="AG343" s="232"/>
      <c r="AH343" s="232"/>
      <c r="AI343" s="232"/>
      <c r="AJ343" s="232"/>
      <c r="AK343" s="232"/>
      <c r="AL343" s="232"/>
      <c r="AM343" s="232"/>
      <c r="AN343" s="232"/>
      <c r="AO343" s="232"/>
      <c r="AP343" s="232"/>
      <c r="AQ343" s="232"/>
      <c r="AR343" s="232"/>
      <c r="AS343" s="232"/>
      <c r="AT343" s="232"/>
      <c r="AU343" s="232"/>
      <c r="AV343" s="232"/>
      <c r="AW343" s="232"/>
      <c r="AX343" s="232"/>
      <c r="AY343" s="232"/>
      <c r="AZ343" s="232"/>
      <c r="BA343" s="232"/>
      <c r="BB343" s="232"/>
      <c r="BC343" s="232"/>
      <c r="BD343" s="232"/>
      <c r="BE343" s="232"/>
      <c r="BF343" s="232"/>
      <c r="BG343" s="232"/>
      <c r="BH343" s="232"/>
      <c r="BI343" s="232"/>
      <c r="BJ343" s="232"/>
      <c r="BK343" s="232"/>
      <c r="BL343" s="232"/>
      <c r="BM343" s="232"/>
      <c r="BN343" s="232"/>
      <c r="BO343" s="232"/>
      <c r="BP343" s="232"/>
      <c r="BQ343" s="232"/>
      <c r="BR343" s="232"/>
      <c r="BS343" s="232"/>
      <c r="BT343" s="232"/>
      <c r="BU343" s="232"/>
      <c r="BV343" s="232"/>
      <c r="BW343" s="232"/>
      <c r="BX343" s="232"/>
      <c r="BY343" s="232"/>
      <c r="BZ343" s="232"/>
      <c r="CA343" s="232"/>
      <c r="CB343" s="232"/>
      <c r="CC343" s="232"/>
      <c r="CD343" s="232"/>
      <c r="CE343" s="232"/>
      <c r="CF343" s="232"/>
      <c r="CG343" s="232"/>
      <c r="CH343" s="232"/>
      <c r="CI343" s="232"/>
      <c r="CJ343" s="232"/>
      <c r="CK343" s="232"/>
      <c r="CL343" s="232"/>
      <c r="CM343" s="232"/>
      <c r="CN343" s="232"/>
      <c r="CO343" s="232"/>
      <c r="CP343" s="232"/>
      <c r="CQ343" s="232"/>
      <c r="CR343" s="232"/>
      <c r="CS343" s="232"/>
      <c r="CT343" s="232"/>
      <c r="CU343" s="232"/>
      <c r="CV343" s="232"/>
      <c r="CW343" s="232"/>
      <c r="CX343" s="232"/>
      <c r="CY343" s="232"/>
      <c r="CZ343" s="232"/>
      <c r="DA343" s="232"/>
      <c r="DB343" s="232"/>
      <c r="DC343" s="232"/>
      <c r="DD343" s="232"/>
      <c r="DE343" s="232"/>
      <c r="DF343" s="232"/>
      <c r="DG343" s="232"/>
      <c r="DH343" s="232"/>
      <c r="DI343" s="232"/>
      <c r="DJ343" s="232"/>
      <c r="DK343" s="232"/>
    </row>
    <row r="344" spans="1:115" s="239" customFormat="1" ht="15.75" customHeight="1" x14ac:dyDescent="0.25">
      <c r="A344" s="232"/>
      <c r="B344" s="232"/>
      <c r="C344" s="232"/>
      <c r="D344" s="232"/>
      <c r="E344" s="232"/>
      <c r="F344" s="232"/>
      <c r="G344" s="232"/>
      <c r="H344" s="232"/>
      <c r="I344" s="240"/>
      <c r="J344" s="234"/>
      <c r="K344" s="234"/>
      <c r="L344" s="234"/>
      <c r="M344" s="234"/>
      <c r="N344" s="234"/>
      <c r="O344" s="235"/>
      <c r="P344" s="235"/>
      <c r="Q344" s="234"/>
      <c r="R344" s="234"/>
      <c r="S344" s="235"/>
      <c r="T344" s="236"/>
      <c r="U344" s="236"/>
      <c r="V344" s="236"/>
      <c r="W344" s="236"/>
      <c r="X344" s="236"/>
      <c r="Y344" s="236"/>
      <c r="Z344" s="237"/>
      <c r="AA344" s="232"/>
      <c r="AB344" s="232"/>
      <c r="AC344" s="232"/>
      <c r="AD344" s="232"/>
      <c r="AE344" s="232"/>
      <c r="AF344" s="232"/>
      <c r="AG344" s="232"/>
      <c r="AH344" s="232"/>
      <c r="AI344" s="232"/>
      <c r="AJ344" s="232"/>
      <c r="AK344" s="232"/>
      <c r="AL344" s="232"/>
      <c r="AM344" s="232"/>
      <c r="AN344" s="232"/>
      <c r="AO344" s="232"/>
      <c r="AP344" s="232"/>
      <c r="AQ344" s="232"/>
      <c r="AR344" s="232"/>
      <c r="AS344" s="232"/>
      <c r="AT344" s="232"/>
      <c r="AU344" s="232"/>
      <c r="AV344" s="232"/>
      <c r="AW344" s="232"/>
      <c r="AX344" s="232"/>
      <c r="AY344" s="232"/>
      <c r="AZ344" s="232"/>
      <c r="BA344" s="232"/>
      <c r="BB344" s="232"/>
      <c r="BC344" s="232"/>
      <c r="BD344" s="232"/>
      <c r="BE344" s="232"/>
      <c r="BF344" s="232"/>
      <c r="BG344" s="232"/>
      <c r="BH344" s="232"/>
      <c r="BI344" s="232"/>
      <c r="BJ344" s="232"/>
      <c r="BK344" s="232"/>
      <c r="BL344" s="232"/>
      <c r="BM344" s="232"/>
      <c r="BN344" s="232"/>
      <c r="BO344" s="232"/>
      <c r="BP344" s="232"/>
      <c r="BQ344" s="232"/>
      <c r="BR344" s="232"/>
      <c r="BS344" s="232"/>
      <c r="BT344" s="232"/>
      <c r="BU344" s="232"/>
      <c r="BV344" s="232"/>
      <c r="BW344" s="232"/>
      <c r="BX344" s="232"/>
      <c r="BY344" s="232"/>
      <c r="BZ344" s="232"/>
      <c r="CA344" s="232"/>
      <c r="CB344" s="232"/>
      <c r="CC344" s="232"/>
      <c r="CD344" s="232"/>
      <c r="CE344" s="232"/>
      <c r="CF344" s="232"/>
      <c r="CG344" s="232"/>
      <c r="CH344" s="232"/>
      <c r="CI344" s="232"/>
      <c r="CJ344" s="232"/>
      <c r="CK344" s="232"/>
      <c r="CL344" s="232"/>
      <c r="CM344" s="232"/>
      <c r="CN344" s="232"/>
      <c r="CO344" s="232"/>
      <c r="CP344" s="232"/>
      <c r="CQ344" s="232"/>
      <c r="CR344" s="232"/>
      <c r="CS344" s="232"/>
      <c r="CT344" s="232"/>
      <c r="CU344" s="232"/>
      <c r="CV344" s="232"/>
      <c r="CW344" s="232"/>
      <c r="CX344" s="232"/>
      <c r="CY344" s="232"/>
      <c r="CZ344" s="232"/>
      <c r="DA344" s="232"/>
      <c r="DB344" s="232"/>
      <c r="DC344" s="232"/>
      <c r="DD344" s="232"/>
      <c r="DE344" s="232"/>
      <c r="DF344" s="232"/>
      <c r="DG344" s="232"/>
      <c r="DH344" s="232"/>
      <c r="DI344" s="232"/>
      <c r="DJ344" s="232"/>
      <c r="DK344" s="232"/>
    </row>
    <row r="345" spans="1:115" s="239" customFormat="1" ht="15.75" customHeight="1" x14ac:dyDescent="0.25">
      <c r="A345" s="232"/>
      <c r="B345" s="232"/>
      <c r="C345" s="232"/>
      <c r="D345" s="232"/>
      <c r="E345" s="232"/>
      <c r="F345" s="232"/>
      <c r="G345" s="232"/>
      <c r="H345" s="232"/>
      <c r="I345" s="240"/>
      <c r="J345" s="234"/>
      <c r="K345" s="234"/>
      <c r="L345" s="234"/>
      <c r="M345" s="234"/>
      <c r="N345" s="234"/>
      <c r="O345" s="235"/>
      <c r="P345" s="235"/>
      <c r="Q345" s="234"/>
      <c r="R345" s="234"/>
      <c r="S345" s="235"/>
      <c r="T345" s="236"/>
      <c r="U345" s="236"/>
      <c r="V345" s="236"/>
      <c r="W345" s="236"/>
      <c r="X345" s="236"/>
      <c r="Y345" s="236"/>
      <c r="Z345" s="237"/>
      <c r="AA345" s="232"/>
      <c r="AB345" s="232"/>
      <c r="AC345" s="232"/>
      <c r="AD345" s="232"/>
      <c r="AE345" s="232"/>
      <c r="AF345" s="232"/>
      <c r="AG345" s="232"/>
      <c r="AH345" s="232"/>
      <c r="AI345" s="232"/>
      <c r="AJ345" s="232"/>
      <c r="AK345" s="232"/>
      <c r="AL345" s="232"/>
      <c r="AM345" s="232"/>
      <c r="AN345" s="232"/>
      <c r="AO345" s="232"/>
      <c r="AP345" s="232"/>
      <c r="AQ345" s="232"/>
      <c r="AR345" s="232"/>
      <c r="AS345" s="232"/>
      <c r="AT345" s="232"/>
      <c r="AU345" s="232"/>
      <c r="AV345" s="232"/>
      <c r="AW345" s="232"/>
      <c r="AX345" s="232"/>
      <c r="AY345" s="232"/>
      <c r="AZ345" s="232"/>
      <c r="BA345" s="232"/>
      <c r="BB345" s="232"/>
      <c r="BC345" s="232"/>
      <c r="BD345" s="232"/>
      <c r="BE345" s="232"/>
      <c r="BF345" s="232"/>
      <c r="BG345" s="232"/>
      <c r="BH345" s="232"/>
      <c r="BI345" s="232"/>
      <c r="BJ345" s="232"/>
      <c r="BK345" s="232"/>
      <c r="BL345" s="232"/>
      <c r="BM345" s="232"/>
      <c r="BN345" s="232"/>
      <c r="BO345" s="232"/>
      <c r="BP345" s="232"/>
      <c r="BQ345" s="232"/>
      <c r="BR345" s="232"/>
      <c r="BS345" s="232"/>
      <c r="BT345" s="232"/>
      <c r="BU345" s="232"/>
      <c r="BV345" s="232"/>
      <c r="BW345" s="232"/>
      <c r="BX345" s="232"/>
      <c r="BY345" s="232"/>
      <c r="BZ345" s="232"/>
      <c r="CA345" s="232"/>
      <c r="CB345" s="232"/>
      <c r="CC345" s="232"/>
      <c r="CD345" s="232"/>
      <c r="CE345" s="232"/>
      <c r="CF345" s="232"/>
      <c r="CG345" s="232"/>
      <c r="CH345" s="232"/>
      <c r="CI345" s="232"/>
      <c r="CJ345" s="232"/>
      <c r="CK345" s="232"/>
      <c r="CL345" s="232"/>
      <c r="CM345" s="232"/>
      <c r="CN345" s="232"/>
      <c r="CO345" s="232"/>
      <c r="CP345" s="232"/>
      <c r="CQ345" s="232"/>
      <c r="CR345" s="232"/>
      <c r="CS345" s="232"/>
      <c r="CT345" s="232"/>
      <c r="CU345" s="232"/>
      <c r="CV345" s="232"/>
      <c r="CW345" s="232"/>
      <c r="CX345" s="232"/>
      <c r="CY345" s="232"/>
      <c r="CZ345" s="232"/>
      <c r="DA345" s="232"/>
      <c r="DB345" s="232"/>
      <c r="DC345" s="232"/>
      <c r="DD345" s="232"/>
      <c r="DE345" s="232"/>
      <c r="DF345" s="232"/>
      <c r="DG345" s="232"/>
      <c r="DH345" s="232"/>
      <c r="DI345" s="232"/>
      <c r="DJ345" s="232"/>
      <c r="DK345" s="232"/>
    </row>
    <row r="346" spans="1:115" s="239" customFormat="1" ht="15.75" customHeight="1" x14ac:dyDescent="0.25">
      <c r="A346" s="232"/>
      <c r="B346" s="232"/>
      <c r="C346" s="232"/>
      <c r="D346" s="232"/>
      <c r="E346" s="232"/>
      <c r="F346" s="232"/>
      <c r="G346" s="232"/>
      <c r="H346" s="232"/>
      <c r="I346" s="240"/>
      <c r="J346" s="234"/>
      <c r="K346" s="234"/>
      <c r="L346" s="234"/>
      <c r="M346" s="234"/>
      <c r="N346" s="234"/>
      <c r="O346" s="235"/>
      <c r="P346" s="235"/>
      <c r="Q346" s="234"/>
      <c r="R346" s="234"/>
      <c r="S346" s="235"/>
      <c r="T346" s="236"/>
      <c r="U346" s="236"/>
      <c r="V346" s="236"/>
      <c r="W346" s="236"/>
      <c r="X346" s="236"/>
      <c r="Y346" s="236"/>
      <c r="Z346" s="237"/>
      <c r="AA346" s="232"/>
      <c r="AB346" s="232"/>
      <c r="AC346" s="232"/>
      <c r="AD346" s="232"/>
      <c r="AE346" s="232"/>
      <c r="AF346" s="232"/>
      <c r="AG346" s="232"/>
      <c r="AH346" s="232"/>
      <c r="AI346" s="232"/>
      <c r="AJ346" s="232"/>
      <c r="AK346" s="232"/>
      <c r="AL346" s="232"/>
      <c r="AM346" s="232"/>
      <c r="AN346" s="232"/>
      <c r="AO346" s="232"/>
      <c r="AP346" s="232"/>
      <c r="AQ346" s="232"/>
      <c r="AR346" s="232"/>
      <c r="AS346" s="232"/>
      <c r="AT346" s="232"/>
      <c r="AU346" s="232"/>
      <c r="AV346" s="232"/>
      <c r="AW346" s="232"/>
      <c r="AX346" s="232"/>
      <c r="AY346" s="232"/>
      <c r="AZ346" s="232"/>
      <c r="BA346" s="232"/>
      <c r="BB346" s="232"/>
      <c r="BC346" s="232"/>
      <c r="BD346" s="232"/>
      <c r="BE346" s="232"/>
      <c r="BF346" s="232"/>
      <c r="BG346" s="232"/>
      <c r="BH346" s="232"/>
      <c r="BI346" s="232"/>
      <c r="BJ346" s="232"/>
      <c r="BK346" s="232"/>
      <c r="BL346" s="232"/>
      <c r="BM346" s="232"/>
      <c r="BN346" s="232"/>
      <c r="BO346" s="232"/>
      <c r="BP346" s="232"/>
      <c r="BQ346" s="232"/>
      <c r="BR346" s="232"/>
      <c r="BS346" s="232"/>
      <c r="BT346" s="232"/>
      <c r="BU346" s="232"/>
      <c r="BV346" s="232"/>
      <c r="BW346" s="232"/>
      <c r="BX346" s="232"/>
      <c r="BY346" s="232"/>
      <c r="BZ346" s="232"/>
      <c r="CA346" s="232"/>
      <c r="CB346" s="232"/>
      <c r="CC346" s="232"/>
      <c r="CD346" s="232"/>
      <c r="CE346" s="232"/>
      <c r="CF346" s="232"/>
      <c r="CG346" s="232"/>
      <c r="CH346" s="232"/>
      <c r="CI346" s="232"/>
      <c r="CJ346" s="232"/>
      <c r="CK346" s="232"/>
      <c r="CL346" s="232"/>
      <c r="CM346" s="232"/>
      <c r="CN346" s="232"/>
      <c r="CO346" s="232"/>
      <c r="CP346" s="232"/>
      <c r="CQ346" s="232"/>
      <c r="CR346" s="232"/>
      <c r="CS346" s="232"/>
      <c r="CT346" s="232"/>
      <c r="CU346" s="232"/>
      <c r="CV346" s="232"/>
      <c r="CW346" s="232"/>
      <c r="CX346" s="232"/>
      <c r="CY346" s="232"/>
      <c r="CZ346" s="232"/>
      <c r="DA346" s="232"/>
      <c r="DB346" s="232"/>
      <c r="DC346" s="232"/>
      <c r="DD346" s="232"/>
      <c r="DE346" s="232"/>
      <c r="DF346" s="232"/>
      <c r="DG346" s="232"/>
      <c r="DH346" s="232"/>
      <c r="DI346" s="232"/>
      <c r="DJ346" s="232"/>
      <c r="DK346" s="232"/>
    </row>
    <row r="347" spans="1:115" s="239" customFormat="1" ht="15.75" customHeight="1" x14ac:dyDescent="0.25">
      <c r="A347" s="232"/>
      <c r="B347" s="232"/>
      <c r="C347" s="232"/>
      <c r="D347" s="232"/>
      <c r="E347" s="232"/>
      <c r="F347" s="232"/>
      <c r="G347" s="232"/>
      <c r="H347" s="232"/>
      <c r="I347" s="240"/>
      <c r="J347" s="234"/>
      <c r="K347" s="234"/>
      <c r="L347" s="234"/>
      <c r="M347" s="234"/>
      <c r="N347" s="234"/>
      <c r="O347" s="235"/>
      <c r="P347" s="235"/>
      <c r="Q347" s="234"/>
      <c r="R347" s="234"/>
      <c r="S347" s="235"/>
      <c r="T347" s="236"/>
      <c r="U347" s="236"/>
      <c r="V347" s="236"/>
      <c r="W347" s="236"/>
      <c r="X347" s="236"/>
      <c r="Y347" s="236"/>
      <c r="Z347" s="237"/>
      <c r="AA347" s="232"/>
      <c r="AB347" s="232"/>
      <c r="AC347" s="232"/>
      <c r="AD347" s="232"/>
      <c r="AE347" s="232"/>
      <c r="AF347" s="232"/>
      <c r="AG347" s="232"/>
      <c r="AH347" s="232"/>
      <c r="AI347" s="232"/>
      <c r="AJ347" s="232"/>
      <c r="AK347" s="232"/>
      <c r="AL347" s="232"/>
      <c r="AM347" s="232"/>
      <c r="AN347" s="232"/>
      <c r="AO347" s="232"/>
      <c r="AP347" s="232"/>
      <c r="AQ347" s="232"/>
      <c r="AR347" s="232"/>
      <c r="AS347" s="232"/>
      <c r="AT347" s="232"/>
      <c r="AU347" s="232"/>
      <c r="AV347" s="232"/>
      <c r="AW347" s="232"/>
      <c r="AX347" s="232"/>
      <c r="AY347" s="232"/>
      <c r="AZ347" s="232"/>
      <c r="BA347" s="232"/>
      <c r="BB347" s="232"/>
      <c r="BC347" s="232"/>
      <c r="BD347" s="232"/>
      <c r="BE347" s="232"/>
      <c r="BF347" s="232"/>
      <c r="BG347" s="232"/>
      <c r="BH347" s="232"/>
      <c r="BI347" s="232"/>
      <c r="BJ347" s="232"/>
      <c r="BK347" s="232"/>
      <c r="BL347" s="232"/>
      <c r="BM347" s="232"/>
      <c r="BN347" s="232"/>
      <c r="BO347" s="232"/>
      <c r="BP347" s="232"/>
      <c r="BQ347" s="232"/>
      <c r="BR347" s="232"/>
      <c r="BS347" s="232"/>
      <c r="BT347" s="232"/>
      <c r="BU347" s="232"/>
      <c r="BV347" s="232"/>
      <c r="BW347" s="232"/>
      <c r="BX347" s="232"/>
      <c r="BY347" s="232"/>
      <c r="BZ347" s="232"/>
      <c r="CA347" s="232"/>
      <c r="CB347" s="232"/>
      <c r="CC347" s="232"/>
      <c r="CD347" s="232"/>
      <c r="CE347" s="232"/>
      <c r="CF347" s="232"/>
      <c r="CG347" s="232"/>
      <c r="CH347" s="232"/>
      <c r="CI347" s="232"/>
      <c r="CJ347" s="232"/>
      <c r="CK347" s="232"/>
      <c r="CL347" s="232"/>
      <c r="CM347" s="232"/>
      <c r="CN347" s="232"/>
      <c r="CO347" s="232"/>
      <c r="CP347" s="232"/>
      <c r="CQ347" s="232"/>
      <c r="CR347" s="232"/>
      <c r="CS347" s="232"/>
      <c r="CT347" s="232"/>
      <c r="CU347" s="232"/>
      <c r="CV347" s="232"/>
      <c r="CW347" s="232"/>
      <c r="CX347" s="232"/>
      <c r="CY347" s="232"/>
      <c r="CZ347" s="232"/>
      <c r="DA347" s="232"/>
      <c r="DB347" s="232"/>
      <c r="DC347" s="232"/>
      <c r="DD347" s="232"/>
      <c r="DE347" s="232"/>
      <c r="DF347" s="232"/>
      <c r="DG347" s="232"/>
      <c r="DH347" s="232"/>
      <c r="DI347" s="232"/>
      <c r="DJ347" s="232"/>
      <c r="DK347" s="232"/>
    </row>
    <row r="348" spans="1:115" s="239" customFormat="1" ht="15.75" customHeight="1" x14ac:dyDescent="0.25">
      <c r="A348" s="232"/>
      <c r="B348" s="232"/>
      <c r="C348" s="232"/>
      <c r="D348" s="232"/>
      <c r="E348" s="232"/>
      <c r="F348" s="232"/>
      <c r="G348" s="232"/>
      <c r="H348" s="232"/>
      <c r="I348" s="240"/>
      <c r="J348" s="234"/>
      <c r="K348" s="234"/>
      <c r="L348" s="234"/>
      <c r="M348" s="234"/>
      <c r="N348" s="234"/>
      <c r="O348" s="235"/>
      <c r="P348" s="235"/>
      <c r="Q348" s="234"/>
      <c r="R348" s="234"/>
      <c r="S348" s="235"/>
      <c r="T348" s="236"/>
      <c r="U348" s="236"/>
      <c r="V348" s="236"/>
      <c r="W348" s="236"/>
      <c r="X348" s="236"/>
      <c r="Y348" s="236"/>
      <c r="Z348" s="237"/>
      <c r="AA348" s="232"/>
      <c r="AB348" s="232"/>
      <c r="AC348" s="232"/>
      <c r="AD348" s="232"/>
      <c r="AE348" s="232"/>
      <c r="AF348" s="232"/>
      <c r="AG348" s="232"/>
      <c r="AH348" s="232"/>
      <c r="AI348" s="232"/>
      <c r="AJ348" s="232"/>
      <c r="AK348" s="232"/>
      <c r="AL348" s="232"/>
      <c r="AM348" s="232"/>
      <c r="AN348" s="232"/>
      <c r="AO348" s="232"/>
      <c r="AP348" s="232"/>
      <c r="AQ348" s="232"/>
      <c r="AR348" s="232"/>
      <c r="AS348" s="232"/>
      <c r="AT348" s="232"/>
      <c r="AU348" s="232"/>
      <c r="AV348" s="232"/>
      <c r="AW348" s="232"/>
      <c r="AX348" s="232"/>
      <c r="AY348" s="232"/>
      <c r="AZ348" s="232"/>
      <c r="BA348" s="232"/>
      <c r="BB348" s="232"/>
      <c r="BC348" s="232"/>
      <c r="BD348" s="232"/>
      <c r="BE348" s="232"/>
      <c r="BF348" s="232"/>
      <c r="BG348" s="232"/>
      <c r="BH348" s="232"/>
      <c r="BI348" s="232"/>
      <c r="BJ348" s="232"/>
      <c r="BK348" s="232"/>
      <c r="BL348" s="232"/>
      <c r="BM348" s="232"/>
      <c r="BN348" s="232"/>
      <c r="BO348" s="232"/>
      <c r="BP348" s="232"/>
      <c r="BQ348" s="232"/>
      <c r="BR348" s="232"/>
      <c r="BS348" s="232"/>
      <c r="BT348" s="232"/>
      <c r="BU348" s="232"/>
      <c r="BV348" s="232"/>
      <c r="BW348" s="232"/>
      <c r="BX348" s="232"/>
      <c r="BY348" s="232"/>
      <c r="BZ348" s="232"/>
      <c r="CA348" s="232"/>
      <c r="CB348" s="232"/>
      <c r="CC348" s="232"/>
      <c r="CD348" s="232"/>
      <c r="CE348" s="232"/>
      <c r="CF348" s="232"/>
      <c r="CG348" s="232"/>
      <c r="CH348" s="232"/>
      <c r="CI348" s="232"/>
      <c r="CJ348" s="232"/>
      <c r="CK348" s="232"/>
      <c r="CL348" s="232"/>
      <c r="CM348" s="232"/>
      <c r="CN348" s="232"/>
      <c r="CO348" s="232"/>
      <c r="CP348" s="232"/>
      <c r="CQ348" s="232"/>
      <c r="CR348" s="232"/>
      <c r="CS348" s="232"/>
      <c r="CT348" s="232"/>
      <c r="CU348" s="232"/>
      <c r="CV348" s="232"/>
      <c r="CW348" s="232"/>
      <c r="CX348" s="232"/>
      <c r="CY348" s="232"/>
      <c r="CZ348" s="232"/>
      <c r="DA348" s="232"/>
      <c r="DB348" s="232"/>
      <c r="DC348" s="232"/>
      <c r="DD348" s="232"/>
      <c r="DE348" s="232"/>
      <c r="DF348" s="232"/>
      <c r="DG348" s="232"/>
      <c r="DH348" s="232"/>
      <c r="DI348" s="232"/>
      <c r="DJ348" s="232"/>
      <c r="DK348" s="232"/>
    </row>
    <row r="349" spans="1:115" s="239" customFormat="1" ht="15.75" customHeight="1" x14ac:dyDescent="0.25">
      <c r="A349" s="232"/>
      <c r="B349" s="232"/>
      <c r="C349" s="232"/>
      <c r="D349" s="232"/>
      <c r="E349" s="232"/>
      <c r="F349" s="232"/>
      <c r="G349" s="232"/>
      <c r="H349" s="232"/>
      <c r="I349" s="240"/>
      <c r="J349" s="234"/>
      <c r="K349" s="234"/>
      <c r="L349" s="234"/>
      <c r="M349" s="234"/>
      <c r="N349" s="234"/>
      <c r="O349" s="235"/>
      <c r="P349" s="235"/>
      <c r="Q349" s="234"/>
      <c r="R349" s="234"/>
      <c r="S349" s="235"/>
      <c r="T349" s="236"/>
      <c r="U349" s="236"/>
      <c r="V349" s="236"/>
      <c r="W349" s="236"/>
      <c r="X349" s="236"/>
      <c r="Y349" s="236"/>
      <c r="Z349" s="237"/>
      <c r="AA349" s="232"/>
      <c r="AB349" s="232"/>
      <c r="AC349" s="232"/>
      <c r="AD349" s="232"/>
      <c r="AE349" s="232"/>
      <c r="AF349" s="232"/>
      <c r="AG349" s="232"/>
      <c r="AH349" s="232"/>
      <c r="AI349" s="232"/>
      <c r="AJ349" s="232"/>
      <c r="AK349" s="232"/>
      <c r="AL349" s="232"/>
      <c r="AM349" s="232"/>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2"/>
      <c r="BR349" s="232"/>
      <c r="BS349" s="232"/>
      <c r="BT349" s="232"/>
      <c r="BU349" s="232"/>
      <c r="BV349" s="232"/>
      <c r="BW349" s="232"/>
      <c r="BX349" s="232"/>
      <c r="BY349" s="232"/>
      <c r="BZ349" s="232"/>
      <c r="CA349" s="232"/>
      <c r="CB349" s="232"/>
      <c r="CC349" s="232"/>
      <c r="CD349" s="232"/>
      <c r="CE349" s="232"/>
      <c r="CF349" s="232"/>
      <c r="CG349" s="232"/>
      <c r="CH349" s="232"/>
      <c r="CI349" s="232"/>
      <c r="CJ349" s="232"/>
      <c r="CK349" s="232"/>
      <c r="CL349" s="232"/>
      <c r="CM349" s="232"/>
      <c r="CN349" s="232"/>
      <c r="CO349" s="232"/>
      <c r="CP349" s="232"/>
      <c r="CQ349" s="232"/>
      <c r="CR349" s="232"/>
      <c r="CS349" s="232"/>
      <c r="CT349" s="232"/>
      <c r="CU349" s="232"/>
      <c r="CV349" s="232"/>
      <c r="CW349" s="232"/>
      <c r="CX349" s="232"/>
      <c r="CY349" s="232"/>
      <c r="CZ349" s="232"/>
      <c r="DA349" s="232"/>
      <c r="DB349" s="232"/>
      <c r="DC349" s="232"/>
      <c r="DD349" s="232"/>
      <c r="DE349" s="232"/>
      <c r="DF349" s="232"/>
      <c r="DG349" s="232"/>
      <c r="DH349" s="232"/>
      <c r="DI349" s="232"/>
      <c r="DJ349" s="232"/>
      <c r="DK349" s="232"/>
    </row>
    <row r="350" spans="1:115" s="239" customFormat="1" ht="15.75" customHeight="1" x14ac:dyDescent="0.25">
      <c r="A350" s="232"/>
      <c r="B350" s="232"/>
      <c r="C350" s="232"/>
      <c r="D350" s="232"/>
      <c r="E350" s="232"/>
      <c r="F350" s="232"/>
      <c r="G350" s="232"/>
      <c r="H350" s="232"/>
      <c r="I350" s="250"/>
      <c r="J350" s="234"/>
      <c r="K350" s="234"/>
      <c r="L350" s="234"/>
      <c r="M350" s="234"/>
      <c r="N350" s="234"/>
      <c r="O350" s="235"/>
      <c r="P350" s="235"/>
      <c r="Q350" s="234"/>
      <c r="R350" s="234"/>
      <c r="S350" s="235"/>
      <c r="T350" s="236"/>
      <c r="U350" s="236"/>
      <c r="V350" s="236"/>
      <c r="W350" s="236"/>
      <c r="X350" s="236"/>
      <c r="Y350" s="236"/>
      <c r="Z350" s="237"/>
      <c r="AA350" s="232"/>
      <c r="AB350" s="232"/>
      <c r="AC350" s="232"/>
      <c r="AD350" s="232"/>
      <c r="AE350" s="232"/>
      <c r="AF350" s="232"/>
      <c r="AG350" s="232"/>
      <c r="AH350" s="232"/>
      <c r="AI350" s="232"/>
      <c r="AJ350" s="232"/>
      <c r="AK350" s="232"/>
      <c r="AL350" s="232"/>
      <c r="AM350" s="232"/>
      <c r="AN350" s="232"/>
      <c r="AO350" s="232"/>
      <c r="AP350" s="232"/>
      <c r="AQ350" s="232"/>
      <c r="AR350" s="232"/>
      <c r="AS350" s="232"/>
      <c r="AT350" s="232"/>
      <c r="AU350" s="232"/>
      <c r="AV350" s="232"/>
      <c r="AW350" s="232"/>
      <c r="AX350" s="232"/>
      <c r="AY350" s="232"/>
      <c r="AZ350" s="232"/>
      <c r="BA350" s="232"/>
      <c r="BB350" s="232"/>
      <c r="BC350" s="232"/>
      <c r="BD350" s="232"/>
      <c r="BE350" s="232"/>
      <c r="BF350" s="232"/>
      <c r="BG350" s="232"/>
      <c r="BH350" s="232"/>
      <c r="BI350" s="232"/>
      <c r="BJ350" s="232"/>
      <c r="BK350" s="232"/>
      <c r="BL350" s="232"/>
      <c r="BM350" s="232"/>
      <c r="BN350" s="232"/>
      <c r="BO350" s="232"/>
      <c r="BP350" s="232"/>
      <c r="BQ350" s="232"/>
      <c r="BR350" s="232"/>
      <c r="BS350" s="232"/>
      <c r="BT350" s="232"/>
      <c r="BU350" s="232"/>
      <c r="BV350" s="232"/>
      <c r="BW350" s="232"/>
      <c r="BX350" s="232"/>
      <c r="BY350" s="232"/>
      <c r="BZ350" s="232"/>
      <c r="CA350" s="232"/>
      <c r="CB350" s="232"/>
      <c r="CC350" s="232"/>
      <c r="CD350" s="232"/>
      <c r="CE350" s="232"/>
      <c r="CF350" s="232"/>
      <c r="CG350" s="232"/>
      <c r="CH350" s="232"/>
      <c r="CI350" s="232"/>
      <c r="CJ350" s="232"/>
      <c r="CK350" s="232"/>
      <c r="CL350" s="232"/>
      <c r="CM350" s="232"/>
      <c r="CN350" s="232"/>
      <c r="CO350" s="232"/>
      <c r="CP350" s="232"/>
      <c r="CQ350" s="232"/>
      <c r="CR350" s="232"/>
      <c r="CS350" s="232"/>
      <c r="CT350" s="232"/>
      <c r="CU350" s="232"/>
      <c r="CV350" s="232"/>
      <c r="CW350" s="232"/>
      <c r="CX350" s="232"/>
      <c r="CY350" s="232"/>
      <c r="CZ350" s="232"/>
      <c r="DA350" s="232"/>
      <c r="DB350" s="232"/>
      <c r="DC350" s="232"/>
      <c r="DD350" s="232"/>
      <c r="DE350" s="232"/>
      <c r="DF350" s="232"/>
      <c r="DG350" s="232"/>
      <c r="DH350" s="232"/>
      <c r="DI350" s="232"/>
      <c r="DJ350" s="232"/>
      <c r="DK350" s="232"/>
    </row>
    <row r="351" spans="1:115" s="239" customFormat="1" ht="15.75" customHeight="1" x14ac:dyDescent="0.25">
      <c r="A351" s="232"/>
      <c r="B351" s="232"/>
      <c r="C351" s="232"/>
      <c r="D351" s="232"/>
      <c r="E351" s="232"/>
      <c r="F351" s="232"/>
      <c r="G351" s="232"/>
      <c r="H351" s="232"/>
      <c r="I351" s="240"/>
      <c r="J351" s="234"/>
      <c r="K351" s="234"/>
      <c r="L351" s="234"/>
      <c r="M351" s="234"/>
      <c r="N351" s="234"/>
      <c r="O351" s="235"/>
      <c r="P351" s="235"/>
      <c r="Q351" s="234"/>
      <c r="R351" s="234"/>
      <c r="S351" s="235"/>
      <c r="T351" s="236"/>
      <c r="U351" s="236"/>
      <c r="V351" s="236"/>
      <c r="W351" s="236"/>
      <c r="X351" s="236"/>
      <c r="Y351" s="236"/>
      <c r="Z351" s="237"/>
      <c r="AA351" s="232"/>
      <c r="AB351" s="232"/>
      <c r="AC351" s="232"/>
      <c r="AD351" s="232"/>
      <c r="AE351" s="232"/>
      <c r="AF351" s="232"/>
      <c r="AG351" s="232"/>
      <c r="AH351" s="232"/>
      <c r="AI351" s="232"/>
      <c r="AJ351" s="232"/>
      <c r="AK351" s="232"/>
      <c r="AL351" s="232"/>
      <c r="AM351" s="232"/>
      <c r="AN351" s="232"/>
      <c r="AO351" s="232"/>
      <c r="AP351" s="232"/>
      <c r="AQ351" s="232"/>
      <c r="AR351" s="232"/>
      <c r="AS351" s="232"/>
      <c r="AT351" s="232"/>
      <c r="AU351" s="232"/>
      <c r="AV351" s="232"/>
      <c r="AW351" s="232"/>
      <c r="AX351" s="232"/>
      <c r="AY351" s="232"/>
      <c r="AZ351" s="232"/>
      <c r="BA351" s="232"/>
      <c r="BB351" s="232"/>
      <c r="BC351" s="232"/>
      <c r="BD351" s="232"/>
      <c r="BE351" s="232"/>
      <c r="BF351" s="232"/>
      <c r="BG351" s="232"/>
      <c r="BH351" s="232"/>
      <c r="BI351" s="232"/>
      <c r="BJ351" s="232"/>
      <c r="BK351" s="232"/>
      <c r="BL351" s="232"/>
      <c r="BM351" s="232"/>
      <c r="BN351" s="232"/>
      <c r="BO351" s="232"/>
      <c r="BP351" s="232"/>
      <c r="BQ351" s="232"/>
      <c r="BR351" s="232"/>
      <c r="BS351" s="232"/>
      <c r="BT351" s="232"/>
      <c r="BU351" s="232"/>
      <c r="BV351" s="232"/>
      <c r="BW351" s="232"/>
      <c r="BX351" s="232"/>
      <c r="BY351" s="232"/>
      <c r="BZ351" s="232"/>
      <c r="CA351" s="232"/>
      <c r="CB351" s="232"/>
      <c r="CC351" s="232"/>
      <c r="CD351" s="232"/>
      <c r="CE351" s="232"/>
      <c r="CF351" s="232"/>
      <c r="CG351" s="232"/>
      <c r="CH351" s="232"/>
      <c r="CI351" s="232"/>
      <c r="CJ351" s="232"/>
      <c r="CK351" s="232"/>
      <c r="CL351" s="232"/>
      <c r="CM351" s="232"/>
      <c r="CN351" s="232"/>
      <c r="CO351" s="232"/>
      <c r="CP351" s="232"/>
      <c r="CQ351" s="232"/>
      <c r="CR351" s="232"/>
      <c r="CS351" s="232"/>
      <c r="CT351" s="232"/>
      <c r="CU351" s="232"/>
      <c r="CV351" s="232"/>
      <c r="CW351" s="232"/>
      <c r="CX351" s="232"/>
      <c r="CY351" s="232"/>
      <c r="CZ351" s="232"/>
      <c r="DA351" s="232"/>
      <c r="DB351" s="232"/>
      <c r="DC351" s="232"/>
      <c r="DD351" s="232"/>
      <c r="DE351" s="232"/>
      <c r="DF351" s="232"/>
      <c r="DG351" s="232"/>
      <c r="DH351" s="232"/>
      <c r="DI351" s="232"/>
      <c r="DJ351" s="232"/>
      <c r="DK351" s="232"/>
    </row>
    <row r="352" spans="1:115" s="239" customFormat="1" ht="15.75" customHeight="1" x14ac:dyDescent="0.25">
      <c r="A352" s="232"/>
      <c r="B352" s="232"/>
      <c r="C352" s="232"/>
      <c r="D352" s="232"/>
      <c r="E352" s="232"/>
      <c r="F352" s="232"/>
      <c r="G352" s="232"/>
      <c r="H352" s="232"/>
      <c r="I352" s="240"/>
      <c r="J352" s="234"/>
      <c r="K352" s="234"/>
      <c r="L352" s="234"/>
      <c r="M352" s="234"/>
      <c r="N352" s="234"/>
      <c r="O352" s="235"/>
      <c r="P352" s="235"/>
      <c r="Q352" s="234"/>
      <c r="R352" s="234"/>
      <c r="S352" s="235"/>
      <c r="T352" s="236"/>
      <c r="U352" s="236"/>
      <c r="V352" s="236"/>
      <c r="W352" s="236"/>
      <c r="X352" s="236"/>
      <c r="Y352" s="236"/>
      <c r="Z352" s="237"/>
      <c r="AA352" s="232"/>
      <c r="AB352" s="232"/>
      <c r="AC352" s="232"/>
      <c r="AD352" s="232"/>
      <c r="AE352" s="232"/>
      <c r="AF352" s="232"/>
      <c r="AG352" s="232"/>
      <c r="AH352" s="232"/>
      <c r="AI352" s="232"/>
      <c r="AJ352" s="232"/>
      <c r="AK352" s="232"/>
      <c r="AL352" s="232"/>
      <c r="AM352" s="232"/>
      <c r="AN352" s="232"/>
      <c r="AO352" s="232"/>
      <c r="AP352" s="232"/>
      <c r="AQ352" s="232"/>
      <c r="AR352" s="232"/>
      <c r="AS352" s="232"/>
      <c r="AT352" s="232"/>
      <c r="AU352" s="232"/>
      <c r="AV352" s="232"/>
      <c r="AW352" s="232"/>
      <c r="AX352" s="232"/>
      <c r="AY352" s="232"/>
      <c r="AZ352" s="232"/>
      <c r="BA352" s="232"/>
      <c r="BB352" s="232"/>
      <c r="BC352" s="232"/>
      <c r="BD352" s="232"/>
      <c r="BE352" s="232"/>
      <c r="BF352" s="232"/>
      <c r="BG352" s="232"/>
      <c r="BH352" s="232"/>
      <c r="BI352" s="232"/>
      <c r="BJ352" s="232"/>
      <c r="BK352" s="232"/>
      <c r="BL352" s="232"/>
      <c r="BM352" s="232"/>
      <c r="BN352" s="232"/>
      <c r="BO352" s="232"/>
      <c r="BP352" s="232"/>
      <c r="BQ352" s="232"/>
      <c r="BR352" s="232"/>
      <c r="BS352" s="232"/>
      <c r="BT352" s="232"/>
      <c r="BU352" s="232"/>
      <c r="BV352" s="232"/>
      <c r="BW352" s="232"/>
      <c r="BX352" s="232"/>
      <c r="BY352" s="232"/>
      <c r="BZ352" s="232"/>
      <c r="CA352" s="232"/>
      <c r="CB352" s="232"/>
      <c r="CC352" s="232"/>
      <c r="CD352" s="232"/>
      <c r="CE352" s="232"/>
      <c r="CF352" s="232"/>
      <c r="CG352" s="232"/>
      <c r="CH352" s="232"/>
      <c r="CI352" s="232"/>
      <c r="CJ352" s="232"/>
      <c r="CK352" s="232"/>
      <c r="CL352" s="232"/>
      <c r="CM352" s="232"/>
      <c r="CN352" s="232"/>
      <c r="CO352" s="232"/>
      <c r="CP352" s="232"/>
      <c r="CQ352" s="232"/>
      <c r="CR352" s="232"/>
      <c r="CS352" s="232"/>
      <c r="CT352" s="232"/>
      <c r="CU352" s="232"/>
      <c r="CV352" s="232"/>
      <c r="CW352" s="232"/>
      <c r="CX352" s="232"/>
      <c r="CY352" s="232"/>
      <c r="CZ352" s="232"/>
      <c r="DA352" s="232"/>
      <c r="DB352" s="232"/>
      <c r="DC352" s="232"/>
      <c r="DD352" s="232"/>
      <c r="DE352" s="232"/>
      <c r="DF352" s="232"/>
      <c r="DG352" s="232"/>
      <c r="DH352" s="232"/>
      <c r="DI352" s="232"/>
      <c r="DJ352" s="232"/>
      <c r="DK352" s="232"/>
    </row>
    <row r="353" spans="1:115" s="239" customFormat="1" ht="15.75" customHeight="1" x14ac:dyDescent="0.25">
      <c r="A353" s="232"/>
      <c r="B353" s="232"/>
      <c r="C353" s="232"/>
      <c r="D353" s="232"/>
      <c r="E353" s="232"/>
      <c r="F353" s="232"/>
      <c r="G353" s="232"/>
      <c r="H353" s="232"/>
      <c r="I353" s="250"/>
      <c r="J353" s="234"/>
      <c r="K353" s="234"/>
      <c r="L353" s="234"/>
      <c r="M353" s="234"/>
      <c r="N353" s="234"/>
      <c r="O353" s="235"/>
      <c r="P353" s="235"/>
      <c r="Q353" s="234"/>
      <c r="R353" s="234"/>
      <c r="S353" s="235"/>
      <c r="T353" s="236"/>
      <c r="U353" s="236"/>
      <c r="V353" s="236"/>
      <c r="W353" s="236"/>
      <c r="X353" s="236"/>
      <c r="Y353" s="236"/>
      <c r="Z353" s="237"/>
      <c r="AA353" s="232"/>
      <c r="AB353" s="232"/>
      <c r="AC353" s="232"/>
      <c r="AD353" s="232"/>
      <c r="AE353" s="232"/>
      <c r="AF353" s="232"/>
      <c r="AG353" s="232"/>
      <c r="AH353" s="232"/>
      <c r="AI353" s="232"/>
      <c r="AJ353" s="232"/>
      <c r="AK353" s="232"/>
      <c r="AL353" s="232"/>
      <c r="AM353" s="232"/>
      <c r="AN353" s="232"/>
      <c r="AO353" s="232"/>
      <c r="AP353" s="232"/>
      <c r="AQ353" s="232"/>
      <c r="AR353" s="232"/>
      <c r="AS353" s="232"/>
      <c r="AT353" s="232"/>
      <c r="AU353" s="232"/>
      <c r="AV353" s="232"/>
      <c r="AW353" s="232"/>
      <c r="AX353" s="232"/>
      <c r="AY353" s="232"/>
      <c r="AZ353" s="232"/>
      <c r="BA353" s="232"/>
      <c r="BB353" s="232"/>
      <c r="BC353" s="232"/>
      <c r="BD353" s="232"/>
      <c r="BE353" s="232"/>
      <c r="BF353" s="232"/>
      <c r="BG353" s="232"/>
      <c r="BH353" s="232"/>
      <c r="BI353" s="232"/>
      <c r="BJ353" s="232"/>
      <c r="BK353" s="232"/>
      <c r="BL353" s="232"/>
      <c r="BM353" s="232"/>
      <c r="BN353" s="232"/>
      <c r="BO353" s="232"/>
      <c r="BP353" s="232"/>
      <c r="BQ353" s="232"/>
      <c r="BR353" s="232"/>
      <c r="BS353" s="232"/>
      <c r="BT353" s="232"/>
      <c r="BU353" s="232"/>
      <c r="BV353" s="232"/>
      <c r="BW353" s="232"/>
      <c r="BX353" s="232"/>
      <c r="BY353" s="232"/>
      <c r="BZ353" s="232"/>
      <c r="CA353" s="232"/>
      <c r="CB353" s="232"/>
      <c r="CC353" s="232"/>
      <c r="CD353" s="232"/>
      <c r="CE353" s="232"/>
      <c r="CF353" s="232"/>
      <c r="CG353" s="232"/>
      <c r="CH353" s="232"/>
      <c r="CI353" s="232"/>
      <c r="CJ353" s="232"/>
      <c r="CK353" s="232"/>
      <c r="CL353" s="232"/>
      <c r="CM353" s="232"/>
      <c r="CN353" s="232"/>
      <c r="CO353" s="232"/>
      <c r="CP353" s="232"/>
      <c r="CQ353" s="232"/>
      <c r="CR353" s="232"/>
      <c r="CS353" s="232"/>
      <c r="CT353" s="232"/>
      <c r="CU353" s="232"/>
      <c r="CV353" s="232"/>
      <c r="CW353" s="232"/>
      <c r="CX353" s="232"/>
      <c r="CY353" s="232"/>
      <c r="CZ353" s="232"/>
      <c r="DA353" s="232"/>
      <c r="DB353" s="232"/>
      <c r="DC353" s="232"/>
      <c r="DD353" s="232"/>
      <c r="DE353" s="232"/>
      <c r="DF353" s="232"/>
      <c r="DG353" s="232"/>
      <c r="DH353" s="232"/>
      <c r="DI353" s="232"/>
      <c r="DJ353" s="232"/>
      <c r="DK353" s="232"/>
    </row>
    <row r="354" spans="1:115" s="239" customFormat="1" ht="15.75" customHeight="1" x14ac:dyDescent="0.25">
      <c r="A354" s="232"/>
      <c r="B354" s="232"/>
      <c r="C354" s="232"/>
      <c r="D354" s="232"/>
      <c r="E354" s="232"/>
      <c r="F354" s="232"/>
      <c r="G354" s="232"/>
      <c r="H354" s="232"/>
      <c r="I354" s="240"/>
      <c r="J354" s="234"/>
      <c r="K354" s="234"/>
      <c r="L354" s="234"/>
      <c r="M354" s="234"/>
      <c r="N354" s="234"/>
      <c r="O354" s="235"/>
      <c r="P354" s="235"/>
      <c r="Q354" s="234"/>
      <c r="R354" s="234"/>
      <c r="S354" s="235"/>
      <c r="T354" s="236"/>
      <c r="U354" s="236"/>
      <c r="V354" s="236"/>
      <c r="W354" s="236"/>
      <c r="X354" s="236"/>
      <c r="Y354" s="236"/>
      <c r="Z354" s="237"/>
      <c r="AA354" s="232"/>
      <c r="AB354" s="232"/>
      <c r="AC354" s="232"/>
      <c r="AD354" s="232"/>
      <c r="AE354" s="232"/>
      <c r="AF354" s="232"/>
      <c r="AG354" s="232"/>
      <c r="AH354" s="232"/>
      <c r="AI354" s="232"/>
      <c r="AJ354" s="232"/>
      <c r="AK354" s="232"/>
      <c r="AL354" s="232"/>
      <c r="AM354" s="232"/>
      <c r="AN354" s="232"/>
      <c r="AO354" s="232"/>
      <c r="AP354" s="232"/>
      <c r="AQ354" s="232"/>
      <c r="AR354" s="232"/>
      <c r="AS354" s="232"/>
      <c r="AT354" s="232"/>
      <c r="AU354" s="232"/>
      <c r="AV354" s="232"/>
      <c r="AW354" s="232"/>
      <c r="AX354" s="232"/>
      <c r="AY354" s="232"/>
      <c r="AZ354" s="232"/>
      <c r="BA354" s="232"/>
      <c r="BB354" s="232"/>
      <c r="BC354" s="232"/>
      <c r="BD354" s="232"/>
      <c r="BE354" s="232"/>
      <c r="BF354" s="232"/>
      <c r="BG354" s="232"/>
      <c r="BH354" s="232"/>
      <c r="BI354" s="232"/>
      <c r="BJ354" s="232"/>
      <c r="BK354" s="232"/>
      <c r="BL354" s="232"/>
      <c r="BM354" s="232"/>
      <c r="BN354" s="232"/>
      <c r="BO354" s="232"/>
      <c r="BP354" s="232"/>
      <c r="BQ354" s="232"/>
      <c r="BR354" s="232"/>
      <c r="BS354" s="232"/>
      <c r="BT354" s="232"/>
      <c r="BU354" s="232"/>
      <c r="BV354" s="232"/>
      <c r="BW354" s="232"/>
      <c r="BX354" s="232"/>
      <c r="BY354" s="232"/>
      <c r="BZ354" s="232"/>
      <c r="CA354" s="232"/>
      <c r="CB354" s="232"/>
      <c r="CC354" s="232"/>
      <c r="CD354" s="232"/>
      <c r="CE354" s="232"/>
      <c r="CF354" s="232"/>
      <c r="CG354" s="232"/>
      <c r="CH354" s="232"/>
      <c r="CI354" s="232"/>
      <c r="CJ354" s="232"/>
      <c r="CK354" s="232"/>
      <c r="CL354" s="232"/>
      <c r="CM354" s="232"/>
      <c r="CN354" s="232"/>
      <c r="CO354" s="232"/>
      <c r="CP354" s="232"/>
      <c r="CQ354" s="232"/>
      <c r="CR354" s="232"/>
      <c r="CS354" s="232"/>
      <c r="CT354" s="232"/>
      <c r="CU354" s="232"/>
      <c r="CV354" s="232"/>
      <c r="CW354" s="232"/>
      <c r="CX354" s="232"/>
      <c r="CY354" s="232"/>
      <c r="CZ354" s="232"/>
      <c r="DA354" s="232"/>
      <c r="DB354" s="232"/>
      <c r="DC354" s="232"/>
      <c r="DD354" s="232"/>
      <c r="DE354" s="232"/>
      <c r="DF354" s="232"/>
      <c r="DG354" s="232"/>
      <c r="DH354" s="232"/>
      <c r="DI354" s="232"/>
      <c r="DJ354" s="232"/>
      <c r="DK354" s="232"/>
    </row>
    <row r="355" spans="1:115" s="239" customFormat="1" ht="15.75" customHeight="1" x14ac:dyDescent="0.25">
      <c r="A355" s="232"/>
      <c r="B355" s="232"/>
      <c r="C355" s="232"/>
      <c r="D355" s="232"/>
      <c r="E355" s="232"/>
      <c r="F355" s="232"/>
      <c r="G355" s="232"/>
      <c r="H355" s="232"/>
      <c r="I355" s="240"/>
      <c r="J355" s="234"/>
      <c r="K355" s="234"/>
      <c r="L355" s="234"/>
      <c r="M355" s="234"/>
      <c r="N355" s="234"/>
      <c r="O355" s="235"/>
      <c r="P355" s="235"/>
      <c r="Q355" s="234"/>
      <c r="R355" s="234"/>
      <c r="S355" s="235"/>
      <c r="T355" s="236"/>
      <c r="U355" s="236"/>
      <c r="V355" s="236"/>
      <c r="W355" s="236"/>
      <c r="X355" s="236"/>
      <c r="Y355" s="236"/>
      <c r="Z355" s="237"/>
      <c r="AA355" s="232"/>
      <c r="AB355" s="232"/>
      <c r="AC355" s="232"/>
      <c r="AD355" s="232"/>
      <c r="AE355" s="232"/>
      <c r="AF355" s="232"/>
      <c r="AG355" s="232"/>
      <c r="AH355" s="232"/>
      <c r="AI355" s="232"/>
      <c r="AJ355" s="232"/>
      <c r="AK355" s="232"/>
      <c r="AL355" s="232"/>
      <c r="AM355" s="232"/>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2"/>
      <c r="BR355" s="232"/>
      <c r="BS355" s="232"/>
      <c r="BT355" s="232"/>
      <c r="BU355" s="232"/>
      <c r="BV355" s="232"/>
      <c r="BW355" s="232"/>
      <c r="BX355" s="232"/>
      <c r="BY355" s="232"/>
      <c r="BZ355" s="232"/>
      <c r="CA355" s="232"/>
      <c r="CB355" s="232"/>
      <c r="CC355" s="232"/>
      <c r="CD355" s="232"/>
      <c r="CE355" s="232"/>
      <c r="CF355" s="232"/>
      <c r="CG355" s="232"/>
      <c r="CH355" s="232"/>
      <c r="CI355" s="232"/>
      <c r="CJ355" s="232"/>
      <c r="CK355" s="232"/>
      <c r="CL355" s="232"/>
      <c r="CM355" s="232"/>
      <c r="CN355" s="232"/>
      <c r="CO355" s="232"/>
      <c r="CP355" s="232"/>
      <c r="CQ355" s="232"/>
      <c r="CR355" s="232"/>
      <c r="CS355" s="232"/>
      <c r="CT355" s="232"/>
      <c r="CU355" s="232"/>
      <c r="CV355" s="232"/>
      <c r="CW355" s="232"/>
      <c r="CX355" s="232"/>
      <c r="CY355" s="232"/>
      <c r="CZ355" s="232"/>
      <c r="DA355" s="232"/>
      <c r="DB355" s="232"/>
      <c r="DC355" s="232"/>
      <c r="DD355" s="232"/>
      <c r="DE355" s="232"/>
      <c r="DF355" s="232"/>
      <c r="DG355" s="232"/>
      <c r="DH355" s="232"/>
      <c r="DI355" s="232"/>
      <c r="DJ355" s="232"/>
      <c r="DK355" s="232"/>
    </row>
    <row r="356" spans="1:115" s="239" customFormat="1" ht="15.75" customHeight="1" x14ac:dyDescent="0.25">
      <c r="A356" s="232"/>
      <c r="B356" s="232"/>
      <c r="C356" s="232"/>
      <c r="D356" s="232"/>
      <c r="E356" s="232"/>
      <c r="F356" s="232"/>
      <c r="G356" s="232"/>
      <c r="H356" s="232"/>
      <c r="I356" s="240"/>
      <c r="J356" s="234"/>
      <c r="K356" s="234"/>
      <c r="L356" s="234"/>
      <c r="M356" s="234"/>
      <c r="N356" s="234"/>
      <c r="O356" s="235"/>
      <c r="P356" s="235"/>
      <c r="Q356" s="234"/>
      <c r="R356" s="234"/>
      <c r="S356" s="235"/>
      <c r="T356" s="236"/>
      <c r="U356" s="236"/>
      <c r="V356" s="236"/>
      <c r="W356" s="236"/>
      <c r="X356" s="236"/>
      <c r="Y356" s="236"/>
      <c r="Z356" s="237"/>
      <c r="AA356" s="232"/>
      <c r="AB356" s="232"/>
      <c r="AC356" s="232"/>
      <c r="AD356" s="232"/>
      <c r="AE356" s="232"/>
      <c r="AF356" s="232"/>
      <c r="AG356" s="232"/>
      <c r="AH356" s="232"/>
      <c r="AI356" s="232"/>
      <c r="AJ356" s="232"/>
      <c r="AK356" s="232"/>
      <c r="AL356" s="232"/>
      <c r="AM356" s="232"/>
      <c r="AN356" s="232"/>
      <c r="AO356" s="232"/>
      <c r="AP356" s="232"/>
      <c r="AQ356" s="232"/>
      <c r="AR356" s="232"/>
      <c r="AS356" s="232"/>
      <c r="AT356" s="232"/>
      <c r="AU356" s="232"/>
      <c r="AV356" s="232"/>
      <c r="AW356" s="232"/>
      <c r="AX356" s="232"/>
      <c r="AY356" s="232"/>
      <c r="AZ356" s="232"/>
      <c r="BA356" s="232"/>
      <c r="BB356" s="232"/>
      <c r="BC356" s="232"/>
      <c r="BD356" s="232"/>
      <c r="BE356" s="232"/>
      <c r="BF356" s="232"/>
      <c r="BG356" s="232"/>
      <c r="BH356" s="232"/>
      <c r="BI356" s="232"/>
      <c r="BJ356" s="232"/>
      <c r="BK356" s="232"/>
      <c r="BL356" s="232"/>
      <c r="BM356" s="232"/>
      <c r="BN356" s="232"/>
      <c r="BO356" s="232"/>
      <c r="BP356" s="232"/>
      <c r="BQ356" s="232"/>
      <c r="BR356" s="232"/>
      <c r="BS356" s="232"/>
      <c r="BT356" s="232"/>
      <c r="BU356" s="232"/>
      <c r="BV356" s="232"/>
      <c r="BW356" s="232"/>
      <c r="BX356" s="232"/>
      <c r="BY356" s="232"/>
      <c r="BZ356" s="232"/>
      <c r="CA356" s="232"/>
      <c r="CB356" s="232"/>
      <c r="CC356" s="232"/>
      <c r="CD356" s="232"/>
      <c r="CE356" s="232"/>
      <c r="CF356" s="232"/>
      <c r="CG356" s="232"/>
      <c r="CH356" s="232"/>
      <c r="CI356" s="232"/>
      <c r="CJ356" s="232"/>
      <c r="CK356" s="232"/>
      <c r="CL356" s="232"/>
      <c r="CM356" s="232"/>
      <c r="CN356" s="232"/>
      <c r="CO356" s="232"/>
      <c r="CP356" s="232"/>
      <c r="CQ356" s="232"/>
      <c r="CR356" s="232"/>
      <c r="CS356" s="232"/>
      <c r="CT356" s="232"/>
      <c r="CU356" s="232"/>
      <c r="CV356" s="232"/>
      <c r="CW356" s="232"/>
      <c r="CX356" s="232"/>
      <c r="CY356" s="232"/>
      <c r="CZ356" s="232"/>
      <c r="DA356" s="232"/>
      <c r="DB356" s="232"/>
      <c r="DC356" s="232"/>
      <c r="DD356" s="232"/>
      <c r="DE356" s="232"/>
      <c r="DF356" s="232"/>
      <c r="DG356" s="232"/>
      <c r="DH356" s="232"/>
      <c r="DI356" s="232"/>
      <c r="DJ356" s="232"/>
      <c r="DK356" s="232"/>
    </row>
    <row r="357" spans="1:115" s="239" customFormat="1" ht="15.75" customHeight="1" x14ac:dyDescent="0.25">
      <c r="A357" s="232"/>
      <c r="B357" s="232"/>
      <c r="C357" s="232"/>
      <c r="D357" s="232"/>
      <c r="E357" s="232"/>
      <c r="F357" s="232"/>
      <c r="G357" s="232"/>
      <c r="H357" s="232"/>
      <c r="I357" s="240"/>
      <c r="J357" s="234"/>
      <c r="K357" s="234"/>
      <c r="L357" s="234"/>
      <c r="M357" s="234"/>
      <c r="N357" s="234"/>
      <c r="O357" s="235"/>
      <c r="P357" s="235"/>
      <c r="Q357" s="234"/>
      <c r="R357" s="234"/>
      <c r="S357" s="235"/>
      <c r="T357" s="236"/>
      <c r="U357" s="236"/>
      <c r="V357" s="236"/>
      <c r="W357" s="236"/>
      <c r="X357" s="236"/>
      <c r="Y357" s="236"/>
      <c r="Z357" s="237"/>
      <c r="AA357" s="232"/>
      <c r="AB357" s="232"/>
      <c r="AC357" s="232"/>
      <c r="AD357" s="232"/>
      <c r="AE357" s="232"/>
      <c r="AF357" s="232"/>
      <c r="AG357" s="232"/>
      <c r="AH357" s="232"/>
      <c r="AI357" s="232"/>
      <c r="AJ357" s="232"/>
      <c r="AK357" s="232"/>
      <c r="AL357" s="232"/>
      <c r="AM357" s="232"/>
      <c r="AN357" s="232"/>
      <c r="AO357" s="232"/>
      <c r="AP357" s="232"/>
      <c r="AQ357" s="232"/>
      <c r="AR357" s="232"/>
      <c r="AS357" s="232"/>
      <c r="AT357" s="232"/>
      <c r="AU357" s="232"/>
      <c r="AV357" s="232"/>
      <c r="AW357" s="232"/>
      <c r="AX357" s="232"/>
      <c r="AY357" s="232"/>
      <c r="AZ357" s="232"/>
      <c r="BA357" s="232"/>
      <c r="BB357" s="232"/>
      <c r="BC357" s="232"/>
      <c r="BD357" s="232"/>
      <c r="BE357" s="232"/>
      <c r="BF357" s="232"/>
      <c r="BG357" s="232"/>
      <c r="BH357" s="232"/>
      <c r="BI357" s="232"/>
      <c r="BJ357" s="232"/>
      <c r="BK357" s="232"/>
      <c r="BL357" s="232"/>
      <c r="BM357" s="232"/>
      <c r="BN357" s="232"/>
      <c r="BO357" s="232"/>
      <c r="BP357" s="232"/>
      <c r="BQ357" s="232"/>
      <c r="BR357" s="232"/>
      <c r="BS357" s="232"/>
      <c r="BT357" s="232"/>
      <c r="BU357" s="232"/>
      <c r="BV357" s="232"/>
      <c r="BW357" s="232"/>
      <c r="BX357" s="232"/>
      <c r="BY357" s="232"/>
      <c r="BZ357" s="232"/>
      <c r="CA357" s="232"/>
      <c r="CB357" s="232"/>
      <c r="CC357" s="232"/>
      <c r="CD357" s="232"/>
      <c r="CE357" s="232"/>
      <c r="CF357" s="232"/>
      <c r="CG357" s="232"/>
      <c r="CH357" s="232"/>
      <c r="CI357" s="232"/>
      <c r="CJ357" s="232"/>
      <c r="CK357" s="232"/>
      <c r="CL357" s="232"/>
      <c r="CM357" s="232"/>
      <c r="CN357" s="232"/>
      <c r="CO357" s="232"/>
      <c r="CP357" s="232"/>
      <c r="CQ357" s="232"/>
      <c r="CR357" s="232"/>
      <c r="CS357" s="232"/>
      <c r="CT357" s="232"/>
      <c r="CU357" s="232"/>
      <c r="CV357" s="232"/>
      <c r="CW357" s="232"/>
      <c r="CX357" s="232"/>
      <c r="CY357" s="232"/>
      <c r="CZ357" s="232"/>
      <c r="DA357" s="232"/>
      <c r="DB357" s="232"/>
      <c r="DC357" s="232"/>
      <c r="DD357" s="232"/>
      <c r="DE357" s="232"/>
      <c r="DF357" s="232"/>
      <c r="DG357" s="232"/>
      <c r="DH357" s="232"/>
      <c r="DI357" s="232"/>
      <c r="DJ357" s="232"/>
      <c r="DK357" s="232"/>
    </row>
    <row r="358" spans="1:115" s="239" customFormat="1" ht="15.75" customHeight="1" x14ac:dyDescent="0.25">
      <c r="A358" s="232"/>
      <c r="B358" s="232"/>
      <c r="C358" s="232"/>
      <c r="D358" s="232"/>
      <c r="E358" s="232"/>
      <c r="F358" s="232"/>
      <c r="G358" s="232"/>
      <c r="H358" s="232"/>
      <c r="I358" s="240"/>
      <c r="J358" s="234"/>
      <c r="K358" s="234"/>
      <c r="L358" s="234"/>
      <c r="M358" s="234"/>
      <c r="N358" s="234"/>
      <c r="O358" s="235"/>
      <c r="P358" s="235"/>
      <c r="Q358" s="234"/>
      <c r="R358" s="234"/>
      <c r="S358" s="235"/>
      <c r="T358" s="236"/>
      <c r="U358" s="236"/>
      <c r="V358" s="236"/>
      <c r="W358" s="236"/>
      <c r="X358" s="236"/>
      <c r="Y358" s="236"/>
      <c r="Z358" s="237"/>
      <c r="AA358" s="232"/>
      <c r="AB358" s="232"/>
      <c r="AC358" s="232"/>
      <c r="AD358" s="232"/>
      <c r="AE358" s="232"/>
      <c r="AF358" s="232"/>
      <c r="AG358" s="232"/>
      <c r="AH358" s="232"/>
      <c r="AI358" s="232"/>
      <c r="AJ358" s="232"/>
      <c r="AK358" s="232"/>
      <c r="AL358" s="232"/>
      <c r="AM358" s="232"/>
      <c r="AN358" s="232"/>
      <c r="AO358" s="232"/>
      <c r="AP358" s="232"/>
      <c r="AQ358" s="232"/>
      <c r="AR358" s="232"/>
      <c r="AS358" s="232"/>
      <c r="AT358" s="232"/>
      <c r="AU358" s="232"/>
      <c r="AV358" s="232"/>
      <c r="AW358" s="232"/>
      <c r="AX358" s="232"/>
      <c r="AY358" s="232"/>
      <c r="AZ358" s="232"/>
      <c r="BA358" s="232"/>
      <c r="BB358" s="232"/>
      <c r="BC358" s="232"/>
      <c r="BD358" s="232"/>
      <c r="BE358" s="232"/>
      <c r="BF358" s="232"/>
      <c r="BG358" s="232"/>
      <c r="BH358" s="232"/>
      <c r="BI358" s="232"/>
      <c r="BJ358" s="232"/>
      <c r="BK358" s="232"/>
      <c r="BL358" s="232"/>
      <c r="BM358" s="232"/>
      <c r="BN358" s="232"/>
      <c r="BO358" s="232"/>
      <c r="BP358" s="232"/>
      <c r="BQ358" s="232"/>
      <c r="BR358" s="232"/>
      <c r="BS358" s="232"/>
      <c r="BT358" s="232"/>
      <c r="BU358" s="232"/>
      <c r="BV358" s="232"/>
      <c r="BW358" s="232"/>
      <c r="BX358" s="232"/>
      <c r="BY358" s="232"/>
      <c r="BZ358" s="232"/>
      <c r="CA358" s="232"/>
      <c r="CB358" s="232"/>
      <c r="CC358" s="232"/>
      <c r="CD358" s="232"/>
      <c r="CE358" s="232"/>
      <c r="CF358" s="232"/>
      <c r="CG358" s="232"/>
      <c r="CH358" s="232"/>
      <c r="CI358" s="232"/>
      <c r="CJ358" s="232"/>
      <c r="CK358" s="232"/>
      <c r="CL358" s="232"/>
      <c r="CM358" s="232"/>
      <c r="CN358" s="232"/>
      <c r="CO358" s="232"/>
      <c r="CP358" s="232"/>
      <c r="CQ358" s="232"/>
      <c r="CR358" s="232"/>
      <c r="CS358" s="232"/>
      <c r="CT358" s="232"/>
      <c r="CU358" s="232"/>
      <c r="CV358" s="232"/>
      <c r="CW358" s="232"/>
      <c r="CX358" s="232"/>
      <c r="CY358" s="232"/>
      <c r="CZ358" s="232"/>
      <c r="DA358" s="232"/>
      <c r="DB358" s="232"/>
      <c r="DC358" s="232"/>
      <c r="DD358" s="232"/>
      <c r="DE358" s="232"/>
      <c r="DF358" s="232"/>
      <c r="DG358" s="232"/>
      <c r="DH358" s="232"/>
      <c r="DI358" s="232"/>
      <c r="DJ358" s="232"/>
      <c r="DK358" s="232"/>
    </row>
    <row r="359" spans="1:115" ht="15.75" customHeight="1" x14ac:dyDescent="0.25">
      <c r="A359" s="5"/>
      <c r="B359" s="5"/>
      <c r="C359" s="5"/>
      <c r="D359" s="5"/>
      <c r="E359" s="5"/>
      <c r="F359" s="5"/>
      <c r="G359" s="5"/>
      <c r="H359" s="5"/>
      <c r="I359" s="229"/>
      <c r="J359" s="4"/>
      <c r="K359" s="4"/>
      <c r="L359" s="4"/>
      <c r="M359" s="4"/>
      <c r="N359" s="4"/>
      <c r="O359" s="227"/>
      <c r="P359" s="227"/>
      <c r="Q359" s="4"/>
      <c r="R359" s="4"/>
      <c r="S359" s="227"/>
      <c r="T359" s="223"/>
      <c r="U359" s="223"/>
      <c r="V359" s="223"/>
      <c r="W359" s="223"/>
      <c r="X359" s="223"/>
      <c r="Y359" s="223"/>
      <c r="Z359" s="228"/>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row>
    <row r="360" spans="1:115" ht="15.75" customHeight="1" x14ac:dyDescent="0.25">
      <c r="A360" s="5"/>
      <c r="B360" s="5"/>
      <c r="C360" s="5"/>
      <c r="D360" s="5"/>
      <c r="E360" s="5"/>
      <c r="F360" s="5"/>
      <c r="G360" s="5"/>
      <c r="H360" s="5"/>
      <c r="I360" s="229"/>
      <c r="J360" s="4"/>
      <c r="K360" s="4"/>
      <c r="L360" s="4"/>
      <c r="M360" s="4"/>
      <c r="N360" s="4"/>
      <c r="O360" s="227"/>
      <c r="P360" s="227"/>
      <c r="Q360" s="4"/>
      <c r="R360" s="4"/>
      <c r="S360" s="227"/>
      <c r="T360" s="223"/>
      <c r="U360" s="223"/>
      <c r="V360" s="223"/>
      <c r="W360" s="223"/>
      <c r="X360" s="223"/>
      <c r="Y360" s="223"/>
      <c r="Z360" s="228"/>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row>
    <row r="361" spans="1:115" ht="15.75" customHeight="1" x14ac:dyDescent="0.25">
      <c r="A361" s="5"/>
      <c r="B361" s="5"/>
      <c r="C361" s="5"/>
      <c r="D361" s="5"/>
      <c r="E361" s="5"/>
      <c r="F361" s="5"/>
      <c r="G361" s="5"/>
      <c r="H361" s="5"/>
      <c r="I361" s="230"/>
      <c r="J361" s="4"/>
      <c r="K361" s="4"/>
      <c r="L361" s="4"/>
      <c r="M361" s="4"/>
      <c r="N361" s="4"/>
      <c r="O361" s="227"/>
      <c r="P361" s="227"/>
      <c r="Q361" s="4"/>
      <c r="R361" s="4"/>
      <c r="S361" s="227"/>
      <c r="T361" s="223"/>
      <c r="U361" s="223"/>
      <c r="V361" s="223"/>
      <c r="W361" s="223"/>
      <c r="X361" s="223"/>
      <c r="Y361" s="223"/>
      <c r="Z361" s="228"/>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row>
    <row r="362" spans="1:115" ht="15.75" customHeight="1" x14ac:dyDescent="0.25">
      <c r="A362" s="5"/>
      <c r="B362" s="5"/>
      <c r="C362" s="5"/>
      <c r="D362" s="5"/>
      <c r="E362" s="5"/>
      <c r="F362" s="5"/>
      <c r="G362" s="5"/>
      <c r="H362" s="5"/>
      <c r="I362" s="229"/>
      <c r="J362" s="4"/>
      <c r="K362" s="4"/>
      <c r="L362" s="4"/>
      <c r="M362" s="4"/>
      <c r="N362" s="4"/>
      <c r="O362" s="227"/>
      <c r="P362" s="227"/>
      <c r="Q362" s="4"/>
      <c r="R362" s="4"/>
      <c r="S362" s="227"/>
      <c r="T362" s="223"/>
      <c r="U362" s="223"/>
      <c r="V362" s="223"/>
      <c r="W362" s="223"/>
      <c r="X362" s="223"/>
      <c r="Y362" s="223"/>
      <c r="Z362" s="228"/>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row>
    <row r="363" spans="1:115" ht="15.75" customHeight="1" x14ac:dyDescent="0.25">
      <c r="A363" s="5"/>
      <c r="B363" s="5"/>
      <c r="C363" s="5"/>
      <c r="D363" s="5"/>
      <c r="E363" s="5"/>
      <c r="F363" s="5"/>
      <c r="G363" s="5"/>
      <c r="H363" s="5"/>
      <c r="I363" s="230"/>
      <c r="J363" s="4"/>
      <c r="K363" s="4"/>
      <c r="L363" s="4"/>
      <c r="M363" s="4"/>
      <c r="N363" s="4"/>
      <c r="O363" s="227"/>
      <c r="P363" s="227"/>
      <c r="Q363" s="4"/>
      <c r="R363" s="4"/>
      <c r="S363" s="227"/>
      <c r="T363" s="223"/>
      <c r="U363" s="223"/>
      <c r="V363" s="223"/>
      <c r="W363" s="223"/>
      <c r="X363" s="223"/>
      <c r="Y363" s="223"/>
      <c r="Z363" s="228"/>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row>
    <row r="364" spans="1:115" ht="15.75" customHeight="1" x14ac:dyDescent="0.25">
      <c r="A364" s="5"/>
      <c r="B364" s="5"/>
      <c r="C364" s="5"/>
      <c r="D364" s="5"/>
      <c r="E364" s="5"/>
      <c r="F364" s="5"/>
      <c r="G364" s="5"/>
      <c r="H364" s="5"/>
      <c r="I364" s="230"/>
      <c r="J364" s="4"/>
      <c r="K364" s="4"/>
      <c r="L364" s="4"/>
      <c r="M364" s="4"/>
      <c r="N364" s="4"/>
      <c r="O364" s="227"/>
      <c r="P364" s="227"/>
      <c r="Q364" s="4"/>
      <c r="R364" s="4"/>
      <c r="S364" s="227"/>
      <c r="T364" s="223"/>
      <c r="U364" s="223"/>
      <c r="V364" s="223"/>
      <c r="W364" s="223"/>
      <c r="X364" s="223"/>
      <c r="Y364" s="223"/>
      <c r="Z364" s="228"/>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row>
    <row r="365" spans="1:115" ht="15.75" customHeight="1" x14ac:dyDescent="0.25">
      <c r="A365" s="5"/>
      <c r="B365" s="5"/>
      <c r="C365" s="5"/>
      <c r="D365" s="5"/>
      <c r="E365" s="5"/>
      <c r="F365" s="5"/>
      <c r="G365" s="5"/>
      <c r="H365" s="5"/>
      <c r="I365" s="230"/>
      <c r="J365" s="4"/>
      <c r="K365" s="4"/>
      <c r="L365" s="4"/>
      <c r="M365" s="4"/>
      <c r="N365" s="4"/>
      <c r="O365" s="227"/>
      <c r="P365" s="227"/>
      <c r="Q365" s="4"/>
      <c r="R365" s="4"/>
      <c r="S365" s="227"/>
      <c r="T365" s="223"/>
      <c r="U365" s="223"/>
      <c r="V365" s="223"/>
      <c r="W365" s="223"/>
      <c r="X365" s="223"/>
      <c r="Y365" s="223"/>
      <c r="Z365" s="228"/>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row>
    <row r="366" spans="1:115" ht="15.75" customHeight="1" x14ac:dyDescent="0.25">
      <c r="A366" s="5"/>
      <c r="B366" s="5"/>
      <c r="C366" s="5"/>
      <c r="D366" s="5"/>
      <c r="E366" s="5"/>
      <c r="F366" s="5"/>
      <c r="G366" s="5"/>
      <c r="H366" s="5"/>
      <c r="I366" s="230"/>
      <c r="J366" s="4"/>
      <c r="K366" s="4"/>
      <c r="L366" s="4"/>
      <c r="M366" s="4"/>
      <c r="N366" s="4"/>
      <c r="O366" s="227"/>
      <c r="P366" s="227"/>
      <c r="Q366" s="4"/>
      <c r="R366" s="4"/>
      <c r="S366" s="227"/>
      <c r="T366" s="223"/>
      <c r="U366" s="223"/>
      <c r="V366" s="223"/>
      <c r="W366" s="223"/>
      <c r="X366" s="223"/>
      <c r="Y366" s="223"/>
      <c r="Z366" s="228"/>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row>
    <row r="367" spans="1:115" ht="15.75" customHeight="1" x14ac:dyDescent="0.25">
      <c r="A367" s="5"/>
      <c r="B367" s="5"/>
      <c r="C367" s="5"/>
      <c r="D367" s="5"/>
      <c r="E367" s="5"/>
      <c r="F367" s="5"/>
      <c r="G367" s="5"/>
      <c r="H367" s="5"/>
      <c r="I367" s="230"/>
      <c r="J367" s="4"/>
      <c r="K367" s="4"/>
      <c r="L367" s="4"/>
      <c r="M367" s="4"/>
      <c r="N367" s="4"/>
      <c r="O367" s="227"/>
      <c r="P367" s="227"/>
      <c r="Q367" s="4"/>
      <c r="R367" s="4"/>
      <c r="S367" s="227"/>
      <c r="T367" s="223"/>
      <c r="U367" s="223"/>
      <c r="V367" s="223"/>
      <c r="W367" s="223"/>
      <c r="X367" s="223"/>
      <c r="Y367" s="223"/>
      <c r="Z367" s="228"/>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row>
    <row r="368" spans="1:115" ht="15.75" customHeight="1" x14ac:dyDescent="0.25">
      <c r="A368" s="5"/>
      <c r="B368" s="5"/>
      <c r="C368" s="5"/>
      <c r="D368" s="5"/>
      <c r="E368" s="5"/>
      <c r="F368" s="5"/>
      <c r="G368" s="5"/>
      <c r="H368" s="5"/>
      <c r="I368" s="230"/>
      <c r="J368" s="4"/>
      <c r="K368" s="4"/>
      <c r="L368" s="4"/>
      <c r="M368" s="4"/>
      <c r="N368" s="4"/>
      <c r="O368" s="227"/>
      <c r="P368" s="227"/>
      <c r="Q368" s="4"/>
      <c r="R368" s="4"/>
      <c r="S368" s="227"/>
      <c r="T368" s="223"/>
      <c r="U368" s="223"/>
      <c r="V368" s="223"/>
      <c r="W368" s="223"/>
      <c r="X368" s="223"/>
      <c r="Y368" s="223"/>
      <c r="Z368" s="228"/>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row>
    <row r="369" spans="1:115" ht="15.75" customHeight="1" x14ac:dyDescent="0.25">
      <c r="A369" s="5"/>
      <c r="B369" s="5"/>
      <c r="C369" s="5"/>
      <c r="D369" s="5"/>
      <c r="E369" s="5"/>
      <c r="F369" s="5"/>
      <c r="G369" s="5"/>
      <c r="H369" s="5"/>
      <c r="I369" s="230"/>
      <c r="J369" s="4"/>
      <c r="K369" s="4"/>
      <c r="L369" s="4"/>
      <c r="M369" s="4"/>
      <c r="N369" s="4"/>
      <c r="O369" s="227"/>
      <c r="P369" s="227"/>
      <c r="Q369" s="4"/>
      <c r="R369" s="4"/>
      <c r="S369" s="227"/>
      <c r="T369" s="223"/>
      <c r="U369" s="223"/>
      <c r="V369" s="223"/>
      <c r="W369" s="223"/>
      <c r="X369" s="223"/>
      <c r="Y369" s="223"/>
      <c r="Z369" s="228"/>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row>
    <row r="370" spans="1:115" ht="15.75" customHeight="1" x14ac:dyDescent="0.25">
      <c r="A370" s="5"/>
      <c r="B370" s="5"/>
      <c r="C370" s="5"/>
      <c r="D370" s="5"/>
      <c r="E370" s="5"/>
      <c r="F370" s="5"/>
      <c r="G370" s="5"/>
      <c r="H370" s="5"/>
      <c r="I370" s="230"/>
      <c r="J370" s="4"/>
      <c r="K370" s="4"/>
      <c r="L370" s="4"/>
      <c r="M370" s="4"/>
      <c r="N370" s="4"/>
      <c r="O370" s="227"/>
      <c r="P370" s="227"/>
      <c r="Q370" s="4"/>
      <c r="R370" s="4"/>
      <c r="S370" s="227"/>
      <c r="T370" s="223"/>
      <c r="U370" s="223"/>
      <c r="V370" s="223"/>
      <c r="W370" s="223"/>
      <c r="X370" s="223"/>
      <c r="Y370" s="223"/>
      <c r="Z370" s="228"/>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row>
    <row r="371" spans="1:115" ht="15.75" customHeight="1" x14ac:dyDescent="0.25">
      <c r="A371" s="5"/>
      <c r="B371" s="5"/>
      <c r="C371" s="5"/>
      <c r="D371" s="5"/>
      <c r="E371" s="5"/>
      <c r="F371" s="5"/>
      <c r="G371" s="5"/>
      <c r="H371" s="5"/>
      <c r="I371" s="230"/>
      <c r="J371" s="4"/>
      <c r="K371" s="4"/>
      <c r="L371" s="4"/>
      <c r="M371" s="4"/>
      <c r="N371" s="4"/>
      <c r="O371" s="227"/>
      <c r="P371" s="227"/>
      <c r="Q371" s="4"/>
      <c r="R371" s="4"/>
      <c r="S371" s="227"/>
      <c r="T371" s="223"/>
      <c r="U371" s="223"/>
      <c r="V371" s="223"/>
      <c r="W371" s="223"/>
      <c r="X371" s="223"/>
      <c r="Y371" s="223"/>
      <c r="Z371" s="228"/>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row>
    <row r="372" spans="1:115" ht="15.75" customHeight="1" x14ac:dyDescent="0.25">
      <c r="A372" s="5"/>
      <c r="B372" s="5"/>
      <c r="C372" s="5"/>
      <c r="D372" s="5"/>
      <c r="E372" s="5"/>
      <c r="F372" s="5"/>
      <c r="G372" s="5"/>
      <c r="H372" s="5"/>
      <c r="I372" s="230"/>
      <c r="J372" s="4"/>
      <c r="K372" s="4"/>
      <c r="L372" s="4"/>
      <c r="M372" s="4"/>
      <c r="N372" s="4"/>
      <c r="O372" s="227"/>
      <c r="P372" s="227"/>
      <c r="Q372" s="4"/>
      <c r="R372" s="4"/>
      <c r="S372" s="227"/>
      <c r="T372" s="223"/>
      <c r="U372" s="223"/>
      <c r="V372" s="223"/>
      <c r="W372" s="223"/>
      <c r="X372" s="223"/>
      <c r="Y372" s="223"/>
      <c r="Z372" s="228"/>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row>
    <row r="373" spans="1:115" ht="15.75" customHeight="1" x14ac:dyDescent="0.25">
      <c r="A373" s="5"/>
      <c r="B373" s="5"/>
      <c r="C373" s="5"/>
      <c r="D373" s="5"/>
      <c r="E373" s="5"/>
      <c r="F373" s="5"/>
      <c r="G373" s="5"/>
      <c r="H373" s="5"/>
      <c r="I373" s="230"/>
      <c r="J373" s="4"/>
      <c r="K373" s="4"/>
      <c r="L373" s="4"/>
      <c r="M373" s="4"/>
      <c r="N373" s="4"/>
      <c r="O373" s="227"/>
      <c r="P373" s="227"/>
      <c r="Q373" s="4"/>
      <c r="R373" s="4"/>
      <c r="S373" s="227"/>
      <c r="T373" s="223"/>
      <c r="U373" s="223"/>
      <c r="V373" s="223"/>
      <c r="W373" s="223"/>
      <c r="X373" s="223"/>
      <c r="Y373" s="223"/>
      <c r="Z373" s="228"/>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row>
    <row r="374" spans="1:115" ht="15.75" customHeight="1" x14ac:dyDescent="0.25">
      <c r="A374" s="5"/>
      <c r="B374" s="5"/>
      <c r="C374" s="5"/>
      <c r="D374" s="5"/>
      <c r="E374" s="5"/>
      <c r="F374" s="5"/>
      <c r="G374" s="5"/>
      <c r="H374" s="5"/>
      <c r="I374" s="230"/>
      <c r="J374" s="4"/>
      <c r="K374" s="4"/>
      <c r="L374" s="4"/>
      <c r="M374" s="4"/>
      <c r="N374" s="4"/>
      <c r="O374" s="227"/>
      <c r="P374" s="227"/>
      <c r="Q374" s="4"/>
      <c r="R374" s="4"/>
      <c r="S374" s="227"/>
      <c r="T374" s="223"/>
      <c r="U374" s="223"/>
      <c r="V374" s="223"/>
      <c r="W374" s="223"/>
      <c r="X374" s="223"/>
      <c r="Y374" s="223"/>
      <c r="Z374" s="228"/>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row>
    <row r="375" spans="1:115" ht="15.75" customHeight="1" x14ac:dyDescent="0.25">
      <c r="A375" s="5"/>
      <c r="B375" s="5"/>
      <c r="C375" s="5"/>
      <c r="D375" s="5"/>
      <c r="E375" s="5"/>
      <c r="F375" s="5"/>
      <c r="G375" s="5"/>
      <c r="H375" s="5"/>
      <c r="I375" s="230"/>
      <c r="J375" s="4"/>
      <c r="K375" s="4"/>
      <c r="L375" s="4"/>
      <c r="M375" s="4"/>
      <c r="N375" s="4"/>
      <c r="O375" s="227"/>
      <c r="P375" s="227"/>
      <c r="Q375" s="4"/>
      <c r="R375" s="4"/>
      <c r="S375" s="227"/>
      <c r="T375" s="223"/>
      <c r="U375" s="223"/>
      <c r="V375" s="223"/>
      <c r="W375" s="223"/>
      <c r="X375" s="223"/>
      <c r="Y375" s="223"/>
      <c r="Z375" s="228"/>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row>
    <row r="376" spans="1:115" ht="15.75" customHeight="1" x14ac:dyDescent="0.25">
      <c r="A376" s="5"/>
      <c r="B376" s="5"/>
      <c r="C376" s="5"/>
      <c r="D376" s="5"/>
      <c r="E376" s="5"/>
      <c r="F376" s="5"/>
      <c r="G376" s="5"/>
      <c r="H376" s="5"/>
      <c r="I376" s="230"/>
      <c r="J376" s="4"/>
      <c r="K376" s="4"/>
      <c r="L376" s="4"/>
      <c r="M376" s="4"/>
      <c r="N376" s="4"/>
      <c r="O376" s="227"/>
      <c r="P376" s="227"/>
      <c r="Q376" s="4"/>
      <c r="R376" s="4"/>
      <c r="S376" s="227"/>
      <c r="T376" s="223"/>
      <c r="U376" s="223"/>
      <c r="V376" s="223"/>
      <c r="W376" s="223"/>
      <c r="X376" s="223"/>
      <c r="Y376" s="223"/>
      <c r="Z376" s="228"/>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row>
    <row r="377" spans="1:115" ht="15.75" customHeight="1" x14ac:dyDescent="0.25">
      <c r="A377" s="5"/>
      <c r="B377" s="5"/>
      <c r="C377" s="5"/>
      <c r="D377" s="5"/>
      <c r="E377" s="5"/>
      <c r="F377" s="5"/>
      <c r="G377" s="5"/>
      <c r="H377" s="5"/>
      <c r="I377" s="231"/>
      <c r="J377" s="5"/>
      <c r="K377" s="5"/>
      <c r="L377" s="5"/>
      <c r="M377" s="5"/>
      <c r="N377" s="5"/>
      <c r="O377" s="6"/>
      <c r="P377" s="6"/>
      <c r="Q377" s="5"/>
      <c r="R377" s="5"/>
      <c r="S377" s="6"/>
      <c r="T377" s="223"/>
      <c r="U377" s="223"/>
      <c r="V377" s="223"/>
      <c r="W377" s="223"/>
      <c r="X377" s="223"/>
      <c r="Y377" s="223"/>
      <c r="Z377" s="228"/>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row>
    <row r="378" spans="1:115" ht="15.75" customHeight="1" x14ac:dyDescent="0.25">
      <c r="A378" s="5"/>
      <c r="B378" s="5"/>
      <c r="C378" s="5"/>
      <c r="D378" s="5"/>
      <c r="E378" s="5"/>
      <c r="F378" s="5"/>
      <c r="G378" s="5"/>
      <c r="H378" s="5"/>
      <c r="I378" s="231"/>
      <c r="J378" s="5"/>
      <c r="K378" s="5"/>
      <c r="L378" s="5"/>
      <c r="M378" s="5"/>
      <c r="N378" s="5"/>
      <c r="O378" s="6"/>
      <c r="P378" s="6"/>
      <c r="Q378" s="5"/>
      <c r="R378" s="5"/>
      <c r="S378" s="6"/>
      <c r="T378" s="223"/>
      <c r="U378" s="223"/>
      <c r="V378" s="223"/>
      <c r="W378" s="223"/>
      <c r="X378" s="223"/>
      <c r="Y378" s="223"/>
      <c r="Z378" s="228"/>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row>
    <row r="379" spans="1:115" ht="15.75" customHeight="1" x14ac:dyDescent="0.25">
      <c r="A379" s="5"/>
      <c r="B379" s="5"/>
      <c r="C379" s="5"/>
      <c r="D379" s="5"/>
      <c r="E379" s="5"/>
      <c r="F379" s="5"/>
      <c r="G379" s="5"/>
      <c r="H379" s="5"/>
      <c r="I379" s="231"/>
      <c r="J379" s="5"/>
      <c r="K379" s="5"/>
      <c r="L379" s="5"/>
      <c r="M379" s="5"/>
      <c r="N379" s="5"/>
      <c r="O379" s="6"/>
      <c r="P379" s="6"/>
      <c r="Q379" s="5"/>
      <c r="R379" s="5"/>
      <c r="S379" s="6"/>
      <c r="T379" s="223"/>
      <c r="U379" s="223"/>
      <c r="V379" s="223"/>
      <c r="W379" s="223"/>
      <c r="X379" s="223"/>
      <c r="Y379" s="223"/>
      <c r="Z379" s="228"/>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row>
  </sheetData>
  <autoFilter ref="A6:DK301"/>
  <mergeCells count="117">
    <mergeCell ref="F282:F292"/>
    <mergeCell ref="D282:D292"/>
    <mergeCell ref="C282:C292"/>
    <mergeCell ref="B282:B292"/>
    <mergeCell ref="A282:A292"/>
    <mergeCell ref="V277:V278"/>
    <mergeCell ref="V283:V285"/>
    <mergeCell ref="I282:I292"/>
    <mergeCell ref="J282:J291"/>
    <mergeCell ref="K282:K290"/>
    <mergeCell ref="R282:R292"/>
    <mergeCell ref="H282:H292"/>
    <mergeCell ref="G282:G292"/>
    <mergeCell ref="S282:S292"/>
    <mergeCell ref="T282:T292"/>
    <mergeCell ref="T275:T278"/>
    <mergeCell ref="N276:N277"/>
    <mergeCell ref="P276:P278"/>
    <mergeCell ref="Q276:Q278"/>
    <mergeCell ref="R276:R278"/>
    <mergeCell ref="O276:O278"/>
    <mergeCell ref="S275:S278"/>
    <mergeCell ref="A1:F2"/>
    <mergeCell ref="G1:J2"/>
    <mergeCell ref="A4:F4"/>
    <mergeCell ref="G4:H4"/>
    <mergeCell ref="I4:J4"/>
    <mergeCell ref="AA5:AG5"/>
    <mergeCell ref="AH5:BB5"/>
    <mergeCell ref="BC5:BN5"/>
    <mergeCell ref="BV5:CK5"/>
    <mergeCell ref="A232:A237"/>
    <mergeCell ref="B232:B237"/>
    <mergeCell ref="C232:C237"/>
    <mergeCell ref="D232:D237"/>
    <mergeCell ref="F232:F237"/>
    <mergeCell ref="G232:G237"/>
    <mergeCell ref="A5:J5"/>
    <mergeCell ref="A241:A245"/>
    <mergeCell ref="B241:B245"/>
    <mergeCell ref="C241:C245"/>
    <mergeCell ref="D241:D245"/>
    <mergeCell ref="F241:F245"/>
    <mergeCell ref="H232:H237"/>
    <mergeCell ref="I232:I237"/>
    <mergeCell ref="J232:J237"/>
    <mergeCell ref="K232:K237"/>
    <mergeCell ref="T232:T237"/>
    <mergeCell ref="A265:A266"/>
    <mergeCell ref="B265:B266"/>
    <mergeCell ref="C265:C266"/>
    <mergeCell ref="D265:D266"/>
    <mergeCell ref="F265:F266"/>
    <mergeCell ref="L265:L266"/>
    <mergeCell ref="R265:R266"/>
    <mergeCell ref="G241:G245"/>
    <mergeCell ref="H241:H245"/>
    <mergeCell ref="I241:I245"/>
    <mergeCell ref="J241:J245"/>
    <mergeCell ref="K241:K245"/>
    <mergeCell ref="P269:P271"/>
    <mergeCell ref="R269:R271"/>
    <mergeCell ref="S265:S266"/>
    <mergeCell ref="T265:T266"/>
    <mergeCell ref="A269:A271"/>
    <mergeCell ref="B269:B271"/>
    <mergeCell ref="C269:C271"/>
    <mergeCell ref="D269:D271"/>
    <mergeCell ref="F269:F271"/>
    <mergeCell ref="G269:G271"/>
    <mergeCell ref="H269:H271"/>
    <mergeCell ref="I269:I271"/>
    <mergeCell ref="G265:G266"/>
    <mergeCell ref="H265:H266"/>
    <mergeCell ref="I265:I266"/>
    <mergeCell ref="K265:K266"/>
    <mergeCell ref="G296:G298"/>
    <mergeCell ref="J269:J271"/>
    <mergeCell ref="K269:K271"/>
    <mergeCell ref="M269:M271"/>
    <mergeCell ref="O269:O271"/>
    <mergeCell ref="K275:K278"/>
    <mergeCell ref="J275:J278"/>
    <mergeCell ref="I275:I277"/>
    <mergeCell ref="M276:M277"/>
    <mergeCell ref="Z296:Z298"/>
    <mergeCell ref="V297:V298"/>
    <mergeCell ref="A299:I299"/>
    <mergeCell ref="A304:J304"/>
    <mergeCell ref="A305:J305"/>
    <mergeCell ref="O296:O298"/>
    <mergeCell ref="P296:P298"/>
    <mergeCell ref="R296:R298"/>
    <mergeCell ref="S296:S298"/>
    <mergeCell ref="T296:T298"/>
    <mergeCell ref="U296:U298"/>
    <mergeCell ref="H296:H298"/>
    <mergeCell ref="I296:I298"/>
    <mergeCell ref="J296:J298"/>
    <mergeCell ref="K296:K298"/>
    <mergeCell ref="L296:L298"/>
    <mergeCell ref="A309:G309"/>
    <mergeCell ref="A310:G310"/>
    <mergeCell ref="T327:U327"/>
    <mergeCell ref="T333:U333"/>
    <mergeCell ref="K2:W2"/>
    <mergeCell ref="A308:G308"/>
    <mergeCell ref="N296:N298"/>
    <mergeCell ref="S269:S271"/>
    <mergeCell ref="T269:T271"/>
    <mergeCell ref="U269:U271"/>
    <mergeCell ref="V269:V271"/>
    <mergeCell ref="A296:A298"/>
    <mergeCell ref="B296:B298"/>
    <mergeCell ref="C296:C298"/>
    <mergeCell ref="D296:D298"/>
    <mergeCell ref="F296:F298"/>
  </mergeCells>
  <printOptions horizontalCentered="1"/>
  <pageMargins left="0.23622047244094491" right="0.23622047244094491" top="0.74803149606299213" bottom="0.74803149606299213" header="0" footer="0"/>
  <pageSetup paperSize="9" orientation="landscape" r:id="rId1"/>
  <colBreaks count="1" manualBreakCount="1">
    <brk id="2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 2021</vt:lpstr>
      <vt:lpstr>'PA 2021'!Z_396253F3_E6CA_4D53_9A5A_66098C782280_.wvu.PrintTitles</vt:lpstr>
      <vt:lpstr>'PA 2021'!Z_396253F3_E6CA_4D53_9A5A_66098C782280_.wvu.Rows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1</dc:creator>
  <cp:lastModifiedBy>USUARIO 1</cp:lastModifiedBy>
  <dcterms:created xsi:type="dcterms:W3CDTF">2021-01-29T12:57:48Z</dcterms:created>
  <dcterms:modified xsi:type="dcterms:W3CDTF">2021-01-29T14:49:42Z</dcterms:modified>
</cp:coreProperties>
</file>