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S_PLANEACION\PRESUPUESTO DE  INVERSION (POAI)\PRESUPUESTO 2019\"/>
    </mc:Choice>
  </mc:AlternateContent>
  <bookViews>
    <workbookView xWindow="0" yWindow="0" windowWidth="4080" windowHeight="5832"/>
  </bookViews>
  <sheets>
    <sheet name="POAI 2019" sheetId="1" r:id="rId1"/>
  </sheets>
  <definedNames>
    <definedName name="_xlnm._FilterDatabase" localSheetId="0" hidden="1">'POAI 2019'!$A$2:$HN$411</definedName>
    <definedName name="_xlnm.Print_Area" localSheetId="0">'POAI 2019'!$A$1:$HN$420</definedName>
    <definedName name="_xlnm.Print_Titles" localSheetId="0">'POAI 2019'!$2:$2</definedName>
    <definedName name="Z_396253F3_E6CA_4D53_9A5A_66098C782280_.wvu.Cols" localSheetId="0" hidden="1">'POAI 2019'!#REF!,'POAI 2019'!$H:$N,'POAI 2019'!#REF!</definedName>
    <definedName name="Z_396253F3_E6CA_4D53_9A5A_66098C782280_.wvu.FilterData" localSheetId="0" hidden="1">'POAI 2019'!$A$2:$IZ$443</definedName>
    <definedName name="Z_396253F3_E6CA_4D53_9A5A_66098C782280_.wvu.PrintTitles" localSheetId="0" hidden="1">'POAI 2019'!$2:$2</definedName>
    <definedName name="Z_396253F3_E6CA_4D53_9A5A_66098C782280_.wvu.Rows" localSheetId="0" hidden="1">'POAI 2019'!$412:$412</definedName>
  </definedNames>
  <calcPr calcId="152511"/>
  <customWorkbookViews>
    <customWorkbookView name="JESSICA GONZALEZ - Vista personalizada" guid="{396253F3-E6CA-4D53-9A5A-66098C782280}"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242" i="1" l="1"/>
  <c r="Q242" i="1" s="1"/>
  <c r="P242" i="1" s="1"/>
  <c r="R241" i="1"/>
  <c r="Q241" i="1" s="1"/>
  <c r="P241" i="1" s="1"/>
  <c r="R240" i="1"/>
  <c r="Q240" i="1" s="1"/>
  <c r="P240" i="1" s="1"/>
  <c r="R239" i="1"/>
  <c r="Q239" i="1" s="1"/>
  <c r="P239" i="1" s="1"/>
  <c r="R237" i="1"/>
  <c r="Q237" i="1" s="1"/>
  <c r="P237" i="1" s="1"/>
  <c r="R236" i="1"/>
  <c r="Q236" i="1" s="1"/>
  <c r="P236" i="1" s="1"/>
  <c r="R235" i="1"/>
  <c r="Q235" i="1" s="1"/>
  <c r="P235" i="1" s="1"/>
  <c r="R223" i="1"/>
  <c r="Q223" i="1" s="1"/>
  <c r="P223" i="1" s="1"/>
  <c r="R207" i="1"/>
  <c r="Q207" i="1" s="1"/>
  <c r="P207" i="1" s="1"/>
  <c r="R178" i="1"/>
  <c r="Q178" i="1" s="1"/>
  <c r="P178" i="1" s="1"/>
  <c r="R134" i="1"/>
  <c r="Q134" i="1" s="1"/>
  <c r="P134" i="1" s="1"/>
  <c r="R116" i="1"/>
  <c r="Q116" i="1" s="1"/>
  <c r="P116" i="1" s="1"/>
  <c r="R402" i="1"/>
  <c r="Q402" i="1" s="1"/>
  <c r="P402" i="1" s="1"/>
  <c r="R393" i="1"/>
  <c r="Q393" i="1" s="1"/>
  <c r="P393" i="1" s="1"/>
  <c r="R386" i="1"/>
  <c r="Q386" i="1" s="1"/>
  <c r="P386" i="1" s="1"/>
  <c r="R385" i="1"/>
  <c r="Q385" i="1" s="1"/>
  <c r="P385" i="1" s="1"/>
  <c r="R373" i="1"/>
  <c r="Q373" i="1" s="1"/>
  <c r="P373" i="1" s="1"/>
  <c r="R365" i="1"/>
  <c r="Q365" i="1" s="1"/>
  <c r="P365" i="1" s="1"/>
  <c r="R364" i="1"/>
  <c r="Q364" i="1" s="1"/>
  <c r="P364" i="1" s="1"/>
  <c r="R344" i="1"/>
  <c r="Q344" i="1" s="1"/>
  <c r="P344" i="1" s="1"/>
  <c r="R343" i="1"/>
  <c r="Q343" i="1" s="1"/>
  <c r="P343" i="1" s="1"/>
  <c r="R342" i="1"/>
  <c r="Q342" i="1" s="1"/>
  <c r="P342" i="1" s="1"/>
  <c r="R341" i="1"/>
  <c r="Q341" i="1" s="1"/>
  <c r="P341" i="1" s="1"/>
  <c r="R330" i="1"/>
  <c r="Q330" i="1" s="1"/>
  <c r="P330" i="1" s="1"/>
  <c r="R329" i="1"/>
  <c r="Q329" i="1" s="1"/>
  <c r="P329" i="1" s="1"/>
  <c r="R328" i="1"/>
  <c r="Q328" i="1" s="1"/>
  <c r="P328" i="1" s="1"/>
  <c r="R327" i="1"/>
  <c r="Q327" i="1" s="1"/>
  <c r="P327" i="1" s="1"/>
  <c r="R326" i="1"/>
  <c r="Q326" i="1" s="1"/>
  <c r="P326" i="1" s="1"/>
  <c r="R325" i="1"/>
  <c r="Q325" i="1" s="1"/>
  <c r="P325" i="1" s="1"/>
  <c r="R324" i="1"/>
  <c r="Q324" i="1" s="1"/>
  <c r="P324" i="1" s="1"/>
  <c r="R312" i="1"/>
  <c r="Q312" i="1" s="1"/>
  <c r="P312" i="1" s="1"/>
  <c r="R311" i="1"/>
  <c r="Q311" i="1" s="1"/>
  <c r="P311" i="1" s="1"/>
  <c r="R310" i="1"/>
  <c r="Q310" i="1" s="1"/>
  <c r="P310" i="1" s="1"/>
  <c r="R257" i="1"/>
  <c r="Q257" i="1" s="1"/>
  <c r="P257" i="1" s="1"/>
  <c r="R256" i="1"/>
  <c r="Q256" i="1" s="1"/>
  <c r="P256" i="1" s="1"/>
  <c r="R255" i="1"/>
  <c r="Q255" i="1" s="1"/>
  <c r="P255" i="1" s="1"/>
  <c r="R254" i="1"/>
  <c r="Q254" i="1" s="1"/>
  <c r="P254" i="1" s="1"/>
  <c r="R249" i="1"/>
  <c r="Q249" i="1" s="1"/>
  <c r="P249" i="1" s="1"/>
  <c r="R248" i="1"/>
  <c r="Q248" i="1" s="1"/>
  <c r="P248" i="1" s="1"/>
  <c r="R238" i="1"/>
  <c r="Q238" i="1" s="1"/>
  <c r="P238" i="1" s="1"/>
  <c r="R229" i="1"/>
  <c r="Q229" i="1" s="1"/>
  <c r="P229" i="1" s="1"/>
  <c r="R228" i="1"/>
  <c r="Q228" i="1" s="1"/>
  <c r="P228" i="1" s="1"/>
  <c r="R227" i="1"/>
  <c r="Q227" i="1" s="1"/>
  <c r="P227" i="1" s="1"/>
  <c r="R226" i="1"/>
  <c r="Q226" i="1" s="1"/>
  <c r="P226" i="1" s="1"/>
  <c r="R225" i="1"/>
  <c r="Q225" i="1" s="1"/>
  <c r="P225" i="1" s="1"/>
  <c r="R224" i="1"/>
  <c r="Q224" i="1" s="1"/>
  <c r="P224" i="1" s="1"/>
  <c r="R222" i="1"/>
  <c r="Q222" i="1" s="1"/>
  <c r="P222" i="1" s="1"/>
  <c r="R216" i="1"/>
  <c r="Q216" i="1" s="1"/>
  <c r="P216" i="1" s="1"/>
  <c r="R215" i="1"/>
  <c r="Q215" i="1" s="1"/>
  <c r="P215" i="1" s="1"/>
  <c r="R210" i="1"/>
  <c r="Q210" i="1" s="1"/>
  <c r="P210" i="1" s="1"/>
  <c r="R209" i="1"/>
  <c r="Q209" i="1" s="1"/>
  <c r="P209" i="1" s="1"/>
  <c r="R208" i="1"/>
  <c r="Q208" i="1" s="1"/>
  <c r="P208" i="1" s="1"/>
  <c r="R201" i="1"/>
  <c r="Q201" i="1" s="1"/>
  <c r="P201" i="1" s="1"/>
  <c r="R194" i="1"/>
  <c r="Q194" i="1" s="1"/>
  <c r="P194" i="1" s="1"/>
  <c r="R193" i="1"/>
  <c r="Q193" i="1" s="1"/>
  <c r="P193" i="1" s="1"/>
  <c r="R192" i="1"/>
  <c r="Q192" i="1" s="1"/>
  <c r="P192" i="1" s="1"/>
  <c r="R183" i="1"/>
  <c r="Q183" i="1" s="1"/>
  <c r="P183" i="1" s="1"/>
  <c r="R182" i="1"/>
  <c r="Q182" i="1" s="1"/>
  <c r="P182" i="1" s="1"/>
  <c r="R181" i="1"/>
  <c r="Q181" i="1" s="1"/>
  <c r="P181" i="1" s="1"/>
  <c r="R180" i="1"/>
  <c r="Q180" i="1" s="1"/>
  <c r="P180" i="1" s="1"/>
  <c r="R179" i="1"/>
  <c r="Q179" i="1" s="1"/>
  <c r="P179" i="1" s="1"/>
  <c r="R177" i="1"/>
  <c r="Q177" i="1" s="1"/>
  <c r="P177" i="1" s="1"/>
  <c r="R173" i="1"/>
  <c r="Q173" i="1" s="1"/>
  <c r="P173" i="1" s="1"/>
  <c r="R149" i="1"/>
  <c r="Q149" i="1" s="1"/>
  <c r="P149" i="1" s="1"/>
  <c r="R138" i="1"/>
  <c r="Q138" i="1" s="1"/>
  <c r="P138" i="1" s="1"/>
  <c r="R137" i="1"/>
  <c r="Q137" i="1" s="1"/>
  <c r="P137" i="1" s="1"/>
  <c r="R136" i="1"/>
  <c r="Q136" i="1" s="1"/>
  <c r="P136" i="1" s="1"/>
  <c r="R135" i="1"/>
  <c r="Q135" i="1" s="1"/>
  <c r="P135" i="1" s="1"/>
  <c r="R133" i="1"/>
  <c r="Q133" i="1" s="1"/>
  <c r="P133" i="1" s="1"/>
  <c r="R132" i="1"/>
  <c r="Q132" i="1" s="1"/>
  <c r="P132" i="1" s="1"/>
  <c r="R123" i="1"/>
  <c r="Q123" i="1" s="1"/>
  <c r="P123" i="1" s="1"/>
  <c r="R122" i="1"/>
  <c r="Q122" i="1" s="1"/>
  <c r="P122" i="1" s="1"/>
  <c r="R117" i="1"/>
  <c r="Q117" i="1" s="1"/>
  <c r="P117" i="1" s="1"/>
  <c r="R115" i="1"/>
  <c r="Q115" i="1" s="1"/>
  <c r="P115" i="1" s="1"/>
  <c r="R102" i="1"/>
  <c r="Q102" i="1" s="1"/>
  <c r="P102" i="1" s="1"/>
  <c r="R101" i="1"/>
  <c r="Q101" i="1" s="1"/>
  <c r="P101" i="1" s="1"/>
  <c r="R98" i="1"/>
  <c r="Q98" i="1" s="1"/>
  <c r="P98" i="1" s="1"/>
  <c r="R95" i="1"/>
  <c r="Q95" i="1" s="1"/>
  <c r="P95" i="1" s="1"/>
  <c r="R89" i="1"/>
  <c r="Q89" i="1" s="1"/>
  <c r="P89" i="1" s="1"/>
  <c r="R83" i="1"/>
  <c r="Q83" i="1" s="1"/>
  <c r="P83" i="1" s="1"/>
  <c r="R78" i="1"/>
  <c r="Q78" i="1" s="1"/>
  <c r="P78" i="1" s="1"/>
  <c r="R73" i="1"/>
  <c r="Q73" i="1" s="1"/>
  <c r="P73" i="1" s="1"/>
  <c r="R71" i="1"/>
  <c r="Q71" i="1" s="1"/>
  <c r="P71" i="1" s="1"/>
  <c r="R70" i="1"/>
  <c r="Q70" i="1" s="1"/>
  <c r="P70" i="1" s="1"/>
  <c r="R61" i="1"/>
  <c r="Q61" i="1" s="1"/>
  <c r="P61" i="1" s="1"/>
  <c r="R60" i="1"/>
  <c r="Q60" i="1" s="1"/>
  <c r="P60" i="1" s="1"/>
  <c r="R53" i="1"/>
  <c r="Q53" i="1" s="1"/>
  <c r="P53" i="1" s="1"/>
  <c r="R52" i="1"/>
  <c r="Q52" i="1" s="1"/>
  <c r="P52" i="1" s="1"/>
  <c r="R51" i="1"/>
  <c r="Q51" i="1" s="1"/>
  <c r="P51" i="1" s="1"/>
  <c r="R50" i="1"/>
  <c r="Q50" i="1" s="1"/>
  <c r="P50" i="1" s="1"/>
  <c r="R49" i="1"/>
  <c r="Q49" i="1" s="1"/>
  <c r="P49" i="1" s="1"/>
  <c r="R31" i="1"/>
  <c r="Q31" i="1" s="1"/>
  <c r="P31" i="1" s="1"/>
  <c r="R339" i="1"/>
  <c r="Q339" i="1" s="1"/>
  <c r="P339" i="1" s="1"/>
  <c r="R47" i="1"/>
  <c r="Q47" i="1" s="1"/>
  <c r="P47" i="1" s="1"/>
  <c r="R46" i="1"/>
  <c r="Q46" i="1" s="1"/>
  <c r="P46" i="1" s="1"/>
  <c r="R10" i="1"/>
  <c r="Q10" i="1" s="1"/>
  <c r="P10" i="1" s="1"/>
  <c r="R11" i="1"/>
  <c r="Q11" i="1" s="1"/>
  <c r="P11" i="1" s="1"/>
  <c r="R12" i="1"/>
  <c r="Q12" i="1" s="1"/>
  <c r="P12" i="1" s="1"/>
  <c r="R15" i="1"/>
  <c r="Q15" i="1" s="1"/>
  <c r="P15" i="1" s="1"/>
  <c r="R16" i="1"/>
  <c r="Q16" i="1" s="1"/>
  <c r="P16" i="1" s="1"/>
  <c r="R17" i="1"/>
  <c r="Q17" i="1" s="1"/>
  <c r="P17" i="1" s="1"/>
  <c r="R19" i="1"/>
  <c r="Q19" i="1" s="1"/>
  <c r="P19" i="1" s="1"/>
  <c r="R20" i="1"/>
  <c r="Q20" i="1" s="1"/>
  <c r="P20" i="1" s="1"/>
  <c r="R22" i="1"/>
  <c r="Q22" i="1" s="1"/>
  <c r="P22" i="1" s="1"/>
  <c r="R24" i="1"/>
  <c r="Q24" i="1" s="1"/>
  <c r="P24" i="1" s="1"/>
  <c r="R25" i="1"/>
  <c r="Q25" i="1" s="1"/>
  <c r="P25" i="1" s="1"/>
  <c r="R26" i="1"/>
  <c r="Q26" i="1" s="1"/>
  <c r="P26" i="1" s="1"/>
  <c r="R27" i="1"/>
  <c r="Q27" i="1" s="1"/>
  <c r="P27" i="1" s="1"/>
  <c r="R28" i="1"/>
  <c r="Q28" i="1" s="1"/>
  <c r="P28" i="1" s="1"/>
  <c r="R30" i="1"/>
  <c r="Q30" i="1" s="1"/>
  <c r="P30" i="1" s="1"/>
  <c r="R32" i="1"/>
  <c r="Q32" i="1" s="1"/>
  <c r="P32" i="1" s="1"/>
  <c r="AF33" i="1"/>
  <c r="R33" i="1" s="1"/>
  <c r="Q33" i="1" s="1"/>
  <c r="P33" i="1" s="1"/>
  <c r="R34" i="1"/>
  <c r="Q34" i="1" s="1"/>
  <c r="P34" i="1" s="1"/>
  <c r="R35" i="1"/>
  <c r="Q35" i="1" s="1"/>
  <c r="P35" i="1" s="1"/>
  <c r="R36" i="1"/>
  <c r="Q36" i="1" s="1"/>
  <c r="P36" i="1" s="1"/>
  <c r="R37" i="1"/>
  <c r="Q37" i="1" s="1"/>
  <c r="P37" i="1" s="1"/>
  <c r="R39" i="1"/>
  <c r="Q39" i="1" s="1"/>
  <c r="P39" i="1" s="1"/>
  <c r="R40" i="1"/>
  <c r="Q40" i="1" s="1"/>
  <c r="P40" i="1" s="1"/>
  <c r="AD41" i="1"/>
  <c r="AD412" i="1" s="1"/>
  <c r="AF41" i="1"/>
  <c r="R42" i="1"/>
  <c r="Q42" i="1" s="1"/>
  <c r="P42" i="1" s="1"/>
  <c r="R43" i="1"/>
  <c r="Q43" i="1" s="1"/>
  <c r="P43" i="1" s="1"/>
  <c r="AF44" i="1"/>
  <c r="AI44" i="1"/>
  <c r="AI412" i="1" s="1"/>
  <c r="R45" i="1"/>
  <c r="Q45" i="1" s="1"/>
  <c r="P45" i="1" s="1"/>
  <c r="R54" i="1"/>
  <c r="Q54" i="1" s="1"/>
  <c r="P54" i="1" s="1"/>
  <c r="S55" i="1"/>
  <c r="R55" i="1" s="1"/>
  <c r="Q55" i="1" s="1"/>
  <c r="P55" i="1" s="1"/>
  <c r="R56" i="1"/>
  <c r="Q56" i="1" s="1"/>
  <c r="P56" i="1" s="1"/>
  <c r="R57" i="1"/>
  <c r="Q57" i="1" s="1"/>
  <c r="P57" i="1" s="1"/>
  <c r="R58" i="1"/>
  <c r="Q58" i="1" s="1"/>
  <c r="P58" i="1" s="1"/>
  <c r="R62" i="1"/>
  <c r="Q62" i="1" s="1"/>
  <c r="P62" i="1" s="1"/>
  <c r="R63" i="1"/>
  <c r="Q63" i="1" s="1"/>
  <c r="P63" i="1" s="1"/>
  <c r="R64" i="1"/>
  <c r="Q64" i="1" s="1"/>
  <c r="P64" i="1" s="1"/>
  <c r="R65" i="1"/>
  <c r="Q65" i="1" s="1"/>
  <c r="P65" i="1" s="1"/>
  <c r="R66" i="1"/>
  <c r="Q66" i="1" s="1"/>
  <c r="P66" i="1" s="1"/>
  <c r="R67" i="1"/>
  <c r="Q67" i="1" s="1"/>
  <c r="P67" i="1" s="1"/>
  <c r="R68" i="1"/>
  <c r="Q68" i="1" s="1"/>
  <c r="P68" i="1" s="1"/>
  <c r="S72" i="1"/>
  <c r="R72" i="1" s="1"/>
  <c r="Q72" i="1" s="1"/>
  <c r="P72" i="1" s="1"/>
  <c r="R74" i="1"/>
  <c r="Q74" i="1" s="1"/>
  <c r="P74" i="1" s="1"/>
  <c r="R75" i="1"/>
  <c r="Q75" i="1" s="1"/>
  <c r="P75" i="1" s="1"/>
  <c r="R76" i="1"/>
  <c r="Q76" i="1" s="1"/>
  <c r="P76" i="1" s="1"/>
  <c r="R79" i="1"/>
  <c r="Q79" i="1" s="1"/>
  <c r="P79" i="1" s="1"/>
  <c r="R80" i="1"/>
  <c r="Q80" i="1" s="1"/>
  <c r="P80" i="1" s="1"/>
  <c r="R81" i="1"/>
  <c r="Q81" i="1" s="1"/>
  <c r="P81" i="1" s="1"/>
  <c r="R84" i="1"/>
  <c r="Q84" i="1" s="1"/>
  <c r="P84" i="1" s="1"/>
  <c r="R86" i="1"/>
  <c r="Q86" i="1" s="1"/>
  <c r="P86" i="1" s="1"/>
  <c r="R87" i="1"/>
  <c r="Q87" i="1" s="1"/>
  <c r="P87" i="1" s="1"/>
  <c r="S90" i="1"/>
  <c r="AF90" i="1"/>
  <c r="R91" i="1"/>
  <c r="Q91" i="1" s="1"/>
  <c r="P91" i="1" s="1"/>
  <c r="R92" i="1"/>
  <c r="Q92" i="1" s="1"/>
  <c r="P92" i="1" s="1"/>
  <c r="R94" i="1"/>
  <c r="Q94" i="1" s="1"/>
  <c r="P94" i="1" s="1"/>
  <c r="AF96" i="1"/>
  <c r="R96" i="1" s="1"/>
  <c r="Q96" i="1" s="1"/>
  <c r="P96" i="1" s="1"/>
  <c r="R99" i="1"/>
  <c r="Q99" i="1" s="1"/>
  <c r="P99" i="1" s="1"/>
  <c r="R103" i="1"/>
  <c r="Q103" i="1" s="1"/>
  <c r="P103" i="1" s="1"/>
  <c r="R104" i="1"/>
  <c r="Q104" i="1" s="1"/>
  <c r="P104" i="1" s="1"/>
  <c r="R105" i="1"/>
  <c r="Q105" i="1" s="1"/>
  <c r="P105" i="1" s="1"/>
  <c r="R109" i="1"/>
  <c r="Q109" i="1" s="1"/>
  <c r="P109" i="1" s="1"/>
  <c r="R110" i="1"/>
  <c r="Q110" i="1" s="1"/>
  <c r="P110" i="1" s="1"/>
  <c r="AF113" i="1"/>
  <c r="R113" i="1" s="1"/>
  <c r="Q113" i="1" s="1"/>
  <c r="P113" i="1" s="1"/>
  <c r="R118" i="1"/>
  <c r="Q118" i="1" s="1"/>
  <c r="P118" i="1" s="1"/>
  <c r="R119" i="1"/>
  <c r="Q119" i="1" s="1"/>
  <c r="P119" i="1" s="1"/>
  <c r="R120" i="1"/>
  <c r="Q120" i="1" s="1"/>
  <c r="P120" i="1" s="1"/>
  <c r="R124" i="1"/>
  <c r="Q124" i="1" s="1"/>
  <c r="P124" i="1" s="1"/>
  <c r="R126" i="1"/>
  <c r="Q126" i="1" s="1"/>
  <c r="P126" i="1" s="1"/>
  <c r="R127" i="1"/>
  <c r="Q127" i="1" s="1"/>
  <c r="P127" i="1" s="1"/>
  <c r="R128" i="1"/>
  <c r="Q128" i="1" s="1"/>
  <c r="P128" i="1" s="1"/>
  <c r="R130" i="1"/>
  <c r="Q130" i="1" s="1"/>
  <c r="P130" i="1" s="1"/>
  <c r="R131" i="1"/>
  <c r="Q131" i="1" s="1"/>
  <c r="P131" i="1" s="1"/>
  <c r="R139" i="1"/>
  <c r="Q139" i="1" s="1"/>
  <c r="P139" i="1" s="1"/>
  <c r="R140" i="1"/>
  <c r="Q140" i="1" s="1"/>
  <c r="P140" i="1" s="1"/>
  <c r="R141" i="1"/>
  <c r="Q141" i="1" s="1"/>
  <c r="P141" i="1" s="1"/>
  <c r="S142" i="1"/>
  <c r="R142" i="1" s="1"/>
  <c r="Q142" i="1" s="1"/>
  <c r="P142" i="1" s="1"/>
  <c r="R144" i="1"/>
  <c r="Q144" i="1" s="1"/>
  <c r="P144" i="1" s="1"/>
  <c r="S145" i="1"/>
  <c r="R145" i="1" s="1"/>
  <c r="Q145" i="1" s="1"/>
  <c r="P145" i="1" s="1"/>
  <c r="R146" i="1"/>
  <c r="Q146" i="1" s="1"/>
  <c r="P146" i="1" s="1"/>
  <c r="R148" i="1"/>
  <c r="Q148" i="1" s="1"/>
  <c r="P148" i="1" s="1"/>
  <c r="R150" i="1"/>
  <c r="Q150" i="1" s="1"/>
  <c r="P150" i="1" s="1"/>
  <c r="R151" i="1"/>
  <c r="Q151" i="1" s="1"/>
  <c r="P151" i="1" s="1"/>
  <c r="R152" i="1"/>
  <c r="Q152" i="1" s="1"/>
  <c r="P152" i="1" s="1"/>
  <c r="R153" i="1"/>
  <c r="Q153" i="1" s="1"/>
  <c r="P153" i="1" s="1"/>
  <c r="R154" i="1"/>
  <c r="Q154" i="1" s="1"/>
  <c r="P154" i="1" s="1"/>
  <c r="R155" i="1"/>
  <c r="Q155" i="1" s="1"/>
  <c r="P155" i="1" s="1"/>
  <c r="R156" i="1"/>
  <c r="Q156" i="1" s="1"/>
  <c r="P156" i="1" s="1"/>
  <c r="BC157" i="1"/>
  <c r="R157" i="1" s="1"/>
  <c r="Q157" i="1" s="1"/>
  <c r="P157" i="1" s="1"/>
  <c r="R158" i="1"/>
  <c r="Q158" i="1" s="1"/>
  <c r="P158" i="1" s="1"/>
  <c r="BC159" i="1"/>
  <c r="R159" i="1" s="1"/>
  <c r="Q159" i="1" s="1"/>
  <c r="P159" i="1" s="1"/>
  <c r="R161" i="1"/>
  <c r="Q161" i="1" s="1"/>
  <c r="P161" i="1" s="1"/>
  <c r="R162" i="1"/>
  <c r="Q162" i="1" s="1"/>
  <c r="P162" i="1" s="1"/>
  <c r="R163" i="1"/>
  <c r="Q163" i="1" s="1"/>
  <c r="P163" i="1" s="1"/>
  <c r="R165" i="1"/>
  <c r="Q165" i="1" s="1"/>
  <c r="P165" i="1" s="1"/>
  <c r="R167" i="1"/>
  <c r="Q167" i="1" s="1"/>
  <c r="P167" i="1" s="1"/>
  <c r="R168" i="1"/>
  <c r="Q168" i="1" s="1"/>
  <c r="P168" i="1" s="1"/>
  <c r="R169" i="1"/>
  <c r="Q169" i="1" s="1"/>
  <c r="P169" i="1" s="1"/>
  <c r="R170" i="1"/>
  <c r="Q170" i="1" s="1"/>
  <c r="P170" i="1" s="1"/>
  <c r="R171" i="1"/>
  <c r="Q171" i="1" s="1"/>
  <c r="P171" i="1" s="1"/>
  <c r="R174" i="1"/>
  <c r="Q174" i="1" s="1"/>
  <c r="P174" i="1" s="1"/>
  <c r="R175" i="1"/>
  <c r="Q175" i="1" s="1"/>
  <c r="P175" i="1" s="1"/>
  <c r="R184" i="1"/>
  <c r="Q184" i="1" s="1"/>
  <c r="P184" i="1" s="1"/>
  <c r="R185" i="1"/>
  <c r="Q185" i="1" s="1"/>
  <c r="P185" i="1" s="1"/>
  <c r="R186" i="1"/>
  <c r="Q186" i="1" s="1"/>
  <c r="P186" i="1" s="1"/>
  <c r="AF187" i="1"/>
  <c r="BZ187" i="1"/>
  <c r="R188" i="1"/>
  <c r="Q188" i="1" s="1"/>
  <c r="P188" i="1" s="1"/>
  <c r="R189" i="1"/>
  <c r="Q189" i="1" s="1"/>
  <c r="P189" i="1" s="1"/>
  <c r="R190" i="1"/>
  <c r="Q190" i="1" s="1"/>
  <c r="P190" i="1" s="1"/>
  <c r="R195" i="1"/>
  <c r="Q195" i="1" s="1"/>
  <c r="P195" i="1" s="1"/>
  <c r="R196" i="1"/>
  <c r="Q196" i="1" s="1"/>
  <c r="P196" i="1" s="1"/>
  <c r="R197" i="1"/>
  <c r="Q197" i="1" s="1"/>
  <c r="P197" i="1" s="1"/>
  <c r="R198" i="1"/>
  <c r="Q198" i="1" s="1"/>
  <c r="P198" i="1" s="1"/>
  <c r="R199" i="1"/>
  <c r="Q199" i="1" s="1"/>
  <c r="P199" i="1" s="1"/>
  <c r="R202" i="1"/>
  <c r="Q202" i="1" s="1"/>
  <c r="P202" i="1" s="1"/>
  <c r="R203" i="1"/>
  <c r="Q203" i="1" s="1"/>
  <c r="P203" i="1" s="1"/>
  <c r="R204" i="1"/>
  <c r="Q204" i="1" s="1"/>
  <c r="P204" i="1" s="1"/>
  <c r="R206" i="1"/>
  <c r="Q206" i="1" s="1"/>
  <c r="P206" i="1" s="1"/>
  <c r="S211" i="1"/>
  <c r="R211" i="1" s="1"/>
  <c r="Q211" i="1" s="1"/>
  <c r="P211" i="1" s="1"/>
  <c r="R212" i="1"/>
  <c r="Q212" i="1" s="1"/>
  <c r="P212" i="1" s="1"/>
  <c r="R213" i="1"/>
  <c r="Q213" i="1" s="1"/>
  <c r="P213" i="1" s="1"/>
  <c r="R217" i="1"/>
  <c r="Q217" i="1" s="1"/>
  <c r="P217" i="1" s="1"/>
  <c r="R218" i="1"/>
  <c r="Q218" i="1" s="1"/>
  <c r="P218" i="1" s="1"/>
  <c r="R219" i="1"/>
  <c r="Q219" i="1" s="1"/>
  <c r="P219" i="1" s="1"/>
  <c r="R221" i="1"/>
  <c r="Q221" i="1" s="1"/>
  <c r="P221" i="1" s="1"/>
  <c r="R230" i="1"/>
  <c r="Q230" i="1" s="1"/>
  <c r="P230" i="1" s="1"/>
  <c r="R231" i="1"/>
  <c r="Q231" i="1" s="1"/>
  <c r="P231" i="1" s="1"/>
  <c r="R232" i="1"/>
  <c r="Q232" i="1" s="1"/>
  <c r="P232" i="1" s="1"/>
  <c r="S233" i="1"/>
  <c r="R233" i="1" s="1"/>
  <c r="Q233" i="1" s="1"/>
  <c r="P233" i="1" s="1"/>
  <c r="R243" i="1"/>
  <c r="Q243" i="1" s="1"/>
  <c r="P243" i="1" s="1"/>
  <c r="R245" i="1"/>
  <c r="Q245" i="1" s="1"/>
  <c r="P245" i="1" s="1"/>
  <c r="R246" i="1"/>
  <c r="Q246" i="1" s="1"/>
  <c r="P246" i="1" s="1"/>
  <c r="R250" i="1"/>
  <c r="Q250" i="1" s="1"/>
  <c r="P250" i="1" s="1"/>
  <c r="R251" i="1"/>
  <c r="Q251" i="1" s="1"/>
  <c r="P251" i="1" s="1"/>
  <c r="R253" i="1"/>
  <c r="Q253" i="1" s="1"/>
  <c r="P253" i="1" s="1"/>
  <c r="R258" i="1"/>
  <c r="Q258" i="1" s="1"/>
  <c r="P258" i="1" s="1"/>
  <c r="R259" i="1"/>
  <c r="Q259" i="1" s="1"/>
  <c r="P259" i="1" s="1"/>
  <c r="R260" i="1"/>
  <c r="Q260" i="1" s="1"/>
  <c r="P260" i="1" s="1"/>
  <c r="R261" i="1"/>
  <c r="Q261" i="1" s="1"/>
  <c r="P261" i="1" s="1"/>
  <c r="R262" i="1"/>
  <c r="Q262" i="1" s="1"/>
  <c r="P262" i="1" s="1"/>
  <c r="R263" i="1"/>
  <c r="Q263" i="1" s="1"/>
  <c r="P263" i="1" s="1"/>
  <c r="R265" i="1"/>
  <c r="Q265" i="1" s="1"/>
  <c r="P265" i="1" s="1"/>
  <c r="R266" i="1"/>
  <c r="Q266" i="1" s="1"/>
  <c r="P266" i="1" s="1"/>
  <c r="R267" i="1"/>
  <c r="Q267" i="1" s="1"/>
  <c r="P267" i="1" s="1"/>
  <c r="R268" i="1"/>
  <c r="Q268" i="1" s="1"/>
  <c r="P268" i="1" s="1"/>
  <c r="R269" i="1"/>
  <c r="Q269" i="1" s="1"/>
  <c r="P269" i="1" s="1"/>
  <c r="R270" i="1"/>
  <c r="Q270" i="1" s="1"/>
  <c r="P270" i="1" s="1"/>
  <c r="R271" i="1"/>
  <c r="Q271" i="1" s="1"/>
  <c r="P271" i="1" s="1"/>
  <c r="R272" i="1"/>
  <c r="Q272" i="1" s="1"/>
  <c r="P272" i="1" s="1"/>
  <c r="R273" i="1"/>
  <c r="Q273" i="1" s="1"/>
  <c r="P273" i="1" s="1"/>
  <c r="R274" i="1"/>
  <c r="Q274" i="1" s="1"/>
  <c r="P274" i="1" s="1"/>
  <c r="R275" i="1"/>
  <c r="Q275" i="1" s="1"/>
  <c r="P275" i="1" s="1"/>
  <c r="R276" i="1"/>
  <c r="Q276" i="1" s="1"/>
  <c r="P276" i="1" s="1"/>
  <c r="R277" i="1"/>
  <c r="Q277" i="1" s="1"/>
  <c r="P277" i="1" s="1"/>
  <c r="R278" i="1"/>
  <c r="Q278" i="1" s="1"/>
  <c r="P278" i="1" s="1"/>
  <c r="R279" i="1"/>
  <c r="Q279" i="1" s="1"/>
  <c r="P279" i="1" s="1"/>
  <c r="R280" i="1"/>
  <c r="Q280" i="1" s="1"/>
  <c r="P280" i="1" s="1"/>
  <c r="R281" i="1"/>
  <c r="Q281" i="1" s="1"/>
  <c r="P281" i="1" s="1"/>
  <c r="R282" i="1"/>
  <c r="Q282" i="1" s="1"/>
  <c r="P282" i="1" s="1"/>
  <c r="R283" i="1"/>
  <c r="Q283" i="1" s="1"/>
  <c r="P283" i="1" s="1"/>
  <c r="R284" i="1"/>
  <c r="Q284" i="1" s="1"/>
  <c r="P284" i="1" s="1"/>
  <c r="R285" i="1"/>
  <c r="Q285" i="1" s="1"/>
  <c r="P285" i="1" s="1"/>
  <c r="R286" i="1"/>
  <c r="Q286" i="1" s="1"/>
  <c r="P286" i="1" s="1"/>
  <c r="R287" i="1"/>
  <c r="Q287" i="1" s="1"/>
  <c r="P287" i="1" s="1"/>
  <c r="R288" i="1"/>
  <c r="Q288" i="1" s="1"/>
  <c r="P288" i="1" s="1"/>
  <c r="R289" i="1"/>
  <c r="Q289" i="1" s="1"/>
  <c r="P289" i="1" s="1"/>
  <c r="R290" i="1"/>
  <c r="Q290" i="1" s="1"/>
  <c r="P290" i="1" s="1"/>
  <c r="R291" i="1"/>
  <c r="Q291" i="1" s="1"/>
  <c r="P291" i="1" s="1"/>
  <c r="R292" i="1"/>
  <c r="Q292" i="1" s="1"/>
  <c r="P292" i="1" s="1"/>
  <c r="R293" i="1"/>
  <c r="Q293" i="1" s="1"/>
  <c r="P293" i="1" s="1"/>
  <c r="R294" i="1"/>
  <c r="Q294" i="1" s="1"/>
  <c r="P294" i="1" s="1"/>
  <c r="R295" i="1"/>
  <c r="Q295" i="1" s="1"/>
  <c r="P295" i="1" s="1"/>
  <c r="R296" i="1"/>
  <c r="Q296" i="1" s="1"/>
  <c r="P296" i="1" s="1"/>
  <c r="R297" i="1"/>
  <c r="Q297" i="1" s="1"/>
  <c r="P297" i="1" s="1"/>
  <c r="R298" i="1"/>
  <c r="Q298" i="1" s="1"/>
  <c r="P298" i="1" s="1"/>
  <c r="R299" i="1"/>
  <c r="Q299" i="1" s="1"/>
  <c r="P299" i="1" s="1"/>
  <c r="R300" i="1"/>
  <c r="Q300" i="1" s="1"/>
  <c r="P300" i="1" s="1"/>
  <c r="R301" i="1"/>
  <c r="Q301" i="1" s="1"/>
  <c r="P301" i="1" s="1"/>
  <c r="R302" i="1"/>
  <c r="Q302" i="1" s="1"/>
  <c r="P302" i="1" s="1"/>
  <c r="R303" i="1"/>
  <c r="Q303" i="1" s="1"/>
  <c r="P303" i="1" s="1"/>
  <c r="R304" i="1"/>
  <c r="Q304" i="1" s="1"/>
  <c r="P304" i="1" s="1"/>
  <c r="R305" i="1"/>
  <c r="Q305" i="1" s="1"/>
  <c r="P305" i="1" s="1"/>
  <c r="R306" i="1"/>
  <c r="Q306" i="1" s="1"/>
  <c r="P306" i="1" s="1"/>
  <c r="R307" i="1"/>
  <c r="Q307" i="1" s="1"/>
  <c r="P307" i="1" s="1"/>
  <c r="R308" i="1"/>
  <c r="Q308" i="1" s="1"/>
  <c r="P308" i="1" s="1"/>
  <c r="R313" i="1"/>
  <c r="Q313" i="1" s="1"/>
  <c r="P313" i="1" s="1"/>
  <c r="R315" i="1"/>
  <c r="Q315" i="1" s="1"/>
  <c r="P315" i="1" s="1"/>
  <c r="R316" i="1"/>
  <c r="Q316" i="1" s="1"/>
  <c r="P316" i="1" s="1"/>
  <c r="R317" i="1"/>
  <c r="Q317" i="1" s="1"/>
  <c r="P317" i="1" s="1"/>
  <c r="R318" i="1"/>
  <c r="Q318" i="1" s="1"/>
  <c r="P318" i="1" s="1"/>
  <c r="R319" i="1"/>
  <c r="Q319" i="1" s="1"/>
  <c r="P319" i="1" s="1"/>
  <c r="R320" i="1"/>
  <c r="Q320" i="1" s="1"/>
  <c r="P320" i="1" s="1"/>
  <c r="R322" i="1"/>
  <c r="Q322" i="1" s="1"/>
  <c r="P322" i="1" s="1"/>
  <c r="R331" i="1"/>
  <c r="Q331" i="1" s="1"/>
  <c r="P331" i="1" s="1"/>
  <c r="R332" i="1"/>
  <c r="Q332" i="1" s="1"/>
  <c r="P332" i="1" s="1"/>
  <c r="R333" i="1"/>
  <c r="Q333" i="1" s="1"/>
  <c r="P333" i="1" s="1"/>
  <c r="R334" i="1"/>
  <c r="Q334" i="1" s="1"/>
  <c r="P334" i="1" s="1"/>
  <c r="R335" i="1"/>
  <c r="Q335" i="1" s="1"/>
  <c r="P335" i="1" s="1"/>
  <c r="R336" i="1"/>
  <c r="Q336" i="1" s="1"/>
  <c r="P336" i="1" s="1"/>
  <c r="R337" i="1"/>
  <c r="Q337" i="1" s="1"/>
  <c r="P337" i="1" s="1"/>
  <c r="R338" i="1"/>
  <c r="Q338" i="1" s="1"/>
  <c r="P338" i="1" s="1"/>
  <c r="R345" i="1"/>
  <c r="Q345" i="1" s="1"/>
  <c r="P345" i="1" s="1"/>
  <c r="R346" i="1"/>
  <c r="Q346" i="1" s="1"/>
  <c r="P346" i="1" s="1"/>
  <c r="R347" i="1"/>
  <c r="Q347" i="1" s="1"/>
  <c r="P347" i="1" s="1"/>
  <c r="R348" i="1"/>
  <c r="Q348" i="1" s="1"/>
  <c r="P348" i="1" s="1"/>
  <c r="R349" i="1"/>
  <c r="Q349" i="1" s="1"/>
  <c r="P349" i="1" s="1"/>
  <c r="R350" i="1"/>
  <c r="Q350" i="1" s="1"/>
  <c r="P350" i="1" s="1"/>
  <c r="R352" i="1"/>
  <c r="Q352" i="1" s="1"/>
  <c r="P352" i="1" s="1"/>
  <c r="R353" i="1"/>
  <c r="Q353" i="1" s="1"/>
  <c r="P353" i="1" s="1"/>
  <c r="R354" i="1"/>
  <c r="Q354" i="1" s="1"/>
  <c r="P354" i="1" s="1"/>
  <c r="R355" i="1"/>
  <c r="Q355" i="1" s="1"/>
  <c r="P355" i="1" s="1"/>
  <c r="R356" i="1"/>
  <c r="Q356" i="1" s="1"/>
  <c r="P356" i="1" s="1"/>
  <c r="R358" i="1"/>
  <c r="Q358" i="1" s="1"/>
  <c r="P358" i="1" s="1"/>
  <c r="R359" i="1"/>
  <c r="Q359" i="1" s="1"/>
  <c r="P359" i="1" s="1"/>
  <c r="R360" i="1"/>
  <c r="Q360" i="1" s="1"/>
  <c r="P360" i="1" s="1"/>
  <c r="R361" i="1"/>
  <c r="Q361" i="1" s="1"/>
  <c r="P361" i="1" s="1"/>
  <c r="R362" i="1"/>
  <c r="Q362" i="1" s="1"/>
  <c r="P362" i="1" s="1"/>
  <c r="S366" i="1"/>
  <c r="R366" i="1" s="1"/>
  <c r="Q366" i="1" s="1"/>
  <c r="P366" i="1" s="1"/>
  <c r="R368" i="1"/>
  <c r="Q368" i="1" s="1"/>
  <c r="P368" i="1" s="1"/>
  <c r="R369" i="1"/>
  <c r="Q369" i="1" s="1"/>
  <c r="P369" i="1" s="1"/>
  <c r="R370" i="1"/>
  <c r="Q370" i="1" s="1"/>
  <c r="P370" i="1" s="1"/>
  <c r="R371" i="1"/>
  <c r="Q371" i="1" s="1"/>
  <c r="P371" i="1" s="1"/>
  <c r="R375" i="1"/>
  <c r="Q375" i="1" s="1"/>
  <c r="P375" i="1" s="1"/>
  <c r="R377" i="1"/>
  <c r="Q377" i="1" s="1"/>
  <c r="P377" i="1" s="1"/>
  <c r="R379" i="1"/>
  <c r="Q379" i="1" s="1"/>
  <c r="P379" i="1" s="1"/>
  <c r="R380" i="1"/>
  <c r="Q380" i="1" s="1"/>
  <c r="P380" i="1" s="1"/>
  <c r="R382" i="1"/>
  <c r="Q382" i="1" s="1"/>
  <c r="P382" i="1" s="1"/>
  <c r="R383" i="1"/>
  <c r="Q383" i="1" s="1"/>
  <c r="P383" i="1" s="1"/>
  <c r="R387" i="1"/>
  <c r="Q387" i="1" s="1"/>
  <c r="P387" i="1" s="1"/>
  <c r="R389" i="1"/>
  <c r="Q389" i="1" s="1"/>
  <c r="P389" i="1" s="1"/>
  <c r="R391" i="1"/>
  <c r="Q391" i="1" s="1"/>
  <c r="P391" i="1" s="1"/>
  <c r="R394" i="1"/>
  <c r="Q394" i="1" s="1"/>
  <c r="P394" i="1" s="1"/>
  <c r="R395" i="1"/>
  <c r="Q395" i="1" s="1"/>
  <c r="P395" i="1" s="1"/>
  <c r="R396" i="1"/>
  <c r="Q396" i="1" s="1"/>
  <c r="P396" i="1" s="1"/>
  <c r="R397" i="1"/>
  <c r="Q397" i="1" s="1"/>
  <c r="P397" i="1" s="1"/>
  <c r="R399" i="1"/>
  <c r="Q399" i="1" s="1"/>
  <c r="P399" i="1" s="1"/>
  <c r="R400" i="1"/>
  <c r="Q400" i="1" s="1"/>
  <c r="P400" i="1" s="1"/>
  <c r="R403" i="1"/>
  <c r="Q403" i="1" s="1"/>
  <c r="P403" i="1" s="1"/>
  <c r="R404" i="1"/>
  <c r="Q404" i="1" s="1"/>
  <c r="P404" i="1" s="1"/>
  <c r="S405" i="1"/>
  <c r="R405" i="1" s="1"/>
  <c r="Q405" i="1" s="1"/>
  <c r="P405" i="1" s="1"/>
  <c r="R406" i="1"/>
  <c r="Q406" i="1" s="1"/>
  <c r="P406" i="1" s="1"/>
  <c r="R408" i="1"/>
  <c r="Q408" i="1" s="1"/>
  <c r="P408" i="1" s="1"/>
  <c r="R409" i="1"/>
  <c r="Q409" i="1" s="1"/>
  <c r="P409" i="1" s="1"/>
  <c r="R410" i="1"/>
  <c r="Q410" i="1" s="1"/>
  <c r="P410" i="1" s="1"/>
  <c r="R411" i="1"/>
  <c r="Q411" i="1" s="1"/>
  <c r="P411" i="1" s="1"/>
  <c r="BM412" i="1"/>
  <c r="BN412" i="1"/>
  <c r="BO412" i="1"/>
  <c r="R48" i="1"/>
  <c r="Q48" i="1" s="1"/>
  <c r="R13" i="1"/>
  <c r="Q13" i="1" s="1"/>
  <c r="R14" i="1"/>
  <c r="Q14" i="1" s="1"/>
  <c r="R18" i="1"/>
  <c r="Q18" i="1" s="1"/>
  <c r="R21" i="1"/>
  <c r="Q21" i="1" s="1"/>
  <c r="R23" i="1"/>
  <c r="Q23" i="1" s="1"/>
  <c r="R29" i="1"/>
  <c r="Q29" i="1" s="1"/>
  <c r="R38" i="1"/>
  <c r="Q38" i="1" s="1"/>
  <c r="R357" i="1"/>
  <c r="Q357" i="1" s="1"/>
  <c r="AH418" i="1"/>
  <c r="R244" i="1"/>
  <c r="Q244" i="1" s="1"/>
  <c r="R264" i="1"/>
  <c r="Q264" i="1" s="1"/>
  <c r="R351" i="1"/>
  <c r="Q351" i="1" s="1"/>
  <c r="R367" i="1"/>
  <c r="Q367" i="1" s="1"/>
  <c r="R374" i="1"/>
  <c r="Q374" i="1" s="1"/>
  <c r="R376" i="1"/>
  <c r="Q376" i="1" s="1"/>
  <c r="R378" i="1"/>
  <c r="Q378" i="1" s="1"/>
  <c r="R381" i="1"/>
  <c r="Q381" i="1" s="1"/>
  <c r="R388" i="1"/>
  <c r="Q388" i="1" s="1"/>
  <c r="R390" i="1"/>
  <c r="Q390" i="1" s="1"/>
  <c r="R398" i="1"/>
  <c r="Q398" i="1" s="1"/>
  <c r="R407" i="1"/>
  <c r="Q407" i="1" s="1"/>
  <c r="S416" i="1"/>
  <c r="R6" i="1"/>
  <c r="R7" i="1"/>
  <c r="R8" i="1"/>
  <c r="R9" i="1"/>
  <c r="R59" i="1"/>
  <c r="Q59" i="1" s="1"/>
  <c r="R69" i="1"/>
  <c r="Q69" i="1" s="1"/>
  <c r="R77" i="1"/>
  <c r="Q77" i="1" s="1"/>
  <c r="R82" i="1"/>
  <c r="Q82" i="1" s="1"/>
  <c r="R88" i="1"/>
  <c r="Q88" i="1" s="1"/>
  <c r="R93" i="1"/>
  <c r="Q93" i="1" s="1"/>
  <c r="R97" i="1"/>
  <c r="Q97" i="1" s="1"/>
  <c r="R100" i="1"/>
  <c r="Q100" i="1" s="1"/>
  <c r="R106" i="1"/>
  <c r="Q106" i="1" s="1"/>
  <c r="R107" i="1"/>
  <c r="Q107" i="1" s="1"/>
  <c r="R108" i="1"/>
  <c r="Q108" i="1" s="1"/>
  <c r="R111" i="1"/>
  <c r="Q111" i="1" s="1"/>
  <c r="R112" i="1"/>
  <c r="Q112" i="1" s="1"/>
  <c r="R114" i="1"/>
  <c r="Q114" i="1" s="1"/>
  <c r="R121" i="1"/>
  <c r="Q121" i="1" s="1"/>
  <c r="R125" i="1"/>
  <c r="Q125" i="1" s="1"/>
  <c r="R129" i="1"/>
  <c r="Q129" i="1" s="1"/>
  <c r="R143" i="1"/>
  <c r="Q143" i="1" s="1"/>
  <c r="R147" i="1"/>
  <c r="Q147" i="1" s="1"/>
  <c r="R160" i="1"/>
  <c r="Q160" i="1" s="1"/>
  <c r="R164" i="1"/>
  <c r="Q164" i="1" s="1"/>
  <c r="R166" i="1"/>
  <c r="Q166" i="1" s="1"/>
  <c r="R172" i="1"/>
  <c r="Q172" i="1" s="1"/>
  <c r="R176" i="1"/>
  <c r="Q176" i="1" s="1"/>
  <c r="R191" i="1"/>
  <c r="Q191" i="1" s="1"/>
  <c r="R200" i="1"/>
  <c r="Q200" i="1" s="1"/>
  <c r="R205" i="1"/>
  <c r="Q205" i="1" s="1"/>
  <c r="R214" i="1"/>
  <c r="Q214" i="1" s="1"/>
  <c r="R220" i="1"/>
  <c r="Q220" i="1" s="1"/>
  <c r="R234" i="1"/>
  <c r="Q234" i="1" s="1"/>
  <c r="R247" i="1"/>
  <c r="Q247" i="1" s="1"/>
  <c r="R252" i="1"/>
  <c r="Q252" i="1" s="1"/>
  <c r="R309" i="1"/>
  <c r="Q309" i="1" s="1"/>
  <c r="R314" i="1"/>
  <c r="Q314" i="1" s="1"/>
  <c r="R321" i="1"/>
  <c r="Q321" i="1" s="1"/>
  <c r="R323" i="1"/>
  <c r="Q323" i="1" s="1"/>
  <c r="R340" i="1"/>
  <c r="Q340" i="1" s="1"/>
  <c r="R363" i="1"/>
  <c r="Q363" i="1" s="1"/>
  <c r="R372" i="1"/>
  <c r="Q372" i="1" s="1"/>
  <c r="R384" i="1"/>
  <c r="Q384" i="1" s="1"/>
  <c r="R392" i="1"/>
  <c r="Q392" i="1" s="1"/>
  <c r="R401" i="1"/>
  <c r="Q401" i="1" s="1"/>
  <c r="AH412" i="1"/>
  <c r="AO412" i="1"/>
  <c r="AL412" i="1"/>
  <c r="AR412" i="1"/>
  <c r="BH412" i="1"/>
  <c r="BV412" i="1"/>
  <c r="Y412" i="1"/>
  <c r="U412" i="1"/>
  <c r="AN412" i="1"/>
  <c r="AM412" i="1"/>
  <c r="BK412" i="1"/>
  <c r="AY412" i="1"/>
  <c r="BY412" i="1"/>
  <c r="BS412" i="1"/>
  <c r="AU412" i="1"/>
  <c r="BL412" i="1"/>
  <c r="AS412" i="1"/>
  <c r="BA412" i="1"/>
  <c r="AJ412" i="1"/>
  <c r="W412" i="1"/>
  <c r="AQ412" i="1"/>
  <c r="BQ412" i="1"/>
  <c r="AX412" i="1"/>
  <c r="BB412" i="1"/>
  <c r="BW412" i="1"/>
  <c r="BG412" i="1"/>
  <c r="BF412" i="1"/>
  <c r="AG412" i="1"/>
  <c r="AE412" i="1"/>
  <c r="BU412" i="1"/>
  <c r="Z412" i="1"/>
  <c r="CA412" i="1"/>
  <c r="AT412" i="1"/>
  <c r="BE412" i="1"/>
  <c r="BI412" i="1"/>
  <c r="CB412" i="1"/>
  <c r="AW412" i="1"/>
  <c r="T412" i="1"/>
  <c r="BX412" i="1"/>
  <c r="BD412" i="1"/>
  <c r="AC412" i="1"/>
  <c r="X412" i="1"/>
  <c r="AK412" i="1"/>
  <c r="AP412" i="1"/>
  <c r="BR412" i="1"/>
  <c r="BJ412" i="1"/>
  <c r="AB412" i="1"/>
  <c r="AA412" i="1"/>
  <c r="V412" i="1"/>
  <c r="AZ412" i="1"/>
  <c r="AV412" i="1"/>
  <c r="BP412" i="1"/>
  <c r="BT412" i="1"/>
  <c r="S412" i="1" l="1"/>
  <c r="R187" i="1"/>
  <c r="Q187" i="1" s="1"/>
  <c r="P187" i="1" s="1"/>
  <c r="R44" i="1"/>
  <c r="Q44" i="1" s="1"/>
  <c r="P44" i="1" s="1"/>
  <c r="AF412" i="1"/>
  <c r="R90" i="1"/>
  <c r="Q90" i="1" s="1"/>
  <c r="P90" i="1" s="1"/>
  <c r="BZ412" i="1"/>
  <c r="R41" i="1"/>
  <c r="Q41" i="1" s="1"/>
  <c r="P41" i="1" s="1"/>
  <c r="BC412" i="1"/>
  <c r="P412" i="1" l="1"/>
  <c r="R412" i="1"/>
  <c r="Q412" i="1"/>
</calcChain>
</file>

<file path=xl/comments1.xml><?xml version="1.0" encoding="utf-8"?>
<comments xmlns="http://schemas.openxmlformats.org/spreadsheetml/2006/main">
  <authors>
    <author>EDUCAC02</author>
    <author>CARLOS MILLAN</author>
    <author>imac</author>
  </authors>
  <commentList>
    <comment ref="O276" authorId="0" shapeId="0">
      <text>
        <r>
          <rPr>
            <b/>
            <sz val="9"/>
            <color indexed="81"/>
            <rFont val="Tahoma"/>
            <family val="2"/>
          </rPr>
          <t>EDUCAC02:</t>
        </r>
        <r>
          <rPr>
            <sz val="9"/>
            <color indexed="81"/>
            <rFont val="Tahoma"/>
            <family val="2"/>
          </rPr>
          <t xml:space="preserve">
</t>
        </r>
        <r>
          <rPr>
            <b/>
            <sz val="10"/>
            <color indexed="81"/>
            <rFont val="Tahoma"/>
            <family val="2"/>
          </rPr>
          <t>Gastos de transporte, alojamiento y alimentación, cuando el funcionario tenga que desarrollar sus funciones fuera de su sede habitual de trabajo.</t>
        </r>
      </text>
    </comment>
    <comment ref="O290" authorId="1"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O405" authorId="2" shapeId="0">
      <text>
        <r>
          <rPr>
            <b/>
            <sz val="9"/>
            <color indexed="81"/>
            <rFont val="Calibri"/>
            <family val="2"/>
          </rPr>
          <t>imac:</t>
        </r>
        <r>
          <rPr>
            <sz val="9"/>
            <color indexed="81"/>
            <rFont val="Calibri"/>
            <family val="2"/>
          </rPr>
          <t xml:space="preserve">
cambio de fuentes de inversion </t>
        </r>
      </text>
    </comment>
  </commentList>
</comments>
</file>

<file path=xl/sharedStrings.xml><?xml version="1.0" encoding="utf-8"?>
<sst xmlns="http://schemas.openxmlformats.org/spreadsheetml/2006/main" count="4199" uniqueCount="1219">
  <si>
    <t>SECRETARIA DE PLANEACION</t>
  </si>
  <si>
    <t xml:space="preserve">REGALIAS </t>
  </si>
  <si>
    <t>INGRESOS CORRIENTES DE LIBRE DESTINACION</t>
  </si>
  <si>
    <t>TOTAL</t>
  </si>
  <si>
    <t>ESTAMPILLAS</t>
  </si>
  <si>
    <t>DESTINACIÓN ESPECIFICA</t>
  </si>
  <si>
    <t>SECRETARIA DE HACIENDA</t>
  </si>
  <si>
    <t>DIM</t>
  </si>
  <si>
    <t>EJE</t>
  </si>
  <si>
    <t>PROG</t>
  </si>
  <si>
    <t>SUBP</t>
  </si>
  <si>
    <t xml:space="preserve">CODIGO BPIN </t>
  </si>
  <si>
    <t>PROYECTO</t>
  </si>
  <si>
    <t>GASTO PUBLICO SOCIAL</t>
  </si>
  <si>
    <t>PROYECTO DE INVERSION</t>
  </si>
  <si>
    <t>VALOR DE LAS FUENTES DE FINANCIACION</t>
  </si>
  <si>
    <t xml:space="preserve"> Desahorro FAEP( Ley 1530 de 2012)</t>
  </si>
  <si>
    <t>Rendimientos Financieros FAEP</t>
  </si>
  <si>
    <t>Rendimientos Financieros Regalías</t>
  </si>
  <si>
    <t xml:space="preserve">rendimientos financieros departamento de Arauca - saldos empréstitos </t>
  </si>
  <si>
    <t>Rendimientos Financieros Excedentes del FONPET  en virtud del decreto No.055/2009, resolución 304/2014 Min hacienda</t>
  </si>
  <si>
    <t>Rendimientos financieros cta. No 064-011935 Dpto. de Arauca - Empréstito bancario 2013, registro Min hacienda 611515230</t>
  </si>
  <si>
    <t xml:space="preserve"> rendimientos financieros margen de comercialización regalías</t>
  </si>
  <si>
    <t>Impuesto de Registro y Anotación</t>
  </si>
  <si>
    <t xml:space="preserve">Consumo de Tabaco y Cigarrillo Nacional </t>
  </si>
  <si>
    <t>Rendimientos Financieros ICLD</t>
  </si>
  <si>
    <t>Otras multas de gobierno</t>
  </si>
  <si>
    <t>Gaceta Departamental</t>
  </si>
  <si>
    <t>Arrendamientos</t>
  </si>
  <si>
    <t>Otros Ingresos No Tributarios</t>
  </si>
  <si>
    <t>Estampilla Pro-Desarrollo Departamental (Decreto 1222/86)</t>
  </si>
  <si>
    <t>Rendimientos Financieros Estampilla Pro-Desarrollo Departamental</t>
  </si>
  <si>
    <t>Estampilla Pro-Electrificación Rural(Ordenanza 07E/2013)</t>
  </si>
  <si>
    <t>Rendimientos Financieros Estampilla Pro-Electrificación Rural</t>
  </si>
  <si>
    <t>Estampilla ProDesarrollo Fronterizo (Ley 191/95)</t>
  </si>
  <si>
    <t>Rendimientos Financieros Estampilla ProDesarrollo  Fronterizo</t>
  </si>
  <si>
    <t>Estampilla  Proadulto mayor</t>
  </si>
  <si>
    <t>Rendimientos Financieros Estampilla Pro-Adulto Mayor</t>
  </si>
  <si>
    <t>Estampilla procultura</t>
  </si>
  <si>
    <t>Rendimientos Financieros Estampilla procultura</t>
  </si>
  <si>
    <t>Rendimientos Financieros recursos  Ley de Bibliotecas</t>
  </si>
  <si>
    <t>Asignacion Poblacion Atendida</t>
  </si>
  <si>
    <t>Rendimeintos financieros cta 137-300074-5 Recursos para cofinanciación cobertura en educación de la entidades territoriales productoras. Art 145 decreto 4923/2011</t>
  </si>
  <si>
    <t>Fondo Rotatorio Secretaria de Agricultura</t>
  </si>
  <si>
    <t>Rendimientos Financieros Cta 7370-005256-4 Fondo Rotatorio de Tame</t>
  </si>
  <si>
    <t>SGP Agua Potable y Saneamiento Basico (once doceavas 2018)</t>
  </si>
  <si>
    <t>Sobretasa al ACPM</t>
  </si>
  <si>
    <t>Participacion en el Impuesto al Consumo Telefonía Móvil  (Deporte y  Cultura).</t>
  </si>
  <si>
    <t>Rendimientos financieros recursos para agua potable y saneamiento básico SGP- Ley 1176/2007</t>
  </si>
  <si>
    <t>DISPONIBLE</t>
  </si>
  <si>
    <t>02</t>
  </si>
  <si>
    <t>SECRETARIA DE GOBIERNO Y SEGURIDAD CIUDADANA</t>
  </si>
  <si>
    <t>03</t>
  </si>
  <si>
    <t>SALDO</t>
  </si>
  <si>
    <t>Dimensión Ambiental</t>
  </si>
  <si>
    <t>04</t>
  </si>
  <si>
    <t>Crecimiento Verde</t>
  </si>
  <si>
    <t>Dimensión Institucional</t>
  </si>
  <si>
    <t>17</t>
  </si>
  <si>
    <t>Desarrollo Sostenible territorial</t>
  </si>
  <si>
    <t>05</t>
  </si>
  <si>
    <t>Buen Gobierno</t>
  </si>
  <si>
    <t>18</t>
  </si>
  <si>
    <t>Participación comunitaria y servicio al ciudadano</t>
  </si>
  <si>
    <t>50</t>
  </si>
  <si>
    <t>Gestión Pública</t>
  </si>
  <si>
    <t>SI</t>
  </si>
  <si>
    <t>20</t>
  </si>
  <si>
    <t>Integración regional e internacionalización</t>
  </si>
  <si>
    <t>54</t>
  </si>
  <si>
    <t>Fronteras y Globalización</t>
  </si>
  <si>
    <t>06</t>
  </si>
  <si>
    <t>Reconciliación, participación y Convivencia para la Paz</t>
  </si>
  <si>
    <t>NO</t>
  </si>
  <si>
    <t>21</t>
  </si>
  <si>
    <t>Seguridad, convivencia y Justicia</t>
  </si>
  <si>
    <t>56</t>
  </si>
  <si>
    <t>Justicia y Seguridad</t>
  </si>
  <si>
    <t>22</t>
  </si>
  <si>
    <t>Paz y Reconciliación</t>
  </si>
  <si>
    <t>60</t>
  </si>
  <si>
    <t>SECRETARIA GENERAL Y DESARROLLO INSTITUCIONAL</t>
  </si>
  <si>
    <t>Reintegración  social y económica</t>
  </si>
  <si>
    <t>Dimensión  Institucional</t>
  </si>
  <si>
    <t xml:space="preserve">Reconciliación </t>
  </si>
  <si>
    <t>48</t>
  </si>
  <si>
    <t>Gestión y fortalecimiento Institucional</t>
  </si>
  <si>
    <t>01</t>
  </si>
  <si>
    <t>Dimensión Social</t>
  </si>
  <si>
    <t>Equidad Social para la Paz</t>
  </si>
  <si>
    <t>11</t>
  </si>
  <si>
    <t>Arauca Deportiva, sana y Competitiva</t>
  </si>
  <si>
    <t>28</t>
  </si>
  <si>
    <t>Participación, posicionamiento y liderazgo de la cultura deportiva</t>
  </si>
  <si>
    <t>29</t>
  </si>
  <si>
    <t>Construcción de entornos vitales de la cultura deportiva</t>
  </si>
  <si>
    <t>07</t>
  </si>
  <si>
    <t>Poblaciones Prioritarias</t>
  </si>
  <si>
    <t>Personas en condición de discapacidad</t>
  </si>
  <si>
    <t>Persona mayor</t>
  </si>
  <si>
    <t>49</t>
  </si>
  <si>
    <t>Finanzas Públicas</t>
  </si>
  <si>
    <t xml:space="preserve">   </t>
  </si>
  <si>
    <t>Reducción de Brechas de pobreza para la igualdad</t>
  </si>
  <si>
    <t>Vivienda digna y productiva</t>
  </si>
  <si>
    <t>Vivienda Urbana</t>
  </si>
  <si>
    <t>Dimensión Económica</t>
  </si>
  <si>
    <t>Productividad y Competitividad para el desarrollo</t>
  </si>
  <si>
    <t>13</t>
  </si>
  <si>
    <t>Ciudades Inteligentes</t>
  </si>
  <si>
    <t>34</t>
  </si>
  <si>
    <t>Gestión Urbana</t>
  </si>
  <si>
    <t>14</t>
  </si>
  <si>
    <t>Ciencia, Tecnología e Innovación</t>
  </si>
  <si>
    <t>39</t>
  </si>
  <si>
    <t>16</t>
  </si>
  <si>
    <t>Gestión Empresarial y de Servicios</t>
  </si>
  <si>
    <t>42</t>
  </si>
  <si>
    <t>Turismo Sostenible</t>
  </si>
  <si>
    <t>44</t>
  </si>
  <si>
    <t>Estructura Empresarial</t>
  </si>
  <si>
    <t>Investigación, formación, desarrollo y servicios tecnológicos</t>
  </si>
  <si>
    <t>19</t>
  </si>
  <si>
    <t>Desarrollo y Planeación Territorial</t>
  </si>
  <si>
    <t>2017005810395</t>
  </si>
  <si>
    <t>2430</t>
  </si>
  <si>
    <t>51</t>
  </si>
  <si>
    <t>Fortalecimiento Municipal</t>
  </si>
  <si>
    <t>52</t>
  </si>
  <si>
    <t>Planeación territorial</t>
  </si>
  <si>
    <t>52.02.01</t>
  </si>
  <si>
    <t>2017005810048</t>
  </si>
  <si>
    <t>52.04.01</t>
  </si>
  <si>
    <t>53</t>
  </si>
  <si>
    <t xml:space="preserve">Ordenamiento del territorio para el desarrollo sostenible </t>
  </si>
  <si>
    <t>SECRETARIA DE EDUCACION</t>
  </si>
  <si>
    <t>Educación de Calidad</t>
  </si>
  <si>
    <t xml:space="preserve">Acceso y permanencia </t>
  </si>
  <si>
    <t>2059</t>
  </si>
  <si>
    <t>2017005810120</t>
  </si>
  <si>
    <t>2060</t>
  </si>
  <si>
    <t>02.01.01</t>
  </si>
  <si>
    <t>Educación con pertinencia</t>
  </si>
  <si>
    <t>10</t>
  </si>
  <si>
    <t>Cultura esencia del territorio</t>
  </si>
  <si>
    <t>26</t>
  </si>
  <si>
    <t xml:space="preserve"> Formación  y promoción Cultural</t>
  </si>
  <si>
    <t>26.03.08</t>
  </si>
  <si>
    <t>2017005810146</t>
  </si>
  <si>
    <t>2352</t>
  </si>
  <si>
    <t>26.01.03</t>
  </si>
  <si>
    <t>27</t>
  </si>
  <si>
    <t>Bienes, Servicios culturales y patrimonio Histórico</t>
  </si>
  <si>
    <t>08</t>
  </si>
  <si>
    <t>Afrodescendientes</t>
  </si>
  <si>
    <t>3047</t>
  </si>
  <si>
    <t>23</t>
  </si>
  <si>
    <t xml:space="preserve"> Indígenas</t>
  </si>
  <si>
    <t>SECRETARIA DE DESARROLLO AGROPECUARIO Y SOSTENIBLE</t>
  </si>
  <si>
    <t>12</t>
  </si>
  <si>
    <t>Infraestructura Estratégica</t>
  </si>
  <si>
    <t>2017005810210</t>
  </si>
  <si>
    <t>2349</t>
  </si>
  <si>
    <t>31</t>
  </si>
  <si>
    <t>Infraestructura para la producción</t>
  </si>
  <si>
    <t>15</t>
  </si>
  <si>
    <t>Desarrollo Rural Integral</t>
  </si>
  <si>
    <t>40</t>
  </si>
  <si>
    <t>Fomento y Diversificación de la Producción</t>
  </si>
  <si>
    <t>45</t>
  </si>
  <si>
    <t>2017005810147</t>
  </si>
  <si>
    <t>SECRETARIA DE INFRAESTRUCTURA FISICA</t>
  </si>
  <si>
    <t>Salud Preventiva, asistencial e intervencionista</t>
  </si>
  <si>
    <t>Agua y Saneamiento Básico con calidad y accesibilidad</t>
  </si>
  <si>
    <t>09</t>
  </si>
  <si>
    <t>Agua con calidad</t>
  </si>
  <si>
    <t>Grupos Étnicos</t>
  </si>
  <si>
    <t>Saneamiento Básico de Calidad</t>
  </si>
  <si>
    <t>10.02.01</t>
  </si>
  <si>
    <t>2017005810162</t>
  </si>
  <si>
    <t>2373</t>
  </si>
  <si>
    <t>Rendimientos financieros cta.No.137-31967-9 Departamento de Arauca-Emprestito Bancario 2013,registro ninhacienda 611515221</t>
  </si>
  <si>
    <t>30</t>
  </si>
  <si>
    <t>Integración Vial</t>
  </si>
  <si>
    <t>Rendimientos Financieros sobretasa al ACPM</t>
  </si>
  <si>
    <t>Rendimientos Financieros Cta 21500241423 Dpto De Arauca Fondo de Desastres</t>
  </si>
  <si>
    <t xml:space="preserve">
2017005810175</t>
  </si>
  <si>
    <t>2422</t>
  </si>
  <si>
    <t>32</t>
  </si>
  <si>
    <t>Desarrollo Energético</t>
  </si>
  <si>
    <t>2017005810479</t>
  </si>
  <si>
    <t>35</t>
  </si>
  <si>
    <t>Conectividad Vial Urbana</t>
  </si>
  <si>
    <t>2017005810440</t>
  </si>
  <si>
    <t>2017005810357</t>
  </si>
  <si>
    <t>35.01.01</t>
  </si>
  <si>
    <t>Gestión ambiental y biodiversidad</t>
  </si>
  <si>
    <t>2017005810484</t>
  </si>
  <si>
    <t>2017005810177</t>
  </si>
  <si>
    <t>2386</t>
  </si>
  <si>
    <t>2017005810470</t>
  </si>
  <si>
    <t>SOCIAL</t>
  </si>
  <si>
    <t>REDUCCIÓN DE BRECHAS DE POBREZA PARA LA IGUALDAD</t>
  </si>
  <si>
    <t>Eficiencia Administrativa</t>
  </si>
  <si>
    <t>FONDO DE SEGURIDAD</t>
  </si>
  <si>
    <t>57</t>
  </si>
  <si>
    <t>Convivencia ciudadana</t>
  </si>
  <si>
    <t>FONDO LOCAL DE SALUD</t>
  </si>
  <si>
    <t>3090</t>
  </si>
  <si>
    <t>Sistema asistencial e intervencionista humanizado</t>
  </si>
  <si>
    <t>Indígenas</t>
  </si>
  <si>
    <t>Red  integral para la prestación de servicios básicos, especializados  y respuesta a las capacidades básicas en salud pública</t>
  </si>
  <si>
    <t xml:space="preserve">FONDO DE GESTION DEL RIESGO </t>
  </si>
  <si>
    <t>47</t>
  </si>
  <si>
    <t>Crecimiento Resiliente y Reducción del Riesgo</t>
  </si>
  <si>
    <t>47.02.04</t>
  </si>
  <si>
    <t xml:space="preserve">SECRETARIA DE DESARROLLO SOCIAL </t>
  </si>
  <si>
    <t>Niñez, adolescencia y familia</t>
  </si>
  <si>
    <t>Primera Infancia</t>
  </si>
  <si>
    <t xml:space="preserve">Infancia </t>
  </si>
  <si>
    <t>Adolescencia</t>
  </si>
  <si>
    <t>Fortalecimiento y bienestar Familiar</t>
  </si>
  <si>
    <t>Juventud</t>
  </si>
  <si>
    <t>Paz, Convivencia y Participación Juvenil</t>
  </si>
  <si>
    <t>Mujeres y Equidad de Género</t>
  </si>
  <si>
    <t>Orientación sexual e identidades de género diversas</t>
  </si>
  <si>
    <t>Víctimas</t>
  </si>
  <si>
    <t>24</t>
  </si>
  <si>
    <t>Prevención y protección para las Víctimas</t>
  </si>
  <si>
    <t>25</t>
  </si>
  <si>
    <t>Reparación Integral a las Víctimas</t>
  </si>
  <si>
    <t>VALOR TOTAL DEL POAI</t>
  </si>
  <si>
    <t>Modelo Preventivo con enfoque de riesgos</t>
  </si>
  <si>
    <t>3036</t>
  </si>
  <si>
    <t>3042</t>
  </si>
  <si>
    <t>3063</t>
  </si>
  <si>
    <t>3077</t>
  </si>
  <si>
    <t>3079</t>
  </si>
  <si>
    <t>3081</t>
  </si>
  <si>
    <t>3083</t>
  </si>
  <si>
    <t>3087</t>
  </si>
  <si>
    <t xml:space="preserve">VALOR TOTAL DEL PROYECTO </t>
  </si>
  <si>
    <t>42.03.02</t>
  </si>
  <si>
    <t>META DE PRODUCTO</t>
  </si>
  <si>
    <t>INDICADOR DE PRODUCTO</t>
  </si>
  <si>
    <t>40.01.01</t>
  </si>
  <si>
    <t>Número de hectáreas establecidas.</t>
  </si>
  <si>
    <t>Aumentar el número de hectáreas sembradas y cosechadas de cultivos tradicionales, alternativos, promisorios, forestales, pasturas, bancos mixtos de forraje y sistemas silvopastoriles,   bajo sistemas de producción sostenibles que permita aumentar la productividad agrícola de manera integral.</t>
  </si>
  <si>
    <t>3217</t>
  </si>
  <si>
    <t>3218</t>
  </si>
  <si>
    <t>3221</t>
  </si>
  <si>
    <t>SECTOR FUT</t>
  </si>
  <si>
    <t>CÓDIGO SECTOR FUT</t>
  </si>
  <si>
    <t>EDUCACIÓN</t>
  </si>
  <si>
    <t>DEPORTE Y RECREACIÓN</t>
  </si>
  <si>
    <t>CULTURA</t>
  </si>
  <si>
    <t>VIVIENDA</t>
  </si>
  <si>
    <t>A.10</t>
  </si>
  <si>
    <t>A.12</t>
  </si>
  <si>
    <t>A.13</t>
  </si>
  <si>
    <t>PROMOCIÓN DEL DESARROLLO</t>
  </si>
  <si>
    <t>A.14</t>
  </si>
  <si>
    <t>ATENCIÓN A GRUPOS VULNERABLES - PROMOCIÓN SOCIAL</t>
  </si>
  <si>
    <t>A.15</t>
  </si>
  <si>
    <t>EQUIPAMIENTO</t>
  </si>
  <si>
    <t>A.17</t>
  </si>
  <si>
    <t>FORTALECIMIENTO INSTITUCIONAL</t>
  </si>
  <si>
    <t>A.18</t>
  </si>
  <si>
    <t>A.1.</t>
  </si>
  <si>
    <t>A.4.</t>
  </si>
  <si>
    <t>A.5.</t>
  </si>
  <si>
    <t>A.7.</t>
  </si>
  <si>
    <t>Kilómetros  de vías urbanas mejoradas,  pavimentadas o rehabilitadas.</t>
  </si>
  <si>
    <t>Mejorar el estado de la red vial en cascos urbanos y centros poblados del territorio, logrando conectividad, accesibilidad y movilidad.</t>
  </si>
  <si>
    <t>Kilómetros de vías terciarias mantenidos o mejorados.</t>
  </si>
  <si>
    <t>Alcanzar con los municipios la consolidación de la red vial terciaria incluyendo la aplicación de tecnología certificada de última generación que mejore la productividad regional.</t>
  </si>
  <si>
    <t>Número de sistemas de alcantarillado sanitario a ampliar y mejorar en el área urbana.</t>
  </si>
  <si>
    <t>Ampliar y mejorar los sistemas de alcantarillado sanitario en las zonas urbanas para el aumento de cobertura del servicio y la reducción de los volúmenes de aguas residuales no tratadas, minimizando los impactos al medio ambiente.</t>
  </si>
  <si>
    <t xml:space="preserve">NO </t>
  </si>
  <si>
    <t>VALOR 2019</t>
  </si>
  <si>
    <t>Número de estrategias de promoción implementadas.</t>
  </si>
  <si>
    <t>Número  de empresas fortalecidas.</t>
  </si>
  <si>
    <t>44.01.05</t>
  </si>
  <si>
    <t>Número de diseños, estudios de preinversión y políticas formuladas por la entidad.</t>
  </si>
  <si>
    <t>Aumentar la disponibilidad de infraestructura educativa con calidad, sostenibilidad  para mejorar el acceso y permanencia en las instituciones educativas y Centro Educativo Rural (CER).</t>
  </si>
  <si>
    <t>Número de sedes educativas con infraestructuras mejoradas, dotadas o nuevas infraestructuras.</t>
  </si>
  <si>
    <t>Mejorar el acceso a la educación técnica, tecnológica y superior a los jóvenes con un enfoque de género y de formación de capital humano</t>
  </si>
  <si>
    <t>04.01.04</t>
  </si>
  <si>
    <t>Aumentar la cobertura de los programas de la red de bibliotecas públicas en la zona rural y urbana de los 7 municipios del departamento.</t>
  </si>
  <si>
    <t>Número de registros de acceso a programas de promoción de lectura y escritura en la red de bibliotecas durante el cuatrienio, en los municipios del departamento de Arauca.</t>
  </si>
  <si>
    <t>Número de niños, niñas y adolescentes formados en expresiones artísticas y culturales.</t>
  </si>
  <si>
    <t>40.02.01</t>
  </si>
  <si>
    <t>Impulsar la producción rural, fomento a mercados verdes y biocomercio  a través de la provisión de bienes y servicios  que permitan mejorar las actividades agropecuarias y  empresariales como  fuente de riqueza para los productores del campo.</t>
  </si>
  <si>
    <t>Número de productores rurales beneficiados con asistencia técnica integral.</t>
  </si>
  <si>
    <t>Desarrollar programas de reconversión agropecuaria que desarrollen tecnologías limpias que permitan aumentar la eficiencia y crecimiento verde de la producción.</t>
  </si>
  <si>
    <t>Número de productores que adopten tecnologías limpias.</t>
  </si>
  <si>
    <t>40.07.01</t>
  </si>
  <si>
    <t>Ampliar la participación de las instituciones y comunidades locales en la educación ambiental y desarrollo productivo sostenible.</t>
  </si>
  <si>
    <t>Número de proyectos ejecutados en el marco de la política de educación ambiental.</t>
  </si>
  <si>
    <t>Adquirir hectáreas en ecosistemas estratégicos para el manejo eficiente del recurso hídrico.</t>
  </si>
  <si>
    <t>Número de  hectáreas adquiridas  en ecosistemas estratégicos para la provisión del recurso hídrico para acueductos.</t>
  </si>
  <si>
    <t>45.02.02</t>
  </si>
  <si>
    <t>45.03.01</t>
  </si>
  <si>
    <t>Implementar o mejorar los sistemas de alcantarillado sanitario en la zona rural nucleada  y soluciones individuales sostenibles para el manejo de excretas en área rural dispersa, para el aumento de cobertura del servicio y la reducción de los volúmenes de aguas residuales no tratadas o dispuestas inadecuadamente, minimizando los impactos al medio ambiente.</t>
  </si>
  <si>
    <t>Número de sistemas de alcantarillado sanitario a implementar o mejorar en el área rural nucleada.</t>
  </si>
  <si>
    <t xml:space="preserve">Número de puentes construidos o rehabilitados. </t>
  </si>
  <si>
    <t>PRO ELECTRIFICACION RURAL (Ordenanza 014 de 2017)</t>
  </si>
  <si>
    <t>SGP Agua Potable y Saneamiento Basico (ultima doceava 2018)</t>
  </si>
  <si>
    <t>Asignacion poblacion atendida - Aportes Patronales SSF - SGP - Educación</t>
  </si>
  <si>
    <t>SGP Asignacion poblacion atendida - Descuentos del docente SSF - SGP - Educación</t>
  </si>
  <si>
    <t>Cancelaciones S.G.P. Educación</t>
  </si>
  <si>
    <t xml:space="preserve"> Rendimientos Financieros Prestación de servicios S.G.P.  Educacion (año en curso)</t>
  </si>
  <si>
    <t>Rendimientos Financieros Cancelaciones S.G.P Educación (año en curso)</t>
  </si>
  <si>
    <t>3233</t>
  </si>
  <si>
    <t>48.04.03</t>
  </si>
  <si>
    <t>Optimizar  la prestación del servicio para garantizar el buen funcionamiento de la entidad  y mejorar le servicio al cliente.</t>
  </si>
  <si>
    <t>Número sedes administrativas mejoradas y dotadas.</t>
  </si>
  <si>
    <t>3234</t>
  </si>
  <si>
    <t>48.01.01</t>
  </si>
  <si>
    <t>Porcentaje  de implementación del sistema de desarrollo administrativo.</t>
  </si>
  <si>
    <t>3235</t>
  </si>
  <si>
    <t>Construir, optimizar, adecuar, dotar y mejorar la infraestructura deportiva y recreativa en el Departamento.</t>
  </si>
  <si>
    <t>Número de escenarios deportivos o recreativos construidos, adecuados, dotados para la cultura activa.</t>
  </si>
  <si>
    <t>3236</t>
  </si>
  <si>
    <t>3237</t>
  </si>
  <si>
    <t>3238</t>
  </si>
  <si>
    <t>3325</t>
  </si>
  <si>
    <t>3239</t>
  </si>
  <si>
    <t>49.02.01</t>
  </si>
  <si>
    <t>Desarrollar e implementar los sistemas de información contable y financiera con Normas Internacionales de Contabilidad para el Sector Público (NICSP) que  generen mayor confiabilidad, agilidad y oportunidad en los procesos contables y financieros de la entidad territorial y que permitan el incremento de la capacidad institucional.</t>
  </si>
  <si>
    <t>Porcentaje  de software  de sistema de gestión contable y financiera integrados, fortalecidos y actualizado con Normas Internacionales de Contabilidad para el Sector Público (NICSP).</t>
  </si>
  <si>
    <t>3240</t>
  </si>
  <si>
    <t>49.03.01</t>
  </si>
  <si>
    <t>Implementar las Normas Internacionales de Contabilidad Pública (NICP).</t>
  </si>
  <si>
    <t>3241</t>
  </si>
  <si>
    <t>Número de urbanizaciones mejoradas de vivienda de interés social prioritaria (VISP).</t>
  </si>
  <si>
    <t>3242</t>
  </si>
  <si>
    <t>3243</t>
  </si>
  <si>
    <t>Número de familias beneficiadas con proyectos de adquisición de vivienda de interés social prioritaria con enfoque diferencial.</t>
  </si>
  <si>
    <t>3244</t>
  </si>
  <si>
    <t>Facilitar el acceso a la vivienda nueva  y mejoramiento de la calidad habitacional con mecanismos de monitoreo, construcción sostenible, gestión para habilitación del suelo para vivienda y gestión de proyectos que garanticen el cumplimiento de normas, criterios de aplicación y cierres financieros.</t>
  </si>
  <si>
    <t>Vivienda Rural</t>
  </si>
  <si>
    <t>3246</t>
  </si>
  <si>
    <t>Proporcionar que las familias  accedan a soluciones de vivienda  de interés social prioritaria y  productiva en el área rural del Departamento.</t>
  </si>
  <si>
    <t>Número de familias beneficiadas con proyectos de construcción de vivienda de interés social prioritaria y productiva, en el área rural con enfoque diferencial.</t>
  </si>
  <si>
    <t>3326</t>
  </si>
  <si>
    <t>3247</t>
  </si>
  <si>
    <t>39.04.01</t>
  </si>
  <si>
    <t>Mejorar la empresa con capacidades tecnológicas para incrementar la productividad, competitividad y desarrollar actividades de generación, adaptación.</t>
  </si>
  <si>
    <t xml:space="preserve">Número de acciones que promuevan  iniciativas de Ciencia, Tecnología e Innovación para la competitividad y productividad. </t>
  </si>
  <si>
    <t>3248</t>
  </si>
  <si>
    <t>42.01.01</t>
  </si>
  <si>
    <t>Implementar estrategias que promuevan productos turísticos principales  y productos turísticos complementarios.</t>
  </si>
  <si>
    <t>Número de  infraestructuras turísticas mejoradas.</t>
  </si>
  <si>
    <t>43</t>
  </si>
  <si>
    <t>Empleo Decente</t>
  </si>
  <si>
    <t>3249</t>
  </si>
  <si>
    <t>43.05.01</t>
  </si>
  <si>
    <t xml:space="preserve">Número de estrategias implementadas. </t>
  </si>
  <si>
    <t>2017005810176</t>
  </si>
  <si>
    <t>3037</t>
  </si>
  <si>
    <t>44.02.03</t>
  </si>
  <si>
    <t>3250</t>
  </si>
  <si>
    <t>Mejorar la eficiencia en la planeación territorial y el cumplimiento de metas del Plan de Desarrollo y de las políticas públicas.</t>
  </si>
  <si>
    <t>Porcentaje de cumplimiento del Plan de Desarrollo.</t>
  </si>
  <si>
    <t>2017005810269</t>
  </si>
  <si>
    <t>3041</t>
  </si>
  <si>
    <t>52.01.01</t>
  </si>
  <si>
    <t>3251</t>
  </si>
  <si>
    <t>53.01.01</t>
  </si>
  <si>
    <t>Prestar asistencia técnica para facilitar el proceso en la actualización de los Planes Básicos de Ordenamiento Territorial ( PBOT) y  Esquemas de Ordenamiento Territorial (EOT).</t>
  </si>
  <si>
    <t>3252</t>
  </si>
  <si>
    <t>3253</t>
  </si>
  <si>
    <t>3254</t>
  </si>
  <si>
    <t>3255</t>
  </si>
  <si>
    <t>3256</t>
  </si>
  <si>
    <t>3259</t>
  </si>
  <si>
    <t>3272</t>
  </si>
  <si>
    <t>Avanzar en la modernización de la infraestructura productiva  sostenible  para el desarrollo de   las capacidades productivas y comerciales.</t>
  </si>
  <si>
    <t>Número  de infraestructuras para la producción y comercialización de bienes agropecuarios y agroindustriales.</t>
  </si>
  <si>
    <t>3273</t>
  </si>
  <si>
    <t>40.02.04</t>
  </si>
  <si>
    <t>Número de productores que acceden a los servicios de maquinaria.</t>
  </si>
  <si>
    <t>3275</t>
  </si>
  <si>
    <t>40.02.02</t>
  </si>
  <si>
    <t>Número de productores rurales que acceden a programas de proyectos productivos.</t>
  </si>
  <si>
    <t>3276</t>
  </si>
  <si>
    <t>3277</t>
  </si>
  <si>
    <t>45.01.01</t>
  </si>
  <si>
    <t>Conservar el uso sostenible del capital natural del territorio.</t>
  </si>
  <si>
    <t>Número de  programas de conservación de fauna, flora y ecosistemas  estratégicos.</t>
  </si>
  <si>
    <t>3278</t>
  </si>
  <si>
    <t>Ampliar y mejorar los sistemas de acueducto en las zonas urbanas para el aumento de cobertura y continuidad del servicio y el mejoramiento de la calidad del agua suministrada a la población, promoviendo la seguridad alimentaria, su uso eficiente y minimizando los impactos al medio ambiente.</t>
  </si>
  <si>
    <t>Número de sistemas de acueductos a ampliar y mejorar en el área urbana.</t>
  </si>
  <si>
    <t>3279</t>
  </si>
  <si>
    <t>Implementar o mejorar los sistemas de alcantarillado pluvial para la recolección y evacuación adecuada de las agua lluvias en el área urbana y centros nucleadas.</t>
  </si>
  <si>
    <t>Número de metros lineales de redes y colectores construidos  para conducir y disponer las aguas lluvias en el área urbana y centros nucleados.</t>
  </si>
  <si>
    <t>3280</t>
  </si>
  <si>
    <t>3281</t>
  </si>
  <si>
    <t>Implementar o mejorar los sistemas de recolección, transporte y disposición final adecuada de los residuos sólidos en el área urbana y centros nucleados, promoviendo soluciones integrales y regionales, dentro del marco de la gestión integral de residuos sólidos.</t>
  </si>
  <si>
    <t>Número de sistemas de disposición final adecuada de residuos sólidos a implementar o mejorar en el área urbana y centros nucleados.</t>
  </si>
  <si>
    <t>3282</t>
  </si>
  <si>
    <t>Generar estrategias de habitabilidad para los pueblos indígenas del departamento de Arauca, que sustenten el  territorio, el ambiente y la naturaleza.</t>
  </si>
  <si>
    <t>3283</t>
  </si>
  <si>
    <t>3284</t>
  </si>
  <si>
    <t>30.02.02</t>
  </si>
  <si>
    <t>Mejorar las condiciones de transitabilidad y servicio de las vías secundarias para el logro de la integración del territorio.</t>
  </si>
  <si>
    <t>Kilómetros de vías secundarias mejorados.</t>
  </si>
  <si>
    <t>3285</t>
  </si>
  <si>
    <t>3286</t>
  </si>
  <si>
    <t>3287</t>
  </si>
  <si>
    <t>3288</t>
  </si>
  <si>
    <t>3289</t>
  </si>
  <si>
    <t>3290</t>
  </si>
  <si>
    <t>32.03.01</t>
  </si>
  <si>
    <t>Aumentar   la cobertura del servicio de energía eléctrica  en el área rural.</t>
  </si>
  <si>
    <t xml:space="preserve">Número de nuevos usuarios rurales conectados al sistema de distribución local. </t>
  </si>
  <si>
    <t>3291</t>
  </si>
  <si>
    <t>32.02.01</t>
  </si>
  <si>
    <t>Aumentar la cobertura del servicio de energía eléctrica  en el área urbana.</t>
  </si>
  <si>
    <t>Número de nuevos usuarios conectados al sistema de distribución local.</t>
  </si>
  <si>
    <t>3292</t>
  </si>
  <si>
    <t>3293</t>
  </si>
  <si>
    <t>3294</t>
  </si>
  <si>
    <t>3295</t>
  </si>
  <si>
    <t>3327</t>
  </si>
  <si>
    <t>3329</t>
  </si>
  <si>
    <t>3296</t>
  </si>
  <si>
    <t>34.02.01</t>
  </si>
  <si>
    <t>Mejorar el desarrollo  de entornos e infraestructuras  sostenibles que generen beneficios en términos ambientales, turísticos, económicos, sociales e institucionales  que contribuyan a  mejorar  la calidad del paisaje urbano.</t>
  </si>
  <si>
    <t>Número de entornos urbanísticos sostenibles construidos o mejorados.</t>
  </si>
  <si>
    <t>3297</t>
  </si>
  <si>
    <t>34.01.01</t>
  </si>
  <si>
    <t>Mejorar la construcción de nuevas áreas de desarrollo urbano sostenible, mediante programas de renovación urbana, mejoramiento integral de barrios y  sistemas de movilidad eficientes.</t>
  </si>
  <si>
    <t>Número de espacios públicos  adecuados mejorados o construidos en el marco de actuaciones urbanas integrales.</t>
  </si>
  <si>
    <t>3104</t>
  </si>
  <si>
    <t>5</t>
  </si>
  <si>
    <t>3298</t>
  </si>
  <si>
    <t>3299</t>
  </si>
  <si>
    <t>3300</t>
  </si>
  <si>
    <t>3304</t>
  </si>
  <si>
    <t>56.01.01</t>
  </si>
  <si>
    <t>Desarrollar estrategias que combatan los delitos de mayor impacto en el Departamento.</t>
  </si>
  <si>
    <t>Número de acciones ejecutadas del Plan de Seguridad Ciudadana.</t>
  </si>
  <si>
    <t>3305</t>
  </si>
  <si>
    <t>56.04.02</t>
  </si>
  <si>
    <t>Implementación de tecnologías para la seguridad ciudadana.</t>
  </si>
  <si>
    <t>Número de redes comunitarias fortalecidas</t>
  </si>
  <si>
    <t>3306</t>
  </si>
  <si>
    <t>56.04.01</t>
  </si>
  <si>
    <t xml:space="preserve">Número de tecnologías implementadas. </t>
  </si>
  <si>
    <t>3307</t>
  </si>
  <si>
    <t>Mejorar las acciones transectoriales e intersectoriales para la promoción, prevención, detección temprana, tratamiento, rehabilitación y paliación con enfoque diferencial,  de las condiciones no transmisibles; los modos y estilos de vida saludables y las alteraciones de la salud bucal, visual, auditiva y comunicativa en la población urbana y rural del Departamento.</t>
  </si>
  <si>
    <t>Porcentaje de instituciones prestadoras de salud  y planes territoriales de salud -plan de intervenciones colectivas con la normatividad y estrategias del programa de salud bucal implementadas.</t>
  </si>
  <si>
    <t>3310</t>
  </si>
  <si>
    <t>Desarrollar acciones que garanticen la Seguridad Alimentaria y Nutricional (SAN) mediante la implementación, seguimiento y evaluación con enfoque diferencial de acciones transectoriales el fortalecimiento de la autoridad sanitaria y la vigilancia nutricional con el fin de asegurar la salud nutricional y el derecho de los consumidores en el Departamento.</t>
  </si>
  <si>
    <t>Número de beneficiarios menores de 10 años con las estrategias de complementación, suplementación y desparasitación masiva con participación comunitaria realizadas.</t>
  </si>
  <si>
    <t>3311</t>
  </si>
  <si>
    <t>3312</t>
  </si>
  <si>
    <t>Atender los determinantes particulares que conllevan inequidades sociales y sanitarias persistentes en la primera infancia, infancia y adolescencia; envejecimiento y vejez; salud y género; salud en poblaciones étnicas; discapacidad y víctimas del conflicto a través del cumplimiento de las políticas públicas de primera infancia, infancia y adolescencia, con trabajo articulado entre los actores del sector, generando estrategias de movilización social y participación de niñas, niños y adolescentes para la exigibilidad de sus derechos, aplicando acciones de disminución de barreras de acceso a los servicios de salud, tecnologías de la información y la comunicación al servicio de la salud de la primera infancia, infancia y adolescencia, perfeccionado a través del seguimiento y evaluación de la gestión para el desarrollo integral de niñas, niños y adolescentes, envejecimiento y vejez. (gestión de recursos)</t>
  </si>
  <si>
    <t>Número de visitas domiciliarias realizadas para la educación en detección, identificación, clasificación y tratamiento oportuno de las enfermedades prevalentes de la primera infancia en los menores de un año, con enfoque diferencial incluido zona rural.</t>
  </si>
  <si>
    <t>3330</t>
  </si>
  <si>
    <t>3331</t>
  </si>
  <si>
    <t>3332</t>
  </si>
  <si>
    <t>3313</t>
  </si>
  <si>
    <t>Alcanzar cobertura universal y garantizar la accesibilidad y oportunidad, calidad y eficiencia de la prestación de los servicios de salud básicos y/o especializados mediante la gestión de recursos, construcción, terminación, adecuación, puesta en marcha y dotación de la infraestructura física, científica, tecnológica y operativa con enfoque diferencial de la red pública hospitalaria de baja, mediana y alta complejidad del Departamento.</t>
  </si>
  <si>
    <t>Porcentaje de infraestructura hospitalaria adecuada (baja, mediana y alta complejidad).</t>
  </si>
  <si>
    <t>3314</t>
  </si>
  <si>
    <t>3318</t>
  </si>
  <si>
    <t>3319</t>
  </si>
  <si>
    <t>Regular, conducir, gestionar financieramente, fiscalizar el sistema general de seguridad social en salud, vigilar epidemiológica y sanitariamente, generar movilización social, ejecutar las acciones colectivas y garantizar el aseguramiento, la red de laboratorios  y la provisión adecuada de servicios de salud en el Departamento.</t>
  </si>
  <si>
    <t>Porcentaje de ensayos acreditados proyectados (10) en el laboratorio de salud pública fronterizo bajo la norma ISO 17025:2005.</t>
  </si>
  <si>
    <t>3172</t>
  </si>
  <si>
    <t>47,02,04</t>
  </si>
  <si>
    <t>Construcción de obras de protección y respuesta para la reducción del riesgo urbano y rural en el Departamento de Arauca</t>
  </si>
  <si>
    <t>3320</t>
  </si>
  <si>
    <t>Mejorar los procesos de gestión del riesgo para reducir la vulnerabilidad de las poblaciones del departamento.</t>
  </si>
  <si>
    <t>3321</t>
  </si>
  <si>
    <t>Implementar la política pública de primera infancia.</t>
  </si>
  <si>
    <t>Porcentaje de política pública implementada.</t>
  </si>
  <si>
    <t>3322</t>
  </si>
  <si>
    <t>Generar espacios de protección y ofrecer mecanismos de prevención a las mujeres víctimas de violencias, que mejoren las condiciones de vida y el bienestar social.</t>
  </si>
  <si>
    <t>Diseñar e implementar el Plan Integral de Prevención de Violencias  basadas en género.</t>
  </si>
  <si>
    <t>3323</t>
  </si>
  <si>
    <t>Generar independencia, autonomía, igualdad  y estabilidad económica para las mujeres en las zonas  urbana y rural.</t>
  </si>
  <si>
    <t>Número de mujeres y asociaciones con proyectos de generación de ingresos y emprendimientos productivos creados o fortalecidos.</t>
  </si>
  <si>
    <t>3185</t>
  </si>
  <si>
    <t>21,02,01</t>
  </si>
  <si>
    <t>3324</t>
  </si>
  <si>
    <t>Número de familias  de los pueblos indígenas que se focalizan y priorizan para la construcción o mejoramiento de la calidad de la vivienda indígena  conservando su cultura, entorno y cosmovisión en el marco del Contrato Plan.</t>
  </si>
  <si>
    <t>2017005810234</t>
  </si>
  <si>
    <t>2017005810495</t>
  </si>
  <si>
    <t>2017005810458</t>
  </si>
  <si>
    <t>2017005810423</t>
  </si>
  <si>
    <t>2017005810394</t>
  </si>
  <si>
    <t>2017005810530</t>
  </si>
  <si>
    <t xml:space="preserve">Administración y pago de la nómina de funcionarios administrativos vinculados a la planta de personal para desarrollar labores administrativas en los establecimientos educativos oficiales del departamento de Arauca </t>
  </si>
  <si>
    <t xml:space="preserve">Aporte patronal por concepto de salud a  EPS privada o pública,  liquidación sobre nómina del personal administrativo de los establecimientos educativos oficiales del departamento de Arauca. </t>
  </si>
  <si>
    <t xml:space="preserve">Aporte patronal cotización  a fondo de pensión privado o público, liquidación sobre nómina del personal  administrativo de los establecimientos educativos oficiales del departamento de Arauca.  </t>
  </si>
  <si>
    <t xml:space="preserve">Aporte patronal por concepto de riesgos laborales, liquidación sobre nómina del personal  administrativo de los establecimientos educativos oficiales del departamento de Arauca.  </t>
  </si>
  <si>
    <t>Aportes fondos cesantías, sobre nómina personal administrativo  de los establecimientos educativos oficiales del departamento de Arauca. (Incluye provisión para pago de los intereses sobre cesantías de los empleados del régimen anualizado).</t>
  </si>
  <si>
    <t xml:space="preserve">Aporte parafiscal destinado por la ley 21 de 1982  al SENA, liquidación sobre la nómina de administrativos de los establecimientos educativos oficiales del departamento de Arauca </t>
  </si>
  <si>
    <t>Aporte parafiscal destinados por la ley 89 de 1988 al ICBF, liquidación sobre la nómina de administrativos de los establecimientos educativos oficiales del departamento de Arauca</t>
  </si>
  <si>
    <t xml:space="preserve">Aporte parafiscal destinado por la ley 21 de 1982  a la ESAP, liquidación sobre la nómina de administrativos de los establecimientos educativos oficiales del departamento de Arauca </t>
  </si>
  <si>
    <t xml:space="preserve">Aporte parafiscal destinado por la ley 21 de 1982  a proveer el pago del subsidio familiar, liquidación sobre la nómina de administrativos de los establecimientos educativos oficiales del departamento de Arauca </t>
  </si>
  <si>
    <t xml:space="preserve">Aporte parafiscal destinado por la ley 21 de 1982  a las escuelas industriales e institutos técnicos, liquidación sobre la nómina de administrativos de los establecimientos educativos oficiales del departamento de Arauca </t>
  </si>
  <si>
    <t>Aporte provisión retroactividad cesantías aplicable a servidores vinculados antes del 30 de diciembre de 1996</t>
  </si>
  <si>
    <t xml:space="preserve">Apoyo para viáticos y gastos de viaje  destinados a financiar los desplazamientos del personal docente, directivo docente y administrativo del  departamento de Arauca, financiados con recursos del SGP-educación. </t>
  </si>
  <si>
    <t xml:space="preserve">Prestación de servicio de aseo para los establecimientos educativos oficiales del departamento de Arauca </t>
  </si>
  <si>
    <t xml:space="preserve">Administración y pago de la nómina de   docentes vinculados a la planta de personal del departamento de Arauca pago con situación de fondos (CSF)  </t>
  </si>
  <si>
    <t xml:space="preserve">Administración y pago de la nómina de   docentes vinculados a la planta de personal del departamento de Arauca     (aporte SSF para la seguridad social del 8% que realiza el docente afiliado al FOMAG)  </t>
  </si>
  <si>
    <t>Aportes SENA, sobre la nómina de docentes vinculados a la planta de personal del departamento de Arauca, (ley 21/82).</t>
  </si>
  <si>
    <t>Aportes a ICBF, sobre la nómina de docentes vinculados a la planta de personal del departamento de Arauca, (ley 89/88).</t>
  </si>
  <si>
    <t>Aportes a ESAP,  sobre la nómina de docentes vinculados a la planta de personal del departamento de Arauca, (ley 21/82)</t>
  </si>
  <si>
    <t>Aportes a  caja de compensación familiar,  sobre la nómina de docentes vinculados a la planta de personal del departamento de Arauca, (ley 21/82).</t>
  </si>
  <si>
    <t>Aportes a escuelas industriales e institutos técnicos, sobre la nómina de docentes vinculados a la planta de personal del departamento de Arauca, (ley 21/82).</t>
  </si>
  <si>
    <t>Aporte patronal para cesantías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</si>
  <si>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t>
  </si>
  <si>
    <t>Suministro de calzado y vestido de labor para los docentes conforme a lo dispuesto en la ley 70 de 1988 y decreto reglamentario 1978  de 1989</t>
  </si>
  <si>
    <t xml:space="preserve">Administración y pago de la nómina  de directivos docentes vinculados a la planta de personal del departamento de Arauca. Pago con situación de fondos (CSF)   </t>
  </si>
  <si>
    <t xml:space="preserve">Administración y pago de la nómina de directivos docentes vinculados a la planta de personal del departamento de Arauca. (aporte SSF para la seguridad social del 8% que realiza el docente afiliado al FOMAG) </t>
  </si>
  <si>
    <t>Aportes SENA, sobre nómina de directivos docentes vinculados a la planta de personal del departamento de Arauca, (ley 21/82).</t>
  </si>
  <si>
    <t>Aportes a ICBF, sobre nómina de directivos docentes vinculados a la planta de personal del departamento de Arauca, (ley 89/88).</t>
  </si>
  <si>
    <t>Aportes a ESAP, sobre nómina de directivos docentes vinculados a la planta de personal del departamento de Arauca, (ley 21/82).</t>
  </si>
  <si>
    <t>Aportes a  caja de compensación familiar, sobre nómina de directivos docentes vinculados a la planta de personal del departamento de Arauca, (ley 21/82).</t>
  </si>
  <si>
    <t>Aportes a escuelas industriales e institutos técnicos, sobre nómina de directivos docentes vinculados a la planta de personal del departamento de Arauca, (ley 21/82).</t>
  </si>
  <si>
    <t>Aporte patronal para cesantías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</si>
  <si>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t>
  </si>
  <si>
    <t>Suministro de calzado y vestido de labor para los directivos docentes conforme a lo dispuesto en la ley 70 de 1988 y decreto reglamentario 1978  de 1989</t>
  </si>
  <si>
    <t>Dotación de mobiliario institucional y medios y recursos pedagógicos específicos para garantizar la adecuada atención de la matricula atendida bajo la modalidad de internado en el departamento de Arauca.</t>
  </si>
  <si>
    <t>Adecuación y mejoramiento de infraestructura educativa que garantice la adecuada atención de la población atendida bajo la modalidad de internado en el departamento de Arauca.</t>
  </si>
  <si>
    <t>Apoyo con enfoque diferencial a los establecimientos educativos oficiales del departamento de Arauca para garantizar la sostenibilidad de la conectividad  a través del programa conexión total, implementado por el MEN</t>
  </si>
  <si>
    <t>Proyecto para el pago de la nómina de pensionados nacionalizados docentes y administrativos que se financian con  recursos de cancelaciones-SGP/educación. (ley 43/1975, ley 91/1989 y ley 100/1993)</t>
  </si>
  <si>
    <t>Mejorar la prestación del servicio educativo para garantizar la eficiencia administrativa, operativa y planta de servicios al 100% de las sedes  educativas del Departamento.</t>
  </si>
  <si>
    <t>Número de sedes educativas que prestan eficientemente el servicio educativo.</t>
  </si>
  <si>
    <t>474</t>
  </si>
  <si>
    <t>05.01.01</t>
  </si>
  <si>
    <t>05.01.02</t>
  </si>
  <si>
    <t>05.01.03</t>
  </si>
  <si>
    <t>05.01.04</t>
  </si>
  <si>
    <t>05.01.05</t>
  </si>
  <si>
    <t>05.01.06</t>
  </si>
  <si>
    <t>05.01.07</t>
  </si>
  <si>
    <t>05.01.08</t>
  </si>
  <si>
    <t>05.01.09</t>
  </si>
  <si>
    <t>05.01.10</t>
  </si>
  <si>
    <t>05.01.11</t>
  </si>
  <si>
    <t>05.01.12</t>
  </si>
  <si>
    <t>05.01.13</t>
  </si>
  <si>
    <t>05.01.14</t>
  </si>
  <si>
    <t>05.01.15</t>
  </si>
  <si>
    <t>05.01.16</t>
  </si>
  <si>
    <t>05.01.17</t>
  </si>
  <si>
    <t>05.01.18</t>
  </si>
  <si>
    <t>05.01.19</t>
  </si>
  <si>
    <t>05.01.20</t>
  </si>
  <si>
    <t>05.01.21</t>
  </si>
  <si>
    <t>05.01.22</t>
  </si>
  <si>
    <t>05.01.23</t>
  </si>
  <si>
    <t>05.01.24</t>
  </si>
  <si>
    <t>05.01.25</t>
  </si>
  <si>
    <t>05.01.26</t>
  </si>
  <si>
    <t>05.01.27</t>
  </si>
  <si>
    <t>05.01.28</t>
  </si>
  <si>
    <t>05.01.29</t>
  </si>
  <si>
    <t>05.01.30</t>
  </si>
  <si>
    <t>05.01.31</t>
  </si>
  <si>
    <t>05.01.32</t>
  </si>
  <si>
    <t>05.01.33</t>
  </si>
  <si>
    <t>05.01.34</t>
  </si>
  <si>
    <t>05.01.35</t>
  </si>
  <si>
    <t>05.01.36</t>
  </si>
  <si>
    <t>05.01.37</t>
  </si>
  <si>
    <t>05.01.38</t>
  </si>
  <si>
    <t>05.01.39</t>
  </si>
  <si>
    <t>05.01.40</t>
  </si>
  <si>
    <t>2017005810225</t>
  </si>
  <si>
    <t>Apoyo  a programas culturales y artísticos a la población Afrodescendiente en el departamento de Arauca.</t>
  </si>
  <si>
    <t>2017005810237</t>
  </si>
  <si>
    <t>23.04.12</t>
  </si>
  <si>
    <t>Apoyo  a programas culturales y artísticos a la población indígenas en el departamento de Arauca.</t>
  </si>
  <si>
    <t>Implementación de acciones que promuevan la pedagogía para la reconciliación y construcción de paz en la población de Arauca</t>
  </si>
  <si>
    <t>Remodelación obras complementarias de la infraestructura Física de las áreas comunes de la  Gobernación de Arauca (VF)</t>
  </si>
  <si>
    <t>Mejoramiento y Modernización de la información laboral del Departamento de Arauca(VF)</t>
  </si>
  <si>
    <t>Apoyo a los eventos deportivos institucionalizados y de organismos deportivos en el Departamento de Arauca</t>
  </si>
  <si>
    <t>Construcción corrales de exposición en el Complejo Ferial en el Municipio de Arauquita (VF)</t>
  </si>
  <si>
    <t>Construcción de obras de protección y respuesta para la reducción del riesgo urbano y rural en el Departamento de Arauca (VF)</t>
  </si>
  <si>
    <t>Apoyo al Deporte competitivo y de alto rendimiento en el Departamento de Arauca</t>
  </si>
  <si>
    <t>Construcción de la Segunda etapa de la cancha múltiple y sintética Las Ferias Tame (VF)</t>
  </si>
  <si>
    <t>Mejoramiento  de la Pista de Patinaje del Municipio de Arauca, Departamento de Arauca (VF)</t>
  </si>
  <si>
    <t>Construcción parque deportivo y recreativo del barrio la granja municipio de Saravena, departamento de Arauca(VF)</t>
  </si>
  <si>
    <t>Revisión en la Aplicación al Nuevo Marco Normativo NICSP y Saneamiento Contable para la Gobernación de Arauca(VF)</t>
  </si>
  <si>
    <t>Adquisición de predio y adecuación de obras de urbanismo en el Municipio de Arauca Departamento de Arauca</t>
  </si>
  <si>
    <t>Construcción Y Adecuación De Urbanismo y obras complementarias para los Proyectos de vivienda Castillos del Llano y Laureles Etapa I En El Municipio De Arauca, Departamento de Arauca(VF)</t>
  </si>
  <si>
    <t>Asistencia Técnica y acompañamiento para el acceso y gestión de proyectos que garanticen el cumplimiento de los programas de vivienda del Departamento de Arauca(VF)</t>
  </si>
  <si>
    <t>Desarrollo de obras complementarias para la habitabilidad de los proyectos  de vivienda Rural del Departamento de Arauca (VF)</t>
  </si>
  <si>
    <t>Implementación de estrategias de promoción y desarrollo del turismo sostenible en el departamento de Arauca (VF)</t>
  </si>
  <si>
    <t>Mejoramiento de la infraestructura Turística y acciones complementarias para la operación y puesta en marcha de la primera etapa del parque Eco turístico Los libertadores del Municipio de Tame, Departamento de Arauca (VF)</t>
  </si>
  <si>
    <t xml:space="preserve"> Implementación de la política para generar empleo con calidad que promueva el acceso y el derecho al trabajo digno y decente en el Departamento de Arauca (VF)</t>
  </si>
  <si>
    <t>Apoyo a las acciones que fortalezcan el Emprendimiento  y el sector empresarial  del Departamento de Arauca (VF)</t>
  </si>
  <si>
    <t>Asistencia técnica Municipal como apoyo a la gestión territorial y el fortalecimiento de los municipios del Departamento de Arauca</t>
  </si>
  <si>
    <t>Estudios, Diseños y formulación de proyectos para el mejoramiento y oportunidad de la Inversión en Arauca (VF)</t>
  </si>
  <si>
    <t>Apoyo al proceso de evaluación del Plan de Desarrollo y fortalecimiento del Banco de Programas y Proyectos del Departamento Arauca(VF)</t>
  </si>
  <si>
    <t>Apoyo a la Financiación de mecanismo de integración, articulación y regionalización  que promuevan la competitividad del territorio(VF)</t>
  </si>
  <si>
    <t>Actualización y revisión del Esquema de Ordenamiento Territorial del municipio de Fortul, Arauca(VF)</t>
  </si>
  <si>
    <t>Implementación de estrategias de transformación productiva y el desarrollo de clusters que potencien la competitividad del Departamento de Arauca</t>
  </si>
  <si>
    <t>Construcción de la infraestructura física de la Institución   Educativa Ernesto Rincón Ducón ( I etapa) del Centro poblado el  Botalón, Municipio de Tame, Departamento de Arauca (VF)</t>
  </si>
  <si>
    <t>Mejoramiento y adecuación de la sede principal de la Escuela Normal Superior María Inmaculada del Municipio de Arauca, Departamento de Arauca (VF)</t>
  </si>
  <si>
    <t>Adecuación y mejoramiento de la infraestructura física de la institución educativa Instituto de promoción agropecuario del Municipio de Tame, Departamento de Arauca. (VF)</t>
  </si>
  <si>
    <t>Construcción  aulas escolares en la zona rural del Departamento de Arauca (VF)</t>
  </si>
  <si>
    <t>Dotación de ambientes escolares para las instituciones educativas del Municipio de Tame, Departamento de Arauca (VF)</t>
  </si>
  <si>
    <t>Construcción  de la infraestructura educativa de la  Concentración de Desarrollo Rural del Municipio de Saravena, Departamento de Arauca (VF)</t>
  </si>
  <si>
    <t>Fortalecimiento de la productividad de la cadena carne leche a través del mejoramiento de los procesos de recolección, condiciones de manejo y buenas prácticas ganaderas en la producción de la leche a los productores del Departamento de Arauca (VF)</t>
  </si>
  <si>
    <t>Apoyo al mejoramiento de la disponibilidad de forraje para ganadería en el Departamento de Arauca (VF)</t>
  </si>
  <si>
    <t>Apoyo al mejoramiento de la productividad del sector ganadero a través de la implementación de biotecnologías de la reproducción en el Departamento De Arauca. (VF)</t>
  </si>
  <si>
    <t>Apoyo Establecimiento de nuevas áreas de la línea productiva cacao Arauquita, Arauca, Fortul, Saravena, Tame  (VF)</t>
  </si>
  <si>
    <t>Apoyo a la implementación de un programa de ovinocultura para mejorar los ingresos de productores del área rural del departamento de Arauca (VF)</t>
  </si>
  <si>
    <t xml:space="preserve">  Apoyo a las acciones que fortalezcan el sector productivo del plátano del departamento de Arauca (VF)</t>
  </si>
  <si>
    <t>Apoyo a la implementación de un programa sanitario en el Departamento de Arauca</t>
  </si>
  <si>
    <t>Fortalecimiento de la actividades de educación ambiental en el Departamento de Arauca. (VF)</t>
  </si>
  <si>
    <t>Conservación restauración y rehabilitación de áreas protectoras en zonas de captación de agua en la cordillera oriental Departamento de Arauca (VF)</t>
  </si>
  <si>
    <t>Apoyo al desarrollo de estrategias de protección y conservación  de flora y fauna en el Departamento de Arauca (VF)</t>
  </si>
  <si>
    <t>Optimización del sistema de acueducto del municipio de Fortul  (VF)</t>
  </si>
  <si>
    <t>Construcción del Alcantarillado Sanitario y sistema de tratamiento de aguas residuales del centro poblado de Puerto Nariño en el Municipio de Saravena, Departamento de Arauca  (VF)</t>
  </si>
  <si>
    <t>Ampliación, mejoramiento y optimización del sistema de alcantarillado del municipio de Arauca, departamento de Arauca  (VF)</t>
  </si>
  <si>
    <t xml:space="preserve"> Ampliación y mejoramiento del sistema de  Alcantarillado Sanitario del Municipio de Fortul, Departamento de Arauca  (VF)</t>
  </si>
  <si>
    <t>Construcción del acueducto rural para el resguardo indígena playas del Bojaba  del Municipio de Saravena, Departamento de Arauca  (VF)</t>
  </si>
  <si>
    <t>Construcción de puentes hamaca para comunidades indígenas en el Municipio de Saravena, Departamento de Arauca  (VF)</t>
  </si>
  <si>
    <t>Construcción de puente vehicular sobre el río Ele y obras complementarias, Corregimiento cañas bravas del Departamento de Arauca  (VF)</t>
  </si>
  <si>
    <t>Mantenimiento rehabilitación y conservación de sectores críticos del terraplén Ye de Zamuracos las camazas la florida  el rosario en la vereda Bogotá, municipio de Arauca  (VF)</t>
  </si>
  <si>
    <t>Mejoramiento y mantenimiento de vías terciarias mediante la operación del banco de maquinaria  del departamento de Arauca  (VF)</t>
  </si>
  <si>
    <t>Mejoramiento de la Vía Puerto Rondón - Cravo Norte, Departamento de Arauca  (VF)</t>
  </si>
  <si>
    <t>Mejoramiento , Mantenimiento y Rehabilitación de la Vía Corocoro - Cravo Norte, Departamento de Arauca  (VF)</t>
  </si>
  <si>
    <t>Mejoramiento, mantenimiento y rehabilitación de la vía Matapalito- Caracol, Municipio de Arauca, Departamento de Arauca  (VF)</t>
  </si>
  <si>
    <t>Mejoramiento y mantenimiento de la vía rural Sector el puente del Corozo- Escuela Buenos aires en el Municipio de Cravo Norte, Departamento de Arauca  (VF)</t>
  </si>
  <si>
    <t xml:space="preserve"> Construcción de Infraestructura eléctrica para atender proyectos de vivienda de interés social prioritario en el Departamento de Arauca (VF)</t>
  </si>
  <si>
    <t>Adecuación red de media tensión vereda Filipinas, sector espacio territorial de capacitación y reincorporación (ETCR) en el Municipio de Arauquita, Departamento de Arauca (VF)</t>
  </si>
  <si>
    <t>Ampliación electrificación veredas el Rosal, Vista Hermosa, Fundadores, La reserva y playa rica en el Municipio de Arauquita, Departamento de Arauca (VF)</t>
  </si>
  <si>
    <t>Ampliación de la electrificación rural en redes en media tensión y baja tensión en las veredas San Juan de Reinera, Los Colonos, Fundadores, La Reserva y Vista Hermosa en el Municipio de Arauquita, Departamento de Arauca (VF)</t>
  </si>
  <si>
    <t>Ampliación de la electrificación en la Vereda Brisas Municipio de Tame, Departamento de Arauca  (VF)</t>
  </si>
  <si>
    <t>Mejoramiento y rehabilitación en pavimento flexible del Dique vía del Municipio de Arauca, Departamento de Arauca  (VF)</t>
  </si>
  <si>
    <t>Mejoramiento de la red vial urbana en el Municipio de Tame, Departamento de Arauca  (VF)</t>
  </si>
  <si>
    <t>Pavimentación de la Carrera 18 entre calle 11 y Conjunto Residencial Las Gaviotas en el Municipio de Tame Departamento de Arauca  (VF)</t>
  </si>
  <si>
    <t>Fortalecimiento a las acciones de promoción, prevención y rehabilitación de salud bucal en el departamento de Arauca  (VF)</t>
  </si>
  <si>
    <t xml:space="preserve"> Fortalecimiento de entornos escolares saludables de salud bucal, visual, auditiva y comunicativa y promoción de las estrategias soy generación mas sonriente, veo bien aprendo bien, visión 20/20, somos todo oídos y amor por el silencio en Arauca (VF)</t>
  </si>
  <si>
    <t>fortalecimiento de la redes de apoyo comunitarias para la prevención de la morbimortalidad, en el Departamento de Arauca  (VF)</t>
  </si>
  <si>
    <t>Fortalecimiento del Plan estratégico para la contención de epidemias por enfermedades transmitidas por vectores en la frontera Colombo - venezolana del Departamento de Arauca  (VF)</t>
  </si>
  <si>
    <t>Desarrollo  de la estrategia de atención integral y gestión colectiva del riesgo en salud dirigido a población prioritaria del dpto. Arauca (VF)</t>
  </si>
  <si>
    <t>Adecuación y mejoramiento de la infraestructura física del hospital san juan de Dios de Puerto Rondón en el municipio de puerto rondón - departamento de Arauca (VF)</t>
  </si>
  <si>
    <t>Mejoramiento y adecuación de La Infraestructura Física del Hospital San Lorenzo en el Municipio De Arauquita (VF)</t>
  </si>
  <si>
    <t xml:space="preserve"> Adecuación y mejoramiento del área de cirugía de la ESE Jaime Alvarado y Castilla del Municipio de Arauca, Departamento de Arauca (VF)</t>
  </si>
  <si>
    <t>Fortalecimiento del sistema de gestión de la calidad en el laboratorio de salud publica fronterizo - II Fase. (VF)</t>
  </si>
  <si>
    <t>Fortalecimiento al programa de Hogares sustitutos y apoyo integral para la  atención a la  primera infancia en el Departamento de Arauca (VF)</t>
  </si>
  <si>
    <t>Fortalecimiento de las acciones del programa ampliado de inmunizaciones para la prevención de enfermedades inmunoprevenibles en el Departamento de Arauca</t>
  </si>
  <si>
    <t>Fortalecimiento de las acciones operativas de seguimiento y control del Sistema General de seguridad Social en salud del Departamento de Arauca</t>
  </si>
  <si>
    <t>Desarrollo de acciones integrales en salud mental para prevenir conductas de riesgo en la población del Departamento de Arauca</t>
  </si>
  <si>
    <t>Apoyo a las acciones en salud para el goce efectivo de derechos de la población vulnerable, adultos mayores, personas con discapacidad, genero, LGTBI en el Departamento de Arauca</t>
  </si>
  <si>
    <t>Apoyo a la segunda fase de regulación de rutas integrales de atención en salud - RIAS en el Departamento de Arauca</t>
  </si>
  <si>
    <t>Prevención y promoción de estrategias que brinden protección integral a la infancia en el Departamento de Arauca</t>
  </si>
  <si>
    <t>Construcción casa de la Mujer en el Municipio de Cravo Norte, Departamento de Arauca (VF)</t>
  </si>
  <si>
    <t>Apoyo a los procesos de emprendimientos productivos para generación de ingresos de mujeres de la Zona Rural de los Municipios de Arauquita, Tame y Fortul del Departamento de Arauca (VF)</t>
  </si>
  <si>
    <t>Generación de estrategias de habitabilidad para la comunidad indígena Hitnu As Pejenas del municipio de Puerto Rondón del departamento de Arauca (VF)</t>
  </si>
  <si>
    <t>Implementación de acciones para el reconocimiento, garantía, respeto y goce efectivo de los derechos de las mujeres urbanas y rurales en el Departamento de Arauca</t>
  </si>
  <si>
    <t xml:space="preserve">Implementación de acciones para el reconocimiento, garantía, respeto y goce efectivo de los derechos de las personas con orientación e identidad de genero diversa en el Departamento de Arauca </t>
  </si>
  <si>
    <t>Implementación de acciones del componente de prevención y protección del Plan de acción territorial de victimas del Departamento de Arauca</t>
  </si>
  <si>
    <t>Dolares del FAEP</t>
  </si>
  <si>
    <t xml:space="preserve">TRM promedio </t>
  </si>
  <si>
    <t>Fortalecimiento a la gestión de prestación de servicios de salud y aseguramiento a través del desarrollo de capacidades, adecuación y mantenimiento  físico de las tecnologías de la información y comunicación del sector salud  del departamento de Arauca</t>
  </si>
  <si>
    <t>Apoyo de procesos de innovación empresarial e investigación para el mejoramiento de la competitividad regional en el Departamento de Arauca</t>
  </si>
  <si>
    <t>Mejoramiento adecuación dotación y funcionamiento de los centros de bienestar para las personas mayores en el Municipio de Saravena</t>
  </si>
  <si>
    <t>Derechos Humanos y DIH</t>
  </si>
  <si>
    <t>Fortalecimiento de la gestión para la reintegración económica y social de la población vulnerable del Departamento de Arauca</t>
  </si>
  <si>
    <t>Implementación de  estrategias  para la medición de resultados de los programas de emprendimiento y sector empresarial  apoyados por la entidad en el  Departamento de Arauca</t>
  </si>
  <si>
    <t>2017005810500</t>
  </si>
  <si>
    <t>2017005810259</t>
  </si>
  <si>
    <t>2017005810528</t>
  </si>
  <si>
    <t>2017005810232</t>
  </si>
  <si>
    <t>2018005810138</t>
  </si>
  <si>
    <t>2018005810148</t>
  </si>
  <si>
    <t>2017005810503</t>
  </si>
  <si>
    <t>2017005810431</t>
  </si>
  <si>
    <t>2017005810682</t>
  </si>
  <si>
    <t>Apoyo a las actividades de lectura y escritura en el Departamento de Arauca</t>
  </si>
  <si>
    <t>Apoyo a la realización del encuentro y formación de bibliotecarios que integran la red Departamental de Bibliotecas del Departamento de Arauca</t>
  </si>
  <si>
    <t>Apoyo a poblaciones prioritarias LGBTI en actividades lúdicas y culturales en el departamento de Arauca.</t>
  </si>
  <si>
    <t>Apoyo a las acciones de mejoramiento de la imagen y promoción cultural del Departamento de Arauca</t>
  </si>
  <si>
    <t>2017005810228</t>
  </si>
  <si>
    <t>Apoyo y fortalecimiento del patrimonio material e inmaterial en el departamento de Arauca.</t>
  </si>
  <si>
    <t>Masificación del Gas</t>
  </si>
  <si>
    <t>33</t>
  </si>
  <si>
    <t>Apoyo a la ejecución del Plan de Gasificación de gas Natural para el Departamento de Arauca</t>
  </si>
  <si>
    <t>Ampliación de la electrificación vereda Nuevo Mundo en el  Municipio de Arauquita  Departamento de Arauca</t>
  </si>
  <si>
    <t>Construcción de Tanque de almacenamiento de agua potable de la planta de tratamiento del Municipio de Saravena, Departamento de Arauca</t>
  </si>
  <si>
    <t>Apoyo a la operatividad de la biblioteca móvil como estrategia de promoción de lectura, escritura y lúdica cultural en el Departamento de Arauca (VF)</t>
  </si>
  <si>
    <t>Apoyo al programa de formación artística en las diferentes áreas en el Departamento de Arauca (VF)</t>
  </si>
  <si>
    <t>Desarrollo de estrategias de reducción y prevención de la malnutrición y fortalecimiento de la vigilancia nutricional en el Departamento de Arauca</t>
  </si>
  <si>
    <t>Mejorar el fortalecimiento de la implementación del  Sistema de Desarrollo Administrativo para la generación de capacidad institucional.</t>
  </si>
  <si>
    <t>Adecuación y mejoramiento del complejo deportivo "HECTOR YESID GUTIERREZ VIGOTH" fases 1,  en el Municipio de Puerto Rondón, Departamento de Arauca(VF)</t>
  </si>
  <si>
    <t>Construcción cancha sintética en el parque Vicente Lozano en el Municipio de Saravena, Departamento de Arauca(VF)</t>
  </si>
  <si>
    <t>Implementación web y botón PSE del Sistema de Gestión financiero (SGF) del Departamento de Arauca con actualización y/o mejoras de sus módulos.(VF)</t>
  </si>
  <si>
    <t>Porcentaje política de NICSP implementada</t>
  </si>
  <si>
    <t>Proporcionar las  condiciones de habitabilidad y ambientes mediante un desarrollo urbano mas eficiente que mejore el entorno de los proyectos de Vivienda de Interés Social Prioritaria. (VISP)</t>
  </si>
  <si>
    <t>Construcción de ambientes para el mejoramiento del entorno urbano de los proyectos de vivienda del Departamento de Arauca(VF)</t>
  </si>
  <si>
    <t>Reducir el déficit cuantitativo para que  familias  accedan a soluciones de vivienda de interés social prioritaria sostenible  en el área urbana.</t>
  </si>
  <si>
    <t>Apoyo a la ejecución de proyectos de vivienda de interés social prioritaria sostenible en el municipio de Arauca, Departamento de Arauca(VF)</t>
  </si>
  <si>
    <t>Hogares beneficiados del subsidio familiar de vivienda  con acompañamiento  y asistencia técnica.</t>
  </si>
  <si>
    <t>Construcción de senderos y obras complementarias para el  complejo educativo patrimonial y turístico del Municipio de Saravena en el Departamento de Arauca (VF)</t>
  </si>
  <si>
    <t>Fortalecimiento de la ciencia, la tecnología y la innovación en el Departamento de Arauca (VF)</t>
  </si>
  <si>
    <t>Desarrollar estrategias de mercadeo, marketing y promoción para el posicionamiento de Arauca como marca de destino turístico,</t>
  </si>
  <si>
    <t>Desarrollar estrategias que propendan por la calidad del trabajo con formación, seguridad y salud en el trabajo, oportunidades para población prioritaria, teletrabajo, subsidio familiar, Unidad Vacacional de Aprendizaje , dialogo social y negociación colectiva</t>
  </si>
  <si>
    <t>Aumentar el acceso a nuevos mercados a través del desarrollo de estrategias de emprendimiento, formalización empresarial, instrumentos de desarrollo empresarial, apalancamiento y financiación, innovación, promoción de la inversión, infraestructura y logística e inclusión social para el desarrollo empresarial.</t>
  </si>
  <si>
    <t>Fortalecimiento de la Comisión Regional de Competitividad del Departamento de Arauca  (VF)</t>
  </si>
  <si>
    <t>Mejorar el proceso de planificación y desarrollo territorial mediante  la formulación y evaluación ex-ante y la estructuración integral de proyectos, así como garantizar el funcionamiento del Sistema General de Regalías.</t>
  </si>
  <si>
    <t>Número de Municipios con  asistencia técnica Plan Básico de Ordenamiento Territorial (PBOT) y Esquemas de Ordenamiento Territorial (EOT)  actualizados.</t>
  </si>
  <si>
    <t>Revisión General y ajuste al Plan Básico de Ordenamiento Territorial del Municipio de Tame, Departamento de Arauca.(VF)</t>
  </si>
  <si>
    <t>Construcción y adecuación de la infraestructura física en la institución educativa San José de la pesquera del Municipio de Arauquita, Departamento de Arauca (VF)</t>
  </si>
  <si>
    <t>Construcción y mejoramiento de la infraestructura física de la institución educativa, Instituto Oriental femenino en el Municipio de Tame, Departamento de Arauca (VF)</t>
  </si>
  <si>
    <t>Número de jóvenes con enfoque de género que acceden a los diferentes programas técnicos, tecnológicos y profesionales.</t>
  </si>
  <si>
    <t>Implementación de programas de formación, capacitación y cualificación para el desarrollo de la comunidad rural  como apuesta a la consolidación de la PAZ, en el marco del posconflicto en el Municipio de Arauquita, Departamento de Arauca (VF)</t>
  </si>
  <si>
    <t>Implementar estrategias que promocionen la diversidad cultural en las zonas rurales y urbanas del departamento, y a nivel nacional e internacional, a través del fomento de las manifestaciones artísticas, tradiciones y eventos.</t>
  </si>
  <si>
    <t>Apoyo a programas culturales a la población con discapacidad en el departamento de Arauca</t>
  </si>
  <si>
    <t>Apoyo al sistema nacional de cultura en el departamento de Arauca</t>
  </si>
  <si>
    <t>Fortalecimiento del banco de maquinaria agrícola del Departamento de Arauca (VF)</t>
  </si>
  <si>
    <t>Construcción del Alcantarillado  pluvial en los barrios villa Adela y balcón del Llano del Municipio de Tame, Departamento de Arauca  (VF)</t>
  </si>
  <si>
    <t>Ampliación de las celdas para la disposición de residuos sólidos en el relleno sanitario regional del Piedemonte Araucano, Municipio de Arauquita, Departamento de Arauca  (VF)</t>
  </si>
  <si>
    <t>Número de familias indígenas que se focalizan y priorizan con servicio de acueducto o sistemas de suministro de agua sostenible.</t>
  </si>
  <si>
    <t>Mejoramiento de la transitabilidad de La Vía Quiebra Pata, Paso Ele y Ele Perocero del Municipio de Arauca, Departamento de Arauca  (VF)</t>
  </si>
  <si>
    <t>Mejoramiento Y Mantenimiento En La Vía Vereda Las Nubes - Vereda La Esmeralda, Municipio De Tame En El Departamento De Arauca  (VF)</t>
  </si>
  <si>
    <t>Ampliación de las redes eléctricas  en la vereda naranjitos Municipio de Tame, departamento de Arauca (VF)</t>
  </si>
  <si>
    <t>Ampliación electrificación veredas Palo de agua, la unión, la Salve, Las cabañas, villa nueva, La primavera, el cristal, potosí, puerto Caimán en los Municipios de Fortul y Arauquita del Departamento de Arauca (VF)</t>
  </si>
  <si>
    <t>Ampliación de la cobertura del servicio de energía eléctrica en el Municipio de Arauca, Departamento de Arauca (VF)</t>
  </si>
  <si>
    <t>Construcción de obras de urbanismo en el Municipio de Arauca, Departamento de Arauca  (VF)</t>
  </si>
  <si>
    <t>Ampliación de espacios públicos en el Municipio de Fortul, Departamento de Arauca  (VF)</t>
  </si>
  <si>
    <t>Construcción  pavimento rígido en el barrio Versalles, Municipio de Saravena, Departamento de Arauca  (VF)</t>
  </si>
  <si>
    <t>Construcción de pavimento rígido  en el barrio el prado y José Vicente del Municipio de Saravena, Departamento de Arauca  (VF)</t>
  </si>
  <si>
    <t>Fortalecimiento y ampliación del sistema integrado de emergencia y seguridad del Municipio de Arauca  (VF)</t>
  </si>
  <si>
    <t>Fortalecimiento de la capacidad operacional y de prevención de las especialidades y modelo nacional de vigilancia comunitaria por cuadrantes en el Departamento de Arauca  (VF)</t>
  </si>
  <si>
    <t>Adecuación de instalaciones de la Brigada 18, seguridad sector del Dique  Municipio de Arauca Dpto. de Arauca  (VF)</t>
  </si>
  <si>
    <t>Desarrollo de estrategias de seguridad nutricional en la población infantil mediante acciones de intervención sanitaria y fortalecimiento de la vigilancia nutricional en el Departamento de Arauca  (VF)</t>
  </si>
  <si>
    <t>Implementación de  estrategias para la prevención de las enfermedades crónicas no transmisibles en el Departamento de Arauca  (VF)</t>
  </si>
  <si>
    <t>Fortalecimiento a las acciones de inspección vigilancia y control del sistema obligatorio de garantía de la calidad en salud en el Departamento de Arauca</t>
  </si>
  <si>
    <t>Adquisición de equipos biomédicos para la prestación de servicios de cuidados intensivos en el Hospital del Sarare Municipio de Saravena Departamento de Arauca</t>
  </si>
  <si>
    <t>Construcción de la infraestructura física de la unidad de cuidados intensivos del Hospital del Sarare del Municipio de Saravena Departamento de Arauca</t>
  </si>
  <si>
    <t>Personas beneficiadas con reducción del riesgo de inundación.</t>
  </si>
  <si>
    <t>Construcción Obras de protección margen derecha del rio Satocá, Veredas Satocá y Alto Satocá del municipio de Saravena, Departamento de Arauca  (VF)</t>
  </si>
  <si>
    <t>Adquisición de asistencia humanitaria y elementos destinados a la respuesta de emergencias y la reducción del riesgo de desastres Arauca</t>
  </si>
  <si>
    <t>Implementación de la política publica de niñez y adolescencia en el Departamento de Arauca</t>
  </si>
  <si>
    <t>Apoyo y fortalecimiento de los subsistemas de participación de los jóvenes en el Departamento de Arauca</t>
  </si>
  <si>
    <t>Construcción de la infraestructura física que permita promover los servicios de atención y asistencia integral para mejorar la calidad de vida de las personas con discapacidad en el Municipio de Saravena Departamento de Arauca</t>
  </si>
  <si>
    <t>Mejoramiento, Adecuación, Dotación y funcionamiento de los centros de bienestar para las personas mayores en el Municipio de Arauca. (VF)</t>
  </si>
  <si>
    <t xml:space="preserve">Apoyo al Desarrollo y operativización de los subcomités y del comité Departamental de Justicia transicional </t>
  </si>
  <si>
    <t>2017005810414</t>
  </si>
  <si>
    <t>Movilidad y Tránsito</t>
  </si>
  <si>
    <t>38</t>
  </si>
  <si>
    <t>58</t>
  </si>
  <si>
    <t>59</t>
  </si>
  <si>
    <t>2017005810507</t>
  </si>
  <si>
    <t>Fortalecimiento y asistencia técnica a los proyectos y metas del Plan Integral de Convivencia y Seguridad Ciudadana del Dpto. de Arauca</t>
  </si>
  <si>
    <t>2017005810281</t>
  </si>
  <si>
    <t>Apoyo, promoción  y Fomento del Deporte en convenio con los Municipios del Departamento de Arauca(conforme al Decreto 4934/2009)</t>
  </si>
  <si>
    <t>Implementación de acciones priorizadas en el Plan integral de convivencia ciudadana del Departamento de Arauca</t>
  </si>
  <si>
    <t>Fortalecimiento institucional para la inspección, control y vigilancia de las Juntas de Acción Comunal del Departamento de Arauca</t>
  </si>
  <si>
    <t>Apoyo a empresarios araucanos de frontera para la asistencia y participación en benchmarking empresarial Arauca</t>
  </si>
  <si>
    <t xml:space="preserve">  Fortalecimiento de los organismos sociales en beneficio de la construcción de paz, reconciliación y defensa de los derechos humanos en el departamento de Arauca</t>
  </si>
  <si>
    <t>Implementación de estrategias que promueva la generación de desarrollo socioeconómico para las organizaciones comunales y sociales en el Departamento de Arauca</t>
  </si>
  <si>
    <t>Implementación de programas de formación de líderes  y generación de capacidades comunitarias con enfoque diferencial en el Departamento de Arauca</t>
  </si>
  <si>
    <t>Adecuación y mejoramiento de edificios e  instalaciones de la Casa de la cultura, Casa Fiscal y otras dependencias de la Gobernación de Arauca del Departamento de Arauca</t>
  </si>
  <si>
    <t>Fortalecimiento de estrategias para la lucha contra el contrabando y la evasión fiscal del Departamento de Arauca</t>
  </si>
  <si>
    <t>Fortalecimiento de la cultura tributaria para el incremento de las rentas propias del Departamento de Arauca</t>
  </si>
  <si>
    <t>Apoyo , acompañamiento y asistencia técnica para la gestión, promoción y acceso a los programas de vivienda de interés social prioritario del Departamento de Arauca</t>
  </si>
  <si>
    <t>Construcción y Adecuación del espacio publico para la renovación de la infraestructura física del Municipio de Saravena</t>
  </si>
  <si>
    <t>Implementación de estrategias para fortalecer la participación ciudadana en los procesos de rendición de cuentas y transparencia de la gestión pública del Departamento de Arauca</t>
  </si>
  <si>
    <t>Apoyo a la articulación de proyectos con el cumplimiento del Plan de desarrollo Nacional en el Departamento de Arauca</t>
  </si>
  <si>
    <t>Apoyo a la difusión y participación cultural mediante la realización de eventos en los municipios del departamento de Arauca</t>
  </si>
  <si>
    <t>Difusión y promoción cultura artística en las Instituciones Educativas a través de la realización de eventos escolares en el departamento de Arauca.</t>
  </si>
  <si>
    <t>Construcción y montaje de maquinaria y equipos de una planta de transformación agroindustrial de plátano fase II en el Municipio de Tame, Departamento de Arauca</t>
  </si>
  <si>
    <t>Apoyo a la renovación del sistema cacao - plátano -maderable en el Departamento de Arauca</t>
  </si>
  <si>
    <t>Apoyo a la modernización del sistema agroforestal cacao - plátano - maderables en el Departamento de Arauca</t>
  </si>
  <si>
    <t>Divulgación y promoción de eventos feriales como apoyo a los procesos de comercialización de productos agropecuarios de la comunidad productora del Arauca</t>
  </si>
  <si>
    <t>Adquisición de predios en áreas de interés estratégica que surten de agua los acueductos municipales o regionales en el Departamento de Arauca Art 210 Ley 1450 del 2011</t>
  </si>
  <si>
    <t>2017005810337</t>
  </si>
  <si>
    <t>2018005810409</t>
  </si>
  <si>
    <t>Implementacion de acciones priorizadas en el  plan integral de seguridad ciudadana  del Departamento de Arauca</t>
  </si>
  <si>
    <t>Apoyo a los programas de prevención y atención integral a las familias indígenas con problemas de adicción a sustancias psicoactivas, alcoholismo y abandono de los fallos de tutela en el Departamento de Arauca</t>
  </si>
  <si>
    <t>Fortalecimiento y acompañamiento psicoemocional a los núcleos familiares en Arauca</t>
  </si>
  <si>
    <t>Implementación de estrategias de bienestar social para la atención a las personas mayores a través de la práctica de hábitos saludables y el  aprovechamiento del tiempo libre "ocio productivo", en el Departamento de Arauca</t>
  </si>
  <si>
    <t>Fortalecimiento de la autonomía y territorio mediante estrategia de sistema de producción propio de las comunidades indígenas Cusay La colorada, Puyeros, Macarieros, Parreros, La esperanza, Cuiloto y palma real del Municipio de Fortul y Tame</t>
  </si>
  <si>
    <t>Implementación de estrategia de escuela de liderazgo en el fortalecimiento del Gobierno propio y justicia indigena de los pueblos Makaguan, Betoy, Sikuani, Inga, Hitnu y Uwa del Departamento de Arauca</t>
  </si>
  <si>
    <t>2017005810115</t>
  </si>
  <si>
    <t>Apoyo a la promoción de estrategias para la atención, asistencia integral y protección de las personas mayores de los municipios garantizando la inclusión y el bienestar social en el departamento de Arauca</t>
  </si>
  <si>
    <t>Optimización del sistema de acueducto del Municipio de Cravo Norte</t>
  </si>
  <si>
    <t>Construccion y mejoramiento de la infraestructura fisica de la sede Cristobal Colon de la Institución educativa La Inmaculada, Municipio de Puerto Rondón, Departamento de Arauca</t>
  </si>
  <si>
    <t>Construccion y mejoramiento de la infraestructura fisica de  la Institución educativa La Inmaculada, Municipio de Puerto Rondón, Departamento de Arauca</t>
  </si>
  <si>
    <t>Pavimentación de vías urbanas  en el Municipio de Puerto Rondón, Departamento de Arauca</t>
  </si>
  <si>
    <t>Multas por contravenciones a las rentas departamentales</t>
  </si>
  <si>
    <t>FONDO DEPARTAMENTAL DE RENTAS</t>
  </si>
  <si>
    <t>SISTEMA GENERAL DE PARTICIPACIONES SGP</t>
  </si>
  <si>
    <t>Mejoramiento del Parque Raul Cuervo del Municipio de Fortul, departamento de Arauca</t>
  </si>
  <si>
    <t>Impelmentación de la estrategia aliados por la salud bucal, educación y rehabilitación  en la población juvenil y adulta del Municipio de Tame</t>
  </si>
  <si>
    <t>Asistencia técnica para el fortalecimiento a los procesos de Banco de Programas y Proyectos de inversión y seguimiento al plan de desarrollo Departamental Arauca</t>
  </si>
  <si>
    <t>Fortalecimiento de instancias de planificacion y participacion ciudadana en la toma de decisiones y el ejercicio de planificacion del departamento dirigido a consejeros territoriales municipales y departamentales Arauca</t>
  </si>
  <si>
    <t>Implementación de estrategias y acciones encaminadas al crecimiento competitivo a través de la generación de empleo de calidad en el Departamento de Arauca</t>
  </si>
  <si>
    <t>Fortalecimiento de estrategias de promoción y desarrollo del turismo sostenible en el Departamento de Arauca</t>
  </si>
  <si>
    <t xml:space="preserve">Desarrollo de tecnologías de innovación para el mejoramiento de la calidad urbana en el Departamento de Arauca </t>
  </si>
  <si>
    <t>Implementación estrategias para la seguridad vial  del Departamento de Arauca</t>
  </si>
  <si>
    <t>Impuesto sobre vehiculos automotores</t>
  </si>
  <si>
    <t>Fortalecimiento de la política publica de afrodescendientes por la diversidad araucana del Departamento de Arauca</t>
  </si>
  <si>
    <t>Pavimentación en concreto rígido en el centro poblado de la Pesquera en el municipio de Arauquita, Departamento de Arauca</t>
  </si>
  <si>
    <t>Implementación de estrategias y mecanismos a los procesos de control, fiscalización y auditoría para el incremento del recaudo en las rentas propias del Departamento de Arauca</t>
  </si>
  <si>
    <t>Formación estratégica para la ampliación de coberturas en educación para el trabajo y el desarrollo humano, dirigido a la población rural joven y adulta del Departamento de Arauca</t>
  </si>
  <si>
    <t>Desarrollar estrategias que promuevan la generación de desarrollo socioeconómico para las organizaciones comunales y sociales.</t>
  </si>
  <si>
    <t>Número de personas beneficiadas con proyectos productivos.</t>
  </si>
  <si>
    <t>50.04.01</t>
  </si>
  <si>
    <t>A.16</t>
  </si>
  <si>
    <t>Desarrollo Comunitario</t>
  </si>
  <si>
    <t>Implementar programas de formación de líderes y generación de capacidades comunitarias con enfoque diferencial.</t>
  </si>
  <si>
    <t>Número de personas formadas en liderazgo</t>
  </si>
  <si>
    <t>50.02.01</t>
  </si>
  <si>
    <t>Fortalecimiento institucional para la inspección, control y vigilancia de las Juntas  de Accion Comunal.</t>
  </si>
  <si>
    <t xml:space="preserve">Número de acciones realizadas. </t>
  </si>
  <si>
    <t>50.10.01</t>
  </si>
  <si>
    <t>A.17. Fortalecimiento Institucional</t>
  </si>
  <si>
    <t>Implementar el cierre de brechas socioeconómicas en la región con énfasis en los municipios de frontera con  enfoque diferencial territorial, étnica y cultural, que garantice los derechos de la población migrante y retornada.</t>
  </si>
  <si>
    <t>Número de programas de emprendimiento implementados.</t>
  </si>
  <si>
    <t>54.02.02</t>
  </si>
  <si>
    <t>Desarrollar procesos de participación ciudadana  con la apertura y el fortalecimiento de espacios de participacio´n poli´tica y social.</t>
  </si>
  <si>
    <t>Organizaciones sociales con capacidades técnicas y conceptuales para participar en la programación de acciones en materia de derechos humanos y construcción de paz</t>
  </si>
  <si>
    <t>A.18. Justicia y Seguridad</t>
  </si>
  <si>
    <t>58.02.01</t>
  </si>
  <si>
    <t>Desarrollar y facilitar  acciones que apoyen y fortalezcan la política nacional de reintegración.</t>
  </si>
  <si>
    <t>Número de acciones articuladas  con la Agencia Colombiana para la Reintegración (ACR) para ejecutar proyectos en beneficio de las poblaciones vulnerables: víctimas del conflicto, niñas, niños y adolescentes, madres cabeza de familia, desplazados, personas en condiciones de pobreza y pobreza extrema.</t>
  </si>
  <si>
    <t>59.02.02</t>
  </si>
  <si>
    <t>Implementación y puesta en marcha de políticas encaminadas a la contrucción y formación hacia la paz.</t>
  </si>
  <si>
    <t>Número de actividades que promuevan la pedagogía para la reconciliación y la paz en las comunidades.</t>
  </si>
  <si>
    <t>60.02.03</t>
  </si>
  <si>
    <t>Desarrolllar e implementar sistemas de información públicos para mejorar la gestión institucional.</t>
  </si>
  <si>
    <t>Número de sistemas de información implementados.</t>
  </si>
  <si>
    <t>48.02.02</t>
  </si>
  <si>
    <t>Mejorar la recreación y el aprovechamiento del tiempo libre en los diferentes ciclos vitales poblacionales, en el Departamento.</t>
  </si>
  <si>
    <t>Número de personas beneficiadas en la recreación y aprovechamiento del tiempo libre.</t>
  </si>
  <si>
    <t>A.4</t>
  </si>
  <si>
    <t>A.4. Deporte y Recreación</t>
  </si>
  <si>
    <t>Impulsar los eventos institucionalizados del Departamento que fomenten el deporte, la recreacion  y el aprovechamiento del tiempo libre.</t>
  </si>
  <si>
    <t>Número de eventos apoyados institucionalizados para el aprovechamiento del tiempo libre.</t>
  </si>
  <si>
    <t>Implementar estrategias de apoyo a deportistas  de  nivel competitivo  y de alto rendimiento.</t>
  </si>
  <si>
    <t>Número de deportistas competitivos y  de alto rendimiento con estimulos</t>
  </si>
  <si>
    <t>Número de personas apoyadas para el posicionamiento y liderazgo del deporte.</t>
  </si>
  <si>
    <t>Desarrolar eventos que promuevan el deporte social y comunitario con enfoque diferencial.</t>
  </si>
  <si>
    <t>Número de participantes en los eventos de deporte social comunitario.</t>
  </si>
  <si>
    <t>Implementar acciones que fomenten la participación en el deporte formativo y escolar en los diferentes ciclos vitales.</t>
  </si>
  <si>
    <t>Número de jóvenes formados en recreación y deporte.</t>
  </si>
  <si>
    <t>Mejoramiento y rehabilitación del estadio municipal de Arauca, Departamento de Arauca</t>
  </si>
  <si>
    <t>Mejorar los procesos de control, cultura y gestión tributaria que contribuyan al incremento de las rentas propias del departamento.</t>
  </si>
  <si>
    <t xml:space="preserve">Porcentaje de incremento de las rentas propias.
</t>
  </si>
  <si>
    <t>49.01.01</t>
  </si>
  <si>
    <t>Reducir el deficit cualitativo para permitir que las familias  accedan a mejoramieto de vivienda de interés social prioritaria en el área urbana.</t>
  </si>
  <si>
    <t>Número de familias beneficiadas con proyectos de mejoramiento de vivienda de interés social prioritaria.</t>
  </si>
  <si>
    <t>NP</t>
  </si>
  <si>
    <t>A.7</t>
  </si>
  <si>
    <t>A.7. Vivienda</t>
  </si>
  <si>
    <t>Hogares beneficiados del subsidio familiar de vivienda  con acompañamiento  y asistencia técnica.</t>
  </si>
  <si>
    <t>Reducir el deficit cuantitativo para que  familias  accedan a soluciones de vivienda de interés social prioritaria sostenible  en el área urbana.</t>
  </si>
  <si>
    <t>Número de predios adquiridos para el desarrollo de vivienda de interés social prioritaria.</t>
  </si>
  <si>
    <t>A.15. Equipamiento</t>
  </si>
  <si>
    <t>Implementar estrategias de programas de prevención  de accidentes  que contribuyan al mejoramiento de la educación vial de conductores, peatones y pasajeros en el Departamento.</t>
  </si>
  <si>
    <t xml:space="preserve">Número  de personas formadas en normas de tránsito y seguridad vial en campañas de sensibilización
</t>
  </si>
  <si>
    <t>38.01.01</t>
  </si>
  <si>
    <t>A.9</t>
  </si>
  <si>
    <t>A.9. Transporte</t>
  </si>
  <si>
    <t xml:space="preserve">Incentivar la innovación en el sector empresarial y social  para mejorar la productividad y competitividad  con crecimiento verde, desarrollar proyectos innovadores que generen conocimiento, aprovechamiento de nuevas tecnologías y oportunidades de innovación.
</t>
  </si>
  <si>
    <t>Número de procesos implementados de innovación con crecimiento verde.</t>
  </si>
  <si>
    <t>A.13. Promoción del Desarrollo</t>
  </si>
  <si>
    <t>39.05.03</t>
  </si>
  <si>
    <t>Número de procesos de innovación social y empresarial para la competitividad.</t>
  </si>
  <si>
    <t>39.05.02</t>
  </si>
  <si>
    <t>Desarrollar estrategias de mercadeo, marketing y promoción para el posicionamiento de Arauca como marca de destino turistico,</t>
  </si>
  <si>
    <t>Desarrollar estrategias que propendan por la calidad del trabajo con formación, seguridad y salud en el trabajo, oportunidades para población prioritaria, teletrabajo, subsidio familiar,Unidad Vacacional de Aprendizaje , dialogo social y negociación colectiva</t>
  </si>
  <si>
    <t>Desarrollar estrategias que generen competitividad e innovación para la  promoción del tejido empresarial a través de incubadoras de empresas, fortalecimiento a organizaciones solidarias, comercio y otros servicios conexos.</t>
  </si>
  <si>
    <t>Comisión Regional de Competitividad fortalecida.</t>
  </si>
  <si>
    <t>Desarrollar la estrategia de transformación productiva, a través del desarrollo de clústers y encadenamientos productivos que potencien las capacidades productivas y competitivas del territorio.</t>
  </si>
  <si>
    <t xml:space="preserve">Número  de clústers y encadenamientos productivos establecidos. </t>
  </si>
  <si>
    <t>44.04.01</t>
  </si>
  <si>
    <t>Aumentar el acceso a nuevos mercados a través del desarrollo de estrategias de emprendimiento, formalización empresarial, instrumentos de desarrollo empresarial, apalancamiento y financiación, innovación, promoción de la inversión, infraestructura y logistica e inclusión social para el desarrollo empresarial.</t>
  </si>
  <si>
    <t>Implementar un programa para el fortalecimiento de instancias de planificación y participación ciudadana en la toma de decisiones.</t>
  </si>
  <si>
    <t>Numero de instancias de planificación en ejercicio.</t>
  </si>
  <si>
    <t>50.09.01</t>
  </si>
  <si>
    <t>Mejorar  las estrategias para la  rendición de cuentas a la ciudadanía, promoviendo la  interacción con la ciudadanía y la transparencia en el desarrollo de los procesos de la gestión pública Departamental.</t>
  </si>
  <si>
    <t xml:space="preserve">Procesos de rendición de cuentas realizados anualmente en la entidad territorial. 
</t>
  </si>
  <si>
    <t>50.05.03</t>
  </si>
  <si>
    <t>Mejorar las capacidades para la gestión del desarrollo de los municipios  en el ciclo de gestión pública territorial.</t>
  </si>
  <si>
    <t>Porcentaje de municipios asistidos para el mejoramiento de sus competencias.</t>
  </si>
  <si>
    <t>51.01.01</t>
  </si>
  <si>
    <t>Número de proyectos que se implementan para articular al territorio con politicas nacionales</t>
  </si>
  <si>
    <t>Desarrollar autonomía, mediante la adopción  de mecanismos de integración, regionalización y globalización  orientados a la  provisión de infraestructuras, bienes y servicios que promuevan la competitividad del territorio.</t>
  </si>
  <si>
    <t>Número de mecanismos de integración adoptados por el territorio</t>
  </si>
  <si>
    <t>52.02.02</t>
  </si>
  <si>
    <t>Mejorar el proceso de planificación y desarrollo territorial mediante  la formulación y evaluación ex-ante y la estructuración integral de proyectos, asi como garantizar el funcionamiento del Sistema General de Regalías.</t>
  </si>
  <si>
    <t>Formular e implementar acciones de gestión  del Plan de Ordenamiento Departamental (POD) que permita construir  comunidades responsables y cohesionadas.</t>
  </si>
  <si>
    <t xml:space="preserve">Número de insumos  del Plan de Ordenamiento Territorial (POD)  formulados e implemteados.
</t>
  </si>
  <si>
    <t>53.02.01</t>
  </si>
  <si>
    <t>Beneficiar a estudiantes con la prestación de servicio de alimentación escolar para garantizar acceso y permanencia al sistema educativo.</t>
  </si>
  <si>
    <t>Número de estudiantes atendidos con  el Programa de Alimentación Escolar.</t>
  </si>
  <si>
    <t>02,03,01</t>
  </si>
  <si>
    <t>Número de alianzas celebradas para fortalecer la educación a los jóvenes del Departamento.</t>
  </si>
  <si>
    <t>04,01,03</t>
  </si>
  <si>
    <t>Número de bibliotecarios formados durante el cuatrienio en los municipios del departamento de Arauca.</t>
  </si>
  <si>
    <t>Implementar estrategias que promocionen la diversidad cultural en las zonas rurales y urbanas del departamento, y a nivel nacional e internacional, a través del formento de las manisfestaciones artisticas, tradiciones y eventos.</t>
  </si>
  <si>
    <t>Número de  personas de poblaciones prioritarias (mujeres, personas con orientación sexual e identidad de género diversa, personas con discapacidad y personas mayores), participando de actividades culturales.</t>
  </si>
  <si>
    <t>Empoderar el ejercicio misional del Consejo Departamental de Cultura y demás instancias, que contribuyan al desarrollo cultural del territorio.</t>
  </si>
  <si>
    <t>Número de programas de fortalecimiento al Consejo Departamental de Cultura implementado.</t>
  </si>
  <si>
    <t>Número de eventos y acciones de promoción de la imagen del departamento.</t>
  </si>
  <si>
    <t>Número de iniciativas culturales  y religiosas de construcción de paz en los municipios del Departamento, implementadas.</t>
  </si>
  <si>
    <t>Número de eventos de promoción cultural en las instituciones educativas, realizados.</t>
  </si>
  <si>
    <t>Número de acciones y eventos realizados para la participación en encuentros de la celebración del Bicentenario de la independencia.</t>
  </si>
  <si>
    <t>Desarrollar acciones para identificar el patrimonio tangible e intangible, que contribuya a la afirmación de la diversidad cultural, la memoria colectiva y la construcción de paz en el departamento.</t>
  </si>
  <si>
    <t>Número de patrimonio tangible e intangible identificado, inventariado y reconocido.</t>
  </si>
  <si>
    <t>Realizar el autoreconocimiento y caracterización de la población Afrodescendiente, como herramienta de planificiación territorial para el desarrollo humano, la no discriminación  y rescate de la identidad cultural.</t>
  </si>
  <si>
    <t>Número de personas Afrodescendientes que participan en los encuentros culturales.</t>
  </si>
  <si>
    <t>A.14. Atención a Grupos Vulnerables - Promoción Social</t>
  </si>
  <si>
    <t>Implementar modelos de atención en salud con la práctica de la medicina tradicional y ocidentental, brindando bienestar social integral a las comunidades indígenas.</t>
  </si>
  <si>
    <t>Número de indígenas participantes en actividades lúdicas tradicionales y de aprovechamiento del tiempo libre.</t>
  </si>
  <si>
    <t>Número de campañas fitosanitarias y de sanidad animal apoyadas. (Leptospira, Rabia, aftosa, brucellosis entre otras)</t>
  </si>
  <si>
    <t>40.02.05</t>
  </si>
  <si>
    <t>A.8</t>
  </si>
  <si>
    <t>A.8. Agropecuario</t>
  </si>
  <si>
    <t>Número de cadenas productivas fortalecidas.</t>
  </si>
  <si>
    <t>40.02.03</t>
  </si>
  <si>
    <t>Desarrollar las capacidades productivas y comerciales de las comunidades rurales.</t>
  </si>
  <si>
    <t>Número productores beneficiados  con estrategias de comercialización establecidas.</t>
  </si>
  <si>
    <t>40.03.01</t>
  </si>
  <si>
    <t>45,02,02</t>
  </si>
  <si>
    <t>A.10. Ambiental</t>
  </si>
  <si>
    <t>Mejorar el fortalecimiento de los procesos de aseguramiento de la prestación del servicio de acueducto mediante el apoyo institucional a los municipios y prestadores de servicios públicos domiciliarios.</t>
  </si>
  <si>
    <t>Número de esquemas de prestación de servicios de acueducto fortalecidos institucionalmente en zonas urbanas y centros nucleados.</t>
  </si>
  <si>
    <t>A.3</t>
  </si>
  <si>
    <t>A.3. Agua Potable y Saneamiento Básico</t>
  </si>
  <si>
    <t>A.5</t>
  </si>
  <si>
    <t>A.6</t>
  </si>
  <si>
    <t>Ampliacion, mejoramiento y optimizacion del sistema del alcantarillado sanitario en el barrio Los Pinos del Centro poblado la Esmeralda del Municipio de Arauquita, Departamento de Arauca</t>
  </si>
  <si>
    <t>Número de resguardo, asentamientos y territorios ancestrales  indígenas ampliados, saneados,  legalizados.</t>
  </si>
  <si>
    <t>A.6. Servicios Públicos Diferentes a Acueducto Alcantarillado y Aseo</t>
  </si>
  <si>
    <t>2017005810444</t>
  </si>
  <si>
    <t xml:space="preserve">Permitir la disponibilidad de gas a hogares de los municipios del Departamento. </t>
  </si>
  <si>
    <t>Número  de usuarios con disponibilidad del servicio de gas natural.</t>
  </si>
  <si>
    <t>33.03.01</t>
  </si>
  <si>
    <t>A.1</t>
  </si>
  <si>
    <t>A.1. Educación</t>
  </si>
  <si>
    <t>A.2</t>
  </si>
  <si>
    <t>Realizar acciones para el fomento de la cultura ciudadana en seguridad para la prevención.</t>
  </si>
  <si>
    <t>Número de acciones que fomentan la cultura ciudadana.</t>
  </si>
  <si>
    <t>57.01.01</t>
  </si>
  <si>
    <t>Implementar el modelo de atención en salud preventiva, humanizada, familiar, comunitaria con factores de riesgo individualizado y en concordancia con el Modelo Integral de Atención en Salud (MIAS) Resolución 00429 de 2016 para el Departamento.</t>
  </si>
  <si>
    <t xml:space="preserve">Rutas Integrales de Atención en Salud (RIAS) reguladas y operativizadas en los 7 municipios.
</t>
  </si>
  <si>
    <t>A.2. Salud</t>
  </si>
  <si>
    <t>Número de Instituciones Prestadoras de Salud (IPS) y Entidades Promotoras de Salud (EPS), fortalecidas y con acciones de promoción, prevención, detección temprana, tratamiento, rehabilitación y paliación para el control y manejo de las condiciones crónicas no transmisibles implementadas.</t>
  </si>
  <si>
    <t>Garantizar y materializar el derecho de la población a vivir libre de condiciones transmisibles en todas las etapas del ciclo de vida;  propendiendo por la accesibilidad, integralidad, continuidad, vínculo y sostenibilidad de la atención con enfoque diferencial de las contingencias, agravantes y daños; mediante la transformación positiva de situaciones y condiciones endémicas, epidémicas, emergentes, reemergentes y desatendidas para favorecer el desarrollo humano, social y sostenible.</t>
  </si>
  <si>
    <t>Porcentaje de atención y control de brotes de dengue, chagas agudo, zika, chikungunya  y otras enfermedades transmitidas por vector detectadas en áreas endémicas del Departamento.</t>
  </si>
  <si>
    <t>07,04,17</t>
  </si>
  <si>
    <t>Porcentaje cobertura en vacunación en la población susceptible del programa ampliado de inmunización.</t>
  </si>
  <si>
    <t>Mejorar la capacidad de respuesta institucional y comunitaria para garantizar la gestión de los riesgos, atención integral de los problemas, trastornos mentales, consumo de sustancias psicoactivas, conducta suicida y eventos asociados a la convivencia social con enfoque de derechos en cumplimiento de la normatividad vigente, mediante la implementación de programas, proyectos y estrategias en el Departamento de Arauca.</t>
  </si>
  <si>
    <t>Porcentaje  de municipios que conocen e  implementan la ley de salud mental, de sustancias psicoactivas , los lineamientos de la promoción de la convivencia y prevención de la violencia conforme a los lineamientos técnicos definidos por Ministerio de Salud y protección Social</t>
  </si>
  <si>
    <t>Número de acciones de promoción de la salud sectoriales e intersectoriales realizadas para superar las barreras de acceso a la atención integral en salud de niños y niñas.</t>
  </si>
  <si>
    <t>Porcentaje de prestación de servicios hospitalarios mejorados (baja, mediana y alta complejidad).</t>
  </si>
  <si>
    <t xml:space="preserve">Porcentaje de servicios no incluidos en el plan obligatorio de salud (No POS) de la población pobre afiliada al régimen subsidiado atendida que demande servicios salud. </t>
  </si>
  <si>
    <t>Garantizar la protección y atención de las personas y colectividades en situaciones de urgencias, emergencias y desastres en salud en el Departamento.</t>
  </si>
  <si>
    <t>Centro regulador de urgencias, emergencias y desastres (CRUED) operativizado.</t>
  </si>
  <si>
    <t>Número de indígenas atendidos en programas de prevención y mitigación del consumo problemático de sustancias psicoactivas y alcohol.</t>
  </si>
  <si>
    <t>A.12. Prevención y Atención de Desastres</t>
  </si>
  <si>
    <t>Beneficiar a  población damnificada para reducir la vulnerabilidad de las poblaciones del departamento.</t>
  </si>
  <si>
    <t>Porcentaje de  población damnificada que se atiende  en estado de calamidad pública.</t>
  </si>
  <si>
    <t>47,02,03</t>
  </si>
  <si>
    <t>Desarrollar estrategias para la prevención de la violencia intrafamiliar, el maltrato infantil y el abuso sexual de menores y otros flagelos que vulneran los derechos de los niños y niñas.</t>
  </si>
  <si>
    <t>Número de personas, niñas y niños atendidos.</t>
  </si>
  <si>
    <t>Implementar acciones de prevención de violencia en entornos familiares, escolares, comunitarios y atención del impacto de las diferentes formas de violencia sobre la salud mental, que contemple el enfoque de derechos, enfoque diferencial,  psicosocial, territorial y curso de vida.</t>
  </si>
  <si>
    <t>Número de acciones de prevención implementadas y fortalecidas.</t>
  </si>
  <si>
    <t>Mejorar en el núcleo familiar valores que impacten en la disminución,  incidencia y prevalencia de la reintegración y descomposición familiar que aporta a la vulnerabilidad de la familia.</t>
  </si>
  <si>
    <t>Número de familias atendidas.</t>
  </si>
  <si>
    <t>Aumentar la participación de las y los jóvenes en espacios políticos, socioculturales, económicos e institucionales en el área rural y urbana departamento de Arauca.</t>
  </si>
  <si>
    <t>Número de jóvenes integrantes en los subsistemas de participación creados, implementados y fortalecidos</t>
  </si>
  <si>
    <t>Diseñar e implementar programas para la garantía de los derechos de las mujeres a nivel urbano y rural.</t>
  </si>
  <si>
    <t>Número de mujeres beneficiadas de los programas de promoción y reconocimiento de los derechos.</t>
  </si>
  <si>
    <t>18,01,01</t>
  </si>
  <si>
    <t>Desarrollar un programa de desarrollo económico, emprendimiento  y fortaleciemiento empresarial para peronas con orientación sexual e identidad de género diversas.</t>
  </si>
  <si>
    <t>Número  de programas y planes implementados para la garantia y reconocimiento de los derechos de las personas con orientación sexual e identidad de genero diversa.</t>
  </si>
  <si>
    <t>Construcción y rehabilitación del espacio público en el Municipio de Tame, Departamento de Arauca</t>
  </si>
  <si>
    <t>Mejoramiento de ambientes escolares  de aprendizaje en sedes de instituciones educativas del Departamento de Arauca</t>
  </si>
  <si>
    <t>Fortalecimiento de las herramientas tecnológicas y de los sistemas de información y redes de datos al servicio de la administración Departamental Arauca</t>
  </si>
  <si>
    <t xml:space="preserve">Apoyo a las actividades de recreación y aprovechamiento del tiempo libre en los diferentes ciclos vitales poblacionales del Departamento de Arauca </t>
  </si>
  <si>
    <t>Apoyo con incentivos para Deportistas y entrenadores, medallistas en juegos supérate Intercolegiados, campeonatos  nacionales y juegos nacionales Arauca</t>
  </si>
  <si>
    <t>Construcción y mejoramiento de infraestructura Deportiva en el Departamento de Arauca</t>
  </si>
  <si>
    <t>Fortalecimiento de las acciones  para la reducción de la morbilidad y mortalidad en el hospital San Vicente de Arauca en el Departamento de Arauca</t>
  </si>
  <si>
    <t>Servicio de alimentación escolar PAE en las instituciones y centros educativos en el Departamento de Arauca</t>
  </si>
  <si>
    <t>Construcción de obras de arte para el carreteable en la vereda Cinaruco Municipio de Arauca, Departamento de Arauca</t>
  </si>
  <si>
    <t>UN</t>
  </si>
  <si>
    <t>Ajustar e implementar la política pública de las personas en condición de discapacidad.</t>
  </si>
  <si>
    <t>Número de acciones de la  política pública implementadas.</t>
  </si>
  <si>
    <t>Crear espacios saludables para la prestación de servicios sociales, culturales, nutricionales y recreativos a las personas mayores en el Departamento.</t>
  </si>
  <si>
    <t>Número de centros de bienestar construidos, mejorados, adecuados y dotados.</t>
  </si>
  <si>
    <t>Número de centros vida fortalecidos</t>
  </si>
  <si>
    <t>Generar estrategias de bienestar social para la atención  a las personas mayores de la zonas rural y urbana, con el propósito de garantizar el bienestar, asi como  brindar servicios culturales, recreativos y de aprovechamiento del tiempo libre.</t>
  </si>
  <si>
    <t>Número de personas mayores beneficiarias de programas de hábitos de vida saludable.</t>
  </si>
  <si>
    <t>Promocionar el desarrollo económico y la igualdad en materia de empleo y generación de ingresos  para la población Afrodescendiente del territorio.</t>
  </si>
  <si>
    <t>Número de personas Afrodescendientes con unidades empresariales y productivas establecidas.</t>
  </si>
  <si>
    <t>Formar socio-políticamente a las comunidades y organizaciones de base de la población Afrodescendiente.</t>
  </si>
  <si>
    <t>Número de personas Afrodescendientes que acceden a programas de fortalecimiento organizacional, social y comunitario.</t>
  </si>
  <si>
    <t>Desarrollar estrategias que garanticen  la soberanía alimentaria de cada uno de los pueblos Indígenas presentes en el territorio.</t>
  </si>
  <si>
    <t>Número de comunidades indígenas con sistemas de producción propios, fortalecidos e implementados.</t>
  </si>
  <si>
    <t>Mejorar la gobernabilidad, la autonomía e identidad propia de los pueblos indígenas.</t>
  </si>
  <si>
    <t>Número  de comunidades indígenas con sistemas de justicia y gobierno propio fortalecidos.</t>
  </si>
  <si>
    <t>Garantizar la participación de las víctimas en los espacios conferidos por la Ley 1448/2011.</t>
  </si>
  <si>
    <t>Número de estrategias implementadas para la garantía de la participación de las víctimas.</t>
  </si>
  <si>
    <t>Desarrollar soluciones duraderas y auto sostenibles en la reintegración local de manera colectiva para la superación de la situación de vulnerabilidad y la garantía plena de los derechos de las víctimas.</t>
  </si>
  <si>
    <t xml:space="preserve">Número de  acciones  y/o obras de infraestructura social y comunitaria  implementadas  para la integración local de las familias a puertas de superar el estado de vulnerabilidad y goce de derechos. </t>
  </si>
  <si>
    <t>Proveer la infraestructura y servicios de logística  modal y multimodal  para el transporte urbano e integración sostenible a nivel territorial.</t>
  </si>
  <si>
    <t>Número de centrales de transporte mejoradas.</t>
  </si>
  <si>
    <t>Apoyo al funcionamiento básico de los establecimientos educativos estatales del Departamento de Arauca</t>
  </si>
  <si>
    <t>Apoyo a la atención  de estrategias de habitabilidad y mejoramiento de las condiciones de las familias indigenas Departamento de Arauca</t>
  </si>
  <si>
    <t>Desarrollo de un programa de reparación integral atendiendo las medidas de satisfacción de las diferentes ordenes judiciales y apoyando acciones de integración local para las victimas en el Departamento de Arauca</t>
  </si>
  <si>
    <t>Pavimentación y mejoramiento de vías de acceso y construcción de caseta de control en el terminal de transporte del Municipio de Arauca, Departamento de Arauca</t>
  </si>
  <si>
    <t>cofinanciacion de coberturas en educacion entidades productoras</t>
  </si>
  <si>
    <t>cofinanciacion ministerio de educacion nacional para el programa de alimentacion escolar PAE</t>
  </si>
  <si>
    <t>cofinanciacion ministerio de educacion nacional para el programa de alimentacion escolar PAE jornada unica</t>
  </si>
  <si>
    <t>Mejoramiento de vivienda saludable y la habitabilidad de la población vulnerable del Departamento de Arauca</t>
  </si>
  <si>
    <t>Elaboración de estudios de preinversión,  diseños  y estructuración integral de proyectos que apoyen el proceso de planificación  y evaluación territorial Arauca</t>
  </si>
  <si>
    <t>Traslado al Plan de Aguas PDA contrato de adhesión de fiducia mercantil irrevocable de recaudo, administración, garantías y pagos para el manejo de los recursos planes Departamentales de agua. Arauca</t>
  </si>
  <si>
    <t xml:space="preserve">Prestación de servicio de vigilancia para los establecimientos educativos del departamento de Arauca </t>
  </si>
  <si>
    <t>Servicio de personal de apoyo para la población con necesidades educativas especiales "NEE", capacidades excepcionales y sistema de responsabilidad penal de adolescentes "SRPA" en establecimientos educativos oficiales del departamento de Arauca</t>
  </si>
  <si>
    <t>COD. INDICADOR DE PRODUCTO</t>
  </si>
  <si>
    <t>VALOR PROG. PI 2019</t>
  </si>
  <si>
    <t xml:space="preserve">PLAN OPERATIVO ANUAL DE INVERSIONES 2019 </t>
  </si>
  <si>
    <t>Secretario de Planeación Departamental</t>
  </si>
  <si>
    <t>ELKIN VLADIMIR ACOSTA VELÁSQUEZ</t>
  </si>
  <si>
    <t>Al Consumo de Licores Nacionales (Ley 14/83)</t>
  </si>
  <si>
    <t>Al Consumo de Cerveza Extranjera (Decreto 190/69)</t>
  </si>
  <si>
    <t>I.V.A</t>
  </si>
  <si>
    <t>Al Consumo de Licores Extranjeros (Ley 14/83)</t>
  </si>
  <si>
    <t xml:space="preserve">Apoyo a las prácticas del programa deporte social comunitario en el Departamento de Arauca </t>
  </si>
  <si>
    <t>Apoyo a la realización de los juegos supérate Intercolegiados categorías Iniciación, Pre infantil, Infantil, Pre juvenil y Juvenil fases Municipales,  Departamental regional y final nacional Arauca</t>
  </si>
  <si>
    <t>Apoyo al programa de convivencia y paz en el departamento de Arauca</t>
  </si>
  <si>
    <t>Apoyo al programa de hábitos y estilos de vida saludable y vias activas en el Departamento de Arauca</t>
  </si>
  <si>
    <t>Al Consumo de Cerveza Nacional (Decreto 190/69)</t>
  </si>
  <si>
    <t>Adquisicion de un Servicio automatizado para el control integral del impuestos al consumo y la trazabilidad de los productos en el Departamento de Arauca</t>
  </si>
  <si>
    <t xml:space="preserve">Sobretasa a la Gasolina </t>
  </si>
  <si>
    <t>Rendimientos Financieros Excedentes  FONPET  en virtud del decreto No.4105/2004, Resolución 1371 del 13 de mayo de 2015 Min hacienda</t>
  </si>
  <si>
    <t>AL Consumo de Tabaco y Cigarrillo Extranjero</t>
  </si>
  <si>
    <t>Apoyo del proceso de seguimiento y ejecución de la construcción del Plan  de Ordenamiento Territorial del Departamento de Arauca</t>
  </si>
  <si>
    <t>3045</t>
  </si>
  <si>
    <t>Servicio de alimentación escolar PAE en las instituciones y centros educativos en el Departamento de Arauca (VF)</t>
  </si>
  <si>
    <t>Apoyo a la  conmemoracion del Bicentenario de la Independencia, en el Departamento Arauca</t>
  </si>
  <si>
    <t xml:space="preserve">Apoyo a la formación artística en instrumentos de viento y percusión para el fortalecimiento de la sinfónica juvenil del Departamento de Arauca y a procesos de circulación musical </t>
  </si>
  <si>
    <t>Al Degüello de Ganado Mayor Municipio de Arauca (Ley 14/83)</t>
  </si>
  <si>
    <t>Degüello de Ganado Mayor Otros Municipios (Ley 14/83)</t>
  </si>
  <si>
    <t>Construcción de obras de drenaje en veredas del área rural  del Municipio de Tame Departamento de Arauca</t>
  </si>
  <si>
    <t>Construcción obras de arte  de las vías de acceso de las veredas Altamira, Virmania, gualanday y sitio nuevo del Municipio de Fortul, Departamento de Arauca</t>
  </si>
  <si>
    <t>Impuesto del 5% Fondo de Seguridad Ley 418/97,Contratacion de la Gobernación de Arauca</t>
  </si>
  <si>
    <t>Rendimientos financieros Fondo de seguridad ley 418/97</t>
  </si>
  <si>
    <t>Fortalecimiento del centro regulador de Urgencias, emergencias y desastres (CRUED) y mantenimiento de la red de comunicaciones para contribuir a la operatividad y mejorar la capacidad de respuesta en salud en el Departamento de Arauca</t>
  </si>
  <si>
    <t>Fortalecimiento de las acciones de Salud Publica que permitan garantizar el Bienestar de la población a través de la gestión de las Dismensiones de Salud Pública en el Departamento de Arauca</t>
  </si>
  <si>
    <t>Al consumo de Licores Extranjeros (Ley 14/83)(3% Deporte)</t>
  </si>
  <si>
    <t>Al consumo de Licores Nacionales (Ley 14/83) (3% Deporte)</t>
  </si>
  <si>
    <t>Apoyo a la generación de ingresos enmarcado en la cadena productivas de las familias afrodescendientes urbano rural del Departamento de Arauca</t>
  </si>
  <si>
    <t xml:space="preserve">  </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</si>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</sst>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4" formatCode="_(&quot;$&quot;\ * #,##0.00_);_(&quot;$&quot;\ * \(#,##0.00\);_(&quot;$&quot;\ * &quot;-&quot;??_);_(@_)"/>
    <numFmt numFmtId="166" formatCode="_-[$$-409]* #,##0.00_ ;_-[$$-409]* \-#,##0.00\ ;_-[$$-409]* &quot;-&quot;??_ ;_-@_ "/>
    <numFmt numFmtId="167" formatCode="_-&quot;$&quot;* #,##0_-;\-&quot;$&quot;* #,##0_-;_-&quot;$&quot;* &quot;-&quot;_-;_-@"/>
    <numFmt numFmtId="168" formatCode="_-&quot;$&quot;\ * #,##0.00_-;\-&quot;$&quot;\ * #,##0.00_-;_-&quot;$&quot;\ * &quot;-&quot;??_-;_-@"/>
    <numFmt numFmtId="170" formatCode="_-&quot;$&quot;* #,##0.00_-;\-&quot;$&quot;* #,##0.00_-;_-&quot;$&quot;* &quot;-&quot;_-;_-@"/>
    <numFmt numFmtId="171" formatCode="dd\.mm\.yy"/>
    <numFmt numFmtId="172" formatCode="yyyy\.mm\.dd"/>
    <numFmt numFmtId="173" formatCode="_-&quot;$&quot;* #,##0.00_-;\-&quot;$&quot;* #,##0.00_-;_-&quot;$&quot;* &quot;-&quot;_-;_-@_-"/>
  </numFmts>
  <fonts count="19" x14ac:knownFonts="1">
    <font>
      <sz val="12"/>
      <color rgb="FF000000"/>
      <name val="Calibri"/>
    </font>
    <font>
      <sz val="8"/>
      <name val="Calibri"/>
      <family val="2"/>
    </font>
    <font>
      <u/>
      <sz val="12"/>
      <color theme="10"/>
      <name val="Calibri"/>
      <family val="2"/>
    </font>
    <font>
      <u/>
      <sz val="12"/>
      <color theme="11"/>
      <name val="Calibri"/>
      <family val="2"/>
    </font>
    <font>
      <sz val="12"/>
      <color rgb="FF000000"/>
      <name val="Calibri"/>
      <family val="2"/>
    </font>
    <font>
      <sz val="12"/>
      <color rgb="FF000000"/>
      <name val="Calibri"/>
      <family val="2"/>
    </font>
    <font>
      <sz val="12"/>
      <color rgb="FF000000"/>
      <name val="Calibri"/>
      <family val="2"/>
    </font>
    <font>
      <b/>
      <sz val="8"/>
      <name val="Calibri"/>
      <family val="2"/>
    </font>
    <font>
      <sz val="12"/>
      <color rgb="FF000000"/>
      <name val="Calibri"/>
      <family val="2"/>
    </font>
    <font>
      <sz val="10"/>
      <name val="Arial"/>
      <family val="2"/>
    </font>
    <font>
      <b/>
      <sz val="9"/>
      <color indexed="81"/>
      <name val="Tahoma"/>
      <family val="2"/>
    </font>
    <font>
      <sz val="9"/>
      <color indexed="81"/>
      <name val="Tahoma"/>
      <family val="2"/>
    </font>
    <font>
      <b/>
      <sz val="10"/>
      <color indexed="81"/>
      <name val="Tahoma"/>
      <family val="2"/>
    </font>
    <font>
      <sz val="11"/>
      <color theme="1"/>
      <name val="Calibri"/>
      <family val="2"/>
      <scheme val="minor"/>
    </font>
    <font>
      <sz val="9"/>
      <color indexed="81"/>
      <name val="Calibri"/>
      <family val="2"/>
    </font>
    <font>
      <b/>
      <sz val="9"/>
      <color indexed="81"/>
      <name val="Calibri"/>
      <family val="2"/>
    </font>
    <font>
      <sz val="6"/>
      <name val="Calibri"/>
      <family val="2"/>
    </font>
    <font>
      <b/>
      <sz val="6"/>
      <name val="Calibri"/>
      <family val="2"/>
    </font>
    <font>
      <b/>
      <sz val="12"/>
      <name val="Calibri"/>
      <family val="2"/>
    </font>
  </fonts>
  <fills count="43">
    <fill>
      <patternFill patternType="none"/>
    </fill>
    <fill>
      <patternFill patternType="gray125"/>
    </fill>
    <fill>
      <patternFill patternType="solid">
        <fgColor rgb="FFBDD6EE"/>
        <bgColor rgb="FFBDD6EE"/>
      </patternFill>
    </fill>
    <fill>
      <patternFill patternType="solid">
        <fgColor rgb="FFFFFF00"/>
        <bgColor rgb="FFFFFF00"/>
      </patternFill>
    </fill>
    <fill>
      <patternFill patternType="solid">
        <fgColor rgb="FFA8D08D"/>
        <bgColor rgb="FFA8D08D"/>
      </patternFill>
    </fill>
    <fill>
      <patternFill patternType="solid">
        <fgColor rgb="FFFFC000"/>
        <bgColor rgb="FFFFC000"/>
      </patternFill>
    </fill>
    <fill>
      <patternFill patternType="solid">
        <fgColor rgb="FFFABF8F"/>
        <bgColor rgb="FFFABF8F"/>
      </patternFill>
    </fill>
    <fill>
      <patternFill patternType="solid">
        <fgColor rgb="FFCCFFCC"/>
        <bgColor rgb="FFCCFFCC"/>
      </patternFill>
    </fill>
    <fill>
      <patternFill patternType="solid">
        <fgColor rgb="FF99FF99"/>
        <bgColor rgb="FF99FF99"/>
      </patternFill>
    </fill>
    <fill>
      <patternFill patternType="solid">
        <fgColor rgb="FFB6DDE8"/>
        <bgColor rgb="FFB6DDE8"/>
      </patternFill>
    </fill>
    <fill>
      <patternFill patternType="solid">
        <fgColor rgb="FFFFFFFF"/>
        <bgColor rgb="FFFFFFFF"/>
      </patternFill>
    </fill>
    <fill>
      <patternFill patternType="solid">
        <fgColor rgb="FF00FF00"/>
        <bgColor rgb="FF00FF00"/>
      </patternFill>
    </fill>
    <fill>
      <patternFill patternType="solid">
        <fgColor rgb="FF8DB3E2"/>
        <bgColor rgb="FF8DB3E2"/>
      </patternFill>
    </fill>
    <fill>
      <patternFill patternType="solid">
        <fgColor rgb="FFFFE598"/>
        <bgColor rgb="FFFFE598"/>
      </patternFill>
    </fill>
    <fill>
      <patternFill patternType="solid">
        <fgColor rgb="FFAFCAEB"/>
        <bgColor rgb="FFAFCAEB"/>
      </patternFill>
    </fill>
    <fill>
      <patternFill patternType="solid">
        <fgColor rgb="FFFBD4B4"/>
        <bgColor rgb="FFFBD4B4"/>
      </patternFill>
    </fill>
    <fill>
      <patternFill patternType="solid">
        <fgColor rgb="FFFF00FF"/>
        <bgColor rgb="FFFF00FF"/>
      </patternFill>
    </fill>
    <fill>
      <patternFill patternType="solid">
        <fgColor rgb="FFF3F3F3"/>
        <bgColor rgb="FFF3F3F3"/>
      </patternFill>
    </fill>
    <fill>
      <patternFill patternType="solid">
        <fgColor rgb="FFFF0000"/>
        <bgColor indexed="64"/>
      </patternFill>
    </fill>
    <fill>
      <patternFill patternType="solid">
        <fgColor theme="0"/>
        <bgColor indexed="64"/>
      </patternFill>
    </fill>
    <fill>
      <patternFill patternType="solid">
        <fgColor theme="0"/>
        <bgColor rgb="FF66FFCC"/>
      </patternFill>
    </fill>
    <fill>
      <patternFill patternType="solid">
        <fgColor theme="0"/>
        <bgColor rgb="FFFF66CC"/>
      </patternFill>
    </fill>
    <fill>
      <patternFill patternType="solid">
        <fgColor theme="0"/>
        <bgColor rgb="FFFFFF00"/>
      </patternFill>
    </fill>
    <fill>
      <patternFill patternType="solid">
        <fgColor theme="0"/>
        <bgColor rgb="FFFFFFFF"/>
      </patternFill>
    </fill>
    <fill>
      <patternFill patternType="solid">
        <fgColor theme="0"/>
        <bgColor rgb="FF66FF33"/>
      </patternFill>
    </fill>
    <fill>
      <patternFill patternType="solid">
        <fgColor rgb="FFFFFF00"/>
        <bgColor indexed="64"/>
      </patternFill>
    </fill>
    <fill>
      <patternFill patternType="solid">
        <fgColor theme="5" tint="0.79998168889431442"/>
        <bgColor rgb="FFCCFFCC"/>
      </patternFill>
    </fill>
    <fill>
      <patternFill patternType="solid">
        <fgColor theme="7" tint="0.59999389629810485"/>
        <bgColor indexed="64"/>
      </patternFill>
    </fill>
    <fill>
      <patternFill patternType="solid">
        <fgColor theme="7" tint="0.39997558519241921"/>
        <bgColor rgb="FFFABF8F"/>
      </patternFill>
    </fill>
    <fill>
      <patternFill patternType="solid">
        <fgColor theme="7" tint="0.39997558519241921"/>
        <bgColor rgb="FFFBD4B4"/>
      </patternFill>
    </fill>
    <fill>
      <patternFill patternType="solid">
        <fgColor theme="0"/>
        <bgColor rgb="FFFABF8F"/>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0"/>
        <bgColor rgb="FFFBD4B4"/>
      </patternFill>
    </fill>
    <fill>
      <patternFill patternType="solid">
        <fgColor rgb="FF993366"/>
        <bgColor indexed="64"/>
      </patternFill>
    </fill>
    <fill>
      <patternFill patternType="solid">
        <fgColor rgb="FF993366"/>
        <bgColor rgb="FFFFFFFF"/>
      </patternFill>
    </fill>
    <fill>
      <patternFill patternType="solid">
        <fgColor theme="0"/>
        <bgColor rgb="FFCCFFCC"/>
      </patternFill>
    </fill>
    <fill>
      <patternFill patternType="solid">
        <fgColor theme="7" tint="0.59999389629810485"/>
        <bgColor rgb="FFE06666"/>
      </patternFill>
    </fill>
    <fill>
      <patternFill patternType="solid">
        <fgColor theme="7" tint="0.59999389629810485"/>
        <bgColor rgb="FFFFFFFF"/>
      </patternFill>
    </fill>
    <fill>
      <patternFill patternType="solid">
        <fgColor theme="0"/>
        <bgColor rgb="FFFF00FF"/>
      </patternFill>
    </fill>
    <fill>
      <patternFill patternType="solid">
        <fgColor theme="0" tint="-0.249977111117893"/>
        <bgColor indexed="64"/>
      </patternFill>
    </fill>
    <fill>
      <patternFill patternType="solid">
        <fgColor theme="0" tint="-0.249977111117893"/>
        <bgColor rgb="FFFFFFFF"/>
      </patternFill>
    </fill>
    <fill>
      <patternFill patternType="solid">
        <fgColor rgb="FF66FF99"/>
        <bgColor rgb="FFFFFFFF"/>
      </patternFill>
    </fill>
  </fills>
  <borders count="3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right style="thin">
        <color auto="1"/>
      </right>
      <top style="thin">
        <color auto="1"/>
      </top>
      <bottom/>
      <diagonal/>
    </border>
    <border>
      <left/>
      <right style="thin">
        <color rgb="FF000000"/>
      </right>
      <top style="thin">
        <color rgb="FF000000"/>
      </top>
      <bottom/>
      <diagonal/>
    </border>
    <border>
      <left style="thin">
        <color rgb="FF000000"/>
      </left>
      <right/>
      <top/>
      <bottom/>
      <diagonal/>
    </border>
    <border>
      <left style="thin">
        <color auto="1"/>
      </left>
      <right/>
      <top style="thin">
        <color auto="1"/>
      </top>
      <bottom style="thin">
        <color rgb="FF000000"/>
      </bottom>
      <diagonal/>
    </border>
    <border>
      <left/>
      <right style="thin">
        <color auto="1"/>
      </right>
      <top/>
      <bottom style="thin">
        <color auto="1"/>
      </bottom>
      <diagonal/>
    </border>
    <border>
      <left/>
      <right/>
      <top style="thin">
        <color auto="1"/>
      </top>
      <bottom style="thin">
        <color auto="1"/>
      </bottom>
      <diagonal/>
    </border>
    <border>
      <left/>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right style="thin">
        <color rgb="FF000000"/>
      </right>
      <top/>
      <bottom/>
      <diagonal/>
    </border>
  </borders>
  <cellStyleXfs count="8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4" fillId="0" borderId="0" applyFont="0" applyFill="0" applyBorder="0" applyAlignment="0" applyProtection="0"/>
    <xf numFmtId="0" fontId="5" fillId="0" borderId="5"/>
    <xf numFmtId="44" fontId="4" fillId="0" borderId="5" applyFont="0" applyFill="0" applyBorder="0" applyAlignment="0" applyProtection="0"/>
    <xf numFmtId="41" fontId="6" fillId="0" borderId="0" applyFont="0" applyFill="0" applyBorder="0" applyAlignment="0" applyProtection="0"/>
    <xf numFmtId="42" fontId="8" fillId="0" borderId="0" applyFont="0" applyFill="0" applyBorder="0" applyAlignment="0" applyProtection="0"/>
    <xf numFmtId="0" fontId="9" fillId="0" borderId="5">
      <alignment vertical="top"/>
    </xf>
    <xf numFmtId="0" fontId="4" fillId="0" borderId="5"/>
    <xf numFmtId="42" fontId="4" fillId="0" borderId="5" applyFont="0" applyFill="0" applyBorder="0" applyAlignment="0" applyProtection="0"/>
    <xf numFmtId="41" fontId="4" fillId="0" borderId="5"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5"/>
    <xf numFmtId="0" fontId="13" fillId="0" borderId="5"/>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04">
    <xf numFmtId="0" fontId="0" fillId="0" borderId="0" xfId="0" applyFont="1" applyAlignment="1"/>
    <xf numFmtId="0" fontId="1" fillId="0" borderId="15" xfId="0" applyFont="1" applyFill="1" applyBorder="1" applyAlignment="1">
      <alignment horizontal="left" vertical="center" wrapText="1"/>
    </xf>
    <xf numFmtId="49" fontId="7"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67" fontId="7" fillId="5"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0" fontId="1" fillId="10" borderId="1" xfId="0" applyFont="1" applyFill="1" applyBorder="1" applyAlignment="1">
      <alignment horizontal="left" vertical="center" wrapText="1"/>
    </xf>
    <xf numFmtId="49" fontId="7"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49" fontId="7" fillId="12" borderId="1" xfId="0" applyNumberFormat="1" applyFont="1" applyFill="1" applyBorder="1" applyAlignment="1">
      <alignment horizontal="center" vertical="center" wrapText="1"/>
    </xf>
    <xf numFmtId="49" fontId="1" fillId="12" borderId="1" xfId="0" applyNumberFormat="1" applyFont="1" applyFill="1" applyBorder="1" applyAlignment="1">
      <alignment horizontal="center" vertical="center" wrapText="1"/>
    </xf>
    <xf numFmtId="0" fontId="7" fillId="12" borderId="1" xfId="0" applyFont="1" applyFill="1" applyBorder="1" applyAlignment="1">
      <alignment horizontal="left" vertical="center" wrapText="1"/>
    </xf>
    <xf numFmtId="166" fontId="1" fillId="0" borderId="1" xfId="0" applyNumberFormat="1" applyFont="1" applyBorder="1" applyAlignment="1">
      <alignment horizontal="left" vertical="center" wrapText="1"/>
    </xf>
    <xf numFmtId="49" fontId="7" fillId="15" borderId="1" xfId="0" applyNumberFormat="1" applyFont="1" applyFill="1" applyBorder="1" applyAlignment="1">
      <alignment horizontal="center" vertical="center" wrapText="1"/>
    </xf>
    <xf numFmtId="0" fontId="7" fillId="15" borderId="1" xfId="0" applyFont="1" applyFill="1" applyBorder="1" applyAlignment="1">
      <alignment horizontal="left" vertical="center" wrapText="1"/>
    </xf>
    <xf numFmtId="49" fontId="1"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20" borderId="1" xfId="0" applyFont="1" applyFill="1" applyBorder="1" applyAlignment="1">
      <alignment horizontal="left" vertical="center" wrapText="1"/>
    </xf>
    <xf numFmtId="0" fontId="1" fillId="19" borderId="1" xfId="0" applyFont="1" applyFill="1" applyBorder="1" applyAlignment="1">
      <alignment horizontal="left" vertical="center" wrapText="1"/>
    </xf>
    <xf numFmtId="166" fontId="1"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49" fontId="1" fillId="0" borderId="7" xfId="0" applyNumberFormat="1" applyFont="1" applyBorder="1" applyAlignment="1">
      <alignment horizontal="center" vertical="center" wrapText="1"/>
    </xf>
    <xf numFmtId="49" fontId="1" fillId="19" borderId="1" xfId="0" applyNumberFormat="1" applyFont="1" applyFill="1" applyBorder="1" applyAlignment="1">
      <alignment horizontal="center" vertical="center" wrapText="1"/>
    </xf>
    <xf numFmtId="166" fontId="1" fillId="0" borderId="1" xfId="0" applyNumberFormat="1" applyFont="1" applyFill="1" applyBorder="1" applyAlignment="1">
      <alignment horizontal="left" vertical="center" wrapText="1"/>
    </xf>
    <xf numFmtId="49" fontId="7" fillId="6" borderId="1" xfId="0" applyNumberFormat="1" applyFont="1" applyFill="1" applyBorder="1" applyAlignment="1">
      <alignment horizontal="center" vertical="center" wrapText="1"/>
    </xf>
    <xf numFmtId="0" fontId="1" fillId="24" borderId="1" xfId="0" applyFont="1" applyFill="1" applyBorder="1" applyAlignment="1">
      <alignment horizontal="left" vertical="center" wrapText="1"/>
    </xf>
    <xf numFmtId="166" fontId="1" fillId="0" borderId="1" xfId="0" applyNumberFormat="1" applyFont="1" applyFill="1" applyBorder="1" applyAlignment="1">
      <alignment vertical="center" wrapText="1"/>
    </xf>
    <xf numFmtId="166" fontId="1" fillId="10" borderId="1" xfId="0" applyNumberFormat="1" applyFont="1" applyFill="1" applyBorder="1" applyAlignment="1">
      <alignment vertical="center" wrapText="1"/>
    </xf>
    <xf numFmtId="166" fontId="1" fillId="0" borderId="1" xfId="0" applyNumberFormat="1" applyFont="1" applyBorder="1" applyAlignment="1">
      <alignment vertical="center" wrapText="1"/>
    </xf>
    <xf numFmtId="0" fontId="1" fillId="23" borderId="1" xfId="0" applyFont="1" applyFill="1" applyBorder="1" applyAlignment="1">
      <alignment horizontal="left" vertical="center" wrapText="1"/>
    </xf>
    <xf numFmtId="49" fontId="1" fillId="19" borderId="1" xfId="0" applyNumberFormat="1" applyFont="1" applyFill="1" applyBorder="1" applyAlignment="1">
      <alignment horizontal="left" vertical="center" wrapText="1"/>
    </xf>
    <xf numFmtId="166" fontId="1" fillId="17" borderId="1" xfId="0" applyNumberFormat="1" applyFont="1" applyFill="1" applyBorder="1" applyAlignment="1">
      <alignment vertical="center" wrapText="1"/>
    </xf>
    <xf numFmtId="49" fontId="7" fillId="6" borderId="1"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left" vertical="center" wrapText="1"/>
    </xf>
    <xf numFmtId="0" fontId="1" fillId="0" borderId="0" xfId="0" applyFont="1" applyAlignment="1"/>
    <xf numFmtId="49" fontId="1" fillId="0" borderId="9"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12" borderId="7" xfId="0" applyNumberFormat="1" applyFont="1" applyFill="1" applyBorder="1" applyAlignment="1">
      <alignment horizontal="center" vertical="center" wrapText="1"/>
    </xf>
    <xf numFmtId="49" fontId="7" fillId="12" borderId="15"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12" borderId="15" xfId="0" applyNumberFormat="1" applyFont="1" applyFill="1" applyBorder="1" applyAlignment="1">
      <alignment horizontal="center" vertical="center" wrapText="1"/>
    </xf>
    <xf numFmtId="0" fontId="1" fillId="19" borderId="12" xfId="0" applyFont="1" applyFill="1" applyBorder="1" applyAlignment="1">
      <alignment horizontal="left" vertical="center" wrapText="1"/>
    </xf>
    <xf numFmtId="49" fontId="1" fillId="6" borderId="15" xfId="0" applyNumberFormat="1" applyFont="1" applyFill="1" applyBorder="1" applyAlignment="1">
      <alignment horizontal="center" vertical="center" wrapText="1"/>
    </xf>
    <xf numFmtId="0" fontId="7" fillId="28" borderId="1" xfId="0" applyFont="1" applyFill="1" applyBorder="1" applyAlignment="1">
      <alignment horizontal="left" vertical="center" wrapText="1"/>
    </xf>
    <xf numFmtId="49" fontId="1" fillId="29" borderId="1" xfId="0" applyNumberFormat="1" applyFont="1" applyFill="1" applyBorder="1" applyAlignment="1">
      <alignment horizontal="center" vertical="center" wrapText="1"/>
    </xf>
    <xf numFmtId="0" fontId="7" fillId="29" borderId="1" xfId="0" applyFont="1" applyFill="1" applyBorder="1" applyAlignment="1">
      <alignment horizontal="left" vertical="center" wrapText="1"/>
    </xf>
    <xf numFmtId="49" fontId="1" fillId="29" borderId="15" xfId="0" applyNumberFormat="1" applyFont="1" applyFill="1" applyBorder="1" applyAlignment="1">
      <alignment horizontal="center" vertical="center" wrapText="1"/>
    </xf>
    <xf numFmtId="0" fontId="7" fillId="29" borderId="15" xfId="0" applyFont="1" applyFill="1" applyBorder="1" applyAlignment="1">
      <alignment horizontal="left" vertical="center" wrapText="1"/>
    </xf>
    <xf numFmtId="49" fontId="7" fillId="29" borderId="1" xfId="0" applyNumberFormat="1" applyFont="1" applyFill="1" applyBorder="1" applyAlignment="1">
      <alignment horizontal="center" vertical="center" wrapText="1"/>
    </xf>
    <xf numFmtId="49" fontId="7" fillId="29" borderId="15" xfId="0" applyNumberFormat="1" applyFont="1" applyFill="1" applyBorder="1" applyAlignment="1">
      <alignment horizontal="left" vertical="center" wrapText="1"/>
    </xf>
    <xf numFmtId="0" fontId="7" fillId="29" borderId="13" xfId="0" applyFont="1" applyFill="1" applyBorder="1" applyAlignment="1">
      <alignment horizontal="left" vertical="center" wrapText="1"/>
    </xf>
    <xf numFmtId="49" fontId="7" fillId="29" borderId="1" xfId="0" applyNumberFormat="1" applyFont="1" applyFill="1" applyBorder="1" applyAlignment="1">
      <alignment horizontal="left" vertical="center" wrapText="1"/>
    </xf>
    <xf numFmtId="49" fontId="1" fillId="0" borderId="1" xfId="10" applyNumberFormat="1" applyFont="1" applyBorder="1" applyAlignment="1">
      <alignment horizontal="center" vertical="center" wrapText="1"/>
    </xf>
    <xf numFmtId="0" fontId="1" fillId="0" borderId="5" xfId="0" applyFont="1" applyFill="1" applyBorder="1" applyAlignment="1">
      <alignment horizontal="left" vertical="center" wrapText="1"/>
    </xf>
    <xf numFmtId="49" fontId="1" fillId="0" borderId="20" xfId="0" applyNumberFormat="1" applyFont="1" applyFill="1" applyBorder="1" applyAlignment="1">
      <alignment horizontal="center" vertical="center" wrapText="1"/>
    </xf>
    <xf numFmtId="0" fontId="7" fillId="29" borderId="12" xfId="0" applyFont="1" applyFill="1" applyBorder="1" applyAlignment="1">
      <alignment horizontal="left" vertical="center" wrapText="1"/>
    </xf>
    <xf numFmtId="166" fontId="1" fillId="17" borderId="13" xfId="0" applyNumberFormat="1" applyFont="1" applyFill="1" applyBorder="1" applyAlignment="1">
      <alignment vertical="center" wrapText="1"/>
    </xf>
    <xf numFmtId="0" fontId="1" fillId="21" borderId="12" xfId="0" applyFont="1" applyFill="1" applyBorder="1" applyAlignment="1">
      <alignment horizontal="left" vertical="center" wrapText="1"/>
    </xf>
    <xf numFmtId="166" fontId="1" fillId="10" borderId="12" xfId="0" applyNumberFormat="1" applyFont="1" applyFill="1" applyBorder="1" applyAlignment="1">
      <alignment vertical="center" wrapText="1"/>
    </xf>
    <xf numFmtId="166" fontId="1" fillId="17" borderId="15" xfId="0" applyNumberFormat="1" applyFont="1" applyFill="1" applyBorder="1" applyAlignment="1">
      <alignment vertical="center" wrapText="1"/>
    </xf>
    <xf numFmtId="0" fontId="1" fillId="23" borderId="15" xfId="0" applyFont="1" applyFill="1" applyBorder="1" applyAlignment="1">
      <alignment horizontal="left" vertical="center" wrapText="1"/>
    </xf>
    <xf numFmtId="49" fontId="7" fillId="6" borderId="20" xfId="0" applyNumberFormat="1" applyFont="1" applyFill="1" applyBorder="1" applyAlignment="1">
      <alignment horizontal="left" vertical="center" wrapText="1"/>
    </xf>
    <xf numFmtId="166" fontId="1" fillId="0" borderId="12" xfId="0" applyNumberFormat="1" applyFont="1" applyFill="1" applyBorder="1" applyAlignment="1">
      <alignment vertical="center" wrapText="1"/>
    </xf>
    <xf numFmtId="166" fontId="1" fillId="0" borderId="15" xfId="0" applyNumberFormat="1" applyFont="1" applyFill="1" applyBorder="1" applyAlignment="1">
      <alignment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19" borderId="15" xfId="0" applyNumberFormat="1" applyFont="1" applyFill="1" applyBorder="1" applyAlignment="1">
      <alignment horizontal="center" vertical="center" wrapText="1"/>
    </xf>
    <xf numFmtId="49" fontId="1" fillId="6" borderId="11" xfId="0" applyNumberFormat="1" applyFont="1" applyFill="1" applyBorder="1" applyAlignment="1">
      <alignment horizontal="center" vertical="center" wrapText="1"/>
    </xf>
    <xf numFmtId="49" fontId="1" fillId="29" borderId="1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10" borderId="6"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7" fillId="10" borderId="7"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12" borderId="7" xfId="0" applyNumberFormat="1" applyFont="1" applyFill="1" applyBorder="1" applyAlignment="1">
      <alignment horizontal="center" vertical="center" wrapText="1"/>
    </xf>
    <xf numFmtId="49" fontId="1" fillId="0" borderId="7" xfId="10" applyNumberFormat="1" applyFont="1" applyBorder="1" applyAlignment="1">
      <alignment horizontal="center" vertical="center" wrapText="1"/>
    </xf>
    <xf numFmtId="49" fontId="7" fillId="6" borderId="7"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10" borderId="7" xfId="0" applyNumberFormat="1" applyFont="1" applyFill="1" applyBorder="1" applyAlignment="1">
      <alignment horizontal="center" vertical="center" wrapText="1"/>
    </xf>
    <xf numFmtId="49" fontId="7" fillId="29" borderId="7" xfId="0" applyNumberFormat="1" applyFont="1" applyFill="1" applyBorder="1" applyAlignment="1">
      <alignment horizontal="center" vertical="center" wrapText="1"/>
    </xf>
    <xf numFmtId="49" fontId="1" fillId="12" borderId="6" xfId="0" applyNumberFormat="1" applyFont="1" applyFill="1" applyBorder="1" applyAlignment="1">
      <alignment horizontal="center" vertical="center" wrapText="1"/>
    </xf>
    <xf numFmtId="49" fontId="7" fillId="14" borderId="6" xfId="0" applyNumberFormat="1" applyFont="1" applyFill="1" applyBorder="1" applyAlignment="1">
      <alignment horizontal="center" vertical="center" wrapText="1"/>
    </xf>
    <xf numFmtId="49" fontId="1" fillId="15" borderId="6" xfId="0" applyNumberFormat="1" applyFont="1" applyFill="1" applyBorder="1" applyAlignment="1">
      <alignment horizontal="center" vertical="center" wrapText="1"/>
    </xf>
    <xf numFmtId="49" fontId="1" fillId="28" borderId="6" xfId="0" applyNumberFormat="1" applyFont="1" applyFill="1" applyBorder="1" applyAlignment="1">
      <alignment horizontal="center" vertical="center" wrapText="1"/>
    </xf>
    <xf numFmtId="49" fontId="1" fillId="6" borderId="6" xfId="0" applyNumberFormat="1" applyFont="1" applyFill="1" applyBorder="1" applyAlignment="1">
      <alignment horizontal="center" vertical="center" wrapText="1"/>
    </xf>
    <xf numFmtId="49" fontId="1" fillId="29" borderId="6" xfId="0" applyNumberFormat="1"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29" borderId="19" xfId="0" applyNumberFormat="1" applyFont="1" applyFill="1" applyBorder="1" applyAlignment="1">
      <alignment horizontal="center" vertical="center" wrapText="1"/>
    </xf>
    <xf numFmtId="49" fontId="1" fillId="22" borderId="6" xfId="0" applyNumberFormat="1" applyFont="1" applyFill="1" applyBorder="1" applyAlignment="1">
      <alignment horizontal="center" vertical="center" wrapText="1"/>
    </xf>
    <xf numFmtId="49" fontId="1" fillId="10" borderId="28" xfId="0" applyNumberFormat="1" applyFont="1" applyFill="1" applyBorder="1" applyAlignment="1">
      <alignment horizontal="center" vertical="center" wrapText="1"/>
    </xf>
    <xf numFmtId="49" fontId="1" fillId="29" borderId="14"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7" fillId="29" borderId="6" xfId="0" applyNumberFormat="1" applyFont="1" applyFill="1" applyBorder="1" applyAlignment="1">
      <alignment horizontal="center" vertical="center" wrapText="1"/>
    </xf>
    <xf numFmtId="49" fontId="7" fillId="14" borderId="19" xfId="0" applyNumberFormat="1" applyFont="1" applyFill="1" applyBorder="1" applyAlignment="1">
      <alignment horizontal="center" vertical="center" wrapText="1"/>
    </xf>
    <xf numFmtId="49" fontId="1" fillId="6" borderId="14" xfId="0" applyNumberFormat="1" applyFont="1" applyFill="1" applyBorder="1" applyAlignment="1">
      <alignment horizontal="center" vertical="center" wrapText="1"/>
    </xf>
    <xf numFmtId="49" fontId="1" fillId="12" borderId="1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49" fontId="1" fillId="6" borderId="19" xfId="0" applyNumberFormat="1" applyFont="1" applyFill="1" applyBorder="1" applyAlignment="1">
      <alignment horizontal="center" vertical="center" wrapText="1"/>
    </xf>
    <xf numFmtId="49" fontId="1" fillId="12" borderId="14"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23" borderId="28"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29" borderId="28"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wrapText="1"/>
    </xf>
    <xf numFmtId="49" fontId="7" fillId="3" borderId="15" xfId="0" applyNumberFormat="1" applyFont="1" applyFill="1" applyBorder="1" applyAlignment="1">
      <alignment horizontal="center" vertical="center" wrapText="1"/>
    </xf>
    <xf numFmtId="166" fontId="1" fillId="0" borderId="15" xfId="0" applyNumberFormat="1" applyFont="1" applyBorder="1" applyAlignment="1">
      <alignment horizontal="center" vertical="center" wrapText="1"/>
    </xf>
    <xf numFmtId="49" fontId="7" fillId="6" borderId="15" xfId="0" applyNumberFormat="1" applyFont="1" applyFill="1" applyBorder="1" applyAlignment="1">
      <alignment horizontal="center" vertical="center" wrapText="1"/>
    </xf>
    <xf numFmtId="49" fontId="7" fillId="29" borderId="15" xfId="0" applyNumberFormat="1" applyFont="1" applyFill="1" applyBorder="1" applyAlignment="1">
      <alignment horizontal="center" vertical="center" wrapText="1"/>
    </xf>
    <xf numFmtId="173" fontId="1" fillId="0" borderId="1" xfId="11" applyNumberFormat="1" applyFont="1" applyFill="1" applyBorder="1" applyAlignment="1">
      <alignment horizontal="left" vertical="center" wrapText="1"/>
    </xf>
    <xf numFmtId="173" fontId="1" fillId="10" borderId="1" xfId="11" applyNumberFormat="1" applyFont="1" applyFill="1" applyBorder="1" applyAlignment="1">
      <alignment horizontal="left" vertical="center" wrapText="1"/>
    </xf>
    <xf numFmtId="173" fontId="1" fillId="0" borderId="15" xfId="11" applyNumberFormat="1" applyFont="1" applyBorder="1" applyAlignment="1"/>
    <xf numFmtId="0" fontId="7" fillId="30" borderId="5" xfId="0" applyFont="1" applyFill="1" applyBorder="1" applyAlignment="1">
      <alignment horizontal="left" vertical="center" wrapText="1"/>
    </xf>
    <xf numFmtId="0" fontId="7" fillId="33" borderId="5" xfId="0" applyFont="1" applyFill="1" applyBorder="1" applyAlignment="1">
      <alignment horizontal="left" vertical="center" wrapText="1"/>
    </xf>
    <xf numFmtId="49" fontId="7" fillId="33" borderId="5" xfId="0" applyNumberFormat="1" applyFont="1" applyFill="1" applyBorder="1" applyAlignment="1">
      <alignment horizontal="left" vertical="center" wrapText="1"/>
    </xf>
    <xf numFmtId="49" fontId="1" fillId="19" borderId="6" xfId="0" applyNumberFormat="1" applyFont="1" applyFill="1" applyBorder="1" applyAlignment="1">
      <alignment horizontal="center" vertical="center" wrapText="1"/>
    </xf>
    <xf numFmtId="0" fontId="1" fillId="30" borderId="1" xfId="0" applyFont="1" applyFill="1" applyBorder="1" applyAlignment="1">
      <alignment horizontal="left" vertical="center" wrapText="1"/>
    </xf>
    <xf numFmtId="166" fontId="1" fillId="19" borderId="1" xfId="0" applyNumberFormat="1" applyFont="1" applyFill="1" applyBorder="1" applyAlignment="1">
      <alignment horizontal="center" vertical="center" wrapText="1"/>
    </xf>
    <xf numFmtId="0" fontId="1" fillId="33" borderId="1" xfId="0" applyFont="1" applyFill="1" applyBorder="1" applyAlignment="1">
      <alignment horizontal="left" vertical="center" wrapText="1"/>
    </xf>
    <xf numFmtId="0" fontId="1" fillId="27" borderId="15" xfId="0" applyFont="1" applyFill="1" applyBorder="1" applyAlignment="1">
      <alignment horizontal="left" vertical="center" wrapText="1"/>
    </xf>
    <xf numFmtId="0" fontId="1" fillId="37" borderId="1" xfId="0" applyFont="1" applyFill="1" applyBorder="1" applyAlignment="1">
      <alignment horizontal="left" vertical="center" wrapText="1"/>
    </xf>
    <xf numFmtId="0" fontId="1" fillId="19" borderId="15" xfId="0" applyFont="1" applyFill="1" applyBorder="1" applyAlignment="1">
      <alignment horizontal="left" vertical="center" wrapText="1"/>
    </xf>
    <xf numFmtId="49" fontId="1" fillId="19" borderId="25" xfId="0" applyNumberFormat="1" applyFont="1" applyFill="1" applyBorder="1" applyAlignment="1">
      <alignment horizontal="left" vertical="center" wrapText="1"/>
    </xf>
    <xf numFmtId="0" fontId="1" fillId="19" borderId="23" xfId="0" applyFont="1" applyFill="1" applyBorder="1" applyAlignment="1">
      <alignment horizontal="left" vertical="center" wrapText="1"/>
    </xf>
    <xf numFmtId="49" fontId="1" fillId="19" borderId="24" xfId="0" applyNumberFormat="1" applyFont="1" applyFill="1" applyBorder="1" applyAlignment="1">
      <alignment horizontal="left" vertical="center" wrapText="1"/>
    </xf>
    <xf numFmtId="0" fontId="1" fillId="27" borderId="1" xfId="0" applyFont="1" applyFill="1" applyBorder="1" applyAlignment="1">
      <alignment horizontal="left" vertical="center" wrapText="1"/>
    </xf>
    <xf numFmtId="0" fontId="1" fillId="27" borderId="16" xfId="0" applyFont="1" applyFill="1" applyBorder="1" applyAlignment="1">
      <alignment horizontal="left" vertical="center" wrapText="1"/>
    </xf>
    <xf numFmtId="49" fontId="1" fillId="19" borderId="12" xfId="0" applyNumberFormat="1"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1" fillId="38" borderId="13" xfId="0" applyFont="1" applyFill="1" applyBorder="1" applyAlignment="1">
      <alignment horizontal="left" vertical="center" wrapText="1"/>
    </xf>
    <xf numFmtId="0" fontId="1" fillId="27" borderId="13" xfId="0" applyFont="1" applyFill="1" applyBorder="1" applyAlignment="1">
      <alignment horizontal="left" vertical="center" wrapText="1"/>
    </xf>
    <xf numFmtId="0" fontId="1" fillId="23" borderId="15" xfId="0" applyFont="1" applyFill="1" applyBorder="1" applyAlignment="1">
      <alignment horizontal="left" vertical="top" wrapText="1"/>
    </xf>
    <xf numFmtId="49" fontId="1" fillId="19" borderId="23" xfId="0" applyNumberFormat="1" applyFont="1" applyFill="1" applyBorder="1" applyAlignment="1">
      <alignment horizontal="center" vertical="center" wrapText="1"/>
    </xf>
    <xf numFmtId="2" fontId="1" fillId="19" borderId="5" xfId="0" applyNumberFormat="1" applyFont="1" applyFill="1" applyBorder="1" applyAlignment="1">
      <alignment horizontal="left" vertical="center" wrapText="1"/>
    </xf>
    <xf numFmtId="2" fontId="1" fillId="19" borderId="1" xfId="0" applyNumberFormat="1" applyFont="1" applyFill="1" applyBorder="1" applyAlignment="1">
      <alignment horizontal="left" vertical="center" wrapText="1"/>
    </xf>
    <xf numFmtId="2" fontId="1" fillId="27" borderId="15" xfId="0" applyNumberFormat="1" applyFont="1" applyFill="1" applyBorder="1" applyAlignment="1">
      <alignment horizontal="left" vertical="center" wrapText="1"/>
    </xf>
    <xf numFmtId="0" fontId="1" fillId="27" borderId="7" xfId="0" applyFont="1" applyFill="1" applyBorder="1" applyAlignment="1">
      <alignment horizontal="left" vertical="center" wrapText="1"/>
    </xf>
    <xf numFmtId="173" fontId="1" fillId="19" borderId="1" xfId="11" applyNumberFormat="1" applyFont="1" applyFill="1" applyBorder="1" applyAlignment="1">
      <alignment horizontal="left" vertical="center" wrapText="1"/>
    </xf>
    <xf numFmtId="49" fontId="1" fillId="33" borderId="6" xfId="0" applyNumberFormat="1" applyFont="1" applyFill="1" applyBorder="1" applyAlignment="1">
      <alignment horizontal="center" vertical="center" wrapText="1"/>
    </xf>
    <xf numFmtId="49" fontId="1" fillId="29" borderId="33" xfId="0" applyNumberFormat="1" applyFont="1" applyFill="1" applyBorder="1" applyAlignment="1">
      <alignment horizontal="center" vertical="center" wrapText="1"/>
    </xf>
    <xf numFmtId="49" fontId="1" fillId="27" borderId="1" xfId="0" applyNumberFormat="1" applyFont="1" applyFill="1" applyBorder="1" applyAlignment="1">
      <alignment horizontal="left" vertical="center" wrapText="1"/>
    </xf>
    <xf numFmtId="49" fontId="1" fillId="19" borderId="15" xfId="0" applyNumberFormat="1" applyFont="1" applyFill="1" applyBorder="1" applyAlignment="1">
      <alignment horizontal="left" vertical="center" wrapText="1"/>
    </xf>
    <xf numFmtId="49" fontId="1" fillId="27" borderId="20" xfId="0" applyNumberFormat="1" applyFont="1" applyFill="1" applyBorder="1" applyAlignment="1">
      <alignment horizontal="left" vertical="center" wrapText="1"/>
    </xf>
    <xf numFmtId="49" fontId="1" fillId="27" borderId="13" xfId="0" applyNumberFormat="1" applyFont="1" applyFill="1" applyBorder="1" applyAlignment="1">
      <alignment horizontal="left" vertical="center" wrapText="1"/>
    </xf>
    <xf numFmtId="49" fontId="1" fillId="15" borderId="1" xfId="0" applyNumberFormat="1" applyFont="1" applyFill="1" applyBorder="1" applyAlignment="1">
      <alignment horizontal="center" vertical="center" wrapText="1"/>
    </xf>
    <xf numFmtId="49" fontId="1" fillId="0" borderId="1" xfId="1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49" fontId="1" fillId="19" borderId="14" xfId="0" applyNumberFormat="1" applyFont="1" applyFill="1" applyBorder="1" applyAlignment="1">
      <alignment horizontal="center" vertical="center" wrapText="1"/>
    </xf>
    <xf numFmtId="0" fontId="1" fillId="27" borderId="14" xfId="0" applyFont="1" applyFill="1" applyBorder="1" applyAlignment="1">
      <alignment horizontal="left" vertical="center" wrapText="1"/>
    </xf>
    <xf numFmtId="0" fontId="1" fillId="38" borderId="6" xfId="0" applyFont="1" applyFill="1" applyBorder="1" applyAlignment="1">
      <alignment horizontal="left" vertical="center" wrapText="1"/>
    </xf>
    <xf numFmtId="0" fontId="1" fillId="19" borderId="14" xfId="0" applyFont="1" applyFill="1" applyBorder="1" applyAlignment="1">
      <alignment horizontal="left" vertical="center" wrapText="1"/>
    </xf>
    <xf numFmtId="0" fontId="1" fillId="24" borderId="19" xfId="0" applyFont="1" applyFill="1" applyBorder="1" applyAlignment="1">
      <alignment horizontal="left" vertical="center" wrapText="1"/>
    </xf>
    <xf numFmtId="49" fontId="1" fillId="12" borderId="12" xfId="0" applyNumberFormat="1" applyFont="1" applyFill="1" applyBorder="1" applyAlignment="1">
      <alignment horizontal="center" vertical="center" wrapText="1"/>
    </xf>
    <xf numFmtId="49" fontId="1" fillId="10" borderId="15" xfId="0" applyNumberFormat="1" applyFont="1" applyFill="1" applyBorder="1" applyAlignment="1">
      <alignment horizontal="center" vertical="center" wrapText="1"/>
    </xf>
    <xf numFmtId="0" fontId="7" fillId="29" borderId="34" xfId="0" applyFont="1" applyFill="1" applyBorder="1" applyAlignment="1">
      <alignment horizontal="left" vertical="center" wrapText="1"/>
    </xf>
    <xf numFmtId="49" fontId="1" fillId="19" borderId="36" xfId="0" applyNumberFormat="1" applyFont="1" applyFill="1" applyBorder="1" applyAlignment="1">
      <alignment horizontal="center" vertical="center" wrapText="1"/>
    </xf>
    <xf numFmtId="49" fontId="1" fillId="19" borderId="29" xfId="0" applyNumberFormat="1" applyFont="1" applyFill="1" applyBorder="1" applyAlignment="1">
      <alignment horizontal="center" vertical="center" wrapText="1"/>
    </xf>
    <xf numFmtId="49" fontId="1" fillId="19" borderId="18" xfId="0" applyNumberFormat="1" applyFont="1" applyFill="1" applyBorder="1" applyAlignment="1">
      <alignment horizontal="center" vertical="center" wrapText="1"/>
    </xf>
    <xf numFmtId="1" fontId="1" fillId="19" borderId="15" xfId="0" applyNumberFormat="1" applyFont="1" applyFill="1" applyBorder="1" applyAlignment="1">
      <alignment horizontal="left" vertical="center" wrapText="1"/>
    </xf>
    <xf numFmtId="49" fontId="1" fillId="27" borderId="15" xfId="0" applyNumberFormat="1"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 fillId="33" borderId="1" xfId="0" applyNumberFormat="1" applyFont="1" applyFill="1" applyBorder="1" applyAlignment="1">
      <alignment horizontal="center" vertical="center" wrapText="1"/>
    </xf>
    <xf numFmtId="173" fontId="7" fillId="0" borderId="0" xfId="0" applyNumberFormat="1" applyFont="1" applyAlignment="1">
      <alignment horizontal="center" vertical="center" wrapText="1"/>
    </xf>
    <xf numFmtId="166" fontId="1" fillId="0" borderId="0" xfId="0" applyNumberFormat="1" applyFont="1" applyAlignment="1">
      <alignment vertical="center" wrapText="1"/>
    </xf>
    <xf numFmtId="0" fontId="1" fillId="0" borderId="0" xfId="0" applyFont="1" applyAlignment="1">
      <alignment vertical="center" wrapText="1"/>
    </xf>
    <xf numFmtId="173" fontId="7" fillId="8" borderId="1" xfId="0" applyNumberFormat="1" applyFont="1" applyFill="1" applyBorder="1" applyAlignment="1">
      <alignment horizontal="center" vertical="center" wrapText="1"/>
    </xf>
    <xf numFmtId="166" fontId="7" fillId="9" borderId="1" xfId="0" applyNumberFormat="1" applyFont="1" applyFill="1" applyBorder="1" applyAlignment="1">
      <alignment horizontal="center" vertical="center" wrapText="1"/>
    </xf>
    <xf numFmtId="173" fontId="7" fillId="2" borderId="1" xfId="11" applyNumberFormat="1"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 fillId="7" borderId="1" xfId="0" applyFont="1" applyFill="1" applyBorder="1" applyAlignment="1">
      <alignment horizontal="left" vertical="center" wrapText="1"/>
    </xf>
    <xf numFmtId="173" fontId="7" fillId="10" borderId="1" xfId="0" applyNumberFormat="1" applyFont="1" applyFill="1" applyBorder="1" applyAlignment="1">
      <alignment vertical="center" wrapText="1"/>
    </xf>
    <xf numFmtId="166" fontId="7" fillId="0" borderId="1" xfId="0" applyNumberFormat="1" applyFont="1" applyBorder="1" applyAlignment="1">
      <alignment vertical="center" wrapText="1"/>
    </xf>
    <xf numFmtId="173" fontId="1" fillId="11" borderId="1" xfId="11" applyNumberFormat="1" applyFont="1" applyFill="1" applyBorder="1" applyAlignment="1">
      <alignment horizontal="right" vertical="center" wrapText="1"/>
    </xf>
    <xf numFmtId="170" fontId="1" fillId="11" borderId="1" xfId="0" applyNumberFormat="1" applyFont="1" applyFill="1" applyBorder="1" applyAlignment="1">
      <alignment horizontal="right" vertical="center" wrapText="1"/>
    </xf>
    <xf numFmtId="0" fontId="7" fillId="0" borderId="0" xfId="0" applyFont="1" applyBorder="1" applyAlignment="1">
      <alignment vertical="center" wrapText="1"/>
    </xf>
    <xf numFmtId="173" fontId="1" fillId="10" borderId="1" xfId="0" applyNumberFormat="1" applyFont="1" applyFill="1" applyBorder="1" applyAlignment="1">
      <alignment vertical="center" wrapText="1"/>
    </xf>
    <xf numFmtId="166" fontId="7" fillId="10" borderId="1" xfId="0" applyNumberFormat="1" applyFont="1" applyFill="1" applyBorder="1" applyAlignment="1">
      <alignment vertical="center" wrapText="1"/>
    </xf>
    <xf numFmtId="173" fontId="1" fillId="13" borderId="1" xfId="11" applyNumberFormat="1" applyFont="1" applyFill="1" applyBorder="1" applyAlignment="1">
      <alignment vertical="center" wrapText="1"/>
    </xf>
    <xf numFmtId="170" fontId="1" fillId="13" borderId="1" xfId="0" applyNumberFormat="1" applyFont="1" applyFill="1" applyBorder="1" applyAlignment="1">
      <alignment vertical="center" wrapText="1"/>
    </xf>
    <xf numFmtId="0" fontId="7" fillId="10" borderId="5" xfId="0" applyFont="1" applyFill="1" applyBorder="1" applyAlignment="1">
      <alignment vertical="center" wrapText="1"/>
    </xf>
    <xf numFmtId="0" fontId="1" fillId="10" borderId="5" xfId="0" applyFont="1" applyFill="1" applyBorder="1" applyAlignment="1">
      <alignment vertical="center" wrapText="1"/>
    </xf>
    <xf numFmtId="173" fontId="1" fillId="0" borderId="1" xfId="11" applyNumberFormat="1" applyFont="1" applyBorder="1" applyAlignment="1">
      <alignment vertical="center" wrapText="1"/>
    </xf>
    <xf numFmtId="167" fontId="1" fillId="0" borderId="1" xfId="0" applyNumberFormat="1" applyFont="1" applyBorder="1" applyAlignment="1">
      <alignment horizontal="right" vertical="center" wrapText="1"/>
    </xf>
    <xf numFmtId="167" fontId="7" fillId="0" borderId="1" xfId="0" applyNumberFormat="1" applyFont="1" applyBorder="1" applyAlignment="1">
      <alignment vertical="center" wrapText="1"/>
    </xf>
    <xf numFmtId="167" fontId="1" fillId="10" borderId="1" xfId="0" applyNumberFormat="1" applyFont="1" applyFill="1" applyBorder="1" applyAlignment="1">
      <alignment horizontal="right" vertical="center" wrapText="1"/>
    </xf>
    <xf numFmtId="167" fontId="1" fillId="0" borderId="1" xfId="0" applyNumberFormat="1" applyFont="1" applyBorder="1" applyAlignment="1">
      <alignment vertical="center" wrapText="1"/>
    </xf>
    <xf numFmtId="0" fontId="1" fillId="0" borderId="0" xfId="0" applyFont="1" applyBorder="1" applyAlignment="1">
      <alignment vertical="center" wrapText="1"/>
    </xf>
    <xf numFmtId="49" fontId="7" fillId="14" borderId="1" xfId="0" applyNumberFormat="1" applyFont="1" applyFill="1" applyBorder="1" applyAlignment="1">
      <alignment horizontal="center" vertical="center" wrapText="1"/>
    </xf>
    <xf numFmtId="49" fontId="7" fillId="14" borderId="7" xfId="0" applyNumberFormat="1" applyFont="1" applyFill="1" applyBorder="1" applyAlignment="1">
      <alignment horizontal="center" vertical="center" wrapText="1"/>
    </xf>
    <xf numFmtId="49" fontId="7" fillId="14" borderId="15" xfId="0" applyNumberFormat="1" applyFont="1" applyFill="1" applyBorder="1" applyAlignment="1">
      <alignment horizontal="center" vertical="center" wrapText="1"/>
    </xf>
    <xf numFmtId="49" fontId="1" fillId="14" borderId="1" xfId="0" applyNumberFormat="1" applyFont="1" applyFill="1" applyBorder="1" applyAlignment="1">
      <alignment horizontal="center" vertical="center" wrapText="1"/>
    </xf>
    <xf numFmtId="49" fontId="7" fillId="14" borderId="1" xfId="0" applyNumberFormat="1" applyFont="1" applyFill="1" applyBorder="1" applyAlignment="1">
      <alignment horizontal="left" vertical="center" wrapText="1"/>
    </xf>
    <xf numFmtId="49" fontId="7" fillId="15" borderId="7" xfId="0" applyNumberFormat="1" applyFont="1" applyFill="1" applyBorder="1" applyAlignment="1">
      <alignment horizontal="center" vertical="center" wrapText="1"/>
    </xf>
    <xf numFmtId="173" fontId="1" fillId="10" borderId="1" xfId="11" applyNumberFormat="1" applyFont="1" applyFill="1" applyBorder="1" applyAlignment="1">
      <alignment vertical="center" wrapText="1"/>
    </xf>
    <xf numFmtId="167" fontId="1" fillId="10" borderId="1" xfId="0" applyNumberFormat="1" applyFont="1" applyFill="1" applyBorder="1" applyAlignment="1">
      <alignment vertical="center" wrapText="1"/>
    </xf>
    <xf numFmtId="44" fontId="1" fillId="10" borderId="5" xfId="7" applyFont="1" applyFill="1" applyBorder="1" applyAlignment="1">
      <alignment vertical="center" wrapText="1"/>
    </xf>
    <xf numFmtId="49" fontId="7" fillId="28" borderId="1" xfId="0" applyNumberFormat="1" applyFont="1" applyFill="1" applyBorder="1" applyAlignment="1">
      <alignment horizontal="center" vertical="center" wrapText="1"/>
    </xf>
    <xf numFmtId="49" fontId="7" fillId="28" borderId="7" xfId="0" applyNumberFormat="1" applyFont="1" applyFill="1" applyBorder="1" applyAlignment="1">
      <alignment horizontal="center" vertical="center" wrapText="1"/>
    </xf>
    <xf numFmtId="49" fontId="1" fillId="28" borderId="1" xfId="0" applyNumberFormat="1" applyFont="1" applyFill="1" applyBorder="1" applyAlignment="1">
      <alignment horizontal="center" vertical="center" wrapText="1"/>
    </xf>
    <xf numFmtId="170" fontId="1" fillId="0" borderId="0" xfId="0" applyNumberFormat="1" applyFont="1" applyBorder="1" applyAlignment="1">
      <alignment vertical="center" wrapText="1"/>
    </xf>
    <xf numFmtId="44" fontId="1" fillId="10" borderId="5" xfId="0" applyNumberFormat="1" applyFont="1" applyFill="1" applyBorder="1" applyAlignment="1">
      <alignment vertical="center" wrapText="1"/>
    </xf>
    <xf numFmtId="49" fontId="1" fillId="10" borderId="1" xfId="10" applyNumberFormat="1" applyFont="1" applyFill="1" applyBorder="1" applyAlignment="1">
      <alignment horizontal="center" vertical="center" wrapText="1"/>
    </xf>
    <xf numFmtId="173" fontId="1" fillId="32" borderId="1" xfId="0" applyNumberFormat="1" applyFont="1" applyFill="1" applyBorder="1" applyAlignment="1">
      <alignment vertical="center" wrapText="1"/>
    </xf>
    <xf numFmtId="173" fontId="1" fillId="32" borderId="1" xfId="11" applyNumberFormat="1" applyFont="1" applyFill="1" applyBorder="1" applyAlignment="1">
      <alignment vertical="center" wrapText="1"/>
    </xf>
    <xf numFmtId="166" fontId="1" fillId="32" borderId="1" xfId="0" applyNumberFormat="1" applyFont="1" applyFill="1" applyBorder="1" applyAlignment="1">
      <alignment vertical="center" wrapText="1"/>
    </xf>
    <xf numFmtId="0" fontId="1" fillId="32" borderId="5" xfId="0" applyFont="1" applyFill="1" applyBorder="1" applyAlignment="1">
      <alignment vertical="center" wrapText="1"/>
    </xf>
    <xf numFmtId="0" fontId="1" fillId="31" borderId="0" xfId="0" applyFont="1" applyFill="1" applyAlignment="1">
      <alignment vertical="center" wrapText="1"/>
    </xf>
    <xf numFmtId="0" fontId="1" fillId="31" borderId="0" xfId="0" applyFont="1" applyFill="1" applyAlignment="1"/>
    <xf numFmtId="49" fontId="1" fillId="30" borderId="1" xfId="0" applyNumberFormat="1" applyFont="1" applyFill="1" applyBorder="1" applyAlignment="1">
      <alignment horizontal="center" vertical="center" wrapText="1"/>
    </xf>
    <xf numFmtId="49" fontId="1" fillId="30" borderId="7" xfId="0" applyNumberFormat="1" applyFont="1" applyFill="1" applyBorder="1" applyAlignment="1">
      <alignment horizontal="center" vertical="center" wrapText="1"/>
    </xf>
    <xf numFmtId="173" fontId="1" fillId="23" borderId="1" xfId="11" applyNumberFormat="1" applyFont="1" applyFill="1" applyBorder="1" applyAlignment="1">
      <alignment vertical="center" wrapText="1"/>
    </xf>
    <xf numFmtId="166" fontId="1" fillId="23" borderId="1" xfId="0" applyNumberFormat="1" applyFont="1" applyFill="1" applyBorder="1" applyAlignment="1">
      <alignment vertical="center" wrapText="1"/>
    </xf>
    <xf numFmtId="0" fontId="1" fillId="23" borderId="5" xfId="0" applyFont="1" applyFill="1" applyBorder="1" applyAlignment="1">
      <alignment vertical="center" wrapText="1"/>
    </xf>
    <xf numFmtId="0" fontId="1" fillId="19" borderId="0" xfId="0" applyFont="1" applyFill="1" applyAlignment="1">
      <alignment vertical="center" wrapText="1"/>
    </xf>
    <xf numFmtId="0" fontId="1" fillId="19" borderId="0" xfId="0" applyFont="1" applyFill="1" applyAlignment="1"/>
    <xf numFmtId="49" fontId="1" fillId="33" borderId="7" xfId="0" applyNumberFormat="1" applyFont="1" applyFill="1" applyBorder="1" applyAlignment="1">
      <alignment horizontal="center" vertical="center" wrapText="1"/>
    </xf>
    <xf numFmtId="173" fontId="1" fillId="19" borderId="1" xfId="11" applyNumberFormat="1" applyFont="1" applyFill="1" applyBorder="1" applyAlignment="1">
      <alignment vertical="center" wrapText="1"/>
    </xf>
    <xf numFmtId="166" fontId="1" fillId="19" borderId="1" xfId="0" applyNumberFormat="1" applyFont="1" applyFill="1" applyBorder="1" applyAlignment="1">
      <alignment vertical="center" wrapText="1"/>
    </xf>
    <xf numFmtId="0" fontId="1" fillId="19" borderId="0" xfId="0" applyFont="1" applyFill="1" applyBorder="1" applyAlignment="1">
      <alignment vertical="center" wrapText="1"/>
    </xf>
    <xf numFmtId="166" fontId="1" fillId="10" borderId="1" xfId="0" applyNumberFormat="1" applyFont="1" applyFill="1" applyBorder="1" applyAlignment="1">
      <alignment horizontal="center" vertical="center" wrapText="1"/>
    </xf>
    <xf numFmtId="49" fontId="1" fillId="23" borderId="7" xfId="0" applyNumberFormat="1" applyFont="1" applyFill="1" applyBorder="1" applyAlignment="1">
      <alignment horizontal="center" vertical="center" wrapText="1"/>
    </xf>
    <xf numFmtId="166" fontId="1" fillId="16" borderId="1" xfId="0" applyNumberFormat="1" applyFont="1" applyFill="1" applyBorder="1" applyAlignment="1">
      <alignment vertical="center" wrapText="1"/>
    </xf>
    <xf numFmtId="166" fontId="1" fillId="0" borderId="0" xfId="0" applyNumberFormat="1" applyFont="1" applyBorder="1" applyAlignment="1">
      <alignment vertical="center" wrapText="1"/>
    </xf>
    <xf numFmtId="166" fontId="1" fillId="16" borderId="5" xfId="0" applyNumberFormat="1" applyFont="1" applyFill="1" applyBorder="1" applyAlignment="1">
      <alignment vertical="center" wrapText="1"/>
    </xf>
    <xf numFmtId="168" fontId="1" fillId="0" borderId="0" xfId="0" applyNumberFormat="1" applyFont="1" applyBorder="1" applyAlignment="1">
      <alignment vertical="center" wrapText="1"/>
    </xf>
    <xf numFmtId="173" fontId="1" fillId="23" borderId="1" xfId="0" applyNumberFormat="1" applyFont="1" applyFill="1" applyBorder="1" applyAlignment="1">
      <alignment vertical="center" wrapText="1"/>
    </xf>
    <xf numFmtId="173" fontId="1" fillId="0" borderId="0" xfId="11" applyNumberFormat="1" applyFont="1" applyBorder="1" applyAlignment="1"/>
    <xf numFmtId="166" fontId="1" fillId="34" borderId="1" xfId="0" applyNumberFormat="1" applyFont="1" applyFill="1" applyBorder="1" applyAlignment="1">
      <alignment vertical="center" wrapText="1"/>
    </xf>
    <xf numFmtId="173" fontId="1" fillId="34" borderId="1" xfId="11" applyNumberFormat="1" applyFont="1" applyFill="1" applyBorder="1" applyAlignment="1">
      <alignment vertical="center" wrapText="1"/>
    </xf>
    <xf numFmtId="173" fontId="1" fillId="0" borderId="8" xfId="11" applyNumberFormat="1" applyFont="1" applyBorder="1" applyAlignment="1">
      <alignment vertical="center" wrapText="1"/>
    </xf>
    <xf numFmtId="166" fontId="1" fillId="0" borderId="8" xfId="0" applyNumberFormat="1" applyFont="1" applyBorder="1" applyAlignment="1">
      <alignment vertical="center" wrapText="1"/>
    </xf>
    <xf numFmtId="166" fontId="1" fillId="0" borderId="13" xfId="0" applyNumberFormat="1" applyFont="1" applyBorder="1" applyAlignment="1">
      <alignment vertical="center" wrapText="1"/>
    </xf>
    <xf numFmtId="168" fontId="1" fillId="0" borderId="0" xfId="0" applyNumberFormat="1" applyFont="1" applyAlignment="1">
      <alignment vertical="center" wrapText="1"/>
    </xf>
    <xf numFmtId="168" fontId="1" fillId="0" borderId="1" xfId="0" applyNumberFormat="1" applyFont="1" applyBorder="1" applyAlignment="1">
      <alignment vertical="center" wrapText="1"/>
    </xf>
    <xf numFmtId="0" fontId="1" fillId="0" borderId="1" xfId="0" applyFont="1" applyBorder="1" applyAlignment="1">
      <alignment vertical="center" wrapText="1"/>
    </xf>
    <xf numFmtId="44" fontId="1" fillId="40" borderId="1" xfId="7" applyFont="1" applyFill="1" applyBorder="1" applyAlignment="1">
      <alignment vertical="center" wrapText="1"/>
    </xf>
    <xf numFmtId="166" fontId="1" fillId="0" borderId="5" xfId="0" applyNumberFormat="1" applyFont="1" applyBorder="1" applyAlignment="1">
      <alignment vertical="center" wrapText="1"/>
    </xf>
    <xf numFmtId="168" fontId="1" fillId="0" borderId="5" xfId="0" applyNumberFormat="1" applyFont="1" applyBorder="1" applyAlignment="1">
      <alignment vertical="center" wrapText="1"/>
    </xf>
    <xf numFmtId="0" fontId="1" fillId="0" borderId="5" xfId="0" applyFont="1" applyBorder="1" applyAlignment="1">
      <alignment vertical="center" wrapText="1"/>
    </xf>
    <xf numFmtId="49" fontId="1" fillId="0" borderId="15" xfId="0" applyNumberFormat="1" applyFont="1" applyBorder="1" applyAlignment="1">
      <alignment horizontal="center" vertical="center" wrapText="1"/>
    </xf>
    <xf numFmtId="0" fontId="1" fillId="0" borderId="15" xfId="0" applyFont="1" applyBorder="1" applyAlignment="1"/>
    <xf numFmtId="173" fontId="1" fillId="0" borderId="1" xfId="11" applyNumberFormat="1"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xf numFmtId="173" fontId="1" fillId="0" borderId="13" xfId="11" applyNumberFormat="1" applyFont="1" applyBorder="1" applyAlignment="1">
      <alignment vertical="center" wrapText="1"/>
    </xf>
    <xf numFmtId="173" fontId="1" fillId="0" borderId="15" xfId="11" applyNumberFormat="1" applyFont="1" applyBorder="1" applyAlignment="1">
      <alignment vertical="center" wrapText="1"/>
    </xf>
    <xf numFmtId="166" fontId="1" fillId="0" borderId="15" xfId="0" applyNumberFormat="1" applyFont="1" applyBorder="1" applyAlignment="1">
      <alignment vertical="center" wrapText="1"/>
    </xf>
    <xf numFmtId="166" fontId="1" fillId="0" borderId="6" xfId="0" applyNumberFormat="1" applyFont="1" applyBorder="1" applyAlignment="1">
      <alignment vertical="center" wrapText="1"/>
    </xf>
    <xf numFmtId="173" fontId="7" fillId="0" borderId="12" xfId="11" applyNumberFormat="1" applyFont="1" applyBorder="1" applyAlignment="1">
      <alignment vertical="center" wrapText="1"/>
    </xf>
    <xf numFmtId="166" fontId="7" fillId="0" borderId="12" xfId="0" applyNumberFormat="1" applyFont="1" applyBorder="1" applyAlignment="1">
      <alignment vertical="center" wrapText="1"/>
    </xf>
    <xf numFmtId="173" fontId="7" fillId="10" borderId="1" xfId="11" applyNumberFormat="1" applyFont="1" applyFill="1" applyBorder="1" applyAlignment="1">
      <alignment vertical="center" wrapText="1"/>
    </xf>
    <xf numFmtId="0" fontId="1" fillId="0" borderId="0" xfId="0" applyFont="1" applyFill="1" applyBorder="1" applyAlignment="1">
      <alignment vertical="center" wrapText="1"/>
    </xf>
    <xf numFmtId="0" fontId="1" fillId="19" borderId="15" xfId="0" applyFont="1" applyFill="1" applyBorder="1" applyAlignment="1">
      <alignment horizontal="center"/>
    </xf>
    <xf numFmtId="166" fontId="7" fillId="0" borderId="1" xfId="0" applyNumberFormat="1" applyFont="1" applyFill="1" applyBorder="1" applyAlignment="1">
      <alignment vertical="center" wrapText="1"/>
    </xf>
    <xf numFmtId="0" fontId="7" fillId="0" borderId="5" xfId="0" applyFont="1" applyFill="1" applyBorder="1" applyAlignment="1">
      <alignment vertical="center" wrapText="1"/>
    </xf>
    <xf numFmtId="49" fontId="7" fillId="29" borderId="18" xfId="0" applyNumberFormat="1" applyFont="1" applyFill="1" applyBorder="1" applyAlignment="1">
      <alignment horizontal="center" vertical="center" wrapText="1"/>
    </xf>
    <xf numFmtId="173" fontId="7" fillId="0" borderId="1" xfId="11" applyNumberFormat="1" applyFont="1" applyBorder="1" applyAlignment="1">
      <alignment vertical="center" wrapText="1"/>
    </xf>
    <xf numFmtId="0" fontId="7" fillId="0" borderId="0" xfId="0" applyFont="1" applyAlignment="1">
      <alignment vertical="center" wrapText="1"/>
    </xf>
    <xf numFmtId="49" fontId="1" fillId="10" borderId="13" xfId="0" applyNumberFormat="1" applyFont="1" applyFill="1" applyBorder="1" applyAlignment="1">
      <alignment horizontal="center" vertical="center" wrapText="1"/>
    </xf>
    <xf numFmtId="49" fontId="1" fillId="10" borderId="9" xfId="0" applyNumberFormat="1" applyFont="1" applyFill="1" applyBorder="1" applyAlignment="1">
      <alignment horizontal="center" vertical="center" wrapText="1"/>
    </xf>
    <xf numFmtId="49" fontId="1" fillId="27" borderId="16" xfId="0" applyNumberFormat="1" applyFont="1" applyFill="1" applyBorder="1" applyAlignment="1">
      <alignment horizontal="left" vertical="center" wrapText="1"/>
    </xf>
    <xf numFmtId="173" fontId="1" fillId="10" borderId="13" xfId="0" applyNumberFormat="1" applyFont="1" applyFill="1" applyBorder="1" applyAlignment="1">
      <alignment vertical="center" wrapText="1"/>
    </xf>
    <xf numFmtId="173" fontId="7" fillId="35" borderId="13" xfId="11" applyNumberFormat="1" applyFont="1" applyFill="1" applyBorder="1" applyAlignment="1">
      <alignment vertical="center" wrapText="1"/>
    </xf>
    <xf numFmtId="166" fontId="7" fillId="10" borderId="13" xfId="0" applyNumberFormat="1" applyFont="1" applyFill="1" applyBorder="1" applyAlignment="1">
      <alignment vertical="center" wrapText="1"/>
    </xf>
    <xf numFmtId="166" fontId="1" fillId="35" borderId="1" xfId="0" applyNumberFormat="1" applyFont="1" applyFill="1" applyBorder="1" applyAlignment="1">
      <alignment vertical="center" wrapText="1"/>
    </xf>
    <xf numFmtId="173" fontId="1" fillId="10" borderId="15" xfId="0" applyNumberFormat="1" applyFont="1" applyFill="1" applyBorder="1" applyAlignment="1">
      <alignment vertical="center" wrapText="1"/>
    </xf>
    <xf numFmtId="173" fontId="1" fillId="10" borderId="15" xfId="11" applyNumberFormat="1" applyFont="1" applyFill="1" applyBorder="1" applyAlignment="1">
      <alignment vertical="center" wrapText="1"/>
    </xf>
    <xf numFmtId="166" fontId="7" fillId="10" borderId="15" xfId="0" applyNumberFormat="1" applyFont="1" applyFill="1" applyBorder="1" applyAlignment="1">
      <alignment vertical="center" wrapText="1"/>
    </xf>
    <xf numFmtId="166" fontId="7" fillId="10" borderId="6" xfId="0" applyNumberFormat="1" applyFont="1" applyFill="1" applyBorder="1" applyAlignment="1">
      <alignment vertical="center" wrapText="1"/>
    </xf>
    <xf numFmtId="173" fontId="7" fillId="0" borderId="15" xfId="11" applyNumberFormat="1" applyFont="1" applyBorder="1" applyAlignment="1">
      <alignment vertical="center" wrapText="1"/>
    </xf>
    <xf numFmtId="166" fontId="7" fillId="0" borderId="15" xfId="0" applyNumberFormat="1" applyFont="1" applyBorder="1" applyAlignment="1">
      <alignment vertical="center" wrapText="1"/>
    </xf>
    <xf numFmtId="166" fontId="7" fillId="0" borderId="6" xfId="0" applyNumberFormat="1" applyFont="1" applyBorder="1" applyAlignment="1">
      <alignment vertical="center" wrapText="1"/>
    </xf>
    <xf numFmtId="49" fontId="7" fillId="29" borderId="13" xfId="0" applyNumberFormat="1" applyFont="1" applyFill="1" applyBorder="1" applyAlignment="1">
      <alignment horizontal="center" vertical="center" wrapText="1"/>
    </xf>
    <xf numFmtId="49" fontId="7" fillId="29" borderId="9" xfId="0" applyNumberFormat="1" applyFont="1" applyFill="1" applyBorder="1" applyAlignment="1">
      <alignment horizontal="center" vertical="center" wrapText="1"/>
    </xf>
    <xf numFmtId="173" fontId="1" fillId="0" borderId="15" xfId="11" applyNumberFormat="1" applyFont="1" applyFill="1" applyBorder="1" applyAlignment="1">
      <alignment vertical="center" wrapText="1"/>
    </xf>
    <xf numFmtId="166" fontId="7" fillId="0" borderId="15" xfId="0" applyNumberFormat="1" applyFont="1" applyFill="1" applyBorder="1" applyAlignment="1">
      <alignment vertical="center" wrapText="1"/>
    </xf>
    <xf numFmtId="166" fontId="7" fillId="0" borderId="6" xfId="0" applyNumberFormat="1" applyFont="1" applyFill="1" applyBorder="1" applyAlignment="1">
      <alignment vertical="center" wrapText="1"/>
    </xf>
    <xf numFmtId="49" fontId="1" fillId="10" borderId="18" xfId="0" applyNumberFormat="1" applyFont="1" applyFill="1" applyBorder="1" applyAlignment="1">
      <alignment horizontal="center" vertical="center" wrapText="1"/>
    </xf>
    <xf numFmtId="49" fontId="7" fillId="29" borderId="12" xfId="0" applyNumberFormat="1" applyFont="1" applyFill="1" applyBorder="1" applyAlignment="1">
      <alignment horizontal="center" vertical="center" wrapText="1"/>
    </xf>
    <xf numFmtId="49" fontId="7" fillId="29" borderId="17" xfId="0" applyNumberFormat="1" applyFont="1" applyFill="1" applyBorder="1" applyAlignment="1">
      <alignment horizontal="center" vertical="center" wrapText="1"/>
    </xf>
    <xf numFmtId="166" fontId="1" fillId="0" borderId="6" xfId="0" applyNumberFormat="1" applyFont="1" applyFill="1" applyBorder="1" applyAlignment="1">
      <alignment vertical="center" wrapText="1"/>
    </xf>
    <xf numFmtId="166" fontId="1" fillId="0" borderId="5" xfId="0" applyNumberFormat="1" applyFont="1" applyFill="1" applyBorder="1" applyAlignment="1">
      <alignment vertical="center" wrapText="1"/>
    </xf>
    <xf numFmtId="168" fontId="1" fillId="0" borderId="5" xfId="0" applyNumberFormat="1" applyFont="1" applyFill="1" applyBorder="1" applyAlignment="1">
      <alignment vertical="center" wrapText="1"/>
    </xf>
    <xf numFmtId="166" fontId="1" fillId="10" borderId="5" xfId="0" applyNumberFormat="1" applyFont="1" applyFill="1" applyBorder="1" applyAlignment="1">
      <alignment vertical="center" wrapText="1"/>
    </xf>
    <xf numFmtId="168" fontId="1" fillId="10" borderId="5" xfId="0" applyNumberFormat="1" applyFont="1" applyFill="1" applyBorder="1" applyAlignment="1">
      <alignment vertical="center" wrapText="1"/>
    </xf>
    <xf numFmtId="173" fontId="1" fillId="10" borderId="12" xfId="0" applyNumberFormat="1" applyFont="1" applyFill="1" applyBorder="1" applyAlignment="1">
      <alignment vertical="center" wrapText="1"/>
    </xf>
    <xf numFmtId="166" fontId="1" fillId="0" borderId="12" xfId="0" applyNumberFormat="1" applyFont="1" applyBorder="1" applyAlignment="1">
      <alignment vertical="center" wrapText="1"/>
    </xf>
    <xf numFmtId="173" fontId="1" fillId="0" borderId="12" xfId="11" applyNumberFormat="1" applyFont="1" applyFill="1" applyBorder="1" applyAlignment="1">
      <alignment vertical="center" wrapText="1"/>
    </xf>
    <xf numFmtId="166" fontId="1" fillId="10" borderId="15" xfId="0" applyNumberFormat="1" applyFont="1" applyFill="1" applyBorder="1" applyAlignment="1">
      <alignment vertical="center" wrapText="1"/>
    </xf>
    <xf numFmtId="166" fontId="1" fillId="10" borderId="6" xfId="0" applyNumberFormat="1" applyFont="1" applyFill="1" applyBorder="1" applyAlignment="1">
      <alignment vertical="center" wrapText="1"/>
    </xf>
    <xf numFmtId="166" fontId="1" fillId="42" borderId="1" xfId="0" applyNumberFormat="1" applyFont="1" applyFill="1" applyBorder="1" applyAlignment="1">
      <alignment vertical="center" wrapText="1"/>
    </xf>
    <xf numFmtId="49" fontId="1" fillId="0" borderId="13"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173" fontId="1" fillId="0" borderId="13" xfId="11" applyNumberFormat="1" applyFont="1" applyBorder="1" applyAlignment="1">
      <alignment horizontal="center" vertical="center" wrapText="1"/>
    </xf>
    <xf numFmtId="166" fontId="1" fillId="0" borderId="13" xfId="0" applyNumberFormat="1" applyFont="1" applyBorder="1" applyAlignment="1">
      <alignment horizontal="center" vertical="center" wrapText="1"/>
    </xf>
    <xf numFmtId="0" fontId="1" fillId="0" borderId="5" xfId="0" applyFont="1" applyBorder="1" applyAlignment="1"/>
    <xf numFmtId="0" fontId="1" fillId="0" borderId="15" xfId="0" applyFont="1" applyBorder="1" applyAlignment="1">
      <alignment vertical="center" wrapText="1"/>
    </xf>
    <xf numFmtId="173" fontId="1" fillId="0" borderId="15" xfId="11" applyNumberFormat="1" applyFont="1" applyBorder="1" applyAlignment="1">
      <alignment horizontal="center" vertical="center" wrapText="1"/>
    </xf>
    <xf numFmtId="0" fontId="1" fillId="0" borderId="15" xfId="0" applyFont="1" applyFill="1" applyBorder="1" applyAlignment="1">
      <alignment vertical="center" wrapText="1"/>
    </xf>
    <xf numFmtId="0" fontId="1" fillId="0" borderId="15" xfId="0" applyFont="1" applyFill="1" applyBorder="1" applyAlignment="1"/>
    <xf numFmtId="49" fontId="1" fillId="29" borderId="12" xfId="0" applyNumberFormat="1" applyFont="1" applyFill="1" applyBorder="1" applyAlignment="1">
      <alignment horizontal="center" vertical="center" wrapText="1"/>
    </xf>
    <xf numFmtId="173" fontId="1" fillId="0" borderId="12" xfId="11" applyNumberFormat="1" applyFont="1" applyBorder="1" applyAlignment="1">
      <alignment vertical="center" wrapText="1"/>
    </xf>
    <xf numFmtId="173" fontId="1" fillId="0" borderId="1" xfId="0" applyNumberFormat="1" applyFont="1" applyBorder="1" applyAlignment="1">
      <alignment vertical="center" wrapText="1"/>
    </xf>
    <xf numFmtId="173" fontId="1" fillId="10" borderId="13" xfId="0" applyNumberFormat="1" applyFont="1" applyFill="1" applyBorder="1" applyAlignment="1">
      <alignment horizontal="center" vertical="center" wrapText="1"/>
    </xf>
    <xf numFmtId="166" fontId="1" fillId="10" borderId="13" xfId="0" applyNumberFormat="1" applyFont="1" applyFill="1" applyBorder="1" applyAlignment="1">
      <alignment horizontal="center" vertical="center" wrapText="1"/>
    </xf>
    <xf numFmtId="49" fontId="1" fillId="23" borderId="15" xfId="0" applyNumberFormat="1" applyFont="1" applyFill="1" applyBorder="1" applyAlignment="1">
      <alignment horizontal="left" vertical="center" wrapText="1"/>
    </xf>
    <xf numFmtId="166" fontId="1" fillId="18" borderId="1" xfId="0" applyNumberFormat="1" applyFont="1" applyFill="1" applyBorder="1" applyAlignment="1">
      <alignment vertical="center" wrapText="1"/>
    </xf>
    <xf numFmtId="0" fontId="1" fillId="0" borderId="0" xfId="0" applyFont="1" applyBorder="1" applyAlignment="1"/>
    <xf numFmtId="166" fontId="1" fillId="41" borderId="1" xfId="0" applyNumberFormat="1" applyFont="1" applyFill="1" applyBorder="1" applyAlignment="1">
      <alignment vertical="center" wrapText="1"/>
    </xf>
    <xf numFmtId="49" fontId="7" fillId="14" borderId="18" xfId="0" applyNumberFormat="1" applyFont="1" applyFill="1" applyBorder="1" applyAlignment="1">
      <alignment horizontal="center" vertical="center" wrapText="1"/>
    </xf>
    <xf numFmtId="49" fontId="1" fillId="14" borderId="15" xfId="0" applyNumberFormat="1" applyFont="1" applyFill="1" applyBorder="1" applyAlignment="1">
      <alignment horizontal="center" vertical="center" wrapText="1"/>
    </xf>
    <xf numFmtId="49" fontId="7" fillId="14" borderId="15" xfId="0" applyNumberFormat="1" applyFont="1" applyFill="1" applyBorder="1" applyAlignment="1">
      <alignment horizontal="left" vertical="center" wrapText="1"/>
    </xf>
    <xf numFmtId="49" fontId="7" fillId="6" borderId="17" xfId="0" applyNumberFormat="1" applyFont="1" applyFill="1" applyBorder="1" applyAlignment="1">
      <alignment horizontal="center" vertical="center" wrapText="1"/>
    </xf>
    <xf numFmtId="49" fontId="1" fillId="6"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173" fontId="1" fillId="0" borderId="1" xfId="14" applyNumberFormat="1" applyFont="1" applyBorder="1" applyAlignment="1">
      <alignment vertical="center" wrapText="1"/>
    </xf>
    <xf numFmtId="49" fontId="1" fillId="0" borderId="18" xfId="0" applyNumberFormat="1" applyFont="1" applyBorder="1" applyAlignment="1">
      <alignment horizontal="center" vertical="center" wrapText="1"/>
    </xf>
    <xf numFmtId="0" fontId="1" fillId="0" borderId="0" xfId="0" applyFont="1" applyFill="1" applyBorder="1" applyAlignment="1"/>
    <xf numFmtId="166" fontId="7" fillId="40" borderId="1" xfId="0" applyNumberFormat="1" applyFont="1" applyFill="1" applyBorder="1" applyAlignment="1">
      <alignment vertical="center" wrapText="1"/>
    </xf>
    <xf numFmtId="49" fontId="1" fillId="29" borderId="16" xfId="0" applyNumberFormat="1" applyFont="1" applyFill="1" applyBorder="1" applyAlignment="1">
      <alignment horizontal="center" vertical="center" wrapText="1"/>
    </xf>
    <xf numFmtId="0" fontId="1" fillId="19" borderId="5" xfId="0" applyFont="1" applyFill="1" applyBorder="1" applyAlignment="1">
      <alignment vertical="center" wrapText="1"/>
    </xf>
    <xf numFmtId="49" fontId="7" fillId="3" borderId="12" xfId="0" applyNumberFormat="1" applyFont="1" applyFill="1" applyBorder="1" applyAlignment="1">
      <alignment horizontal="center" vertical="center" wrapText="1"/>
    </xf>
    <xf numFmtId="49" fontId="7" fillId="3" borderId="17" xfId="0" applyNumberFormat="1"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49" fontId="1" fillId="3" borderId="20" xfId="0" applyNumberFormat="1" applyFont="1" applyFill="1" applyBorder="1" applyAlignment="1">
      <alignment horizontal="center" vertical="center" wrapText="1"/>
    </xf>
    <xf numFmtId="49" fontId="7" fillId="3" borderId="12" xfId="0" applyNumberFormat="1" applyFont="1" applyFill="1" applyBorder="1" applyAlignment="1">
      <alignment horizontal="left" vertical="center" wrapText="1"/>
    </xf>
    <xf numFmtId="49" fontId="7" fillId="12" borderId="18"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wrapText="1"/>
    </xf>
    <xf numFmtId="49" fontId="7" fillId="29" borderId="29" xfId="0" applyNumberFormat="1" applyFont="1" applyFill="1" applyBorder="1" applyAlignment="1">
      <alignment horizontal="center" vertical="center" wrapText="1"/>
    </xf>
    <xf numFmtId="49" fontId="1" fillId="29" borderId="13" xfId="0" applyNumberFormat="1" applyFont="1" applyFill="1" applyBorder="1" applyAlignment="1">
      <alignment horizontal="center" vertical="center" wrapText="1"/>
    </xf>
    <xf numFmtId="166" fontId="1" fillId="0" borderId="15" xfId="0" applyNumberFormat="1" applyFont="1" applyFill="1" applyBorder="1" applyAlignment="1">
      <alignment vertical="center"/>
    </xf>
    <xf numFmtId="166" fontId="1" fillId="0" borderId="18" xfId="0" applyNumberFormat="1" applyFont="1" applyFill="1" applyBorder="1" applyAlignment="1">
      <alignment vertical="center"/>
    </xf>
    <xf numFmtId="166" fontId="1" fillId="0" borderId="5" xfId="0" applyNumberFormat="1" applyFont="1" applyFill="1" applyBorder="1" applyAlignment="1">
      <alignment vertical="center"/>
    </xf>
    <xf numFmtId="166" fontId="1" fillId="19" borderId="15" xfId="0" applyNumberFormat="1" applyFont="1" applyFill="1" applyBorder="1" applyAlignment="1">
      <alignment vertical="center"/>
    </xf>
    <xf numFmtId="166" fontId="1" fillId="0" borderId="0" xfId="0" applyNumberFormat="1" applyFont="1" applyFill="1" applyBorder="1" applyAlignment="1">
      <alignment vertical="center"/>
    </xf>
    <xf numFmtId="166" fontId="1" fillId="0" borderId="16" xfId="0" applyNumberFormat="1" applyFont="1" applyBorder="1" applyAlignment="1">
      <alignment horizontal="center" vertical="center" wrapText="1"/>
    </xf>
    <xf numFmtId="166" fontId="1" fillId="0" borderId="16" xfId="0" applyNumberFormat="1" applyFont="1" applyFill="1" applyBorder="1" applyAlignment="1">
      <alignment vertical="center"/>
    </xf>
    <xf numFmtId="166" fontId="1" fillId="0" borderId="21" xfId="0" applyNumberFormat="1" applyFont="1" applyFill="1" applyBorder="1" applyAlignment="1">
      <alignment vertical="center"/>
    </xf>
    <xf numFmtId="166" fontId="7" fillId="0" borderId="1" xfId="0" applyNumberFormat="1" applyFont="1" applyBorder="1" applyAlignment="1">
      <alignment vertical="center"/>
    </xf>
    <xf numFmtId="0" fontId="7" fillId="0" borderId="0" xfId="0" applyFont="1" applyAlignment="1">
      <alignment vertical="center"/>
    </xf>
    <xf numFmtId="166"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166" fontId="1" fillId="10" borderId="1" xfId="0" applyNumberFormat="1" applyFont="1" applyFill="1" applyBorder="1" applyAlignment="1">
      <alignment horizontal="right" vertical="center" wrapText="1"/>
    </xf>
    <xf numFmtId="2" fontId="1" fillId="19" borderId="28" xfId="0" applyNumberFormat="1" applyFont="1" applyFill="1" applyBorder="1" applyAlignment="1">
      <alignment horizontal="left" vertical="center" wrapText="1"/>
    </xf>
    <xf numFmtId="49" fontId="1" fillId="3" borderId="12"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166" fontId="1" fillId="39" borderId="1" xfId="0" applyNumberFormat="1" applyFont="1" applyFill="1" applyBorder="1" applyAlignment="1">
      <alignment vertical="center" wrapText="1"/>
    </xf>
    <xf numFmtId="166" fontId="1" fillId="19" borderId="5" xfId="0" applyNumberFormat="1" applyFont="1" applyFill="1" applyBorder="1" applyAlignment="1">
      <alignment vertical="center" wrapText="1"/>
    </xf>
    <xf numFmtId="166" fontId="1" fillId="39" borderId="5" xfId="0" applyNumberFormat="1" applyFont="1" applyFill="1" applyBorder="1" applyAlignment="1">
      <alignment vertical="center" wrapText="1"/>
    </xf>
    <xf numFmtId="166" fontId="1" fillId="23" borderId="5" xfId="0" applyNumberFormat="1" applyFont="1" applyFill="1" applyBorder="1" applyAlignment="1">
      <alignment vertical="center" wrapText="1"/>
    </xf>
    <xf numFmtId="168" fontId="1" fillId="23" borderId="5" xfId="0" applyNumberFormat="1" applyFont="1" applyFill="1" applyBorder="1" applyAlignment="1">
      <alignment vertical="center" wrapText="1"/>
    </xf>
    <xf numFmtId="173" fontId="1" fillId="17" borderId="1" xfId="11" applyNumberFormat="1" applyFont="1" applyFill="1" applyBorder="1" applyAlignment="1">
      <alignment vertical="center" wrapText="1"/>
    </xf>
    <xf numFmtId="166" fontId="1" fillId="17" borderId="0" xfId="0" applyNumberFormat="1" applyFont="1" applyFill="1" applyBorder="1" applyAlignment="1">
      <alignment vertical="center" wrapText="1"/>
    </xf>
    <xf numFmtId="168" fontId="1" fillId="17" borderId="0" xfId="0" applyNumberFormat="1" applyFont="1" applyFill="1" applyBorder="1" applyAlignment="1">
      <alignment vertical="center" wrapText="1"/>
    </xf>
    <xf numFmtId="0" fontId="1" fillId="17" borderId="0" xfId="0" applyFont="1" applyFill="1" applyBorder="1" applyAlignment="1">
      <alignment vertical="center" wrapText="1"/>
    </xf>
    <xf numFmtId="173" fontId="1" fillId="17" borderId="13" xfId="11" applyNumberFormat="1" applyFont="1" applyFill="1" applyBorder="1" applyAlignment="1">
      <alignment vertical="center" wrapText="1"/>
    </xf>
    <xf numFmtId="166" fontId="1" fillId="17" borderId="5" xfId="0" applyNumberFormat="1" applyFont="1" applyFill="1" applyBorder="1" applyAlignment="1">
      <alignment vertical="center" wrapText="1"/>
    </xf>
    <xf numFmtId="168" fontId="1" fillId="17" borderId="5" xfId="0" applyNumberFormat="1" applyFont="1" applyFill="1" applyBorder="1" applyAlignment="1">
      <alignment vertical="center" wrapText="1"/>
    </xf>
    <xf numFmtId="0" fontId="1" fillId="17" borderId="5" xfId="0" applyFont="1" applyFill="1" applyBorder="1" applyAlignment="1">
      <alignment vertical="center" wrapText="1"/>
    </xf>
    <xf numFmtId="49" fontId="1" fillId="19" borderId="16" xfId="0" applyNumberFormat="1" applyFont="1" applyFill="1" applyBorder="1" applyAlignment="1">
      <alignment horizontal="center" vertical="center" wrapText="1"/>
    </xf>
    <xf numFmtId="173" fontId="1" fillId="17" borderId="15" xfId="11" applyNumberFormat="1" applyFont="1" applyFill="1" applyBorder="1" applyAlignment="1">
      <alignment vertical="center" wrapText="1"/>
    </xf>
    <xf numFmtId="168" fontId="1" fillId="17" borderId="15" xfId="0" applyNumberFormat="1" applyFont="1" applyFill="1" applyBorder="1" applyAlignment="1">
      <alignment vertical="center" wrapText="1"/>
    </xf>
    <xf numFmtId="0" fontId="1" fillId="17" borderId="15" xfId="0" applyFont="1" applyFill="1" applyBorder="1" applyAlignment="1">
      <alignment vertical="center" wrapText="1"/>
    </xf>
    <xf numFmtId="173" fontId="1" fillId="10" borderId="12" xfId="11" applyNumberFormat="1" applyFont="1" applyFill="1" applyBorder="1" applyAlignment="1">
      <alignment vertical="center" wrapText="1"/>
    </xf>
    <xf numFmtId="166" fontId="1" fillId="40" borderId="1" xfId="0" applyNumberFormat="1" applyFont="1" applyFill="1" applyBorder="1" applyAlignment="1">
      <alignment vertical="center" wrapText="1"/>
    </xf>
    <xf numFmtId="173" fontId="1" fillId="0" borderId="10" xfId="11" applyNumberFormat="1" applyFont="1" applyBorder="1" applyAlignment="1">
      <alignment vertical="center" wrapText="1"/>
    </xf>
    <xf numFmtId="166" fontId="1" fillId="0" borderId="10" xfId="0" applyNumberFormat="1" applyFont="1" applyBorder="1" applyAlignment="1">
      <alignment vertical="center" wrapText="1"/>
    </xf>
    <xf numFmtId="166" fontId="1" fillId="0" borderId="0" xfId="0" applyNumberFormat="1" applyFont="1" applyFill="1" applyAlignment="1">
      <alignment vertical="center" wrapText="1"/>
    </xf>
    <xf numFmtId="168" fontId="1" fillId="0" borderId="0" xfId="0" applyNumberFormat="1" applyFont="1" applyFill="1" applyAlignment="1">
      <alignment vertical="center" wrapText="1"/>
    </xf>
    <xf numFmtId="173" fontId="1" fillId="7" borderId="1" xfId="0" applyNumberFormat="1" applyFont="1" applyFill="1" applyBorder="1" applyAlignment="1">
      <alignment vertical="center" wrapText="1"/>
    </xf>
    <xf numFmtId="166" fontId="1" fillId="7" borderId="1" xfId="0" applyNumberFormat="1" applyFont="1" applyFill="1" applyBorder="1" applyAlignment="1">
      <alignment vertical="center" wrapText="1"/>
    </xf>
    <xf numFmtId="166" fontId="1" fillId="7" borderId="5" xfId="0" applyNumberFormat="1" applyFont="1" applyFill="1" applyBorder="1" applyAlignment="1">
      <alignment vertical="center" wrapText="1"/>
    </xf>
    <xf numFmtId="0" fontId="1" fillId="7" borderId="5" xfId="0" applyFont="1" applyFill="1" applyBorder="1" applyAlignment="1">
      <alignment vertical="center" wrapText="1"/>
    </xf>
    <xf numFmtId="164" fontId="1" fillId="10" borderId="5" xfId="0" applyNumberFormat="1" applyFont="1" applyFill="1" applyBorder="1" applyAlignment="1">
      <alignment horizontal="left" vertical="center" wrapText="1"/>
    </xf>
    <xf numFmtId="173" fontId="1" fillId="10" borderId="5" xfId="0" applyNumberFormat="1" applyFont="1" applyFill="1" applyBorder="1" applyAlignment="1">
      <alignment vertical="center" wrapText="1"/>
    </xf>
    <xf numFmtId="173" fontId="1" fillId="0" borderId="0" xfId="11" applyNumberFormat="1" applyFont="1" applyAlignment="1">
      <alignment vertical="center" wrapText="1"/>
    </xf>
    <xf numFmtId="167" fontId="1" fillId="0" borderId="0" xfId="0" applyNumberFormat="1" applyFont="1" applyAlignment="1">
      <alignment vertical="center" wrapText="1"/>
    </xf>
    <xf numFmtId="173" fontId="1" fillId="0" borderId="5" xfId="0" applyNumberFormat="1" applyFont="1" applyFill="1" applyBorder="1" applyAlignment="1">
      <alignment vertical="center" wrapText="1"/>
    </xf>
    <xf numFmtId="173" fontId="1" fillId="7" borderId="1" xfId="11" applyNumberFormat="1" applyFont="1" applyFill="1" applyBorder="1" applyAlignment="1">
      <alignment vertical="center" wrapText="1"/>
    </xf>
    <xf numFmtId="173" fontId="1" fillId="7" borderId="5" xfId="11" applyNumberFormat="1" applyFont="1" applyFill="1" applyBorder="1" applyAlignment="1">
      <alignment vertical="center" wrapText="1"/>
    </xf>
    <xf numFmtId="166" fontId="1" fillId="19" borderId="5" xfId="0" applyNumberFormat="1" applyFont="1" applyFill="1" applyBorder="1" applyAlignment="1"/>
    <xf numFmtId="173" fontId="1" fillId="19" borderId="5" xfId="11" applyNumberFormat="1" applyFont="1" applyFill="1" applyBorder="1" applyAlignment="1"/>
    <xf numFmtId="44" fontId="1" fillId="0" borderId="0" xfId="7" applyFont="1" applyAlignment="1"/>
    <xf numFmtId="173" fontId="1" fillId="19" borderId="5" xfId="0" applyNumberFormat="1" applyFont="1" applyFill="1" applyBorder="1" applyAlignment="1"/>
    <xf numFmtId="173" fontId="1" fillId="0" borderId="0" xfId="0" applyNumberFormat="1" applyFont="1" applyAlignment="1"/>
    <xf numFmtId="166" fontId="1" fillId="0" borderId="0" xfId="0" applyNumberFormat="1" applyFont="1" applyAlignment="1"/>
    <xf numFmtId="173" fontId="1" fillId="0" borderId="0" xfId="11" applyNumberFormat="1" applyFont="1" applyAlignment="1"/>
    <xf numFmtId="173" fontId="1" fillId="0" borderId="1" xfId="0" applyNumberFormat="1" applyFont="1" applyFill="1" applyBorder="1" applyAlignment="1">
      <alignmen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166" fontId="1" fillId="0" borderId="7"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6" fontId="1" fillId="0" borderId="7" xfId="0" applyNumberFormat="1" applyFont="1" applyFill="1" applyBorder="1" applyAlignment="1">
      <alignment horizontal="left" vertical="center" wrapText="1"/>
    </xf>
    <xf numFmtId="166" fontId="1" fillId="0" borderId="13" xfId="0" applyNumberFormat="1" applyFont="1" applyFill="1" applyBorder="1" applyAlignment="1">
      <alignment horizontal="left" vertical="center" wrapText="1"/>
    </xf>
    <xf numFmtId="166" fontId="1" fillId="0" borderId="15" xfId="0" applyNumberFormat="1" applyFont="1" applyFill="1" applyBorder="1" applyAlignment="1">
      <alignment horizontal="left" vertical="center" wrapText="1"/>
    </xf>
    <xf numFmtId="166" fontId="1" fillId="0" borderId="12" xfId="0" applyNumberFormat="1" applyFont="1" applyFill="1" applyBorder="1" applyAlignment="1">
      <alignment horizontal="left" vertical="center" wrapText="1"/>
    </xf>
    <xf numFmtId="166" fontId="1" fillId="0" borderId="5" xfId="0" applyNumberFormat="1" applyFont="1" applyFill="1" applyBorder="1" applyAlignment="1"/>
    <xf numFmtId="0" fontId="1" fillId="0" borderId="5" xfId="0" applyFont="1" applyFill="1" applyBorder="1" applyAlignment="1"/>
    <xf numFmtId="1" fontId="1" fillId="0" borderId="15"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16" fillId="0" borderId="0" xfId="0" applyFont="1" applyAlignment="1"/>
    <xf numFmtId="0" fontId="16" fillId="0" borderId="0" xfId="0" applyNumberFormat="1" applyFont="1" applyAlignment="1"/>
    <xf numFmtId="49" fontId="17" fillId="26" borderId="1" xfId="0" applyNumberFormat="1" applyFont="1" applyFill="1" applyBorder="1" applyAlignment="1">
      <alignment horizontal="center" vertical="center" wrapText="1"/>
    </xf>
    <xf numFmtId="0" fontId="17" fillId="26" borderId="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0" fontId="16" fillId="7" borderId="1" xfId="0" applyNumberFormat="1" applyFont="1" applyFill="1" applyBorder="1" applyAlignment="1">
      <alignment horizontal="center" vertical="center" wrapText="1"/>
    </xf>
    <xf numFmtId="49" fontId="16" fillId="10" borderId="1" xfId="0" applyNumberFormat="1" applyFont="1" applyFill="1" applyBorder="1" applyAlignment="1">
      <alignment horizontal="center" vertical="center" wrapText="1"/>
    </xf>
    <xf numFmtId="0" fontId="16" fillId="10"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49" fontId="16" fillId="12" borderId="1" xfId="0" applyNumberFormat="1" applyFont="1" applyFill="1" applyBorder="1" applyAlignment="1">
      <alignment horizontal="center" vertical="center" wrapText="1"/>
    </xf>
    <xf numFmtId="0" fontId="16" fillId="12" borderId="1" xfId="0" applyNumberFormat="1" applyFont="1" applyFill="1" applyBorder="1" applyAlignment="1">
      <alignment horizontal="center" vertical="center" wrapText="1"/>
    </xf>
    <xf numFmtId="49" fontId="16" fillId="14" borderId="1" xfId="0" applyNumberFormat="1" applyFont="1" applyFill="1" applyBorder="1" applyAlignment="1">
      <alignment horizontal="center" vertical="center" wrapText="1"/>
    </xf>
    <xf numFmtId="0" fontId="16" fillId="14" borderId="1" xfId="0" applyNumberFormat="1" applyFont="1" applyFill="1" applyBorder="1" applyAlignment="1">
      <alignment horizontal="center" vertical="center" wrapText="1"/>
    </xf>
    <xf numFmtId="49" fontId="16" fillId="15" borderId="1" xfId="0" applyNumberFormat="1" applyFont="1" applyFill="1" applyBorder="1" applyAlignment="1">
      <alignment horizontal="center" vertical="center" wrapText="1"/>
    </xf>
    <xf numFmtId="0" fontId="16" fillId="15" borderId="1" xfId="0" applyNumberFormat="1" applyFont="1" applyFill="1" applyBorder="1" applyAlignment="1">
      <alignment horizontal="center" vertical="center" wrapText="1"/>
    </xf>
    <xf numFmtId="49" fontId="16" fillId="28" borderId="1" xfId="0" applyNumberFormat="1" applyFont="1" applyFill="1" applyBorder="1" applyAlignment="1">
      <alignment horizontal="center" vertical="center" wrapText="1"/>
    </xf>
    <xf numFmtId="0" fontId="16" fillId="28" borderId="1" xfId="0" applyNumberFormat="1" applyFont="1" applyFill="1" applyBorder="1" applyAlignment="1">
      <alignment horizontal="center" vertical="center" wrapText="1"/>
    </xf>
    <xf numFmtId="49" fontId="16" fillId="19" borderId="1" xfId="0" applyNumberFormat="1" applyFont="1" applyFill="1" applyBorder="1" applyAlignment="1">
      <alignment horizontal="center" vertical="center" wrapText="1"/>
    </xf>
    <xf numFmtId="0" fontId="16" fillId="19" borderId="1" xfId="0" applyNumberFormat="1" applyFont="1" applyFill="1" applyBorder="1" applyAlignment="1">
      <alignment horizontal="center" vertical="center" wrapText="1"/>
    </xf>
    <xf numFmtId="166" fontId="16" fillId="23" borderId="1" xfId="0" applyNumberFormat="1" applyFont="1" applyFill="1" applyBorder="1" applyAlignment="1">
      <alignment horizontal="center" vertical="center" wrapText="1"/>
    </xf>
    <xf numFmtId="0" fontId="16" fillId="23" borderId="1" xfId="0"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vertical="center" wrapText="1"/>
    </xf>
    <xf numFmtId="0" fontId="16" fillId="10" borderId="15" xfId="0" applyFont="1" applyFill="1" applyBorder="1" applyAlignment="1">
      <alignment horizontal="center" vertical="top" wrapText="1"/>
    </xf>
    <xf numFmtId="49" fontId="16" fillId="30" borderId="1" xfId="0" applyNumberFormat="1" applyFont="1" applyFill="1" applyBorder="1" applyAlignment="1">
      <alignment horizontal="center" vertical="center" wrapText="1"/>
    </xf>
    <xf numFmtId="0" fontId="16" fillId="30" borderId="1" xfId="0" applyNumberFormat="1" applyFont="1" applyFill="1" applyBorder="1" applyAlignment="1">
      <alignment horizontal="center" vertical="center" wrapText="1"/>
    </xf>
    <xf numFmtId="49" fontId="16" fillId="29" borderId="1" xfId="0" applyNumberFormat="1" applyFont="1" applyFill="1" applyBorder="1" applyAlignment="1">
      <alignment horizontal="center" vertical="center" wrapText="1"/>
    </xf>
    <xf numFmtId="0" fontId="16" fillId="29" borderId="1" xfId="0" applyNumberFormat="1" applyFont="1" applyFill="1" applyBorder="1" applyAlignment="1">
      <alignment horizontal="center" vertical="center" wrapText="1"/>
    </xf>
    <xf numFmtId="49" fontId="16" fillId="33" borderId="1" xfId="0" applyNumberFormat="1" applyFont="1" applyFill="1" applyBorder="1" applyAlignment="1">
      <alignment horizontal="center" vertical="center" wrapText="1"/>
    </xf>
    <xf numFmtId="0" fontId="16" fillId="33" borderId="1"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1" fontId="16" fillId="0" borderId="15" xfId="0" applyNumberFormat="1" applyFont="1" applyFill="1" applyBorder="1" applyAlignment="1">
      <alignment horizontal="center" vertical="top" wrapText="1"/>
    </xf>
    <xf numFmtId="49" fontId="16" fillId="0" borderId="7"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171" fontId="16" fillId="0" borderId="15" xfId="0" applyNumberFormat="1" applyFont="1" applyFill="1" applyBorder="1" applyAlignment="1">
      <alignment horizontal="center" vertical="center" wrapText="1"/>
    </xf>
    <xf numFmtId="0" fontId="16" fillId="0" borderId="15" xfId="0" applyFont="1" applyFill="1" applyBorder="1" applyAlignment="1">
      <alignment horizontal="center" vertical="top" wrapText="1"/>
    </xf>
    <xf numFmtId="0" fontId="16" fillId="0" borderId="15" xfId="0" applyFont="1" applyFill="1" applyBorder="1" applyAlignment="1">
      <alignment horizontal="left" vertical="center" wrapText="1"/>
    </xf>
    <xf numFmtId="49" fontId="16" fillId="0" borderId="15" xfId="0" applyNumberFormat="1" applyFont="1" applyFill="1" applyBorder="1" applyAlignment="1">
      <alignment horizontal="left" vertical="center" wrapText="1"/>
    </xf>
    <xf numFmtId="171" fontId="16" fillId="10" borderId="15" xfId="0" applyNumberFormat="1" applyFont="1" applyFill="1" applyBorder="1" applyAlignment="1">
      <alignment horizontal="center" vertical="top" wrapText="1"/>
    </xf>
    <xf numFmtId="49" fontId="16" fillId="19" borderId="15" xfId="0" applyNumberFormat="1" applyFont="1" applyFill="1" applyBorder="1" applyAlignment="1">
      <alignment horizontal="center" vertical="center" wrapText="1"/>
    </xf>
    <xf numFmtId="49" fontId="16" fillId="19" borderId="15" xfId="0" applyNumberFormat="1" applyFont="1" applyFill="1" applyBorder="1" applyAlignment="1">
      <alignment horizontal="left" vertical="center" wrapText="1"/>
    </xf>
    <xf numFmtId="0" fontId="16" fillId="19" borderId="15" xfId="0" applyNumberFormat="1" applyFont="1" applyFill="1" applyBorder="1" applyAlignment="1">
      <alignment horizontal="center" vertical="center" wrapText="1"/>
    </xf>
    <xf numFmtId="0" fontId="16" fillId="19" borderId="15" xfId="0" applyFont="1" applyFill="1" applyBorder="1" applyAlignment="1">
      <alignment horizontal="left" vertical="top" wrapText="1"/>
    </xf>
    <xf numFmtId="0" fontId="16" fillId="19" borderId="15" xfId="0" applyNumberFormat="1" applyFont="1" applyFill="1" applyBorder="1" applyAlignment="1">
      <alignment horizontal="center" vertical="top" wrapText="1"/>
    </xf>
    <xf numFmtId="49" fontId="16" fillId="19" borderId="34" xfId="0" applyNumberFormat="1" applyFont="1" applyFill="1" applyBorder="1" applyAlignment="1">
      <alignment horizontal="center" vertical="center" wrapText="1"/>
    </xf>
    <xf numFmtId="49" fontId="16" fillId="19" borderId="34" xfId="0" applyNumberFormat="1" applyFont="1" applyFill="1" applyBorder="1" applyAlignment="1">
      <alignment horizontal="left" vertical="center" wrapText="1"/>
    </xf>
    <xf numFmtId="0" fontId="16" fillId="19" borderId="34" xfId="0" applyNumberFormat="1" applyFont="1" applyFill="1" applyBorder="1" applyAlignment="1">
      <alignment horizontal="center" vertical="center" wrapText="1"/>
    </xf>
    <xf numFmtId="0" fontId="16" fillId="19" borderId="12" xfId="0" applyNumberFormat="1" applyFont="1" applyFill="1" applyBorder="1" applyAlignment="1">
      <alignment horizontal="center" vertical="center" wrapText="1"/>
    </xf>
    <xf numFmtId="49" fontId="16" fillId="29" borderId="15" xfId="0" applyNumberFormat="1" applyFont="1" applyFill="1" applyBorder="1" applyAlignment="1">
      <alignment horizontal="center" vertical="center" wrapText="1"/>
    </xf>
    <xf numFmtId="0" fontId="16" fillId="29" borderId="15" xfId="0" applyNumberFormat="1" applyFont="1" applyFill="1" applyBorder="1" applyAlignment="1">
      <alignment horizontal="center" vertical="center" wrapText="1"/>
    </xf>
    <xf numFmtId="49" fontId="16" fillId="12" borderId="15" xfId="0" applyNumberFormat="1" applyFont="1" applyFill="1" applyBorder="1" applyAlignment="1">
      <alignment horizontal="center" vertical="center" wrapText="1"/>
    </xf>
    <xf numFmtId="0" fontId="16" fillId="12" borderId="15" xfId="0" applyNumberFormat="1" applyFont="1" applyFill="1" applyBorder="1" applyAlignment="1">
      <alignment horizontal="center" vertical="center" wrapText="1"/>
    </xf>
    <xf numFmtId="49" fontId="16" fillId="12" borderId="6" xfId="0" applyNumberFormat="1" applyFont="1" applyFill="1" applyBorder="1" applyAlignment="1">
      <alignment horizontal="center" vertical="center" wrapText="1"/>
    </xf>
    <xf numFmtId="49" fontId="16" fillId="14" borderId="12" xfId="0" applyNumberFormat="1" applyFont="1" applyFill="1" applyBorder="1" applyAlignment="1">
      <alignment horizontal="center" vertical="center" wrapText="1"/>
    </xf>
    <xf numFmtId="0" fontId="16" fillId="14" borderId="12"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6" xfId="0" applyFont="1" applyFill="1" applyBorder="1" applyAlignment="1">
      <alignment horizontal="left" vertical="center" wrapText="1"/>
    </xf>
    <xf numFmtId="49" fontId="16" fillId="0" borderId="16"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49" fontId="16" fillId="19" borderId="23" xfId="0" applyNumberFormat="1" applyFont="1" applyFill="1" applyBorder="1" applyAlignment="1">
      <alignment horizontal="center" vertical="center" wrapText="1"/>
    </xf>
    <xf numFmtId="0" fontId="16" fillId="19" borderId="23" xfId="0" applyNumberFormat="1" applyFont="1" applyFill="1" applyBorder="1" applyAlignment="1">
      <alignment horizontal="center" vertical="center" wrapText="1"/>
    </xf>
    <xf numFmtId="0" fontId="16" fillId="0" borderId="15" xfId="0" applyNumberFormat="1" applyFont="1" applyBorder="1" applyAlignment="1">
      <alignment horizontal="center" vertical="center" wrapText="1"/>
    </xf>
    <xf numFmtId="49" fontId="16" fillId="10" borderId="15" xfId="0" applyNumberFormat="1" applyFont="1" applyFill="1" applyBorder="1" applyAlignment="1">
      <alignment horizontal="center" vertical="center" wrapText="1"/>
    </xf>
    <xf numFmtId="0" fontId="16" fillId="10" borderId="15" xfId="0" applyNumberFormat="1" applyFont="1" applyFill="1" applyBorder="1" applyAlignment="1">
      <alignment horizontal="center" vertical="center" wrapText="1"/>
    </xf>
    <xf numFmtId="0" fontId="16" fillId="19" borderId="15" xfId="0" applyFont="1" applyFill="1" applyBorder="1" applyAlignment="1">
      <alignment horizontal="left" vertical="center" wrapText="1"/>
    </xf>
    <xf numFmtId="49" fontId="16" fillId="12" borderId="12" xfId="0" applyNumberFormat="1" applyFont="1" applyFill="1" applyBorder="1" applyAlignment="1">
      <alignment horizontal="center" vertical="center" wrapText="1"/>
    </xf>
    <xf numFmtId="0" fontId="16" fillId="12" borderId="12" xfId="0" applyNumberFormat="1" applyFont="1" applyFill="1" applyBorder="1" applyAlignment="1">
      <alignment horizontal="center" vertical="center" wrapText="1"/>
    </xf>
    <xf numFmtId="49" fontId="16" fillId="23" borderId="1" xfId="0" applyNumberFormat="1" applyFont="1" applyFill="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3"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13" xfId="0" applyNumberFormat="1" applyFont="1" applyBorder="1" applyAlignment="1">
      <alignment horizontal="center" vertical="center" wrapText="1"/>
    </xf>
    <xf numFmtId="49" fontId="16" fillId="29" borderId="12" xfId="0" applyNumberFormat="1" applyFont="1" applyFill="1" applyBorder="1" applyAlignment="1">
      <alignment horizontal="center" vertical="center" wrapText="1"/>
    </xf>
    <xf numFmtId="0" fontId="16" fillId="29" borderId="12" xfId="0" applyNumberFormat="1" applyFont="1" applyFill="1" applyBorder="1" applyAlignment="1">
      <alignment horizontal="center" vertical="center" wrapText="1"/>
    </xf>
    <xf numFmtId="0" fontId="16" fillId="0" borderId="15" xfId="0" applyFont="1" applyFill="1" applyBorder="1" applyAlignment="1">
      <alignment horizontal="left" vertical="top" wrapText="1"/>
    </xf>
    <xf numFmtId="0" fontId="16" fillId="0" borderId="1" xfId="0" applyNumberFormat="1" applyFont="1" applyFill="1" applyBorder="1" applyAlignment="1">
      <alignment horizontal="center" vertical="top" wrapText="1"/>
    </xf>
    <xf numFmtId="0" fontId="16" fillId="0" borderId="9" xfId="0" applyNumberFormat="1" applyFont="1" applyFill="1" applyBorder="1" applyAlignment="1">
      <alignment horizontal="center" vertical="center" wrapText="1"/>
    </xf>
    <xf numFmtId="49" fontId="16" fillId="23" borderId="15" xfId="0" applyNumberFormat="1" applyFont="1" applyFill="1" applyBorder="1" applyAlignment="1">
      <alignment horizontal="center" vertical="center" wrapText="1"/>
    </xf>
    <xf numFmtId="0" fontId="16" fillId="0" borderId="15" xfId="0" applyNumberFormat="1" applyFont="1" applyFill="1" applyBorder="1"/>
    <xf numFmtId="0" fontId="16" fillId="0" borderId="16" xfId="0" applyFont="1" applyFill="1" applyBorder="1" applyAlignment="1">
      <alignment horizontal="left" vertical="top" wrapText="1"/>
    </xf>
    <xf numFmtId="0" fontId="16" fillId="0" borderId="13" xfId="0" applyNumberFormat="1" applyFont="1" applyFill="1" applyBorder="1" applyAlignment="1">
      <alignment horizontal="center" vertical="top" wrapText="1"/>
    </xf>
    <xf numFmtId="49" fontId="16" fillId="14" borderId="15" xfId="0" applyNumberFormat="1" applyFont="1" applyFill="1" applyBorder="1" applyAlignment="1">
      <alignment horizontal="center" vertical="center" wrapText="1"/>
    </xf>
    <xf numFmtId="0" fontId="16" fillId="14" borderId="15" xfId="0" applyNumberFormat="1" applyFont="1" applyFill="1" applyBorder="1" applyAlignment="1">
      <alignment horizontal="center" vertical="center" wrapText="1"/>
    </xf>
    <xf numFmtId="49" fontId="16" fillId="6" borderId="12" xfId="0" applyNumberFormat="1" applyFont="1" applyFill="1" applyBorder="1" applyAlignment="1">
      <alignment horizontal="center" vertical="center" wrapText="1"/>
    </xf>
    <xf numFmtId="0" fontId="16" fillId="6" borderId="12" xfId="0" applyNumberFormat="1" applyFont="1" applyFill="1" applyBorder="1" applyAlignment="1">
      <alignment horizontal="center" vertical="center" wrapText="1"/>
    </xf>
    <xf numFmtId="49" fontId="16" fillId="14" borderId="6" xfId="0" applyNumberFormat="1" applyFont="1" applyFill="1" applyBorder="1" applyAlignment="1">
      <alignment horizontal="center" vertical="center" wrapText="1"/>
    </xf>
    <xf numFmtId="49" fontId="16" fillId="33" borderId="15" xfId="0" applyNumberFormat="1" applyFont="1" applyFill="1" applyBorder="1" applyAlignment="1">
      <alignment horizontal="center" vertical="center" wrapText="1"/>
    </xf>
    <xf numFmtId="0" fontId="16" fillId="33" borderId="15" xfId="0" applyNumberFormat="1" applyFont="1" applyFill="1" applyBorder="1" applyAlignment="1">
      <alignment horizontal="center" vertical="center" wrapText="1"/>
    </xf>
    <xf numFmtId="49" fontId="16" fillId="6" borderId="15" xfId="0" applyNumberFormat="1" applyFont="1" applyFill="1" applyBorder="1" applyAlignment="1">
      <alignment horizontal="center" vertical="center" wrapText="1"/>
    </xf>
    <xf numFmtId="0" fontId="16" fillId="6" borderId="15" xfId="0" applyNumberFormat="1" applyFont="1" applyFill="1" applyBorder="1" applyAlignment="1">
      <alignment horizontal="center" vertical="center" wrapText="1"/>
    </xf>
    <xf numFmtId="49" fontId="16" fillId="6" borderId="6" xfId="0" applyNumberFormat="1" applyFont="1" applyFill="1" applyBorder="1" applyAlignment="1">
      <alignment horizontal="center" vertical="center" wrapText="1"/>
    </xf>
    <xf numFmtId="49" fontId="16" fillId="29" borderId="35" xfId="0" applyNumberFormat="1" applyFont="1" applyFill="1" applyBorder="1" applyAlignment="1">
      <alignment horizontal="center" vertical="center" wrapText="1"/>
    </xf>
    <xf numFmtId="0" fontId="16" fillId="29" borderId="35" xfId="0" applyNumberFormat="1" applyFont="1" applyFill="1" applyBorder="1" applyAlignment="1">
      <alignment horizontal="center" vertical="center" wrapText="1"/>
    </xf>
    <xf numFmtId="49" fontId="16" fillId="29" borderId="34" xfId="0" applyNumberFormat="1" applyFont="1" applyFill="1" applyBorder="1" applyAlignment="1">
      <alignment horizontal="center" vertical="center" wrapText="1"/>
    </xf>
    <xf numFmtId="0" fontId="16" fillId="3" borderId="20" xfId="0" applyFont="1" applyFill="1" applyBorder="1" applyAlignment="1">
      <alignment horizontal="center"/>
    </xf>
    <xf numFmtId="0" fontId="16" fillId="3" borderId="14" xfId="0" applyFont="1" applyFill="1" applyBorder="1" applyAlignment="1">
      <alignment horizontal="center"/>
    </xf>
    <xf numFmtId="0" fontId="16" fillId="3" borderId="12" xfId="0" applyFont="1" applyFill="1" applyBorder="1" applyAlignment="1">
      <alignment horizontal="center"/>
    </xf>
    <xf numFmtId="0" fontId="16" fillId="3" borderId="12" xfId="0" applyNumberFormat="1" applyFont="1" applyFill="1" applyBorder="1" applyAlignment="1">
      <alignment horizontal="center"/>
    </xf>
    <xf numFmtId="49" fontId="16" fillId="29" borderId="13" xfId="0" applyNumberFormat="1" applyFont="1" applyFill="1" applyBorder="1" applyAlignment="1">
      <alignment horizontal="center" vertical="center" wrapText="1"/>
    </xf>
    <xf numFmtId="0" fontId="16" fillId="29" borderId="13" xfId="0" applyNumberFormat="1" applyFont="1" applyFill="1" applyBorder="1" applyAlignment="1">
      <alignment horizontal="center" vertical="center" wrapText="1"/>
    </xf>
    <xf numFmtId="0" fontId="16" fillId="0" borderId="7" xfId="0" applyNumberFormat="1" applyFont="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19" borderId="6" xfId="0" applyNumberFormat="1" applyFont="1" applyFill="1" applyBorder="1" applyAlignment="1">
      <alignment horizontal="center" vertical="center" wrapText="1"/>
    </xf>
    <xf numFmtId="49" fontId="16" fillId="29" borderId="16" xfId="0" applyNumberFormat="1" applyFont="1" applyFill="1" applyBorder="1" applyAlignment="1">
      <alignment horizontal="center" vertical="center" wrapText="1"/>
    </xf>
    <xf numFmtId="0" fontId="16" fillId="29" borderId="16" xfId="0" applyNumberFormat="1" applyFont="1" applyFill="1" applyBorder="1" applyAlignment="1">
      <alignment horizontal="center" vertical="center" wrapText="1"/>
    </xf>
    <xf numFmtId="49" fontId="16" fillId="29" borderId="28" xfId="0" applyNumberFormat="1" applyFont="1" applyFill="1" applyBorder="1" applyAlignment="1">
      <alignment horizontal="center" vertical="center" wrapText="1"/>
    </xf>
    <xf numFmtId="0" fontId="16" fillId="19" borderId="28" xfId="0" applyNumberFormat="1" applyFont="1" applyFill="1" applyBorder="1" applyAlignment="1">
      <alignment horizontal="center" vertical="center" wrapText="1"/>
    </xf>
    <xf numFmtId="49" fontId="16" fillId="19" borderId="13"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49" fontId="16" fillId="0" borderId="0" xfId="0" applyNumberFormat="1" applyFont="1" applyAlignment="1">
      <alignment horizontal="center" vertical="center" wrapText="1"/>
    </xf>
    <xf numFmtId="0" fontId="16" fillId="0" borderId="0" xfId="0" applyNumberFormat="1" applyFont="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0" xfId="0" applyFont="1" applyAlignment="1">
      <alignment horizont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172" fontId="16" fillId="0" borderId="16" xfId="0" applyNumberFormat="1" applyFont="1" applyFill="1" applyBorder="1" applyAlignment="1">
      <alignment horizontal="center" vertical="center" wrapText="1"/>
    </xf>
    <xf numFmtId="171" fontId="16" fillId="0" borderId="16" xfId="0" applyNumberFormat="1" applyFont="1" applyFill="1" applyBorder="1" applyAlignment="1">
      <alignment horizontal="center" vertical="top" wrapText="1"/>
    </xf>
    <xf numFmtId="171" fontId="16" fillId="0" borderId="16" xfId="0" applyNumberFormat="1" applyFont="1" applyFill="1" applyBorder="1" applyAlignment="1">
      <alignment horizontal="center" vertical="center" wrapText="1"/>
    </xf>
    <xf numFmtId="171" fontId="16" fillId="0" borderId="20" xfId="0" applyNumberFormat="1" applyFont="1" applyFill="1" applyBorder="1" applyAlignment="1">
      <alignment horizontal="center" vertical="top" wrapText="1"/>
    </xf>
    <xf numFmtId="0" fontId="1" fillId="0" borderId="0" xfId="0" applyFont="1" applyAlignment="1">
      <alignment horizontal="left"/>
    </xf>
    <xf numFmtId="0" fontId="1" fillId="0" borderId="15" xfId="8" applyFont="1" applyFill="1" applyBorder="1" applyAlignment="1">
      <alignment horizontal="left" vertical="center" wrapText="1"/>
    </xf>
    <xf numFmtId="0" fontId="1" fillId="19" borderId="15" xfId="8" applyFont="1" applyFill="1" applyBorder="1" applyAlignment="1">
      <alignment horizontal="left" vertical="center" wrapText="1"/>
    </xf>
    <xf numFmtId="49" fontId="7" fillId="7" borderId="1" xfId="0" applyNumberFormat="1" applyFont="1" applyFill="1" applyBorder="1" applyAlignment="1">
      <alignment horizontal="left" vertical="center" wrapText="1"/>
    </xf>
    <xf numFmtId="49" fontId="7" fillId="36" borderId="5" xfId="0" applyNumberFormat="1" applyFont="1" applyFill="1" applyBorder="1" applyAlignment="1">
      <alignment horizontal="left" vertical="center" wrapText="1"/>
    </xf>
    <xf numFmtId="0" fontId="1" fillId="19" borderId="5" xfId="0" applyFont="1" applyFill="1" applyBorder="1" applyAlignment="1">
      <alignment horizontal="left"/>
    </xf>
    <xf numFmtId="0" fontId="1" fillId="27" borderId="5" xfId="0" applyFont="1" applyFill="1" applyBorder="1" applyAlignment="1">
      <alignment horizontal="left" vertical="center" wrapText="1"/>
    </xf>
    <xf numFmtId="0" fontId="1" fillId="0" borderId="15" xfId="52" applyFont="1" applyFill="1" applyBorder="1" applyAlignment="1">
      <alignment horizontal="left" vertical="center" wrapText="1"/>
    </xf>
    <xf numFmtId="0" fontId="17" fillId="0" borderId="0" xfId="0" applyFont="1" applyAlignment="1"/>
    <xf numFmtId="1" fontId="17" fillId="7" borderId="1" xfId="0" applyNumberFormat="1" applyFont="1" applyFill="1" applyBorder="1" applyAlignment="1">
      <alignment horizontal="center" vertical="center" wrapText="1"/>
    </xf>
    <xf numFmtId="1" fontId="17" fillId="7" borderId="13" xfId="0" applyNumberFormat="1" applyFont="1" applyFill="1" applyBorder="1" applyAlignment="1">
      <alignment horizontal="center" vertical="center" wrapText="1"/>
    </xf>
    <xf numFmtId="1" fontId="17" fillId="10" borderId="15" xfId="0" applyNumberFormat="1" applyFont="1" applyFill="1" applyBorder="1" applyAlignment="1">
      <alignment horizontal="center" vertical="center" wrapText="1"/>
    </xf>
    <xf numFmtId="1" fontId="17" fillId="3" borderId="15" xfId="0" applyNumberFormat="1" applyFont="1" applyFill="1" applyBorder="1" applyAlignment="1">
      <alignment horizontal="center" vertical="center" wrapText="1"/>
    </xf>
    <xf numFmtId="1" fontId="16" fillId="12" borderId="15" xfId="0" applyNumberFormat="1" applyFont="1" applyFill="1" applyBorder="1" applyAlignment="1">
      <alignment horizontal="center" vertical="center" wrapText="1"/>
    </xf>
    <xf numFmtId="1" fontId="17" fillId="14" borderId="15" xfId="0" applyNumberFormat="1" applyFont="1" applyFill="1" applyBorder="1" applyAlignment="1">
      <alignment horizontal="center" vertical="center" wrapText="1"/>
    </xf>
    <xf numFmtId="1" fontId="16" fillId="15" borderId="15" xfId="0" applyNumberFormat="1" applyFont="1" applyFill="1" applyBorder="1" applyAlignment="1">
      <alignment horizontal="center" vertical="center" wrapText="1"/>
    </xf>
    <xf numFmtId="1" fontId="16" fillId="28" borderId="15" xfId="0" applyNumberFormat="1" applyFont="1" applyFill="1" applyBorder="1" applyAlignment="1">
      <alignment horizontal="center" vertical="center" wrapText="1"/>
    </xf>
    <xf numFmtId="1" fontId="16" fillId="0" borderId="15" xfId="0" applyNumberFormat="1" applyFont="1" applyFill="1" applyBorder="1" applyAlignment="1">
      <alignment horizontal="center" vertical="center" wrapText="1"/>
    </xf>
    <xf numFmtId="1" fontId="16" fillId="19" borderId="15" xfId="0" applyNumberFormat="1" applyFont="1" applyFill="1" applyBorder="1" applyAlignment="1">
      <alignment horizontal="center" vertical="center" wrapText="1"/>
    </xf>
    <xf numFmtId="1" fontId="17" fillId="6" borderId="15" xfId="0" applyNumberFormat="1" applyFont="1" applyFill="1" applyBorder="1" applyAlignment="1">
      <alignment horizontal="center" vertical="center" wrapText="1"/>
    </xf>
    <xf numFmtId="1" fontId="17" fillId="28" borderId="15" xfId="0" applyNumberFormat="1" applyFont="1" applyFill="1" applyBorder="1" applyAlignment="1">
      <alignment horizontal="center" vertical="center" wrapText="1"/>
    </xf>
    <xf numFmtId="1" fontId="16" fillId="30" borderId="15" xfId="0" applyNumberFormat="1" applyFont="1" applyFill="1" applyBorder="1" applyAlignment="1">
      <alignment horizontal="center" vertical="center" wrapText="1"/>
    </xf>
    <xf numFmtId="1" fontId="17" fillId="29" borderId="15" xfId="0" applyNumberFormat="1" applyFont="1" applyFill="1" applyBorder="1" applyAlignment="1">
      <alignment horizontal="center" vertical="center" wrapText="1"/>
    </xf>
    <xf numFmtId="1" fontId="16" fillId="33" borderId="15"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1" fontId="16" fillId="29" borderId="15" xfId="0" applyNumberFormat="1" applyFont="1" applyFill="1" applyBorder="1" applyAlignment="1">
      <alignment horizontal="center" vertical="center" wrapText="1"/>
    </xf>
    <xf numFmtId="1" fontId="17" fillId="12" borderId="15" xfId="0" applyNumberFormat="1" applyFont="1" applyFill="1" applyBorder="1" applyAlignment="1">
      <alignment horizontal="center" vertical="center" wrapText="1"/>
    </xf>
    <xf numFmtId="1" fontId="16" fillId="6" borderId="15" xfId="0" applyNumberFormat="1" applyFont="1" applyFill="1" applyBorder="1" applyAlignment="1">
      <alignment horizontal="center" vertical="center" wrapText="1"/>
    </xf>
    <xf numFmtId="1" fontId="16" fillId="25" borderId="15" xfId="0" applyNumberFormat="1" applyFont="1" applyFill="1" applyBorder="1" applyAlignment="1">
      <alignment horizontal="center" vertical="center" wrapText="1"/>
    </xf>
    <xf numFmtId="1" fontId="16" fillId="0" borderId="15" xfId="0" applyNumberFormat="1" applyFont="1" applyBorder="1" applyAlignment="1">
      <alignment horizontal="center" vertical="center" wrapText="1"/>
    </xf>
    <xf numFmtId="1" fontId="16" fillId="23" borderId="15" xfId="0" applyNumberFormat="1" applyFont="1" applyFill="1" applyBorder="1" applyAlignment="1">
      <alignment horizontal="center" vertical="center" wrapText="1"/>
    </xf>
    <xf numFmtId="1" fontId="16" fillId="10" borderId="15" xfId="0" applyNumberFormat="1" applyFont="1" applyFill="1" applyBorder="1" applyAlignment="1">
      <alignment horizontal="center" vertical="center" wrapText="1"/>
    </xf>
    <xf numFmtId="1" fontId="17" fillId="29" borderId="16" xfId="0" applyNumberFormat="1" applyFont="1" applyFill="1" applyBorder="1" applyAlignment="1">
      <alignment horizontal="center" vertical="center" wrapText="1"/>
    </xf>
    <xf numFmtId="49" fontId="16" fillId="19" borderId="15"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1" fontId="16" fillId="0" borderId="12" xfId="0" applyNumberFormat="1" applyFont="1" applyBorder="1" applyAlignment="1">
      <alignment horizontal="center" vertical="center" wrapText="1"/>
    </xf>
    <xf numFmtId="1" fontId="16" fillId="0" borderId="1" xfId="0" applyNumberFormat="1" applyFont="1" applyFill="1" applyBorder="1" applyAlignment="1">
      <alignment horizontal="center" vertical="center" wrapText="1"/>
    </xf>
    <xf numFmtId="1" fontId="17" fillId="6" borderId="1" xfId="0" applyNumberFormat="1" applyFont="1" applyFill="1" applyBorder="1" applyAlignment="1">
      <alignment horizontal="center" vertical="center" wrapText="1"/>
    </xf>
    <xf numFmtId="1" fontId="17" fillId="29" borderId="1" xfId="0" applyNumberFormat="1" applyFont="1" applyFill="1" applyBorder="1" applyAlignment="1">
      <alignment horizontal="center" vertical="center" wrapText="1"/>
    </xf>
    <xf numFmtId="1" fontId="16" fillId="0" borderId="0" xfId="0" applyNumberFormat="1" applyFont="1" applyAlignment="1">
      <alignment horizontal="center" vertical="center" wrapText="1"/>
    </xf>
    <xf numFmtId="1" fontId="16" fillId="0" borderId="5" xfId="0" applyNumberFormat="1" applyFont="1" applyFill="1" applyBorder="1" applyAlignment="1">
      <alignment horizontal="center" vertical="center" wrapText="1"/>
    </xf>
    <xf numFmtId="1" fontId="16" fillId="0" borderId="0" xfId="0" applyNumberFormat="1" applyFont="1" applyAlignment="1">
      <alignment horizontal="center"/>
    </xf>
    <xf numFmtId="167" fontId="7" fillId="5" borderId="2" xfId="0" applyNumberFormat="1" applyFont="1" applyFill="1" applyBorder="1" applyAlignment="1">
      <alignment horizontal="center" vertical="center" wrapText="1"/>
    </xf>
    <xf numFmtId="0" fontId="1" fillId="0" borderId="3" xfId="0" applyFont="1" applyBorder="1"/>
    <xf numFmtId="0" fontId="1" fillId="0" borderId="4" xfId="0" applyFont="1" applyBorder="1"/>
    <xf numFmtId="0" fontId="18" fillId="0" borderId="4" xfId="0" applyFont="1" applyBorder="1" applyAlignment="1">
      <alignment horizontal="center" vertical="center" wrapText="1"/>
    </xf>
    <xf numFmtId="167" fontId="7" fillId="2" borderId="4" xfId="0" applyNumberFormat="1" applyFont="1" applyFill="1" applyBorder="1" applyAlignment="1">
      <alignment horizontal="center" vertical="center" wrapText="1"/>
    </xf>
    <xf numFmtId="167" fontId="7" fillId="4" borderId="2" xfId="0" applyNumberFormat="1" applyFont="1" applyFill="1" applyBorder="1" applyAlignment="1">
      <alignment horizontal="center" vertical="center" wrapText="1"/>
    </xf>
    <xf numFmtId="167" fontId="7" fillId="4" borderId="4" xfId="0" applyNumberFormat="1" applyFont="1" applyFill="1" applyBorder="1" applyAlignment="1">
      <alignment horizontal="center" vertical="center" wrapText="1"/>
    </xf>
    <xf numFmtId="167" fontId="7" fillId="3" borderId="2" xfId="0" applyNumberFormat="1" applyFont="1" applyFill="1" applyBorder="1" applyAlignment="1">
      <alignment horizontal="center" vertical="center" wrapText="1"/>
    </xf>
    <xf numFmtId="49" fontId="7" fillId="7" borderId="7" xfId="0" applyNumberFormat="1" applyFont="1" applyFill="1" applyBorder="1" applyAlignment="1">
      <alignment horizontal="center" vertical="center" wrapText="1"/>
    </xf>
    <xf numFmtId="49" fontId="7" fillId="7" borderId="11" xfId="0" applyNumberFormat="1" applyFont="1" applyFill="1" applyBorder="1" applyAlignment="1">
      <alignment horizontal="center" vertical="center" wrapText="1"/>
    </xf>
    <xf numFmtId="49" fontId="7" fillId="7" borderId="6" xfId="0" applyNumberFormat="1" applyFont="1" applyFill="1" applyBorder="1" applyAlignment="1">
      <alignment horizontal="center" vertical="center" wrapText="1"/>
    </xf>
  </cellXfs>
  <cellStyles count="84">
    <cellStyle name="Hipervínculo" xfId="1" builtinId="8" hidden="1"/>
    <cellStyle name="Hipervínculo" xfId="3" builtinId="8" hidden="1"/>
    <cellStyle name="Hipervínculo" xfId="5"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visitado" xfId="2" builtinId="9" hidden="1"/>
    <cellStyle name="Hipervínculo visitado" xfId="4" builtinId="9" hidden="1"/>
    <cellStyle name="Hipervínculo visitado" xfId="6"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Millares [0]" xfId="10" builtinId="6"/>
    <cellStyle name="Millares [0] 2" xfId="15"/>
    <cellStyle name="Moneda" xfId="7" builtinId="4"/>
    <cellStyle name="Moneda [0]" xfId="11" builtinId="7"/>
    <cellStyle name="Moneda [0] 2" xfId="14"/>
    <cellStyle name="Moneda 2" xfId="9"/>
    <cellStyle name="Normal" xfId="0" builtinId="0"/>
    <cellStyle name="Normal 2" xfId="8"/>
    <cellStyle name="Normal 2 3" xfId="53"/>
    <cellStyle name="Normal 3" xfId="13"/>
    <cellStyle name="Normal 5 2" xfId="12"/>
    <cellStyle name="Normal 7" xfId="52"/>
  </cellStyles>
  <dxfs count="0"/>
  <tableStyles count="0" defaultTableStyle="TableStyleMedium2" defaultPivotStyle="PivotStyleLight16"/>
  <colors>
    <mruColors>
      <color rgb="FF66FFFF"/>
      <color rgb="FF0000FF"/>
      <color rgb="FF00FF00"/>
      <color rgb="FF6600CC"/>
      <color rgb="FF333300"/>
      <color rgb="FFA50021"/>
      <color rgb="FF99CC00"/>
      <color rgb="FFFF00FF"/>
      <color rgb="FF0099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HN475"/>
  <sheetViews>
    <sheetView tabSelected="1" view="pageBreakPreview" zoomScale="115" zoomScaleNormal="80" zoomScaleSheetLayoutView="115" zoomScalePageLayoutView="200" workbookViewId="0">
      <pane ySplit="2" topLeftCell="A396" activePane="bottomLeft" state="frozen"/>
      <selection activeCell="K1" sqref="K1"/>
      <selection pane="bottomLeft" activeCell="O399" sqref="O399"/>
    </sheetView>
  </sheetViews>
  <sheetFormatPr baseColWidth="10" defaultColWidth="11.19921875" defaultRowHeight="10.199999999999999" x14ac:dyDescent="0.2"/>
  <cols>
    <col min="1" max="1" width="3.19921875" style="43" customWidth="1"/>
    <col min="2" max="2" width="3.69921875" style="43" customWidth="1"/>
    <col min="3" max="3" width="3.8984375" style="43" customWidth="1"/>
    <col min="4" max="4" width="5.09765625" style="43" customWidth="1"/>
    <col min="5" max="5" width="5.19921875" style="43" customWidth="1"/>
    <col min="6" max="6" width="12.19921875" style="592" customWidth="1"/>
    <col min="7" max="7" width="7.8984375" style="43" customWidth="1"/>
    <col min="8" max="8" width="7.09765625" style="43" customWidth="1"/>
    <col min="9" max="9" width="8.3984375" style="544" customWidth="1"/>
    <col min="10" max="10" width="21.3984375" style="424" customWidth="1"/>
    <col min="11" max="11" width="20.59765625" style="424" customWidth="1"/>
    <col min="12" max="12" width="9.59765625" style="425" customWidth="1"/>
    <col min="13" max="14" width="8.19921875" style="425" customWidth="1"/>
    <col min="15" max="15" width="33.19921875" style="551" customWidth="1"/>
    <col min="16" max="16" width="18.69921875" style="262" customWidth="1"/>
    <col min="17" max="17" width="17.5" style="407" customWidth="1"/>
    <col min="18" max="18" width="17" style="408" customWidth="1"/>
    <col min="19" max="19" width="13.5" style="409" customWidth="1"/>
    <col min="20" max="20" width="17" style="43" customWidth="1"/>
    <col min="21" max="21" width="17.19921875" style="43" customWidth="1"/>
    <col min="22" max="22" width="22.69921875" style="43" customWidth="1"/>
    <col min="23" max="23" width="20.19921875" style="43" customWidth="1"/>
    <col min="24" max="24" width="20" style="43" customWidth="1"/>
    <col min="25" max="25" width="19.69921875" style="43" customWidth="1"/>
    <col min="26" max="27" width="24.5" style="43" customWidth="1"/>
    <col min="28" max="29" width="14.19921875" style="43" customWidth="1"/>
    <col min="30" max="31" width="14.5" style="43" customWidth="1"/>
    <col min="32" max="32" width="16.69921875" style="43" customWidth="1"/>
    <col min="33" max="33" width="14.5" style="43" customWidth="1"/>
    <col min="34" max="34" width="17.19921875" style="43" customWidth="1"/>
    <col min="35" max="35" width="16.19921875" style="43" customWidth="1"/>
    <col min="36" max="36" width="14.5" style="43" customWidth="1"/>
    <col min="37" max="38" width="15" style="43" customWidth="1"/>
    <col min="39" max="39" width="17.69921875" style="43" customWidth="1"/>
    <col min="40" max="41" width="14.5" style="43" customWidth="1"/>
    <col min="42" max="42" width="14.69921875" style="43" customWidth="1"/>
    <col min="43" max="43" width="16.69921875" style="43" customWidth="1"/>
    <col min="44" max="44" width="15.5" style="43" bestFit="1" customWidth="1"/>
    <col min="45" max="45" width="15.69921875" style="43" customWidth="1"/>
    <col min="46" max="46" width="13.69921875" style="43" customWidth="1"/>
    <col min="47" max="47" width="11.69921875" style="43" customWidth="1"/>
    <col min="48" max="49" width="13.69921875" style="43" customWidth="1"/>
    <col min="50" max="50" width="11.69921875" style="43" customWidth="1"/>
    <col min="51" max="51" width="16.69921875" style="43" bestFit="1" customWidth="1"/>
    <col min="52" max="52" width="11.69921875" style="43" customWidth="1"/>
    <col min="53" max="53" width="15" style="43" customWidth="1"/>
    <col min="54" max="54" width="11.69921875" style="43" customWidth="1"/>
    <col min="55" max="55" width="15.19921875" style="43" customWidth="1"/>
    <col min="56" max="56" width="16.19921875" style="43" bestFit="1" customWidth="1"/>
    <col min="57" max="57" width="16.69921875" style="43" bestFit="1" customWidth="1"/>
    <col min="58" max="58" width="22.19921875" style="43" customWidth="1"/>
    <col min="59" max="59" width="15.19921875" style="43" customWidth="1"/>
    <col min="60" max="62" width="16.19921875" style="43" customWidth="1"/>
    <col min="63" max="63" width="36.5" style="43" bestFit="1" customWidth="1"/>
    <col min="64" max="64" width="15.69921875" style="43" bestFit="1" customWidth="1"/>
    <col min="65" max="67" width="15.69921875" style="43" customWidth="1"/>
    <col min="68" max="68" width="15.5" style="43" customWidth="1"/>
    <col min="69" max="69" width="24.69921875" style="43" customWidth="1"/>
    <col min="70" max="71" width="16.5" style="43" customWidth="1"/>
    <col min="72" max="72" width="14.69921875" style="43" customWidth="1"/>
    <col min="73" max="73" width="14.19921875" style="43" customWidth="1"/>
    <col min="74" max="74" width="18.5" style="43" customWidth="1"/>
    <col min="75" max="79" width="18.69921875" style="43" customWidth="1"/>
    <col min="80" max="80" width="17.19921875" style="43" customWidth="1"/>
    <col min="81" max="81" width="4.5" style="43" customWidth="1"/>
    <col min="82" max="82" width="15.69921875" style="43" bestFit="1" customWidth="1"/>
    <col min="83" max="85" width="3.69921875" style="43" customWidth="1"/>
    <col min="86" max="213" width="10.69921875" style="43" customWidth="1"/>
    <col min="214" max="214" width="3.69921875" style="43" customWidth="1"/>
    <col min="215" max="215" width="14.5" style="43" customWidth="1"/>
    <col min="216" max="222" width="11.19921875" style="43" customWidth="1"/>
    <col min="223" max="16384" width="11.19921875" style="43"/>
  </cols>
  <sheetData>
    <row r="1" spans="1:222" ht="15.6" x14ac:dyDescent="0.2">
      <c r="A1" s="596" t="s">
        <v>1029</v>
      </c>
      <c r="B1" s="596"/>
      <c r="C1" s="596"/>
      <c r="D1" s="596"/>
      <c r="E1" s="596"/>
      <c r="F1" s="596"/>
      <c r="G1" s="596"/>
      <c r="H1" s="596"/>
      <c r="Q1" s="178"/>
      <c r="R1" s="179"/>
      <c r="S1" s="597" t="s">
        <v>1</v>
      </c>
      <c r="T1" s="597"/>
      <c r="U1" s="597"/>
      <c r="V1" s="597"/>
      <c r="W1" s="597"/>
      <c r="X1" s="597"/>
      <c r="Y1" s="597"/>
      <c r="Z1" s="597"/>
      <c r="AA1" s="597"/>
      <c r="AB1" s="598" t="s">
        <v>2</v>
      </c>
      <c r="AC1" s="599"/>
      <c r="AD1" s="594"/>
      <c r="AE1" s="594"/>
      <c r="AF1" s="594"/>
      <c r="AG1" s="594"/>
      <c r="AH1" s="594"/>
      <c r="AI1" s="594"/>
      <c r="AJ1" s="594"/>
      <c r="AK1" s="594"/>
      <c r="AL1" s="594"/>
      <c r="AM1" s="594"/>
      <c r="AN1" s="594"/>
      <c r="AO1" s="595"/>
      <c r="AP1" s="594"/>
      <c r="AQ1" s="594"/>
      <c r="AR1" s="594"/>
      <c r="AS1" s="595"/>
      <c r="AT1" s="600" t="s">
        <v>4</v>
      </c>
      <c r="AU1" s="594"/>
      <c r="AV1" s="594"/>
      <c r="AW1" s="595"/>
      <c r="AX1" s="594"/>
      <c r="AY1" s="594"/>
      <c r="AZ1" s="594"/>
      <c r="BA1" s="594"/>
      <c r="BB1" s="594"/>
      <c r="BC1" s="594"/>
      <c r="BD1" s="594"/>
      <c r="BE1" s="594"/>
      <c r="BF1" s="593" t="s">
        <v>5</v>
      </c>
      <c r="BG1" s="594"/>
      <c r="BH1" s="594"/>
      <c r="BI1" s="594"/>
      <c r="BJ1" s="594"/>
      <c r="BK1" s="594"/>
      <c r="BL1" s="594"/>
      <c r="BM1" s="595"/>
      <c r="BN1" s="595"/>
      <c r="BO1" s="595"/>
      <c r="BP1" s="594"/>
      <c r="BQ1" s="594"/>
      <c r="BR1" s="594"/>
      <c r="BS1" s="594"/>
      <c r="BT1" s="594"/>
      <c r="BU1" s="594"/>
      <c r="BV1" s="594"/>
      <c r="BW1" s="594"/>
      <c r="BX1" s="595"/>
      <c r="BY1" s="595"/>
      <c r="BZ1" s="595"/>
      <c r="CA1" s="595"/>
      <c r="CB1" s="595"/>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row>
    <row r="2" spans="1:222" ht="51" x14ac:dyDescent="0.2">
      <c r="A2" s="2" t="s">
        <v>993</v>
      </c>
      <c r="B2" s="2" t="s">
        <v>7</v>
      </c>
      <c r="C2" s="2" t="s">
        <v>8</v>
      </c>
      <c r="D2" s="2" t="s">
        <v>9</v>
      </c>
      <c r="E2" s="2" t="s">
        <v>10</v>
      </c>
      <c r="F2" s="560" t="s">
        <v>11</v>
      </c>
      <c r="G2" s="2" t="s">
        <v>12</v>
      </c>
      <c r="H2" s="2" t="s">
        <v>13</v>
      </c>
      <c r="I2" s="426" t="s">
        <v>1027</v>
      </c>
      <c r="J2" s="426" t="s">
        <v>243</v>
      </c>
      <c r="K2" s="426" t="s">
        <v>244</v>
      </c>
      <c r="L2" s="427" t="s">
        <v>1028</v>
      </c>
      <c r="M2" s="427" t="s">
        <v>252</v>
      </c>
      <c r="N2" s="427" t="s">
        <v>251</v>
      </c>
      <c r="O2" s="3" t="s">
        <v>14</v>
      </c>
      <c r="P2" s="414" t="s">
        <v>241</v>
      </c>
      <c r="Q2" s="181" t="s">
        <v>279</v>
      </c>
      <c r="R2" s="182" t="s">
        <v>15</v>
      </c>
      <c r="S2" s="183" t="s">
        <v>16</v>
      </c>
      <c r="T2" s="184" t="s">
        <v>18</v>
      </c>
      <c r="U2" s="184" t="s">
        <v>17</v>
      </c>
      <c r="V2" s="184" t="s">
        <v>22</v>
      </c>
      <c r="W2" s="184" t="s">
        <v>19</v>
      </c>
      <c r="X2" s="184" t="s">
        <v>1043</v>
      </c>
      <c r="Y2" s="184" t="s">
        <v>20</v>
      </c>
      <c r="Z2" s="184" t="s">
        <v>21</v>
      </c>
      <c r="AA2" s="184" t="s">
        <v>181</v>
      </c>
      <c r="AB2" s="185" t="s">
        <v>23</v>
      </c>
      <c r="AC2" s="185" t="s">
        <v>805</v>
      </c>
      <c r="AD2" s="185" t="s">
        <v>1032</v>
      </c>
      <c r="AE2" s="185" t="s">
        <v>1035</v>
      </c>
      <c r="AF2" s="185" t="s">
        <v>1040</v>
      </c>
      <c r="AG2" s="185" t="s">
        <v>1033</v>
      </c>
      <c r="AH2" s="185" t="s">
        <v>24</v>
      </c>
      <c r="AI2" s="185" t="s">
        <v>25</v>
      </c>
      <c r="AJ2" s="185" t="s">
        <v>1044</v>
      </c>
      <c r="AK2" s="185" t="s">
        <v>1050</v>
      </c>
      <c r="AL2" s="185" t="s">
        <v>1051</v>
      </c>
      <c r="AM2" s="185" t="s">
        <v>1042</v>
      </c>
      <c r="AN2" s="185" t="s">
        <v>26</v>
      </c>
      <c r="AO2" s="185" t="s">
        <v>794</v>
      </c>
      <c r="AP2" s="185" t="s">
        <v>27</v>
      </c>
      <c r="AQ2" s="185" t="s">
        <v>28</v>
      </c>
      <c r="AR2" s="185" t="s">
        <v>1034</v>
      </c>
      <c r="AS2" s="185" t="s">
        <v>29</v>
      </c>
      <c r="AT2" s="4" t="s">
        <v>30</v>
      </c>
      <c r="AU2" s="4" t="s">
        <v>31</v>
      </c>
      <c r="AV2" s="4" t="s">
        <v>32</v>
      </c>
      <c r="AW2" s="4" t="s">
        <v>306</v>
      </c>
      <c r="AX2" s="4" t="s">
        <v>33</v>
      </c>
      <c r="AY2" s="4" t="s">
        <v>34</v>
      </c>
      <c r="AZ2" s="4" t="s">
        <v>35</v>
      </c>
      <c r="BA2" s="4" t="s">
        <v>36</v>
      </c>
      <c r="BB2" s="4" t="s">
        <v>37</v>
      </c>
      <c r="BC2" s="4" t="s">
        <v>38</v>
      </c>
      <c r="BD2" s="4" t="s">
        <v>39</v>
      </c>
      <c r="BE2" s="5" t="s">
        <v>40</v>
      </c>
      <c r="BF2" s="5" t="s">
        <v>311</v>
      </c>
      <c r="BG2" s="5" t="s">
        <v>312</v>
      </c>
      <c r="BH2" s="5" t="s">
        <v>308</v>
      </c>
      <c r="BI2" s="5" t="s">
        <v>309</v>
      </c>
      <c r="BJ2" s="5" t="s">
        <v>41</v>
      </c>
      <c r="BK2" s="5" t="s">
        <v>42</v>
      </c>
      <c r="BL2" s="5" t="s">
        <v>310</v>
      </c>
      <c r="BM2" s="5" t="s">
        <v>1019</v>
      </c>
      <c r="BN2" s="5" t="s">
        <v>1020</v>
      </c>
      <c r="BO2" s="5" t="s">
        <v>1021</v>
      </c>
      <c r="BP2" s="5" t="s">
        <v>184</v>
      </c>
      <c r="BQ2" s="5" t="s">
        <v>185</v>
      </c>
      <c r="BR2" s="5" t="s">
        <v>45</v>
      </c>
      <c r="BS2" s="5" t="s">
        <v>307</v>
      </c>
      <c r="BT2" s="5" t="s">
        <v>46</v>
      </c>
      <c r="BU2" s="5" t="s">
        <v>47</v>
      </c>
      <c r="BV2" s="5" t="s">
        <v>48</v>
      </c>
      <c r="BW2" s="5" t="s">
        <v>1054</v>
      </c>
      <c r="BX2" s="5" t="s">
        <v>1058</v>
      </c>
      <c r="BY2" s="5" t="s">
        <v>1059</v>
      </c>
      <c r="BZ2" s="5" t="s">
        <v>43</v>
      </c>
      <c r="CA2" s="5" t="s">
        <v>44</v>
      </c>
      <c r="CB2" s="5" t="s">
        <v>1055</v>
      </c>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row>
    <row r="3" spans="1:222" ht="16.2" customHeight="1" x14ac:dyDescent="0.2">
      <c r="A3" s="2"/>
      <c r="B3" s="2"/>
      <c r="C3" s="2"/>
      <c r="D3" s="2"/>
      <c r="E3" s="2"/>
      <c r="F3" s="561"/>
      <c r="G3" s="6"/>
      <c r="H3" s="6"/>
      <c r="I3" s="428"/>
      <c r="J3" s="428"/>
      <c r="K3" s="428"/>
      <c r="L3" s="429"/>
      <c r="M3" s="429"/>
      <c r="N3" s="429"/>
      <c r="O3" s="187"/>
      <c r="P3" s="415"/>
      <c r="Q3" s="188"/>
      <c r="R3" s="189" t="s">
        <v>49</v>
      </c>
      <c r="S3" s="190">
        <v>142907872084</v>
      </c>
      <c r="T3" s="191">
        <v>2040000000</v>
      </c>
      <c r="U3" s="191">
        <v>2800000000</v>
      </c>
      <c r="V3" s="191">
        <v>5000000</v>
      </c>
      <c r="W3" s="191">
        <v>7000000</v>
      </c>
      <c r="X3" s="191">
        <v>20000000</v>
      </c>
      <c r="Y3" s="191">
        <v>1000000</v>
      </c>
      <c r="Z3" s="191">
        <v>50000</v>
      </c>
      <c r="AA3" s="191">
        <v>500000</v>
      </c>
      <c r="AB3" s="191">
        <v>551521500</v>
      </c>
      <c r="AC3" s="191">
        <v>163454530</v>
      </c>
      <c r="AD3" s="191">
        <v>572906250</v>
      </c>
      <c r="AE3" s="191">
        <v>133375000</v>
      </c>
      <c r="AF3" s="191">
        <v>3366051756.25</v>
      </c>
      <c r="AG3" s="191">
        <v>11092500</v>
      </c>
      <c r="AH3" s="191">
        <v>15853149.040000003</v>
      </c>
      <c r="AI3" s="191">
        <v>250000000</v>
      </c>
      <c r="AJ3" s="191">
        <v>309233777.83999997</v>
      </c>
      <c r="AK3" s="191">
        <v>16227200</v>
      </c>
      <c r="AL3" s="191">
        <v>34575000</v>
      </c>
      <c r="AM3" s="191">
        <v>185895000</v>
      </c>
      <c r="AN3" s="191">
        <v>6420000</v>
      </c>
      <c r="AO3" s="191">
        <v>15000000</v>
      </c>
      <c r="AP3" s="191">
        <v>23485000</v>
      </c>
      <c r="AQ3" s="191">
        <v>8988000</v>
      </c>
      <c r="AR3" s="191">
        <v>3053655219.9200001</v>
      </c>
      <c r="AS3" s="191">
        <v>3852000</v>
      </c>
      <c r="AT3" s="191">
        <v>1712000000</v>
      </c>
      <c r="AU3" s="191">
        <v>30000000</v>
      </c>
      <c r="AV3" s="191">
        <v>240000000</v>
      </c>
      <c r="AW3" s="191">
        <v>300000000</v>
      </c>
      <c r="AX3" s="191">
        <v>7000000</v>
      </c>
      <c r="AY3" s="191">
        <v>1198400000</v>
      </c>
      <c r="AZ3" s="191">
        <v>20000000</v>
      </c>
      <c r="BA3" s="191">
        <v>2500000000</v>
      </c>
      <c r="BB3" s="191">
        <v>18000000</v>
      </c>
      <c r="BC3" s="191">
        <v>4914000000</v>
      </c>
      <c r="BD3" s="191">
        <v>75000000</v>
      </c>
      <c r="BE3" s="191">
        <v>10000000</v>
      </c>
      <c r="BF3" s="191">
        <v>70000000</v>
      </c>
      <c r="BG3" s="191">
        <v>1000000</v>
      </c>
      <c r="BH3" s="191">
        <v>18971041153</v>
      </c>
      <c r="BI3" s="191">
        <v>8261831841</v>
      </c>
      <c r="BJ3" s="191">
        <v>145342581887</v>
      </c>
      <c r="BK3" s="191">
        <v>15000000</v>
      </c>
      <c r="BL3" s="191">
        <v>467267110</v>
      </c>
      <c r="BM3" s="191">
        <v>6500000000</v>
      </c>
      <c r="BN3" s="191">
        <v>7375000000</v>
      </c>
      <c r="BO3" s="191">
        <v>65000000</v>
      </c>
      <c r="BP3" s="191">
        <v>15000000</v>
      </c>
      <c r="BQ3" s="191">
        <v>2000000</v>
      </c>
      <c r="BR3" s="191">
        <v>2550000000</v>
      </c>
      <c r="BS3" s="191">
        <v>175000000</v>
      </c>
      <c r="BT3" s="191">
        <v>702000000</v>
      </c>
      <c r="BU3" s="191">
        <v>236000000</v>
      </c>
      <c r="BV3" s="191">
        <v>1000000</v>
      </c>
      <c r="BW3" s="191">
        <v>6500000000</v>
      </c>
      <c r="BX3" s="191">
        <v>15000000</v>
      </c>
      <c r="BY3" s="191">
        <v>50000000</v>
      </c>
      <c r="BZ3" s="191"/>
      <c r="CA3" s="191">
        <v>10000</v>
      </c>
      <c r="CB3" s="191">
        <v>210000000</v>
      </c>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80"/>
      <c r="HI3" s="180"/>
      <c r="HJ3" s="180"/>
      <c r="HK3" s="180"/>
      <c r="HL3" s="180"/>
      <c r="HM3" s="180"/>
      <c r="HN3" s="180"/>
    </row>
    <row r="4" spans="1:222" x14ac:dyDescent="0.2">
      <c r="A4" s="7"/>
      <c r="B4" s="7"/>
      <c r="C4" s="7"/>
      <c r="D4" s="7"/>
      <c r="E4" s="85"/>
      <c r="F4" s="562"/>
      <c r="G4" s="83"/>
      <c r="H4" s="8"/>
      <c r="I4" s="430"/>
      <c r="J4" s="430"/>
      <c r="K4" s="430"/>
      <c r="L4" s="431"/>
      <c r="M4" s="431"/>
      <c r="N4" s="431"/>
      <c r="O4" s="9"/>
      <c r="P4" s="415"/>
      <c r="Q4" s="193"/>
      <c r="R4" s="194" t="s">
        <v>53</v>
      </c>
      <c r="S4" s="195">
        <v>0</v>
      </c>
      <c r="T4" s="196">
        <v>0</v>
      </c>
      <c r="U4" s="196">
        <v>0</v>
      </c>
      <c r="V4" s="196">
        <v>0</v>
      </c>
      <c r="W4" s="196">
        <v>0</v>
      </c>
      <c r="X4" s="196">
        <v>0</v>
      </c>
      <c r="Y4" s="196">
        <v>0</v>
      </c>
      <c r="Z4" s="196">
        <v>0</v>
      </c>
      <c r="AA4" s="196">
        <v>0</v>
      </c>
      <c r="AB4" s="196">
        <v>0</v>
      </c>
      <c r="AC4" s="196">
        <v>0</v>
      </c>
      <c r="AD4" s="196">
        <v>0</v>
      </c>
      <c r="AE4" s="196">
        <v>0</v>
      </c>
      <c r="AF4" s="196">
        <v>0</v>
      </c>
      <c r="AG4" s="196">
        <v>0</v>
      </c>
      <c r="AH4" s="196">
        <v>0</v>
      </c>
      <c r="AI4" s="196">
        <v>0</v>
      </c>
      <c r="AJ4" s="196">
        <v>0</v>
      </c>
      <c r="AK4" s="196">
        <v>0</v>
      </c>
      <c r="AL4" s="196">
        <v>0</v>
      </c>
      <c r="AM4" s="196">
        <v>0</v>
      </c>
      <c r="AN4" s="196">
        <v>0</v>
      </c>
      <c r="AO4" s="196">
        <v>0</v>
      </c>
      <c r="AP4" s="196">
        <v>0</v>
      </c>
      <c r="AQ4" s="196">
        <v>0</v>
      </c>
      <c r="AR4" s="196">
        <v>0</v>
      </c>
      <c r="AS4" s="196">
        <v>0</v>
      </c>
      <c r="AT4" s="196">
        <v>0</v>
      </c>
      <c r="AU4" s="196">
        <v>0</v>
      </c>
      <c r="AV4" s="196">
        <v>0</v>
      </c>
      <c r="AW4" s="196">
        <v>0</v>
      </c>
      <c r="AX4" s="196">
        <v>0</v>
      </c>
      <c r="AY4" s="196">
        <v>0</v>
      </c>
      <c r="AZ4" s="196">
        <v>0</v>
      </c>
      <c r="BA4" s="196">
        <v>0</v>
      </c>
      <c r="BB4" s="196">
        <v>0</v>
      </c>
      <c r="BC4" s="196">
        <v>0</v>
      </c>
      <c r="BD4" s="196">
        <v>0</v>
      </c>
      <c r="BE4" s="196">
        <v>0</v>
      </c>
      <c r="BF4" s="196">
        <v>0</v>
      </c>
      <c r="BG4" s="196">
        <v>0</v>
      </c>
      <c r="BH4" s="196">
        <v>0</v>
      </c>
      <c r="BI4" s="196">
        <v>0</v>
      </c>
      <c r="BJ4" s="196">
        <v>0</v>
      </c>
      <c r="BK4" s="196">
        <v>0</v>
      </c>
      <c r="BL4" s="196">
        <v>0</v>
      </c>
      <c r="BM4" s="196">
        <v>0</v>
      </c>
      <c r="BN4" s="196">
        <v>-2291763070</v>
      </c>
      <c r="BO4" s="196">
        <v>-295902520</v>
      </c>
      <c r="BP4" s="196">
        <v>0</v>
      </c>
      <c r="BQ4" s="196">
        <v>0</v>
      </c>
      <c r="BR4" s="196">
        <v>0</v>
      </c>
      <c r="BS4" s="196">
        <v>0</v>
      </c>
      <c r="BT4" s="196">
        <v>0</v>
      </c>
      <c r="BU4" s="196">
        <v>0</v>
      </c>
      <c r="BV4" s="196">
        <v>0</v>
      </c>
      <c r="BW4" s="196">
        <v>0</v>
      </c>
      <c r="BX4" s="196">
        <v>0</v>
      </c>
      <c r="BY4" s="196">
        <v>0</v>
      </c>
      <c r="BZ4" s="196">
        <v>0</v>
      </c>
      <c r="CA4" s="196">
        <v>0</v>
      </c>
      <c r="CB4" s="196">
        <v>0</v>
      </c>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8"/>
      <c r="HI4" s="198"/>
      <c r="HJ4" s="198"/>
      <c r="HK4" s="198"/>
      <c r="HL4" s="198"/>
      <c r="HM4" s="198"/>
      <c r="HN4" s="198"/>
    </row>
    <row r="5" spans="1:222" x14ac:dyDescent="0.2">
      <c r="A5" s="10" t="s">
        <v>50</v>
      </c>
      <c r="B5" s="10"/>
      <c r="C5" s="10"/>
      <c r="D5" s="10"/>
      <c r="E5" s="86"/>
      <c r="F5" s="563"/>
      <c r="G5" s="84"/>
      <c r="H5" s="11"/>
      <c r="I5" s="432"/>
      <c r="J5" s="432"/>
      <c r="K5" s="432"/>
      <c r="L5" s="433"/>
      <c r="M5" s="433"/>
      <c r="N5" s="433"/>
      <c r="O5" s="12" t="s">
        <v>51</v>
      </c>
      <c r="P5" s="415"/>
      <c r="Q5" s="193"/>
      <c r="R5" s="189"/>
      <c r="S5" s="199"/>
      <c r="T5" s="200"/>
      <c r="U5" s="200"/>
      <c r="V5" s="200"/>
      <c r="W5" s="200"/>
      <c r="X5" s="200"/>
      <c r="Y5" s="200"/>
      <c r="Z5" s="200"/>
      <c r="AA5" s="200"/>
      <c r="AB5" s="201"/>
      <c r="AC5" s="201"/>
      <c r="AD5" s="201"/>
      <c r="AE5" s="201"/>
      <c r="AF5" s="201"/>
      <c r="AG5" s="201"/>
      <c r="AH5" s="201"/>
      <c r="AI5" s="201"/>
      <c r="AJ5" s="201"/>
      <c r="AK5" s="201"/>
      <c r="AL5" s="201"/>
      <c r="AM5" s="201"/>
      <c r="AN5" s="201"/>
      <c r="AO5" s="201"/>
      <c r="AP5" s="201"/>
      <c r="AQ5" s="201"/>
      <c r="AR5" s="201"/>
      <c r="AS5" s="201"/>
      <c r="AT5" s="200"/>
      <c r="AU5" s="200"/>
      <c r="AV5" s="200"/>
      <c r="AW5" s="200"/>
      <c r="AX5" s="200"/>
      <c r="AY5" s="200"/>
      <c r="AZ5" s="200"/>
      <c r="BA5" s="200"/>
      <c r="BB5" s="200"/>
      <c r="BC5" s="200"/>
      <c r="BD5" s="200"/>
      <c r="BE5" s="200"/>
      <c r="BF5" s="202"/>
      <c r="BG5" s="202"/>
      <c r="BH5" s="202"/>
      <c r="BI5" s="202"/>
      <c r="BJ5" s="202"/>
      <c r="BK5" s="200"/>
      <c r="BL5" s="200"/>
      <c r="BM5" s="200"/>
      <c r="BN5" s="200"/>
      <c r="BO5" s="200"/>
      <c r="BP5" s="200"/>
      <c r="BQ5" s="200"/>
      <c r="BR5" s="200"/>
      <c r="BS5" s="200"/>
      <c r="BT5" s="200"/>
      <c r="BU5" s="200"/>
      <c r="BV5" s="200"/>
      <c r="BW5" s="200"/>
      <c r="BX5" s="200"/>
      <c r="BY5" s="200"/>
      <c r="BZ5" s="200"/>
      <c r="CA5" s="200"/>
      <c r="CB5" s="200"/>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80"/>
      <c r="HI5" s="180"/>
      <c r="HJ5" s="180"/>
      <c r="HK5" s="180"/>
      <c r="HL5" s="180"/>
      <c r="HM5" s="180"/>
      <c r="HN5" s="180"/>
    </row>
    <row r="6" spans="1:222" x14ac:dyDescent="0.2">
      <c r="A6" s="13" t="s">
        <v>50</v>
      </c>
      <c r="B6" s="13" t="s">
        <v>55</v>
      </c>
      <c r="C6" s="13"/>
      <c r="D6" s="13"/>
      <c r="E6" s="87"/>
      <c r="F6" s="564"/>
      <c r="G6" s="93"/>
      <c r="H6" s="14"/>
      <c r="I6" s="434"/>
      <c r="J6" s="434"/>
      <c r="K6" s="434"/>
      <c r="L6" s="435"/>
      <c r="M6" s="435"/>
      <c r="N6" s="435"/>
      <c r="O6" s="15" t="s">
        <v>57</v>
      </c>
      <c r="P6" s="29"/>
      <c r="Q6" s="193"/>
      <c r="R6" s="34">
        <f t="shared" ref="R6:R37" si="0">SUM(S6:CB6)</f>
        <v>0</v>
      </c>
      <c r="S6" s="199"/>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180"/>
      <c r="HI6" s="180"/>
      <c r="HJ6" s="180"/>
      <c r="HK6" s="180"/>
      <c r="HL6" s="180"/>
      <c r="HM6" s="180"/>
      <c r="HN6" s="180"/>
    </row>
    <row r="7" spans="1:222" x14ac:dyDescent="0.2">
      <c r="A7" s="205" t="s">
        <v>50</v>
      </c>
      <c r="B7" s="205" t="s">
        <v>55</v>
      </c>
      <c r="C7" s="205" t="s">
        <v>60</v>
      </c>
      <c r="D7" s="205"/>
      <c r="E7" s="206"/>
      <c r="F7" s="565"/>
      <c r="G7" s="94"/>
      <c r="H7" s="208"/>
      <c r="I7" s="436"/>
      <c r="J7" s="436"/>
      <c r="K7" s="436"/>
      <c r="L7" s="437"/>
      <c r="M7" s="437"/>
      <c r="N7" s="437"/>
      <c r="O7" s="209" t="s">
        <v>61</v>
      </c>
      <c r="P7" s="29"/>
      <c r="Q7" s="193"/>
      <c r="R7" s="34">
        <f t="shared" si="0"/>
        <v>0</v>
      </c>
      <c r="S7" s="199"/>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180"/>
      <c r="HI7" s="180"/>
      <c r="HJ7" s="180"/>
      <c r="HK7" s="180"/>
      <c r="HL7" s="180"/>
      <c r="HM7" s="180"/>
      <c r="HN7" s="180"/>
    </row>
    <row r="8" spans="1:222" x14ac:dyDescent="0.2">
      <c r="A8" s="17" t="s">
        <v>50</v>
      </c>
      <c r="B8" s="17" t="s">
        <v>55</v>
      </c>
      <c r="C8" s="17" t="s">
        <v>60</v>
      </c>
      <c r="D8" s="17" t="s">
        <v>62</v>
      </c>
      <c r="E8" s="210"/>
      <c r="F8" s="566"/>
      <c r="G8" s="95"/>
      <c r="H8" s="158"/>
      <c r="I8" s="438"/>
      <c r="J8" s="438"/>
      <c r="K8" s="438"/>
      <c r="L8" s="439"/>
      <c r="M8" s="439"/>
      <c r="N8" s="439"/>
      <c r="O8" s="18" t="s">
        <v>65</v>
      </c>
      <c r="P8" s="29"/>
      <c r="Q8" s="193"/>
      <c r="R8" s="34">
        <f t="shared" si="0"/>
        <v>0</v>
      </c>
      <c r="S8" s="211"/>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198"/>
      <c r="CD8" s="213"/>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80"/>
      <c r="HI8" s="180"/>
      <c r="HJ8" s="180"/>
      <c r="HK8" s="180"/>
      <c r="HL8" s="180"/>
      <c r="HM8" s="180"/>
      <c r="HN8" s="180"/>
    </row>
    <row r="9" spans="1:222" x14ac:dyDescent="0.2">
      <c r="A9" s="214" t="s">
        <v>50</v>
      </c>
      <c r="B9" s="214" t="s">
        <v>55</v>
      </c>
      <c r="C9" s="214" t="s">
        <v>60</v>
      </c>
      <c r="D9" s="214" t="s">
        <v>62</v>
      </c>
      <c r="E9" s="215" t="s">
        <v>64</v>
      </c>
      <c r="F9" s="567"/>
      <c r="G9" s="96"/>
      <c r="H9" s="216"/>
      <c r="I9" s="440"/>
      <c r="J9" s="440"/>
      <c r="K9" s="440"/>
      <c r="L9" s="441"/>
      <c r="M9" s="441"/>
      <c r="N9" s="441"/>
      <c r="O9" s="55" t="s">
        <v>63</v>
      </c>
      <c r="P9" s="29"/>
      <c r="Q9" s="193"/>
      <c r="R9" s="34">
        <f t="shared" si="0"/>
        <v>0</v>
      </c>
      <c r="S9" s="199"/>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4"/>
      <c r="CD9" s="217"/>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180"/>
      <c r="HI9" s="180"/>
      <c r="HJ9" s="180"/>
      <c r="HK9" s="180"/>
      <c r="HL9" s="180"/>
      <c r="HM9" s="180"/>
      <c r="HN9" s="180"/>
    </row>
    <row r="10" spans="1:222" ht="40.799999999999997" x14ac:dyDescent="0.2">
      <c r="A10" s="21" t="s">
        <v>50</v>
      </c>
      <c r="B10" s="21" t="s">
        <v>55</v>
      </c>
      <c r="C10" s="21" t="s">
        <v>60</v>
      </c>
      <c r="D10" s="21" t="s">
        <v>62</v>
      </c>
      <c r="E10" s="45" t="s">
        <v>64</v>
      </c>
      <c r="F10" s="568">
        <v>2017005810522</v>
      </c>
      <c r="G10" s="129" t="s">
        <v>1062</v>
      </c>
      <c r="H10" s="28" t="s">
        <v>73</v>
      </c>
      <c r="I10" s="442" t="s">
        <v>812</v>
      </c>
      <c r="J10" s="442" t="s">
        <v>810</v>
      </c>
      <c r="K10" s="442" t="s">
        <v>811</v>
      </c>
      <c r="L10" s="443">
        <v>40</v>
      </c>
      <c r="M10" s="443" t="s">
        <v>813</v>
      </c>
      <c r="N10" s="443" t="s">
        <v>814</v>
      </c>
      <c r="O10" s="23" t="s">
        <v>764</v>
      </c>
      <c r="P10" s="29">
        <f t="shared" ref="P10:Q12" si="1">Q10</f>
        <v>100000000</v>
      </c>
      <c r="Q10" s="193">
        <f t="shared" si="1"/>
        <v>100000000</v>
      </c>
      <c r="R10" s="34">
        <f t="shared" si="0"/>
        <v>100000000</v>
      </c>
      <c r="S10" s="211">
        <v>100000000</v>
      </c>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198"/>
      <c r="CD10" s="21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80"/>
      <c r="HI10" s="180"/>
      <c r="HJ10" s="180"/>
      <c r="HK10" s="180"/>
      <c r="HL10" s="180"/>
      <c r="HM10" s="180"/>
      <c r="HN10" s="180"/>
    </row>
    <row r="11" spans="1:222" ht="30.6" x14ac:dyDescent="0.2">
      <c r="A11" s="21" t="s">
        <v>50</v>
      </c>
      <c r="B11" s="21" t="s">
        <v>55</v>
      </c>
      <c r="C11" s="21" t="s">
        <v>60</v>
      </c>
      <c r="D11" s="21" t="s">
        <v>62</v>
      </c>
      <c r="E11" s="45" t="s">
        <v>64</v>
      </c>
      <c r="F11" s="568">
        <v>2018005810209</v>
      </c>
      <c r="G11" s="129" t="s">
        <v>1063</v>
      </c>
      <c r="H11" s="28" t="s">
        <v>73</v>
      </c>
      <c r="I11" s="442" t="s">
        <v>817</v>
      </c>
      <c r="J11" s="442" t="s">
        <v>815</v>
      </c>
      <c r="K11" s="442" t="s">
        <v>816</v>
      </c>
      <c r="L11" s="443">
        <v>100</v>
      </c>
      <c r="M11" s="443" t="s">
        <v>813</v>
      </c>
      <c r="N11" s="443" t="s">
        <v>814</v>
      </c>
      <c r="O11" s="24" t="s">
        <v>765</v>
      </c>
      <c r="P11" s="29">
        <f t="shared" si="1"/>
        <v>50000000</v>
      </c>
      <c r="Q11" s="193">
        <f t="shared" si="1"/>
        <v>50000000</v>
      </c>
      <c r="R11" s="34">
        <f t="shared" si="0"/>
        <v>50000000</v>
      </c>
      <c r="S11" s="199">
        <v>20000000</v>
      </c>
      <c r="T11" s="34"/>
      <c r="U11" s="34"/>
      <c r="V11" s="34"/>
      <c r="W11" s="34"/>
      <c r="X11" s="34"/>
      <c r="Y11" s="34"/>
      <c r="Z11" s="34"/>
      <c r="AA11" s="34"/>
      <c r="AB11" s="34">
        <v>30000000</v>
      </c>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180"/>
      <c r="HI11" s="180"/>
      <c r="HJ11" s="180"/>
      <c r="HK11" s="180"/>
      <c r="HL11" s="180"/>
      <c r="HM11" s="180"/>
      <c r="HN11" s="180"/>
    </row>
    <row r="12" spans="1:222" ht="30.6" x14ac:dyDescent="0.2">
      <c r="A12" s="21" t="s">
        <v>50</v>
      </c>
      <c r="B12" s="21" t="s">
        <v>55</v>
      </c>
      <c r="C12" s="21" t="s">
        <v>60</v>
      </c>
      <c r="D12" s="21" t="s">
        <v>62</v>
      </c>
      <c r="E12" s="45" t="s">
        <v>64</v>
      </c>
      <c r="F12" s="568">
        <v>2018005810229</v>
      </c>
      <c r="G12" s="129" t="s">
        <v>1064</v>
      </c>
      <c r="H12" s="28" t="s">
        <v>73</v>
      </c>
      <c r="I12" s="442" t="s">
        <v>820</v>
      </c>
      <c r="J12" s="442" t="s">
        <v>818</v>
      </c>
      <c r="K12" s="442" t="s">
        <v>819</v>
      </c>
      <c r="L12" s="443">
        <v>2</v>
      </c>
      <c r="M12" s="443" t="s">
        <v>265</v>
      </c>
      <c r="N12" s="443" t="s">
        <v>821</v>
      </c>
      <c r="O12" s="24" t="s">
        <v>761</v>
      </c>
      <c r="P12" s="29">
        <f t="shared" si="1"/>
        <v>50000000</v>
      </c>
      <c r="Q12" s="193">
        <f t="shared" si="1"/>
        <v>50000000</v>
      </c>
      <c r="R12" s="34">
        <f t="shared" si="0"/>
        <v>50000000</v>
      </c>
      <c r="S12" s="199"/>
      <c r="T12" s="34"/>
      <c r="U12" s="34"/>
      <c r="V12" s="34"/>
      <c r="W12" s="34"/>
      <c r="X12" s="34"/>
      <c r="Y12" s="34"/>
      <c r="Z12" s="34"/>
      <c r="AA12" s="34"/>
      <c r="AB12" s="34">
        <v>50000000</v>
      </c>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180"/>
      <c r="HI12" s="180"/>
      <c r="HJ12" s="180"/>
      <c r="HK12" s="180"/>
      <c r="HL12" s="180"/>
      <c r="HM12" s="180"/>
      <c r="HN12" s="180"/>
    </row>
    <row r="13" spans="1:222" x14ac:dyDescent="0.2">
      <c r="A13" s="17" t="s">
        <v>50</v>
      </c>
      <c r="B13" s="17" t="s">
        <v>55</v>
      </c>
      <c r="C13" s="17" t="s">
        <v>60</v>
      </c>
      <c r="D13" s="17" t="s">
        <v>67</v>
      </c>
      <c r="E13" s="210"/>
      <c r="F13" s="566"/>
      <c r="G13" s="95"/>
      <c r="H13" s="158"/>
      <c r="I13" s="438"/>
      <c r="J13" s="438"/>
      <c r="K13" s="438"/>
      <c r="L13" s="439"/>
      <c r="M13" s="438"/>
      <c r="N13" s="438"/>
      <c r="O13" s="18" t="s">
        <v>68</v>
      </c>
      <c r="P13" s="29"/>
      <c r="Q13" s="193">
        <f t="shared" ref="Q13:Q44" si="2">R13</f>
        <v>0</v>
      </c>
      <c r="R13" s="34">
        <f t="shared" si="0"/>
        <v>0</v>
      </c>
      <c r="S13" s="211"/>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80"/>
      <c r="HI13" s="180"/>
      <c r="HJ13" s="180"/>
      <c r="HK13" s="180"/>
      <c r="HL13" s="180"/>
      <c r="HM13" s="180"/>
      <c r="HN13" s="180"/>
    </row>
    <row r="14" spans="1:222" x14ac:dyDescent="0.2">
      <c r="A14" s="214" t="s">
        <v>50</v>
      </c>
      <c r="B14" s="214" t="s">
        <v>55</v>
      </c>
      <c r="C14" s="214" t="s">
        <v>60</v>
      </c>
      <c r="D14" s="214" t="s">
        <v>67</v>
      </c>
      <c r="E14" s="215" t="s">
        <v>69</v>
      </c>
      <c r="F14" s="567"/>
      <c r="G14" s="96"/>
      <c r="H14" s="216"/>
      <c r="I14" s="440"/>
      <c r="J14" s="440"/>
      <c r="K14" s="440"/>
      <c r="L14" s="441"/>
      <c r="M14" s="440"/>
      <c r="N14" s="440"/>
      <c r="O14" s="55" t="s">
        <v>70</v>
      </c>
      <c r="P14" s="29"/>
      <c r="Q14" s="193">
        <f t="shared" si="2"/>
        <v>0</v>
      </c>
      <c r="R14" s="34">
        <f t="shared" si="0"/>
        <v>0</v>
      </c>
      <c r="S14" s="199"/>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row>
    <row r="15" spans="1:222" ht="46.8" x14ac:dyDescent="0.2">
      <c r="A15" s="159" t="s">
        <v>50</v>
      </c>
      <c r="B15" s="219" t="s">
        <v>55</v>
      </c>
      <c r="C15" s="64" t="s">
        <v>60</v>
      </c>
      <c r="D15" s="219">
        <v>20</v>
      </c>
      <c r="E15" s="88">
        <v>54</v>
      </c>
      <c r="F15" s="569">
        <v>2018005810250</v>
      </c>
      <c r="G15" s="129" t="s">
        <v>1065</v>
      </c>
      <c r="H15" s="28" t="s">
        <v>66</v>
      </c>
      <c r="I15" s="444" t="s">
        <v>824</v>
      </c>
      <c r="J15" s="444" t="s">
        <v>822</v>
      </c>
      <c r="K15" s="444" t="s">
        <v>823</v>
      </c>
      <c r="L15" s="445">
        <v>1</v>
      </c>
      <c r="M15" s="443" t="s">
        <v>265</v>
      </c>
      <c r="N15" s="443" t="s">
        <v>821</v>
      </c>
      <c r="O15" s="24" t="s">
        <v>762</v>
      </c>
      <c r="P15" s="29">
        <f>Q15</f>
        <v>175840000</v>
      </c>
      <c r="Q15" s="193">
        <f t="shared" si="2"/>
        <v>175840000</v>
      </c>
      <c r="R15" s="34">
        <f t="shared" si="0"/>
        <v>175840000</v>
      </c>
      <c r="S15" s="211">
        <v>50000000</v>
      </c>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v>119840000</v>
      </c>
      <c r="AZ15" s="33">
        <v>6000000</v>
      </c>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80"/>
      <c r="HI15" s="180"/>
      <c r="HJ15" s="180"/>
      <c r="HK15" s="180"/>
      <c r="HL15" s="180"/>
      <c r="HM15" s="180"/>
      <c r="HN15" s="180"/>
    </row>
    <row r="16" spans="1:222" x14ac:dyDescent="0.2">
      <c r="A16" s="205" t="s">
        <v>50</v>
      </c>
      <c r="B16" s="205" t="s">
        <v>55</v>
      </c>
      <c r="C16" s="205" t="s">
        <v>71</v>
      </c>
      <c r="D16" s="205"/>
      <c r="E16" s="206"/>
      <c r="F16" s="565"/>
      <c r="G16" s="94"/>
      <c r="H16" s="208"/>
      <c r="I16" s="436"/>
      <c r="J16" s="436"/>
      <c r="K16" s="436"/>
      <c r="L16" s="437"/>
      <c r="M16" s="436"/>
      <c r="N16" s="436"/>
      <c r="O16" s="209" t="s">
        <v>72</v>
      </c>
      <c r="P16" s="29">
        <f>Q16</f>
        <v>0</v>
      </c>
      <c r="Q16" s="193">
        <f t="shared" si="2"/>
        <v>0</v>
      </c>
      <c r="R16" s="34">
        <f t="shared" si="0"/>
        <v>0</v>
      </c>
      <c r="S16" s="211"/>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80"/>
      <c r="HI16" s="180"/>
      <c r="HJ16" s="180"/>
      <c r="HK16" s="180"/>
      <c r="HL16" s="180"/>
      <c r="HM16" s="180"/>
      <c r="HN16" s="180"/>
    </row>
    <row r="17" spans="1:222" x14ac:dyDescent="0.2">
      <c r="A17" s="30" t="s">
        <v>50</v>
      </c>
      <c r="B17" s="30" t="s">
        <v>55</v>
      </c>
      <c r="C17" s="30" t="s">
        <v>71</v>
      </c>
      <c r="D17" s="30" t="s">
        <v>74</v>
      </c>
      <c r="E17" s="89"/>
      <c r="F17" s="570"/>
      <c r="G17" s="97"/>
      <c r="H17" s="19"/>
      <c r="I17" s="446"/>
      <c r="J17" s="446"/>
      <c r="K17" s="446"/>
      <c r="L17" s="447"/>
      <c r="M17" s="446"/>
      <c r="N17" s="446"/>
      <c r="O17" s="20" t="s">
        <v>75</v>
      </c>
      <c r="P17" s="29">
        <f>Q17</f>
        <v>0</v>
      </c>
      <c r="Q17" s="193">
        <f t="shared" si="2"/>
        <v>0</v>
      </c>
      <c r="R17" s="34">
        <f t="shared" si="0"/>
        <v>0</v>
      </c>
      <c r="S17" s="211"/>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80"/>
      <c r="HI17" s="180"/>
      <c r="HJ17" s="180"/>
      <c r="HK17" s="180"/>
      <c r="HL17" s="180"/>
      <c r="HM17" s="180"/>
      <c r="HN17" s="180"/>
    </row>
    <row r="18" spans="1:222" s="225" customFormat="1" x14ac:dyDescent="0.2">
      <c r="A18" s="214" t="s">
        <v>50</v>
      </c>
      <c r="B18" s="214" t="s">
        <v>55</v>
      </c>
      <c r="C18" s="214" t="s">
        <v>71</v>
      </c>
      <c r="D18" s="214" t="s">
        <v>74</v>
      </c>
      <c r="E18" s="215" t="s">
        <v>754</v>
      </c>
      <c r="F18" s="571"/>
      <c r="G18" s="96"/>
      <c r="H18" s="216"/>
      <c r="I18" s="440"/>
      <c r="J18" s="440"/>
      <c r="K18" s="440"/>
      <c r="L18" s="441"/>
      <c r="M18" s="440"/>
      <c r="N18" s="440"/>
      <c r="O18" s="55" t="s">
        <v>670</v>
      </c>
      <c r="P18" s="29"/>
      <c r="Q18" s="220">
        <f t="shared" si="2"/>
        <v>0</v>
      </c>
      <c r="R18" s="34">
        <f t="shared" si="0"/>
        <v>0</v>
      </c>
      <c r="S18" s="221"/>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4"/>
      <c r="HI18" s="224"/>
      <c r="HJ18" s="224"/>
      <c r="HK18" s="224"/>
      <c r="HL18" s="224"/>
      <c r="HM18" s="224"/>
      <c r="HN18" s="224"/>
    </row>
    <row r="19" spans="1:222" s="232" customFormat="1" ht="44.4" customHeight="1" x14ac:dyDescent="0.2">
      <c r="A19" s="21" t="s">
        <v>50</v>
      </c>
      <c r="B19" s="226" t="s">
        <v>55</v>
      </c>
      <c r="C19" s="226" t="s">
        <v>71</v>
      </c>
      <c r="D19" s="226" t="s">
        <v>74</v>
      </c>
      <c r="E19" s="227" t="s">
        <v>754</v>
      </c>
      <c r="F19" s="572">
        <v>2017005810127</v>
      </c>
      <c r="G19" s="129" t="s">
        <v>1066</v>
      </c>
      <c r="H19" s="226" t="s">
        <v>66</v>
      </c>
      <c r="I19" s="448" t="s">
        <v>828</v>
      </c>
      <c r="J19" s="449" t="s">
        <v>825</v>
      </c>
      <c r="K19" s="449" t="s">
        <v>826</v>
      </c>
      <c r="L19" s="450">
        <v>3</v>
      </c>
      <c r="M19" s="449" t="s">
        <v>267</v>
      </c>
      <c r="N19" s="449" t="s">
        <v>827</v>
      </c>
      <c r="O19" s="130" t="s">
        <v>763</v>
      </c>
      <c r="P19" s="29">
        <f>Q19</f>
        <v>150000000</v>
      </c>
      <c r="Q19" s="193">
        <f t="shared" si="2"/>
        <v>150000000</v>
      </c>
      <c r="R19" s="34">
        <f t="shared" si="0"/>
        <v>150000000</v>
      </c>
      <c r="S19" s="228">
        <v>150000000</v>
      </c>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1"/>
      <c r="HI19" s="231"/>
      <c r="HJ19" s="231"/>
      <c r="HK19" s="231"/>
      <c r="HL19" s="231"/>
      <c r="HM19" s="231"/>
      <c r="HN19" s="231"/>
    </row>
    <row r="20" spans="1:222" x14ac:dyDescent="0.2">
      <c r="A20" s="30" t="s">
        <v>50</v>
      </c>
      <c r="B20" s="30" t="s">
        <v>55</v>
      </c>
      <c r="C20" s="30" t="s">
        <v>71</v>
      </c>
      <c r="D20" s="30" t="s">
        <v>78</v>
      </c>
      <c r="E20" s="89"/>
      <c r="F20" s="570"/>
      <c r="G20" s="97"/>
      <c r="H20" s="19"/>
      <c r="I20" s="446"/>
      <c r="J20" s="446"/>
      <c r="K20" s="446"/>
      <c r="L20" s="447"/>
      <c r="M20" s="446"/>
      <c r="N20" s="446"/>
      <c r="O20" s="20" t="s">
        <v>79</v>
      </c>
      <c r="P20" s="29">
        <f>Q20</f>
        <v>0</v>
      </c>
      <c r="Q20" s="193">
        <f t="shared" si="2"/>
        <v>0</v>
      </c>
      <c r="R20" s="34">
        <f t="shared" si="0"/>
        <v>0</v>
      </c>
      <c r="S20" s="211"/>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80"/>
      <c r="HI20" s="180"/>
      <c r="HJ20" s="180"/>
      <c r="HK20" s="180"/>
      <c r="HL20" s="180"/>
      <c r="HM20" s="180"/>
      <c r="HN20" s="180"/>
    </row>
    <row r="21" spans="1:222" x14ac:dyDescent="0.2">
      <c r="A21" s="60" t="s">
        <v>50</v>
      </c>
      <c r="B21" s="60" t="s">
        <v>55</v>
      </c>
      <c r="C21" s="60" t="s">
        <v>71</v>
      </c>
      <c r="D21" s="60" t="s">
        <v>78</v>
      </c>
      <c r="E21" s="92" t="s">
        <v>755</v>
      </c>
      <c r="F21" s="573"/>
      <c r="G21" s="98"/>
      <c r="H21" s="56"/>
      <c r="I21" s="451"/>
      <c r="J21" s="451"/>
      <c r="K21" s="451"/>
      <c r="L21" s="452"/>
      <c r="M21" s="451"/>
      <c r="N21" s="451"/>
      <c r="O21" s="57" t="s">
        <v>82</v>
      </c>
      <c r="P21" s="29"/>
      <c r="Q21" s="193">
        <f t="shared" si="2"/>
        <v>0</v>
      </c>
      <c r="R21" s="34">
        <f t="shared" si="0"/>
        <v>0</v>
      </c>
      <c r="S21" s="199"/>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180"/>
      <c r="HI21" s="180"/>
      <c r="HJ21" s="180"/>
      <c r="HK21" s="180"/>
      <c r="HL21" s="180"/>
      <c r="HM21" s="180"/>
      <c r="HN21" s="180"/>
    </row>
    <row r="22" spans="1:222" s="232" customFormat="1" ht="62.4" x14ac:dyDescent="0.2">
      <c r="A22" s="21" t="s">
        <v>50</v>
      </c>
      <c r="B22" s="177" t="s">
        <v>55</v>
      </c>
      <c r="C22" s="177" t="s">
        <v>71</v>
      </c>
      <c r="D22" s="177" t="s">
        <v>78</v>
      </c>
      <c r="E22" s="233" t="s">
        <v>755</v>
      </c>
      <c r="F22" s="574">
        <v>2017005810346</v>
      </c>
      <c r="G22" s="129" t="s">
        <v>1067</v>
      </c>
      <c r="H22" s="177" t="s">
        <v>66</v>
      </c>
      <c r="I22" s="453" t="s">
        <v>831</v>
      </c>
      <c r="J22" s="453" t="s">
        <v>829</v>
      </c>
      <c r="K22" s="453" t="s">
        <v>830</v>
      </c>
      <c r="L22" s="454">
        <v>2</v>
      </c>
      <c r="M22" s="453" t="s">
        <v>265</v>
      </c>
      <c r="N22" s="453" t="s">
        <v>821</v>
      </c>
      <c r="O22" s="132" t="s">
        <v>671</v>
      </c>
      <c r="P22" s="29">
        <f>Q22</f>
        <v>150000000</v>
      </c>
      <c r="Q22" s="193">
        <f t="shared" si="2"/>
        <v>150000000</v>
      </c>
      <c r="R22" s="34">
        <f t="shared" si="0"/>
        <v>150000000</v>
      </c>
      <c r="S22" s="234">
        <v>150000000</v>
      </c>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1"/>
      <c r="HI22" s="231"/>
      <c r="HJ22" s="231"/>
      <c r="HK22" s="231"/>
      <c r="HL22" s="231"/>
      <c r="HM22" s="231"/>
      <c r="HN22" s="231"/>
    </row>
    <row r="23" spans="1:222" x14ac:dyDescent="0.2">
      <c r="A23" s="60" t="s">
        <v>50</v>
      </c>
      <c r="B23" s="60" t="s">
        <v>55</v>
      </c>
      <c r="C23" s="60" t="s">
        <v>71</v>
      </c>
      <c r="D23" s="60" t="s">
        <v>78</v>
      </c>
      <c r="E23" s="92" t="s">
        <v>80</v>
      </c>
      <c r="F23" s="573"/>
      <c r="G23" s="98"/>
      <c r="H23" s="56"/>
      <c r="I23" s="451"/>
      <c r="J23" s="451"/>
      <c r="K23" s="451"/>
      <c r="L23" s="452"/>
      <c r="M23" s="451"/>
      <c r="N23" s="451"/>
      <c r="O23" s="57" t="s">
        <v>84</v>
      </c>
      <c r="P23" s="29"/>
      <c r="Q23" s="193">
        <f t="shared" si="2"/>
        <v>0</v>
      </c>
      <c r="R23" s="34">
        <f t="shared" si="0"/>
        <v>0</v>
      </c>
      <c r="S23" s="199"/>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180"/>
      <c r="HI23" s="180"/>
      <c r="HJ23" s="180"/>
      <c r="HK23" s="180"/>
      <c r="HL23" s="180"/>
      <c r="HM23" s="180"/>
      <c r="HN23" s="180"/>
    </row>
    <row r="24" spans="1:222" ht="30.6" x14ac:dyDescent="0.2">
      <c r="A24" s="160" t="s">
        <v>50</v>
      </c>
      <c r="B24" s="237" t="s">
        <v>55</v>
      </c>
      <c r="C24" s="25" t="s">
        <v>71</v>
      </c>
      <c r="D24" s="237" t="s">
        <v>78</v>
      </c>
      <c r="E24" s="238" t="s">
        <v>80</v>
      </c>
      <c r="F24" s="569">
        <v>2017005810255</v>
      </c>
      <c r="G24" s="129" t="s">
        <v>1068</v>
      </c>
      <c r="H24" s="131" t="s">
        <v>66</v>
      </c>
      <c r="I24" s="444" t="s">
        <v>834</v>
      </c>
      <c r="J24" s="444" t="s">
        <v>832</v>
      </c>
      <c r="K24" s="444" t="s">
        <v>833</v>
      </c>
      <c r="L24" s="445">
        <v>1</v>
      </c>
      <c r="M24" s="453" t="s">
        <v>265</v>
      </c>
      <c r="N24" s="453" t="s">
        <v>821</v>
      </c>
      <c r="O24" s="24" t="s">
        <v>581</v>
      </c>
      <c r="P24" s="29">
        <f>Q24</f>
        <v>150000000</v>
      </c>
      <c r="Q24" s="193">
        <f t="shared" si="2"/>
        <v>150000000</v>
      </c>
      <c r="R24" s="34">
        <f t="shared" si="0"/>
        <v>150000000</v>
      </c>
      <c r="S24" s="211">
        <v>150000000</v>
      </c>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80"/>
      <c r="HI24" s="180"/>
      <c r="HJ24" s="180"/>
      <c r="HK24" s="180"/>
      <c r="HL24" s="180"/>
      <c r="HM24" s="180"/>
      <c r="HN24" s="180"/>
    </row>
    <row r="25" spans="1:222" x14ac:dyDescent="0.2">
      <c r="A25" s="10" t="s">
        <v>52</v>
      </c>
      <c r="B25" s="10"/>
      <c r="C25" s="10"/>
      <c r="D25" s="10"/>
      <c r="E25" s="86"/>
      <c r="F25" s="575"/>
      <c r="G25" s="84"/>
      <c r="H25" s="11"/>
      <c r="I25" s="432"/>
      <c r="J25" s="432"/>
      <c r="K25" s="432"/>
      <c r="L25" s="433"/>
      <c r="M25" s="432"/>
      <c r="N25" s="432"/>
      <c r="O25" s="12" t="s">
        <v>81</v>
      </c>
      <c r="P25" s="29">
        <f>Q25</f>
        <v>0</v>
      </c>
      <c r="Q25" s="193">
        <f t="shared" si="2"/>
        <v>0</v>
      </c>
      <c r="R25" s="34">
        <f t="shared" si="0"/>
        <v>0</v>
      </c>
      <c r="S25" s="211"/>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80"/>
      <c r="HI25" s="180"/>
      <c r="HJ25" s="180"/>
      <c r="HK25" s="180"/>
      <c r="HL25" s="180"/>
      <c r="HM25" s="180"/>
      <c r="HN25" s="180"/>
    </row>
    <row r="26" spans="1:222" x14ac:dyDescent="0.2">
      <c r="A26" s="13" t="s">
        <v>52</v>
      </c>
      <c r="B26" s="13" t="s">
        <v>55</v>
      </c>
      <c r="C26" s="13"/>
      <c r="D26" s="13"/>
      <c r="E26" s="87"/>
      <c r="F26" s="564"/>
      <c r="G26" s="93"/>
      <c r="H26" s="14"/>
      <c r="I26" s="434"/>
      <c r="J26" s="434"/>
      <c r="K26" s="434"/>
      <c r="L26" s="435"/>
      <c r="M26" s="434"/>
      <c r="N26" s="434"/>
      <c r="O26" s="15" t="s">
        <v>83</v>
      </c>
      <c r="P26" s="29">
        <f>Q26</f>
        <v>0</v>
      </c>
      <c r="Q26" s="193">
        <f t="shared" si="2"/>
        <v>0</v>
      </c>
      <c r="R26" s="34">
        <f t="shared" si="0"/>
        <v>0</v>
      </c>
      <c r="S26" s="211"/>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80"/>
      <c r="HI26" s="180"/>
      <c r="HJ26" s="180"/>
      <c r="HK26" s="180"/>
      <c r="HL26" s="180"/>
      <c r="HM26" s="180"/>
      <c r="HN26" s="180"/>
    </row>
    <row r="27" spans="1:222" x14ac:dyDescent="0.2">
      <c r="A27" s="205" t="s">
        <v>52</v>
      </c>
      <c r="B27" s="205" t="s">
        <v>55</v>
      </c>
      <c r="C27" s="205" t="s">
        <v>60</v>
      </c>
      <c r="D27" s="205"/>
      <c r="E27" s="206"/>
      <c r="F27" s="565"/>
      <c r="G27" s="94"/>
      <c r="H27" s="208"/>
      <c r="I27" s="436"/>
      <c r="J27" s="436"/>
      <c r="K27" s="436"/>
      <c r="L27" s="437"/>
      <c r="M27" s="436"/>
      <c r="N27" s="436"/>
      <c r="O27" s="209" t="s">
        <v>61</v>
      </c>
      <c r="P27" s="29">
        <f>Q27</f>
        <v>0</v>
      </c>
      <c r="Q27" s="193">
        <f t="shared" si="2"/>
        <v>0</v>
      </c>
      <c r="R27" s="34">
        <f t="shared" si="0"/>
        <v>0</v>
      </c>
      <c r="S27" s="211"/>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80"/>
      <c r="HI27" s="180"/>
      <c r="HJ27" s="180"/>
      <c r="HK27" s="180"/>
      <c r="HL27" s="180"/>
      <c r="HM27" s="180"/>
      <c r="HN27" s="180"/>
    </row>
    <row r="28" spans="1:222" x14ac:dyDescent="0.2">
      <c r="A28" s="30" t="s">
        <v>52</v>
      </c>
      <c r="B28" s="30" t="s">
        <v>55</v>
      </c>
      <c r="C28" s="30" t="s">
        <v>60</v>
      </c>
      <c r="D28" s="30" t="s">
        <v>62</v>
      </c>
      <c r="E28" s="89"/>
      <c r="F28" s="570"/>
      <c r="G28" s="97"/>
      <c r="H28" s="19"/>
      <c r="I28" s="446"/>
      <c r="J28" s="446"/>
      <c r="K28" s="446"/>
      <c r="L28" s="447"/>
      <c r="M28" s="446"/>
      <c r="N28" s="446"/>
      <c r="O28" s="20" t="s">
        <v>65</v>
      </c>
      <c r="P28" s="29">
        <f>Q28</f>
        <v>0</v>
      </c>
      <c r="Q28" s="193">
        <f t="shared" si="2"/>
        <v>0</v>
      </c>
      <c r="R28" s="34">
        <f t="shared" si="0"/>
        <v>0</v>
      </c>
      <c r="S28" s="211"/>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80"/>
      <c r="HI28" s="180"/>
      <c r="HJ28" s="180"/>
      <c r="HK28" s="180"/>
      <c r="HL28" s="180"/>
      <c r="HM28" s="180"/>
      <c r="HN28" s="180"/>
    </row>
    <row r="29" spans="1:222" x14ac:dyDescent="0.2">
      <c r="A29" s="60" t="s">
        <v>52</v>
      </c>
      <c r="B29" s="60" t="s">
        <v>55</v>
      </c>
      <c r="C29" s="60" t="s">
        <v>60</v>
      </c>
      <c r="D29" s="60" t="s">
        <v>62</v>
      </c>
      <c r="E29" s="92" t="s">
        <v>85</v>
      </c>
      <c r="F29" s="576"/>
      <c r="G29" s="98"/>
      <c r="H29" s="56"/>
      <c r="I29" s="451"/>
      <c r="J29" s="451"/>
      <c r="K29" s="451"/>
      <c r="L29" s="452"/>
      <c r="M29" s="451"/>
      <c r="N29" s="451"/>
      <c r="O29" s="57" t="s">
        <v>86</v>
      </c>
      <c r="P29" s="29"/>
      <c r="Q29" s="193">
        <f t="shared" si="2"/>
        <v>0</v>
      </c>
      <c r="R29" s="34">
        <f t="shared" si="0"/>
        <v>0</v>
      </c>
      <c r="S29" s="211"/>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80"/>
      <c r="HI29" s="180"/>
      <c r="HJ29" s="180"/>
      <c r="HK29" s="180"/>
      <c r="HL29" s="180"/>
      <c r="HM29" s="180"/>
      <c r="HN29" s="180"/>
    </row>
    <row r="30" spans="1:222" ht="30.6" x14ac:dyDescent="0.2">
      <c r="A30" s="50" t="s">
        <v>52</v>
      </c>
      <c r="B30" s="50" t="s">
        <v>55</v>
      </c>
      <c r="C30" s="50" t="s">
        <v>60</v>
      </c>
      <c r="D30" s="50" t="s">
        <v>62</v>
      </c>
      <c r="E30" s="174" t="s">
        <v>85</v>
      </c>
      <c r="F30" s="568">
        <v>2018005810135</v>
      </c>
      <c r="G30" s="78" t="s">
        <v>313</v>
      </c>
      <c r="H30" s="50" t="s">
        <v>73</v>
      </c>
      <c r="I30" s="455" t="s">
        <v>314</v>
      </c>
      <c r="J30" s="455" t="s">
        <v>315</v>
      </c>
      <c r="K30" s="455" t="s">
        <v>316</v>
      </c>
      <c r="L30" s="456">
        <v>1</v>
      </c>
      <c r="M30" s="456" t="s">
        <v>263</v>
      </c>
      <c r="N30" s="456" t="s">
        <v>264</v>
      </c>
      <c r="O30" s="133" t="s">
        <v>582</v>
      </c>
      <c r="P30" s="29">
        <f t="shared" ref="P30:P37" si="3">Q30</f>
        <v>170000000</v>
      </c>
      <c r="Q30" s="193">
        <f t="shared" si="2"/>
        <v>170000000</v>
      </c>
      <c r="R30" s="34">
        <f t="shared" si="0"/>
        <v>170000000</v>
      </c>
      <c r="S30" s="199"/>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v>170000000</v>
      </c>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row>
    <row r="31" spans="1:222" ht="64.2" customHeight="1" x14ac:dyDescent="0.2">
      <c r="A31" s="50" t="s">
        <v>52</v>
      </c>
      <c r="B31" s="50" t="s">
        <v>55</v>
      </c>
      <c r="C31" s="50" t="s">
        <v>60</v>
      </c>
      <c r="D31" s="50" t="s">
        <v>62</v>
      </c>
      <c r="E31" s="174" t="s">
        <v>85</v>
      </c>
      <c r="F31" s="568">
        <v>2018005810075</v>
      </c>
      <c r="G31" s="78" t="s">
        <v>317</v>
      </c>
      <c r="H31" s="50" t="s">
        <v>73</v>
      </c>
      <c r="I31" s="455" t="s">
        <v>318</v>
      </c>
      <c r="J31" s="455" t="s">
        <v>696</v>
      </c>
      <c r="K31" s="455" t="s">
        <v>319</v>
      </c>
      <c r="L31" s="456">
        <v>5</v>
      </c>
      <c r="M31" s="456" t="s">
        <v>265</v>
      </c>
      <c r="N31" s="456" t="s">
        <v>266</v>
      </c>
      <c r="O31" s="133" t="s">
        <v>583</v>
      </c>
      <c r="P31" s="29">
        <f t="shared" si="3"/>
        <v>493000000</v>
      </c>
      <c r="Q31" s="193">
        <f t="shared" si="2"/>
        <v>493000000</v>
      </c>
      <c r="R31" s="34">
        <f t="shared" si="0"/>
        <v>493000000</v>
      </c>
      <c r="S31" s="199"/>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v>493000000</v>
      </c>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row>
    <row r="32" spans="1:222" ht="30.6" x14ac:dyDescent="0.2">
      <c r="A32" s="50" t="s">
        <v>52</v>
      </c>
      <c r="B32" s="50" t="s">
        <v>55</v>
      </c>
      <c r="C32" s="50" t="s">
        <v>60</v>
      </c>
      <c r="D32" s="50" t="s">
        <v>62</v>
      </c>
      <c r="E32" s="174" t="s">
        <v>85</v>
      </c>
      <c r="F32" s="568">
        <v>2018005810276</v>
      </c>
      <c r="G32" s="76" t="s">
        <v>1069</v>
      </c>
      <c r="H32" s="21" t="s">
        <v>73</v>
      </c>
      <c r="I32" s="457" t="s">
        <v>314</v>
      </c>
      <c r="J32" s="457" t="s">
        <v>315</v>
      </c>
      <c r="K32" s="457" t="s">
        <v>316</v>
      </c>
      <c r="L32" s="458">
        <v>1</v>
      </c>
      <c r="M32" s="458" t="s">
        <v>265</v>
      </c>
      <c r="N32" s="458" t="s">
        <v>821</v>
      </c>
      <c r="O32" s="26" t="s">
        <v>766</v>
      </c>
      <c r="P32" s="29">
        <f t="shared" si="3"/>
        <v>305282556.94999999</v>
      </c>
      <c r="Q32" s="410">
        <f t="shared" si="2"/>
        <v>305282556.94999999</v>
      </c>
      <c r="R32" s="32">
        <f t="shared" si="0"/>
        <v>305282556.94999999</v>
      </c>
      <c r="S32" s="199"/>
      <c r="T32" s="34"/>
      <c r="U32" s="34"/>
      <c r="V32" s="34">
        <v>5000000</v>
      </c>
      <c r="W32" s="34"/>
      <c r="X32" s="34"/>
      <c r="Y32" s="34"/>
      <c r="Z32" s="34"/>
      <c r="AA32" s="34"/>
      <c r="AB32" s="34">
        <v>73727892.090000004</v>
      </c>
      <c r="AC32" s="34"/>
      <c r="AD32" s="34">
        <v>30000000</v>
      </c>
      <c r="AE32" s="34"/>
      <c r="AF32" s="34">
        <v>0</v>
      </c>
      <c r="AG32" s="34">
        <v>9639000</v>
      </c>
      <c r="AH32" s="34"/>
      <c r="AI32" s="34">
        <v>52893164.859999999</v>
      </c>
      <c r="AJ32" s="34"/>
      <c r="AK32" s="34"/>
      <c r="AL32" s="34"/>
      <c r="AM32" s="34"/>
      <c r="AN32" s="34"/>
      <c r="AO32" s="34"/>
      <c r="AP32" s="34"/>
      <c r="AQ32" s="34"/>
      <c r="AR32" s="34">
        <v>134022500</v>
      </c>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204"/>
      <c r="HF32" s="204"/>
      <c r="HG32" s="204"/>
      <c r="HH32" s="204"/>
      <c r="HI32" s="204"/>
      <c r="HJ32" s="204"/>
      <c r="HK32" s="204"/>
      <c r="HL32" s="204"/>
      <c r="HM32" s="204"/>
      <c r="HN32" s="204"/>
    </row>
    <row r="33" spans="1:222" ht="30.6" x14ac:dyDescent="0.2">
      <c r="A33" s="50" t="s">
        <v>52</v>
      </c>
      <c r="B33" s="50" t="s">
        <v>55</v>
      </c>
      <c r="C33" s="50" t="s">
        <v>60</v>
      </c>
      <c r="D33" s="50" t="s">
        <v>62</v>
      </c>
      <c r="E33" s="174" t="s">
        <v>85</v>
      </c>
      <c r="F33" s="568">
        <v>2018005810303</v>
      </c>
      <c r="G33" s="76" t="s">
        <v>1070</v>
      </c>
      <c r="H33" s="21" t="s">
        <v>73</v>
      </c>
      <c r="I33" s="457" t="s">
        <v>837</v>
      </c>
      <c r="J33" s="457" t="s">
        <v>835</v>
      </c>
      <c r="K33" s="457" t="s">
        <v>836</v>
      </c>
      <c r="L33" s="458">
        <v>1</v>
      </c>
      <c r="M33" s="458" t="s">
        <v>265</v>
      </c>
      <c r="N33" s="458" t="s">
        <v>821</v>
      </c>
      <c r="O33" s="26" t="s">
        <v>986</v>
      </c>
      <c r="P33" s="29">
        <f t="shared" si="3"/>
        <v>200000000</v>
      </c>
      <c r="Q33" s="410">
        <f t="shared" si="2"/>
        <v>200000000</v>
      </c>
      <c r="R33" s="32">
        <f t="shared" si="0"/>
        <v>200000000</v>
      </c>
      <c r="S33" s="199"/>
      <c r="T33" s="34"/>
      <c r="U33" s="34"/>
      <c r="V33" s="34"/>
      <c r="W33" s="34"/>
      <c r="X33" s="34"/>
      <c r="Y33" s="34"/>
      <c r="Z33" s="34"/>
      <c r="AA33" s="34"/>
      <c r="AB33" s="34">
        <v>22249607.91</v>
      </c>
      <c r="AC33" s="34"/>
      <c r="AD33" s="34"/>
      <c r="AE33" s="34"/>
      <c r="AF33" s="34">
        <f>200000000-22249607.91</f>
        <v>177750392.09</v>
      </c>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204"/>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row>
    <row r="34" spans="1:222" x14ac:dyDescent="0.2">
      <c r="A34" s="10" t="s">
        <v>55</v>
      </c>
      <c r="B34" s="10"/>
      <c r="C34" s="10"/>
      <c r="D34" s="10"/>
      <c r="E34" s="86"/>
      <c r="F34" s="575"/>
      <c r="G34" s="84"/>
      <c r="H34" s="11"/>
      <c r="I34" s="432"/>
      <c r="J34" s="432"/>
      <c r="K34" s="432"/>
      <c r="L34" s="433"/>
      <c r="M34" s="432"/>
      <c r="N34" s="432"/>
      <c r="O34" s="12" t="s">
        <v>6</v>
      </c>
      <c r="P34" s="29">
        <f t="shared" si="3"/>
        <v>0</v>
      </c>
      <c r="Q34" s="193">
        <f t="shared" si="2"/>
        <v>0</v>
      </c>
      <c r="R34" s="34">
        <f t="shared" si="0"/>
        <v>0</v>
      </c>
      <c r="S34" s="199"/>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c r="GU34" s="204"/>
      <c r="GV34" s="204"/>
      <c r="GW34" s="204"/>
      <c r="GX34" s="204"/>
      <c r="GY34" s="204"/>
      <c r="GZ34" s="204"/>
      <c r="HA34" s="204"/>
      <c r="HB34" s="204"/>
      <c r="HC34" s="204"/>
      <c r="HD34" s="204"/>
      <c r="HE34" s="204"/>
      <c r="HF34" s="204"/>
      <c r="HG34" s="204"/>
      <c r="HH34" s="204"/>
      <c r="HI34" s="204"/>
      <c r="HJ34" s="204"/>
      <c r="HK34" s="204"/>
      <c r="HL34" s="204"/>
      <c r="HM34" s="204"/>
      <c r="HN34" s="204"/>
    </row>
    <row r="35" spans="1:222" x14ac:dyDescent="0.2">
      <c r="A35" s="13" t="s">
        <v>55</v>
      </c>
      <c r="B35" s="13" t="s">
        <v>87</v>
      </c>
      <c r="C35" s="13"/>
      <c r="D35" s="13"/>
      <c r="E35" s="87"/>
      <c r="F35" s="577"/>
      <c r="G35" s="93"/>
      <c r="H35" s="14"/>
      <c r="I35" s="434"/>
      <c r="J35" s="434"/>
      <c r="K35" s="434"/>
      <c r="L35" s="435"/>
      <c r="M35" s="434"/>
      <c r="N35" s="434"/>
      <c r="O35" s="15" t="s">
        <v>88</v>
      </c>
      <c r="P35" s="29">
        <f t="shared" si="3"/>
        <v>0</v>
      </c>
      <c r="Q35" s="193">
        <f t="shared" si="2"/>
        <v>0</v>
      </c>
      <c r="R35" s="34">
        <f t="shared" si="0"/>
        <v>0</v>
      </c>
      <c r="S35" s="199"/>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c r="GU35" s="204"/>
      <c r="GV35" s="204"/>
      <c r="GW35" s="204"/>
      <c r="GX35" s="204"/>
      <c r="GY35" s="204"/>
      <c r="GZ35" s="204"/>
      <c r="HA35" s="204"/>
      <c r="HB35" s="204"/>
      <c r="HC35" s="204"/>
      <c r="HD35" s="204"/>
      <c r="HE35" s="204"/>
      <c r="HF35" s="204"/>
      <c r="HG35" s="204"/>
      <c r="HH35" s="204"/>
      <c r="HI35" s="204"/>
      <c r="HJ35" s="204"/>
      <c r="HK35" s="204"/>
      <c r="HL35" s="204"/>
      <c r="HM35" s="204"/>
      <c r="HN35" s="204"/>
    </row>
    <row r="36" spans="1:222" x14ac:dyDescent="0.2">
      <c r="A36" s="205" t="s">
        <v>55</v>
      </c>
      <c r="B36" s="205" t="s">
        <v>87</v>
      </c>
      <c r="C36" s="205" t="s">
        <v>50</v>
      </c>
      <c r="D36" s="205"/>
      <c r="E36" s="206"/>
      <c r="F36" s="565"/>
      <c r="G36" s="94"/>
      <c r="H36" s="208"/>
      <c r="I36" s="436"/>
      <c r="J36" s="436"/>
      <c r="K36" s="436"/>
      <c r="L36" s="437"/>
      <c r="M36" s="436"/>
      <c r="N36" s="436"/>
      <c r="O36" s="209" t="s">
        <v>89</v>
      </c>
      <c r="P36" s="29">
        <f t="shared" si="3"/>
        <v>0</v>
      </c>
      <c r="Q36" s="193">
        <f t="shared" si="2"/>
        <v>0</v>
      </c>
      <c r="R36" s="34">
        <f t="shared" si="0"/>
        <v>0</v>
      </c>
      <c r="S36" s="199"/>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row>
    <row r="37" spans="1:222" x14ac:dyDescent="0.2">
      <c r="A37" s="30" t="s">
        <v>55</v>
      </c>
      <c r="B37" s="30" t="s">
        <v>87</v>
      </c>
      <c r="C37" s="30" t="s">
        <v>50</v>
      </c>
      <c r="D37" s="30" t="s">
        <v>90</v>
      </c>
      <c r="E37" s="89"/>
      <c r="F37" s="578"/>
      <c r="G37" s="97"/>
      <c r="H37" s="19"/>
      <c r="I37" s="446"/>
      <c r="J37" s="446"/>
      <c r="K37" s="446"/>
      <c r="L37" s="447"/>
      <c r="M37" s="446"/>
      <c r="N37" s="446"/>
      <c r="O37" s="20" t="s">
        <v>91</v>
      </c>
      <c r="P37" s="29">
        <f t="shared" si="3"/>
        <v>0</v>
      </c>
      <c r="Q37" s="193">
        <f t="shared" si="2"/>
        <v>0</v>
      </c>
      <c r="R37" s="34">
        <f t="shared" si="0"/>
        <v>0</v>
      </c>
      <c r="S37" s="199"/>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row>
    <row r="38" spans="1:222" ht="20.399999999999999" x14ac:dyDescent="0.2">
      <c r="A38" s="60" t="s">
        <v>55</v>
      </c>
      <c r="B38" s="60" t="s">
        <v>87</v>
      </c>
      <c r="C38" s="60" t="s">
        <v>50</v>
      </c>
      <c r="D38" s="60" t="s">
        <v>90</v>
      </c>
      <c r="E38" s="92" t="s">
        <v>92</v>
      </c>
      <c r="F38" s="576"/>
      <c r="G38" s="98"/>
      <c r="H38" s="56"/>
      <c r="I38" s="451"/>
      <c r="J38" s="451"/>
      <c r="K38" s="451"/>
      <c r="L38" s="452"/>
      <c r="M38" s="451"/>
      <c r="N38" s="451"/>
      <c r="O38" s="57" t="s">
        <v>93</v>
      </c>
      <c r="P38" s="29"/>
      <c r="Q38" s="193">
        <f t="shared" si="2"/>
        <v>0</v>
      </c>
      <c r="R38" s="34">
        <f t="shared" ref="R38:R71" si="4">SUM(S38:CB38)</f>
        <v>0</v>
      </c>
      <c r="S38" s="199"/>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239"/>
      <c r="BX38" s="239"/>
      <c r="BY38" s="239"/>
      <c r="BZ38" s="239"/>
      <c r="CA38" s="239"/>
      <c r="CB38" s="239"/>
      <c r="CC38" s="240"/>
      <c r="CD38" s="240"/>
      <c r="CE38" s="240"/>
      <c r="CF38" s="240"/>
      <c r="CG38" s="240"/>
      <c r="CH38" s="240"/>
      <c r="CI38" s="240"/>
      <c r="CJ38" s="240"/>
      <c r="CK38" s="240"/>
      <c r="CL38" s="240"/>
      <c r="CM38" s="240"/>
      <c r="CN38" s="240"/>
      <c r="CO38" s="240"/>
      <c r="CP38" s="240"/>
      <c r="CQ38" s="240"/>
      <c r="CR38" s="240"/>
      <c r="CS38" s="240"/>
      <c r="CT38" s="240"/>
      <c r="CU38" s="240"/>
      <c r="CV38" s="240"/>
      <c r="CW38" s="240"/>
      <c r="CX38" s="240"/>
      <c r="CY38" s="240"/>
      <c r="CZ38" s="240"/>
      <c r="DA38" s="240"/>
      <c r="DB38" s="240"/>
      <c r="DC38" s="240"/>
      <c r="DD38" s="240"/>
      <c r="DE38" s="240"/>
      <c r="DF38" s="240"/>
      <c r="DG38" s="240"/>
      <c r="DH38" s="240"/>
      <c r="DI38" s="240"/>
      <c r="DJ38" s="240"/>
      <c r="DK38" s="240"/>
      <c r="DL38" s="240"/>
      <c r="DM38" s="240"/>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240"/>
      <c r="EJ38" s="240"/>
      <c r="EK38" s="240"/>
      <c r="EL38" s="240"/>
      <c r="EM38" s="240"/>
      <c r="EN38" s="240"/>
      <c r="EO38" s="240"/>
      <c r="EP38" s="240"/>
      <c r="EQ38" s="240"/>
      <c r="ER38" s="240"/>
      <c r="ES38" s="240"/>
      <c r="ET38" s="241"/>
      <c r="EU38" s="240"/>
      <c r="EV38" s="240"/>
      <c r="EW38" s="240"/>
      <c r="EX38" s="240"/>
      <c r="EY38" s="240"/>
      <c r="EZ38" s="240"/>
      <c r="FA38" s="240"/>
      <c r="FB38" s="240"/>
      <c r="FC38" s="240"/>
      <c r="FD38" s="240"/>
      <c r="FE38" s="240"/>
      <c r="FF38" s="240"/>
      <c r="FG38" s="240"/>
      <c r="FH38" s="240"/>
      <c r="FI38" s="240"/>
      <c r="FJ38" s="240"/>
      <c r="FK38" s="240"/>
      <c r="FL38" s="242"/>
      <c r="FM38" s="240"/>
      <c r="FN38" s="240"/>
      <c r="FO38" s="240"/>
      <c r="FP38" s="240"/>
      <c r="FQ38" s="240"/>
      <c r="FR38" s="240"/>
      <c r="FS38" s="240"/>
      <c r="FT38" s="240"/>
      <c r="FU38" s="240"/>
      <c r="FV38" s="240"/>
      <c r="FW38" s="240"/>
      <c r="FX38" s="240"/>
      <c r="FY38" s="240"/>
      <c r="FZ38" s="240"/>
      <c r="GA38" s="240"/>
      <c r="GB38" s="240"/>
      <c r="GC38" s="240"/>
      <c r="GD38" s="240"/>
      <c r="GE38" s="240"/>
      <c r="GF38" s="240"/>
      <c r="GG38" s="240"/>
      <c r="GH38" s="240"/>
      <c r="GI38" s="240"/>
      <c r="GJ38" s="240"/>
      <c r="GK38" s="240"/>
      <c r="GL38" s="240"/>
      <c r="GM38" s="240"/>
      <c r="GN38" s="240"/>
      <c r="GO38" s="240"/>
      <c r="GP38" s="240"/>
      <c r="GQ38" s="204"/>
      <c r="GR38" s="240"/>
      <c r="GS38" s="240"/>
      <c r="GT38" s="240"/>
      <c r="GU38" s="240"/>
      <c r="GV38" s="240"/>
      <c r="GW38" s="240"/>
      <c r="GX38" s="204"/>
      <c r="GY38" s="204"/>
      <c r="GZ38" s="204"/>
      <c r="HA38" s="204"/>
      <c r="HB38" s="204"/>
      <c r="HC38" s="204"/>
      <c r="HD38" s="204"/>
      <c r="HE38" s="204"/>
      <c r="HF38" s="204"/>
      <c r="HG38" s="204"/>
      <c r="HH38" s="204"/>
      <c r="HI38" s="204"/>
      <c r="HJ38" s="204"/>
      <c r="HK38" s="204"/>
      <c r="HL38" s="204"/>
      <c r="HM38" s="204"/>
      <c r="HN38" s="204"/>
    </row>
    <row r="39" spans="1:222" ht="30.6" x14ac:dyDescent="0.2">
      <c r="A39" s="21" t="s">
        <v>55</v>
      </c>
      <c r="B39" s="21" t="s">
        <v>87</v>
      </c>
      <c r="C39" s="21" t="s">
        <v>50</v>
      </c>
      <c r="D39" s="21" t="s">
        <v>90</v>
      </c>
      <c r="E39" s="45" t="s">
        <v>92</v>
      </c>
      <c r="F39" s="568">
        <v>2018005810110</v>
      </c>
      <c r="G39" s="76" t="s">
        <v>1071</v>
      </c>
      <c r="H39" s="21" t="s">
        <v>66</v>
      </c>
      <c r="I39" s="459">
        <v>37009</v>
      </c>
      <c r="J39" s="460" t="s">
        <v>838</v>
      </c>
      <c r="K39" s="460" t="s">
        <v>839</v>
      </c>
      <c r="L39" s="461">
        <v>1000</v>
      </c>
      <c r="M39" s="458" t="s">
        <v>840</v>
      </c>
      <c r="N39" s="458" t="s">
        <v>841</v>
      </c>
      <c r="O39" s="411" t="s">
        <v>987</v>
      </c>
      <c r="P39" s="29">
        <f t="shared" ref="P39:P45" si="5">Q39</f>
        <v>150000000</v>
      </c>
      <c r="Q39" s="410">
        <f t="shared" si="2"/>
        <v>150000000</v>
      </c>
      <c r="R39" s="32">
        <f t="shared" si="4"/>
        <v>150000000</v>
      </c>
      <c r="S39" s="199">
        <v>150000000</v>
      </c>
      <c r="T39" s="34"/>
      <c r="U39" s="34"/>
      <c r="V39" s="34"/>
      <c r="W39" s="34"/>
      <c r="X39" s="34"/>
      <c r="Y39" s="34"/>
      <c r="Z39" s="34"/>
      <c r="AA39" s="34"/>
      <c r="AB39" s="34">
        <v>0</v>
      </c>
      <c r="AC39" s="34"/>
      <c r="AD39" s="34">
        <v>0</v>
      </c>
      <c r="AE39" s="34"/>
      <c r="AF39" s="34"/>
      <c r="AG39" s="34"/>
      <c r="AH39" s="34"/>
      <c r="AI39" s="34"/>
      <c r="AJ39" s="34"/>
      <c r="AK39" s="34"/>
      <c r="AL39" s="34"/>
      <c r="AM39" s="34"/>
      <c r="AN39" s="34"/>
      <c r="AO39" s="34"/>
      <c r="AP39" s="34"/>
      <c r="AQ39" s="34"/>
      <c r="AR39" s="34">
        <v>0</v>
      </c>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40"/>
      <c r="DE39" s="240"/>
      <c r="DF39" s="240"/>
      <c r="DG39" s="240"/>
      <c r="DH39" s="240"/>
      <c r="DI39" s="240"/>
      <c r="DJ39" s="240"/>
      <c r="DK39" s="240"/>
      <c r="DL39" s="240"/>
      <c r="DM39" s="240"/>
      <c r="DN39" s="240"/>
      <c r="DO39" s="240"/>
      <c r="DP39" s="240"/>
      <c r="DQ39" s="240"/>
      <c r="DR39" s="240"/>
      <c r="DS39" s="240"/>
      <c r="DT39" s="240"/>
      <c r="DU39" s="240"/>
      <c r="DV39" s="240"/>
      <c r="DW39" s="240"/>
      <c r="DX39" s="240"/>
      <c r="DY39" s="240"/>
      <c r="DZ39" s="240"/>
      <c r="EA39" s="240"/>
      <c r="EB39" s="240"/>
      <c r="EC39" s="240"/>
      <c r="ED39" s="240"/>
      <c r="EE39" s="240"/>
      <c r="EF39" s="240"/>
      <c r="EG39" s="240"/>
      <c r="EH39" s="240"/>
      <c r="EI39" s="240"/>
      <c r="EJ39" s="240"/>
      <c r="EK39" s="240"/>
      <c r="EL39" s="240"/>
      <c r="EM39" s="240"/>
      <c r="EN39" s="240"/>
      <c r="EO39" s="240"/>
      <c r="EP39" s="240"/>
      <c r="EQ39" s="240"/>
      <c r="ER39" s="240"/>
      <c r="ES39" s="240"/>
      <c r="ET39" s="240"/>
      <c r="EU39" s="240"/>
      <c r="EV39" s="240"/>
      <c r="EW39" s="240"/>
      <c r="EX39" s="240"/>
      <c r="EY39" s="240"/>
      <c r="EZ39" s="240"/>
      <c r="FA39" s="240"/>
      <c r="FB39" s="240"/>
      <c r="FC39" s="240"/>
      <c r="FD39" s="240"/>
      <c r="FE39" s="240"/>
      <c r="FF39" s="240"/>
      <c r="FG39" s="240"/>
      <c r="FH39" s="240"/>
      <c r="FI39" s="240"/>
      <c r="FJ39" s="240"/>
      <c r="FK39" s="240"/>
      <c r="FL39" s="242"/>
      <c r="FM39" s="240"/>
      <c r="FN39" s="240"/>
      <c r="FO39" s="240"/>
      <c r="FP39" s="240"/>
      <c r="FQ39" s="240"/>
      <c r="FR39" s="240"/>
      <c r="FS39" s="240"/>
      <c r="FT39" s="240"/>
      <c r="FU39" s="240"/>
      <c r="FV39" s="240"/>
      <c r="FW39" s="240"/>
      <c r="FX39" s="240"/>
      <c r="FY39" s="240"/>
      <c r="FZ39" s="240"/>
      <c r="GA39" s="240"/>
      <c r="GB39" s="240"/>
      <c r="GC39" s="240"/>
      <c r="GD39" s="240"/>
      <c r="GE39" s="240"/>
      <c r="GF39" s="240"/>
      <c r="GG39" s="240"/>
      <c r="GH39" s="240"/>
      <c r="GI39" s="240"/>
      <c r="GJ39" s="240"/>
      <c r="GK39" s="240"/>
      <c r="GL39" s="240"/>
      <c r="GM39" s="240"/>
      <c r="GN39" s="240"/>
      <c r="GO39" s="240"/>
      <c r="GP39" s="240"/>
      <c r="GQ39" s="204"/>
      <c r="GR39" s="240"/>
      <c r="GS39" s="240"/>
      <c r="GT39" s="240"/>
      <c r="GU39" s="240"/>
      <c r="GV39" s="240"/>
      <c r="GW39" s="240"/>
      <c r="GX39" s="204"/>
      <c r="GY39" s="204"/>
      <c r="GZ39" s="204"/>
      <c r="HA39" s="204"/>
      <c r="HB39" s="204"/>
      <c r="HC39" s="204"/>
      <c r="HD39" s="204"/>
      <c r="HE39" s="204"/>
      <c r="HF39" s="204"/>
      <c r="HG39" s="204"/>
      <c r="HH39" s="204"/>
      <c r="HI39" s="204"/>
      <c r="HJ39" s="204"/>
      <c r="HK39" s="204"/>
      <c r="HL39" s="204"/>
      <c r="HM39" s="204"/>
      <c r="HN39" s="204"/>
    </row>
    <row r="40" spans="1:222" ht="31.2" x14ac:dyDescent="0.2">
      <c r="A40" s="21" t="s">
        <v>55</v>
      </c>
      <c r="B40" s="21" t="s">
        <v>87</v>
      </c>
      <c r="C40" s="21" t="s">
        <v>50</v>
      </c>
      <c r="D40" s="21" t="s">
        <v>90</v>
      </c>
      <c r="E40" s="45" t="s">
        <v>92</v>
      </c>
      <c r="F40" s="568">
        <v>2018005810112</v>
      </c>
      <c r="G40" s="76" t="s">
        <v>1072</v>
      </c>
      <c r="H40" s="21" t="s">
        <v>66</v>
      </c>
      <c r="I40" s="459">
        <v>37100</v>
      </c>
      <c r="J40" s="460" t="s">
        <v>842</v>
      </c>
      <c r="K40" s="460" t="s">
        <v>843</v>
      </c>
      <c r="L40" s="461">
        <v>4</v>
      </c>
      <c r="M40" s="458" t="s">
        <v>840</v>
      </c>
      <c r="N40" s="458" t="s">
        <v>841</v>
      </c>
      <c r="O40" s="411" t="s">
        <v>584</v>
      </c>
      <c r="P40" s="29">
        <f t="shared" si="5"/>
        <v>120823600</v>
      </c>
      <c r="Q40" s="410">
        <f t="shared" si="2"/>
        <v>120823600</v>
      </c>
      <c r="R40" s="32">
        <f t="shared" si="4"/>
        <v>120823600</v>
      </c>
      <c r="S40" s="199">
        <v>10000000</v>
      </c>
      <c r="T40" s="34"/>
      <c r="U40" s="34"/>
      <c r="V40" s="34"/>
      <c r="W40" s="34"/>
      <c r="X40" s="34"/>
      <c r="Y40" s="34"/>
      <c r="Z40" s="34"/>
      <c r="AA40" s="34"/>
      <c r="AB40" s="34">
        <v>110823600</v>
      </c>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0"/>
      <c r="DA40" s="240"/>
      <c r="DB40" s="240"/>
      <c r="DC40" s="240"/>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240"/>
      <c r="EJ40" s="240"/>
      <c r="EK40" s="240"/>
      <c r="EL40" s="240"/>
      <c r="EM40" s="240"/>
      <c r="EN40" s="240"/>
      <c r="EO40" s="240"/>
      <c r="EP40" s="240"/>
      <c r="EQ40" s="240"/>
      <c r="ER40" s="240"/>
      <c r="ES40" s="240"/>
      <c r="ET40" s="240"/>
      <c r="EU40" s="240"/>
      <c r="EV40" s="240"/>
      <c r="EW40" s="240"/>
      <c r="EX40" s="240"/>
      <c r="EY40" s="240"/>
      <c r="EZ40" s="240"/>
      <c r="FA40" s="240"/>
      <c r="FB40" s="240"/>
      <c r="FC40" s="240"/>
      <c r="FD40" s="240"/>
      <c r="FE40" s="240"/>
      <c r="FF40" s="240"/>
      <c r="FG40" s="240"/>
      <c r="FH40" s="240"/>
      <c r="FI40" s="240"/>
      <c r="FJ40" s="240"/>
      <c r="FK40" s="240"/>
      <c r="FL40" s="242"/>
      <c r="FM40" s="240"/>
      <c r="FN40" s="240"/>
      <c r="FO40" s="240"/>
      <c r="FP40" s="240"/>
      <c r="FQ40" s="240"/>
      <c r="FR40" s="240"/>
      <c r="FS40" s="240"/>
      <c r="FT40" s="240"/>
      <c r="FU40" s="240"/>
      <c r="FV40" s="240"/>
      <c r="FW40" s="240"/>
      <c r="FX40" s="240"/>
      <c r="FY40" s="240"/>
      <c r="FZ40" s="240"/>
      <c r="GA40" s="240"/>
      <c r="GB40" s="240"/>
      <c r="GC40" s="240"/>
      <c r="GD40" s="240"/>
      <c r="GE40" s="240"/>
      <c r="GF40" s="240"/>
      <c r="GG40" s="240"/>
      <c r="GH40" s="240"/>
      <c r="GI40" s="240"/>
      <c r="GJ40" s="240"/>
      <c r="GK40" s="240"/>
      <c r="GL40" s="240"/>
      <c r="GM40" s="240"/>
      <c r="GN40" s="240"/>
      <c r="GO40" s="240"/>
      <c r="GP40" s="240"/>
      <c r="GQ40" s="204"/>
      <c r="GR40" s="240"/>
      <c r="GS40" s="240"/>
      <c r="GT40" s="240"/>
      <c r="GU40" s="240"/>
      <c r="GV40" s="240"/>
      <c r="GW40" s="240"/>
      <c r="GX40" s="204"/>
      <c r="GY40" s="204"/>
      <c r="GZ40" s="204"/>
      <c r="HA40" s="204"/>
      <c r="HB40" s="204"/>
      <c r="HC40" s="204"/>
      <c r="HD40" s="204"/>
      <c r="HE40" s="204"/>
      <c r="HF40" s="204"/>
      <c r="HG40" s="204"/>
      <c r="HH40" s="204"/>
      <c r="HI40" s="204"/>
      <c r="HJ40" s="204"/>
      <c r="HK40" s="204"/>
      <c r="HL40" s="204"/>
      <c r="HM40" s="204"/>
      <c r="HN40" s="204"/>
    </row>
    <row r="41" spans="1:222" ht="23.4" x14ac:dyDescent="0.2">
      <c r="A41" s="21" t="s">
        <v>55</v>
      </c>
      <c r="B41" s="21" t="s">
        <v>87</v>
      </c>
      <c r="C41" s="21" t="s">
        <v>50</v>
      </c>
      <c r="D41" s="21" t="s">
        <v>90</v>
      </c>
      <c r="E41" s="45" t="s">
        <v>92</v>
      </c>
      <c r="F41" s="568">
        <v>2018005810107</v>
      </c>
      <c r="G41" s="76" t="s">
        <v>1073</v>
      </c>
      <c r="H41" s="21" t="s">
        <v>66</v>
      </c>
      <c r="I41" s="459">
        <v>37039</v>
      </c>
      <c r="J41" s="460" t="s">
        <v>844</v>
      </c>
      <c r="K41" s="460" t="s">
        <v>846</v>
      </c>
      <c r="L41" s="461">
        <v>100</v>
      </c>
      <c r="M41" s="458" t="s">
        <v>840</v>
      </c>
      <c r="N41" s="458" t="s">
        <v>841</v>
      </c>
      <c r="O41" s="411" t="s">
        <v>587</v>
      </c>
      <c r="P41" s="29">
        <f t="shared" si="5"/>
        <v>200000000</v>
      </c>
      <c r="Q41" s="410">
        <f t="shared" si="2"/>
        <v>200000000</v>
      </c>
      <c r="R41" s="32">
        <f t="shared" si="4"/>
        <v>200000000</v>
      </c>
      <c r="S41" s="244"/>
      <c r="T41" s="34"/>
      <c r="U41" s="34"/>
      <c r="V41" s="34"/>
      <c r="W41" s="34"/>
      <c r="X41" s="34"/>
      <c r="Y41" s="34"/>
      <c r="Z41" s="34"/>
      <c r="AA41" s="34"/>
      <c r="AB41" s="34"/>
      <c r="AC41" s="34"/>
      <c r="AD41" s="245">
        <f>159468750+28350000-34165000</f>
        <v>153653750</v>
      </c>
      <c r="AE41" s="245">
        <v>43725000</v>
      </c>
      <c r="AF41" s="246">
        <f>234165000-231543750</f>
        <v>2621250</v>
      </c>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c r="EI41" s="240"/>
      <c r="EJ41" s="240"/>
      <c r="EK41" s="240"/>
      <c r="EL41" s="240"/>
      <c r="EM41" s="240"/>
      <c r="EN41" s="240"/>
      <c r="EO41" s="240"/>
      <c r="EP41" s="240"/>
      <c r="EQ41" s="240"/>
      <c r="ER41" s="240"/>
      <c r="ES41" s="240"/>
      <c r="ET41" s="240"/>
      <c r="EU41" s="240"/>
      <c r="EV41" s="240"/>
      <c r="EW41" s="240"/>
      <c r="EX41" s="240"/>
      <c r="EY41" s="240"/>
      <c r="EZ41" s="240"/>
      <c r="FA41" s="240"/>
      <c r="FB41" s="240"/>
      <c r="FC41" s="240"/>
      <c r="FD41" s="240"/>
      <c r="FE41" s="240"/>
      <c r="FF41" s="240"/>
      <c r="FG41" s="240"/>
      <c r="FH41" s="240"/>
      <c r="FI41" s="240"/>
      <c r="FJ41" s="240"/>
      <c r="FK41" s="240"/>
      <c r="FL41" s="242"/>
      <c r="FM41" s="240"/>
      <c r="FN41" s="240"/>
      <c r="FO41" s="240"/>
      <c r="FP41" s="240"/>
      <c r="FQ41" s="240"/>
      <c r="FR41" s="240"/>
      <c r="FS41" s="240"/>
      <c r="FT41" s="240"/>
      <c r="FU41" s="240"/>
      <c r="FV41" s="240"/>
      <c r="FW41" s="240"/>
      <c r="FX41" s="240"/>
      <c r="FY41" s="240"/>
      <c r="FZ41" s="240"/>
      <c r="GA41" s="240"/>
      <c r="GB41" s="240"/>
      <c r="GC41" s="240"/>
      <c r="GD41" s="240"/>
      <c r="GE41" s="240"/>
      <c r="GF41" s="240"/>
      <c r="GG41" s="240"/>
      <c r="GH41" s="240"/>
      <c r="GI41" s="240"/>
      <c r="GJ41" s="240"/>
      <c r="GK41" s="240"/>
      <c r="GL41" s="240"/>
      <c r="GM41" s="240"/>
      <c r="GN41" s="240"/>
      <c r="GO41" s="240"/>
      <c r="GP41" s="240"/>
      <c r="GQ41" s="204"/>
      <c r="GR41" s="240"/>
      <c r="GS41" s="240"/>
      <c r="GT41" s="240"/>
      <c r="GU41" s="240"/>
      <c r="GV41" s="240"/>
      <c r="GW41" s="240"/>
      <c r="GX41" s="204"/>
      <c r="GY41" s="204"/>
      <c r="GZ41" s="204"/>
      <c r="HA41" s="204"/>
      <c r="HB41" s="204"/>
      <c r="HC41" s="204"/>
      <c r="HD41" s="204"/>
      <c r="HE41" s="204"/>
      <c r="HF41" s="204"/>
      <c r="HG41" s="204"/>
      <c r="HH41" s="204"/>
      <c r="HI41" s="204"/>
      <c r="HJ41" s="204"/>
      <c r="HK41" s="204"/>
      <c r="HL41" s="204"/>
      <c r="HM41" s="204"/>
      <c r="HN41" s="204"/>
    </row>
    <row r="42" spans="1:222" ht="30.6" x14ac:dyDescent="0.2">
      <c r="A42" s="21" t="s">
        <v>55</v>
      </c>
      <c r="B42" s="21" t="s">
        <v>87</v>
      </c>
      <c r="C42" s="21" t="s">
        <v>50</v>
      </c>
      <c r="D42" s="21" t="s">
        <v>90</v>
      </c>
      <c r="E42" s="45" t="s">
        <v>92</v>
      </c>
      <c r="F42" s="568">
        <v>2018005810124</v>
      </c>
      <c r="G42" s="76" t="s">
        <v>1074</v>
      </c>
      <c r="H42" s="21" t="s">
        <v>66</v>
      </c>
      <c r="I42" s="459">
        <v>37404</v>
      </c>
      <c r="J42" s="460" t="s">
        <v>844</v>
      </c>
      <c r="K42" s="460" t="s">
        <v>845</v>
      </c>
      <c r="L42" s="461">
        <v>5</v>
      </c>
      <c r="M42" s="458" t="s">
        <v>840</v>
      </c>
      <c r="N42" s="458" t="s">
        <v>841</v>
      </c>
      <c r="O42" s="412" t="s">
        <v>988</v>
      </c>
      <c r="P42" s="29">
        <f t="shared" si="5"/>
        <v>58672500</v>
      </c>
      <c r="Q42" s="410">
        <f t="shared" si="2"/>
        <v>58672500</v>
      </c>
      <c r="R42" s="32">
        <f t="shared" si="4"/>
        <v>58672500</v>
      </c>
      <c r="S42" s="247"/>
      <c r="T42" s="248"/>
      <c r="U42" s="248"/>
      <c r="V42" s="248"/>
      <c r="W42" s="248"/>
      <c r="X42" s="248"/>
      <c r="Y42" s="248"/>
      <c r="Z42" s="248"/>
      <c r="AA42" s="249"/>
      <c r="AB42" s="248">
        <v>58672500</v>
      </c>
      <c r="AC42" s="249"/>
      <c r="AD42" s="248">
        <v>0</v>
      </c>
      <c r="AE42" s="248"/>
      <c r="AF42" s="248"/>
      <c r="AG42" s="248"/>
      <c r="AH42" s="248"/>
      <c r="AI42" s="248"/>
      <c r="AJ42" s="248"/>
      <c r="AK42" s="248"/>
      <c r="AL42" s="248"/>
      <c r="AM42" s="248"/>
      <c r="AN42" s="248"/>
      <c r="AO42" s="249"/>
      <c r="AP42" s="248"/>
      <c r="AQ42" s="248"/>
      <c r="AR42" s="248"/>
      <c r="AS42" s="248"/>
      <c r="AT42" s="248"/>
      <c r="AU42" s="248"/>
      <c r="AV42" s="248"/>
      <c r="AW42" s="249"/>
      <c r="AX42" s="248"/>
      <c r="AY42" s="248"/>
      <c r="AZ42" s="248"/>
      <c r="BA42" s="248"/>
      <c r="BB42" s="248"/>
      <c r="BC42" s="248"/>
      <c r="BD42" s="248"/>
      <c r="BE42" s="248"/>
      <c r="BF42" s="248"/>
      <c r="BG42" s="248"/>
      <c r="BH42" s="248"/>
      <c r="BI42" s="248"/>
      <c r="BJ42" s="248"/>
      <c r="BK42" s="248"/>
      <c r="BL42" s="248"/>
      <c r="BM42" s="249"/>
      <c r="BN42" s="249"/>
      <c r="BO42" s="249"/>
      <c r="BP42" s="248"/>
      <c r="BQ42" s="248"/>
      <c r="BR42" s="248"/>
      <c r="BS42" s="248"/>
      <c r="BT42" s="248"/>
      <c r="BU42" s="248"/>
      <c r="BV42" s="248"/>
      <c r="BW42" s="248"/>
      <c r="BX42" s="249"/>
      <c r="BY42" s="249"/>
      <c r="BZ42" s="249"/>
      <c r="CA42" s="249"/>
      <c r="CB42" s="248"/>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250"/>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80"/>
      <c r="GR42" s="179"/>
      <c r="GS42" s="179"/>
      <c r="GT42" s="179"/>
      <c r="GU42" s="179"/>
      <c r="GV42" s="179"/>
      <c r="GW42" s="179"/>
      <c r="GX42" s="180"/>
      <c r="GY42" s="180"/>
      <c r="GZ42" s="180"/>
      <c r="HA42" s="180"/>
      <c r="HB42" s="180"/>
      <c r="HC42" s="180"/>
      <c r="HD42" s="180"/>
      <c r="HE42" s="180"/>
      <c r="HF42" s="180"/>
      <c r="HG42" s="180"/>
      <c r="HH42" s="180"/>
      <c r="HI42" s="180"/>
      <c r="HJ42" s="180"/>
      <c r="HK42" s="180"/>
      <c r="HL42" s="180"/>
      <c r="HM42" s="180"/>
      <c r="HN42" s="180"/>
    </row>
    <row r="43" spans="1:222" ht="23.4" x14ac:dyDescent="0.2">
      <c r="A43" s="21" t="s">
        <v>55</v>
      </c>
      <c r="B43" s="21" t="s">
        <v>87</v>
      </c>
      <c r="C43" s="21" t="s">
        <v>50</v>
      </c>
      <c r="D43" s="21" t="s">
        <v>90</v>
      </c>
      <c r="E43" s="45" t="s">
        <v>92</v>
      </c>
      <c r="F43" s="568">
        <v>2018005810109</v>
      </c>
      <c r="G43" s="76" t="s">
        <v>1075</v>
      </c>
      <c r="H43" s="21" t="s">
        <v>66</v>
      </c>
      <c r="I43" s="459">
        <v>36978</v>
      </c>
      <c r="J43" s="460" t="s">
        <v>847</v>
      </c>
      <c r="K43" s="460" t="s">
        <v>848</v>
      </c>
      <c r="L43" s="461">
        <v>1500</v>
      </c>
      <c r="M43" s="458" t="s">
        <v>840</v>
      </c>
      <c r="N43" s="458" t="s">
        <v>841</v>
      </c>
      <c r="O43" s="411" t="s">
        <v>1036</v>
      </c>
      <c r="P43" s="29">
        <f t="shared" si="5"/>
        <v>300000000</v>
      </c>
      <c r="Q43" s="410">
        <f t="shared" si="2"/>
        <v>300000000</v>
      </c>
      <c r="R43" s="32">
        <f t="shared" si="4"/>
        <v>300000000</v>
      </c>
      <c r="S43" s="199">
        <v>265835000</v>
      </c>
      <c r="T43" s="34"/>
      <c r="U43" s="34"/>
      <c r="V43" s="34"/>
      <c r="W43" s="34"/>
      <c r="X43" s="34"/>
      <c r="Y43" s="34"/>
      <c r="Z43" s="34"/>
      <c r="AA43" s="34"/>
      <c r="AB43" s="34"/>
      <c r="AC43" s="34"/>
      <c r="AD43" s="34">
        <v>34165000</v>
      </c>
      <c r="AE43" s="34"/>
      <c r="AF43" s="34"/>
      <c r="AG43" s="34"/>
      <c r="AH43" s="34"/>
      <c r="AI43" s="34">
        <v>0</v>
      </c>
      <c r="AJ43" s="34"/>
      <c r="AK43" s="34"/>
      <c r="AL43" s="34"/>
      <c r="AM43" s="34"/>
      <c r="AN43" s="34"/>
      <c r="AO43" s="34"/>
      <c r="AP43" s="34"/>
      <c r="AQ43" s="34"/>
      <c r="AR43" s="16">
        <v>0</v>
      </c>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251"/>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252"/>
      <c r="GR43" s="34"/>
      <c r="GS43" s="34"/>
      <c r="GT43" s="34"/>
      <c r="GU43" s="34"/>
      <c r="GV43" s="34"/>
      <c r="GW43" s="34"/>
      <c r="GX43" s="252"/>
      <c r="GY43" s="252"/>
      <c r="GZ43" s="252"/>
      <c r="HA43" s="252"/>
      <c r="HB43" s="252"/>
      <c r="HC43" s="252"/>
      <c r="HD43" s="252"/>
      <c r="HE43" s="252"/>
      <c r="HF43" s="252"/>
      <c r="HG43" s="252"/>
      <c r="HH43" s="252"/>
      <c r="HI43" s="252"/>
      <c r="HJ43" s="252"/>
      <c r="HK43" s="252"/>
      <c r="HL43" s="252"/>
      <c r="HM43" s="252"/>
      <c r="HN43" s="252"/>
    </row>
    <row r="44" spans="1:222" ht="40.799999999999997" x14ac:dyDescent="0.2">
      <c r="A44" s="21" t="s">
        <v>55</v>
      </c>
      <c r="B44" s="21" t="s">
        <v>87</v>
      </c>
      <c r="C44" s="21" t="s">
        <v>50</v>
      </c>
      <c r="D44" s="21" t="s">
        <v>90</v>
      </c>
      <c r="E44" s="45" t="s">
        <v>92</v>
      </c>
      <c r="F44" s="568">
        <v>2018005810108</v>
      </c>
      <c r="G44" s="76" t="s">
        <v>1076</v>
      </c>
      <c r="H44" s="21" t="s">
        <v>66</v>
      </c>
      <c r="I44" s="459">
        <v>37100</v>
      </c>
      <c r="J44" s="460" t="s">
        <v>842</v>
      </c>
      <c r="K44" s="460" t="s">
        <v>843</v>
      </c>
      <c r="L44" s="461">
        <v>4</v>
      </c>
      <c r="M44" s="458" t="s">
        <v>840</v>
      </c>
      <c r="N44" s="458" t="s">
        <v>841</v>
      </c>
      <c r="O44" s="411" t="s">
        <v>1037</v>
      </c>
      <c r="P44" s="29">
        <f t="shared" si="5"/>
        <v>175196719.30000004</v>
      </c>
      <c r="Q44" s="410">
        <f t="shared" si="2"/>
        <v>175196719.30000004</v>
      </c>
      <c r="R44" s="32">
        <f t="shared" si="4"/>
        <v>175196719.30000004</v>
      </c>
      <c r="S44" s="244"/>
      <c r="T44" s="34"/>
      <c r="U44" s="34"/>
      <c r="V44" s="34"/>
      <c r="W44" s="34"/>
      <c r="X44" s="34"/>
      <c r="Y44" s="34"/>
      <c r="Z44" s="34"/>
      <c r="AA44" s="34"/>
      <c r="AB44" s="34"/>
      <c r="AC44" s="34"/>
      <c r="AD44" s="34"/>
      <c r="AE44" s="34"/>
      <c r="AF44" s="246">
        <f>232893164.86-229515262.76</f>
        <v>3377902.1000000238</v>
      </c>
      <c r="AG44" s="34"/>
      <c r="AH44" s="245">
        <v>11614339.140000001</v>
      </c>
      <c r="AI44" s="34">
        <f>150000000-52893164.86</f>
        <v>97106835.140000001</v>
      </c>
      <c r="AJ44" s="245">
        <v>46876426.490000002</v>
      </c>
      <c r="AK44" s="34"/>
      <c r="AL44" s="34"/>
      <c r="AM44" s="34"/>
      <c r="AN44" s="34"/>
      <c r="AO44" s="34"/>
      <c r="AP44" s="34"/>
      <c r="AQ44" s="34"/>
      <c r="AR44" s="253">
        <v>16221216.43</v>
      </c>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251"/>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252"/>
      <c r="GR44" s="34"/>
      <c r="GS44" s="34"/>
      <c r="GT44" s="34"/>
      <c r="GU44" s="34"/>
      <c r="GV44" s="34"/>
      <c r="GW44" s="34"/>
      <c r="GX44" s="252"/>
      <c r="GY44" s="252"/>
      <c r="GZ44" s="252"/>
      <c r="HA44" s="252"/>
      <c r="HB44" s="252"/>
      <c r="HC44" s="252"/>
      <c r="HD44" s="252"/>
      <c r="HE44" s="252"/>
      <c r="HF44" s="252"/>
      <c r="HG44" s="252"/>
      <c r="HH44" s="252"/>
      <c r="HI44" s="252"/>
      <c r="HJ44" s="252"/>
      <c r="HK44" s="252"/>
      <c r="HL44" s="252"/>
      <c r="HM44" s="252"/>
      <c r="HN44" s="252"/>
    </row>
    <row r="45" spans="1:222" ht="30.6" x14ac:dyDescent="0.2">
      <c r="A45" s="21" t="s">
        <v>55</v>
      </c>
      <c r="B45" s="21" t="s">
        <v>87</v>
      </c>
      <c r="C45" s="21" t="s">
        <v>50</v>
      </c>
      <c r="D45" s="21" t="s">
        <v>90</v>
      </c>
      <c r="E45" s="45" t="s">
        <v>92</v>
      </c>
      <c r="F45" s="568" t="s">
        <v>758</v>
      </c>
      <c r="G45" s="76" t="s">
        <v>1077</v>
      </c>
      <c r="H45" s="21" t="s">
        <v>66</v>
      </c>
      <c r="I45" s="459">
        <v>37284</v>
      </c>
      <c r="J45" s="460" t="s">
        <v>849</v>
      </c>
      <c r="K45" s="460" t="s">
        <v>850</v>
      </c>
      <c r="L45" s="461">
        <v>15</v>
      </c>
      <c r="M45" s="458" t="s">
        <v>840</v>
      </c>
      <c r="N45" s="458" t="s">
        <v>841</v>
      </c>
      <c r="O45" s="411" t="s">
        <v>759</v>
      </c>
      <c r="P45" s="29">
        <f t="shared" si="5"/>
        <v>118000000</v>
      </c>
      <c r="Q45" s="410">
        <f t="shared" ref="Q45:Q79" si="6">R45</f>
        <v>118000000</v>
      </c>
      <c r="R45" s="32">
        <f t="shared" si="4"/>
        <v>118000000</v>
      </c>
      <c r="S45" s="199"/>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16"/>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v>118000000</v>
      </c>
      <c r="BV45" s="34"/>
      <c r="BW45" s="34"/>
      <c r="BX45" s="34"/>
      <c r="BY45" s="34"/>
      <c r="BZ45" s="34"/>
      <c r="CA45" s="34"/>
      <c r="CB45" s="34"/>
      <c r="CC45" s="254"/>
      <c r="CD45" s="254"/>
      <c r="CE45" s="254"/>
      <c r="CF45" s="254"/>
      <c r="CG45" s="254"/>
      <c r="CH45" s="254"/>
      <c r="CI45" s="254"/>
      <c r="CJ45" s="254"/>
      <c r="CK45" s="254"/>
      <c r="CL45" s="254"/>
      <c r="CM45" s="254"/>
      <c r="CN45" s="254"/>
      <c r="CO45" s="254"/>
      <c r="CP45" s="254"/>
      <c r="CQ45" s="254"/>
      <c r="CR45" s="254"/>
      <c r="CS45" s="254"/>
      <c r="CT45" s="254"/>
      <c r="CU45" s="254"/>
      <c r="CV45" s="254"/>
      <c r="CW45" s="254"/>
      <c r="CX45" s="254"/>
      <c r="CY45" s="254"/>
      <c r="CZ45" s="254"/>
      <c r="DA45" s="254"/>
      <c r="DB45" s="254"/>
      <c r="DC45" s="254"/>
      <c r="DD45" s="254"/>
      <c r="DE45" s="254"/>
      <c r="DF45" s="254"/>
      <c r="DG45" s="254"/>
      <c r="DH45" s="254"/>
      <c r="DI45" s="254"/>
      <c r="DJ45" s="254"/>
      <c r="DK45" s="254"/>
      <c r="DL45" s="254"/>
      <c r="DM45" s="254"/>
      <c r="DN45" s="254"/>
      <c r="DO45" s="254"/>
      <c r="DP45" s="254"/>
      <c r="DQ45" s="254"/>
      <c r="DR45" s="254"/>
      <c r="DS45" s="254"/>
      <c r="DT45" s="254"/>
      <c r="DU45" s="254"/>
      <c r="DV45" s="254"/>
      <c r="DW45" s="254"/>
      <c r="DX45" s="254"/>
      <c r="DY45" s="254"/>
      <c r="DZ45" s="254"/>
      <c r="EA45" s="254"/>
      <c r="EB45" s="254"/>
      <c r="EC45" s="254"/>
      <c r="ED45" s="254"/>
      <c r="EE45" s="254"/>
      <c r="EF45" s="254"/>
      <c r="EG45" s="254"/>
      <c r="EH45" s="254"/>
      <c r="EI45" s="254"/>
      <c r="EJ45" s="254"/>
      <c r="EK45" s="254"/>
      <c r="EL45" s="254"/>
      <c r="EM45" s="254"/>
      <c r="EN45" s="254"/>
      <c r="EO45" s="254"/>
      <c r="EP45" s="254"/>
      <c r="EQ45" s="254"/>
      <c r="ER45" s="254"/>
      <c r="ES45" s="254"/>
      <c r="ET45" s="254"/>
      <c r="EU45" s="254"/>
      <c r="EV45" s="254"/>
      <c r="EW45" s="254"/>
      <c r="EX45" s="254"/>
      <c r="EY45" s="254"/>
      <c r="EZ45" s="254"/>
      <c r="FA45" s="254"/>
      <c r="FB45" s="254"/>
      <c r="FC45" s="254"/>
      <c r="FD45" s="254"/>
      <c r="FE45" s="254"/>
      <c r="FF45" s="254"/>
      <c r="FG45" s="254"/>
      <c r="FH45" s="254"/>
      <c r="FI45" s="254"/>
      <c r="FJ45" s="254"/>
      <c r="FK45" s="254"/>
      <c r="FL45" s="255"/>
      <c r="FM45" s="254"/>
      <c r="FN45" s="254"/>
      <c r="FO45" s="254"/>
      <c r="FP45" s="254"/>
      <c r="FQ45" s="254"/>
      <c r="FR45" s="254"/>
      <c r="FS45" s="254"/>
      <c r="FT45" s="254"/>
      <c r="FU45" s="254"/>
      <c r="FV45" s="254"/>
      <c r="FW45" s="254"/>
      <c r="FX45" s="254"/>
      <c r="FY45" s="254"/>
      <c r="FZ45" s="254"/>
      <c r="GA45" s="254"/>
      <c r="GB45" s="254"/>
      <c r="GC45" s="254"/>
      <c r="GD45" s="254"/>
      <c r="GE45" s="254"/>
      <c r="GF45" s="254"/>
      <c r="GG45" s="254"/>
      <c r="GH45" s="254"/>
      <c r="GI45" s="254"/>
      <c r="GJ45" s="254"/>
      <c r="GK45" s="254"/>
      <c r="GL45" s="254"/>
      <c r="GM45" s="254"/>
      <c r="GN45" s="254"/>
      <c r="GO45" s="254"/>
      <c r="GP45" s="254"/>
      <c r="GQ45" s="256"/>
      <c r="GR45" s="254"/>
      <c r="GS45" s="254"/>
      <c r="GT45" s="254"/>
      <c r="GU45" s="254"/>
      <c r="GV45" s="254"/>
      <c r="GW45" s="254"/>
      <c r="GX45" s="256"/>
      <c r="GY45" s="256"/>
      <c r="GZ45" s="256"/>
      <c r="HA45" s="256"/>
      <c r="HB45" s="256"/>
      <c r="HC45" s="256"/>
      <c r="HD45" s="256"/>
      <c r="HE45" s="256"/>
      <c r="HF45" s="256"/>
      <c r="HG45" s="256"/>
      <c r="HH45" s="256"/>
      <c r="HI45" s="256"/>
      <c r="HJ45" s="256"/>
      <c r="HK45" s="256"/>
      <c r="HL45" s="256"/>
      <c r="HM45" s="256"/>
      <c r="HN45" s="256"/>
    </row>
    <row r="46" spans="1:222" ht="23.4" x14ac:dyDescent="0.2">
      <c r="A46" s="21" t="s">
        <v>55</v>
      </c>
      <c r="B46" s="21" t="s">
        <v>87</v>
      </c>
      <c r="C46" s="21" t="s">
        <v>50</v>
      </c>
      <c r="D46" s="21" t="s">
        <v>90</v>
      </c>
      <c r="E46" s="45" t="s">
        <v>92</v>
      </c>
      <c r="F46" s="579"/>
      <c r="G46" s="76" t="s">
        <v>1078</v>
      </c>
      <c r="H46" s="21" t="s">
        <v>66</v>
      </c>
      <c r="I46" s="459">
        <v>37284</v>
      </c>
      <c r="J46" s="460" t="s">
        <v>849</v>
      </c>
      <c r="K46" s="460" t="s">
        <v>850</v>
      </c>
      <c r="L46" s="461">
        <v>15</v>
      </c>
      <c r="M46" s="458" t="s">
        <v>840</v>
      </c>
      <c r="N46" s="458" t="s">
        <v>841</v>
      </c>
      <c r="O46" s="411" t="s">
        <v>1038</v>
      </c>
      <c r="P46" s="29">
        <f t="shared" ref="P46" si="7">Q46</f>
        <v>20000000</v>
      </c>
      <c r="Q46" s="410">
        <f t="shared" ref="Q46" si="8">R46</f>
        <v>20000000</v>
      </c>
      <c r="R46" s="32">
        <f t="shared" ref="R46" si="9">SUM(S46:CB46)</f>
        <v>20000000</v>
      </c>
      <c r="S46" s="199">
        <v>20000000</v>
      </c>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16"/>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c r="DD46" s="254"/>
      <c r="DE46" s="254"/>
      <c r="DF46" s="254"/>
      <c r="DG46" s="254"/>
      <c r="DH46" s="254"/>
      <c r="DI46" s="254"/>
      <c r="DJ46" s="254"/>
      <c r="DK46" s="254"/>
      <c r="DL46" s="254"/>
      <c r="DM46" s="254"/>
      <c r="DN46" s="254"/>
      <c r="DO46" s="254"/>
      <c r="DP46" s="254"/>
      <c r="DQ46" s="254"/>
      <c r="DR46" s="254"/>
      <c r="DS46" s="254"/>
      <c r="DT46" s="254"/>
      <c r="DU46" s="254"/>
      <c r="DV46" s="254"/>
      <c r="DW46" s="254"/>
      <c r="DX46" s="254"/>
      <c r="DY46" s="254"/>
      <c r="DZ46" s="254"/>
      <c r="EA46" s="254"/>
      <c r="EB46" s="254"/>
      <c r="EC46" s="254"/>
      <c r="ED46" s="254"/>
      <c r="EE46" s="254"/>
      <c r="EF46" s="254"/>
      <c r="EG46" s="254"/>
      <c r="EH46" s="254"/>
      <c r="EI46" s="254"/>
      <c r="EJ46" s="254"/>
      <c r="EK46" s="254"/>
      <c r="EL46" s="254"/>
      <c r="EM46" s="254"/>
      <c r="EN46" s="254"/>
      <c r="EO46" s="254"/>
      <c r="EP46" s="254"/>
      <c r="EQ46" s="254"/>
      <c r="ER46" s="254"/>
      <c r="ES46" s="254"/>
      <c r="ET46" s="254"/>
      <c r="EU46" s="254"/>
      <c r="EV46" s="254"/>
      <c r="EW46" s="254"/>
      <c r="EX46" s="254"/>
      <c r="EY46" s="254"/>
      <c r="EZ46" s="254"/>
      <c r="FA46" s="254"/>
      <c r="FB46" s="254"/>
      <c r="FC46" s="254"/>
      <c r="FD46" s="254"/>
      <c r="FE46" s="254"/>
      <c r="FF46" s="254"/>
      <c r="FG46" s="254"/>
      <c r="FH46" s="254"/>
      <c r="FI46" s="254"/>
      <c r="FJ46" s="254"/>
      <c r="FK46" s="254"/>
      <c r="FL46" s="255"/>
      <c r="FM46" s="254"/>
      <c r="FN46" s="254"/>
      <c r="FO46" s="254"/>
      <c r="FP46" s="254"/>
      <c r="FQ46" s="254"/>
      <c r="FR46" s="254"/>
      <c r="FS46" s="254"/>
      <c r="FT46" s="254"/>
      <c r="FU46" s="254"/>
      <c r="FV46" s="254"/>
      <c r="FW46" s="254"/>
      <c r="FX46" s="254"/>
      <c r="FY46" s="254"/>
      <c r="FZ46" s="254"/>
      <c r="GA46" s="254"/>
      <c r="GB46" s="254"/>
      <c r="GC46" s="254"/>
      <c r="GD46" s="254"/>
      <c r="GE46" s="254"/>
      <c r="GF46" s="254"/>
      <c r="GG46" s="254"/>
      <c r="GH46" s="254"/>
      <c r="GI46" s="254"/>
      <c r="GJ46" s="254"/>
      <c r="GK46" s="254"/>
      <c r="GL46" s="254"/>
      <c r="GM46" s="254"/>
      <c r="GN46" s="254"/>
      <c r="GO46" s="254"/>
      <c r="GP46" s="254"/>
      <c r="GQ46" s="256"/>
      <c r="GR46" s="254"/>
      <c r="GS46" s="254"/>
      <c r="GT46" s="254"/>
      <c r="GU46" s="254"/>
      <c r="GV46" s="254"/>
      <c r="GW46" s="254"/>
      <c r="GX46" s="256"/>
      <c r="GY46" s="256"/>
      <c r="GZ46" s="256"/>
      <c r="HA46" s="256"/>
      <c r="HB46" s="256"/>
      <c r="HC46" s="256"/>
      <c r="HD46" s="256"/>
      <c r="HE46" s="256"/>
      <c r="HF46" s="256"/>
      <c r="HG46" s="256"/>
      <c r="HH46" s="256"/>
      <c r="HI46" s="256"/>
      <c r="HJ46" s="256"/>
      <c r="HK46" s="256"/>
      <c r="HL46" s="256"/>
      <c r="HM46" s="256"/>
      <c r="HN46" s="256"/>
    </row>
    <row r="47" spans="1:222" ht="23.4" x14ac:dyDescent="0.2">
      <c r="A47" s="21" t="s">
        <v>55</v>
      </c>
      <c r="B47" s="21" t="s">
        <v>87</v>
      </c>
      <c r="C47" s="21" t="s">
        <v>50</v>
      </c>
      <c r="D47" s="21" t="s">
        <v>90</v>
      </c>
      <c r="E47" s="45" t="s">
        <v>92</v>
      </c>
      <c r="F47" s="579"/>
      <c r="G47" s="76" t="s">
        <v>1079</v>
      </c>
      <c r="H47" s="21" t="s">
        <v>66</v>
      </c>
      <c r="I47" s="459">
        <v>37284</v>
      </c>
      <c r="J47" s="460" t="s">
        <v>849</v>
      </c>
      <c r="K47" s="460" t="s">
        <v>850</v>
      </c>
      <c r="L47" s="461">
        <v>15</v>
      </c>
      <c r="M47" s="458" t="s">
        <v>840</v>
      </c>
      <c r="N47" s="458" t="s">
        <v>841</v>
      </c>
      <c r="O47" s="411" t="s">
        <v>1039</v>
      </c>
      <c r="P47" s="29">
        <f t="shared" ref="P47" si="10">Q47</f>
        <v>30000000</v>
      </c>
      <c r="Q47" s="410">
        <f t="shared" ref="Q47" si="11">R47</f>
        <v>30000000</v>
      </c>
      <c r="R47" s="32">
        <f t="shared" ref="R47" si="12">SUM(S47:CB47)</f>
        <v>30000000</v>
      </c>
      <c r="S47" s="199">
        <v>30000000</v>
      </c>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16"/>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c r="DD47" s="254"/>
      <c r="DE47" s="254"/>
      <c r="DF47" s="254"/>
      <c r="DG47" s="254"/>
      <c r="DH47" s="254"/>
      <c r="DI47" s="254"/>
      <c r="DJ47" s="254"/>
      <c r="DK47" s="254"/>
      <c r="DL47" s="254"/>
      <c r="DM47" s="254"/>
      <c r="DN47" s="254"/>
      <c r="DO47" s="254"/>
      <c r="DP47" s="254"/>
      <c r="DQ47" s="254"/>
      <c r="DR47" s="254"/>
      <c r="DS47" s="254"/>
      <c r="DT47" s="254"/>
      <c r="DU47" s="254"/>
      <c r="DV47" s="254"/>
      <c r="DW47" s="254"/>
      <c r="DX47" s="254"/>
      <c r="DY47" s="254"/>
      <c r="DZ47" s="254"/>
      <c r="EA47" s="254"/>
      <c r="EB47" s="254"/>
      <c r="EC47" s="254"/>
      <c r="ED47" s="254"/>
      <c r="EE47" s="254"/>
      <c r="EF47" s="254"/>
      <c r="EG47" s="254"/>
      <c r="EH47" s="254"/>
      <c r="EI47" s="254"/>
      <c r="EJ47" s="254"/>
      <c r="EK47" s="254"/>
      <c r="EL47" s="254"/>
      <c r="EM47" s="254"/>
      <c r="EN47" s="254"/>
      <c r="EO47" s="254"/>
      <c r="EP47" s="254"/>
      <c r="EQ47" s="254"/>
      <c r="ER47" s="254"/>
      <c r="ES47" s="254"/>
      <c r="ET47" s="254"/>
      <c r="EU47" s="254"/>
      <c r="EV47" s="254"/>
      <c r="EW47" s="254"/>
      <c r="EX47" s="254"/>
      <c r="EY47" s="254"/>
      <c r="EZ47" s="254"/>
      <c r="FA47" s="254"/>
      <c r="FB47" s="254"/>
      <c r="FC47" s="254"/>
      <c r="FD47" s="254"/>
      <c r="FE47" s="254"/>
      <c r="FF47" s="254"/>
      <c r="FG47" s="254"/>
      <c r="FH47" s="254"/>
      <c r="FI47" s="254"/>
      <c r="FJ47" s="254"/>
      <c r="FK47" s="254"/>
      <c r="FL47" s="255"/>
      <c r="FM47" s="254"/>
      <c r="FN47" s="254"/>
      <c r="FO47" s="254"/>
      <c r="FP47" s="254"/>
      <c r="FQ47" s="254"/>
      <c r="FR47" s="254"/>
      <c r="FS47" s="254"/>
      <c r="FT47" s="254"/>
      <c r="FU47" s="254"/>
      <c r="FV47" s="254"/>
      <c r="FW47" s="254"/>
      <c r="FX47" s="254"/>
      <c r="FY47" s="254"/>
      <c r="FZ47" s="254"/>
      <c r="GA47" s="254"/>
      <c r="GB47" s="254"/>
      <c r="GC47" s="254"/>
      <c r="GD47" s="254"/>
      <c r="GE47" s="254"/>
      <c r="GF47" s="254"/>
      <c r="GG47" s="254"/>
      <c r="GH47" s="254"/>
      <c r="GI47" s="254"/>
      <c r="GJ47" s="254"/>
      <c r="GK47" s="254"/>
      <c r="GL47" s="254"/>
      <c r="GM47" s="254"/>
      <c r="GN47" s="254"/>
      <c r="GO47" s="254"/>
      <c r="GP47" s="254"/>
      <c r="GQ47" s="256"/>
      <c r="GR47" s="254"/>
      <c r="GS47" s="254"/>
      <c r="GT47" s="254"/>
      <c r="GU47" s="254"/>
      <c r="GV47" s="254"/>
      <c r="GW47" s="254"/>
      <c r="GX47" s="256"/>
      <c r="GY47" s="256"/>
      <c r="GZ47" s="256"/>
      <c r="HA47" s="256"/>
      <c r="HB47" s="256"/>
      <c r="HC47" s="256"/>
      <c r="HD47" s="256"/>
      <c r="HE47" s="256"/>
      <c r="HF47" s="256"/>
      <c r="HG47" s="256"/>
      <c r="HH47" s="256"/>
      <c r="HI47" s="256"/>
      <c r="HJ47" s="256"/>
      <c r="HK47" s="256"/>
      <c r="HL47" s="256"/>
      <c r="HM47" s="256"/>
      <c r="HN47" s="256"/>
    </row>
    <row r="48" spans="1:222" x14ac:dyDescent="0.2">
      <c r="A48" s="60" t="s">
        <v>55</v>
      </c>
      <c r="B48" s="60" t="s">
        <v>87</v>
      </c>
      <c r="C48" s="60" t="s">
        <v>50</v>
      </c>
      <c r="D48" s="60" t="s">
        <v>90</v>
      </c>
      <c r="E48" s="92" t="s">
        <v>94</v>
      </c>
      <c r="F48" s="576"/>
      <c r="G48" s="98"/>
      <c r="H48" s="56"/>
      <c r="I48" s="451"/>
      <c r="J48" s="451"/>
      <c r="K48" s="451"/>
      <c r="L48" s="452"/>
      <c r="M48" s="451"/>
      <c r="N48" s="451"/>
      <c r="O48" s="57" t="s">
        <v>95</v>
      </c>
      <c r="P48" s="29"/>
      <c r="Q48" s="193">
        <f t="shared" si="6"/>
        <v>0</v>
      </c>
      <c r="R48" s="34">
        <f t="shared" si="4"/>
        <v>0</v>
      </c>
      <c r="S48" s="199"/>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c r="GU48" s="204"/>
      <c r="GV48" s="204"/>
      <c r="GW48" s="204"/>
      <c r="GX48" s="204"/>
      <c r="GY48" s="204"/>
      <c r="GZ48" s="204"/>
      <c r="HA48" s="204"/>
      <c r="HB48" s="204"/>
      <c r="HC48" s="204"/>
      <c r="HD48" s="204"/>
      <c r="HE48" s="204"/>
      <c r="HF48" s="204"/>
      <c r="HG48" s="204"/>
      <c r="HH48" s="180"/>
      <c r="HI48" s="180"/>
      <c r="HJ48" s="180"/>
      <c r="HK48" s="180"/>
      <c r="HL48" s="180"/>
      <c r="HM48" s="180"/>
      <c r="HN48" s="180"/>
    </row>
    <row r="49" spans="1:222" ht="54" customHeight="1" x14ac:dyDescent="0.2">
      <c r="A49" s="50" t="s">
        <v>55</v>
      </c>
      <c r="B49" s="50" t="s">
        <v>87</v>
      </c>
      <c r="C49" s="50" t="s">
        <v>50</v>
      </c>
      <c r="D49" s="50" t="s">
        <v>90</v>
      </c>
      <c r="E49" s="174" t="s">
        <v>94</v>
      </c>
      <c r="F49" s="568">
        <v>2018005810027</v>
      </c>
      <c r="G49" s="78" t="s">
        <v>320</v>
      </c>
      <c r="H49" s="50" t="s">
        <v>66</v>
      </c>
      <c r="I49" s="463">
        <v>36920</v>
      </c>
      <c r="J49" s="455" t="s">
        <v>321</v>
      </c>
      <c r="K49" s="455" t="s">
        <v>322</v>
      </c>
      <c r="L49" s="456">
        <v>2</v>
      </c>
      <c r="M49" s="456" t="s">
        <v>269</v>
      </c>
      <c r="N49" s="456" t="s">
        <v>254</v>
      </c>
      <c r="O49" s="133" t="s">
        <v>588</v>
      </c>
      <c r="P49" s="29">
        <f t="shared" ref="P49:P58" si="13">Q49</f>
        <v>782000000</v>
      </c>
      <c r="Q49" s="193">
        <f t="shared" si="6"/>
        <v>782000000</v>
      </c>
      <c r="R49" s="34">
        <f t="shared" si="4"/>
        <v>782000000</v>
      </c>
      <c r="S49" s="199">
        <v>382000000</v>
      </c>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v>400000000</v>
      </c>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c r="GU49" s="204"/>
      <c r="GV49" s="204"/>
      <c r="GW49" s="204"/>
      <c r="GX49" s="204"/>
      <c r="GY49" s="204"/>
      <c r="GZ49" s="204"/>
      <c r="HA49" s="204"/>
      <c r="HB49" s="204"/>
      <c r="HC49" s="204"/>
      <c r="HD49" s="204"/>
      <c r="HE49" s="204"/>
      <c r="HF49" s="204"/>
      <c r="HG49" s="204"/>
      <c r="HH49" s="204"/>
      <c r="HI49" s="204"/>
      <c r="HJ49" s="204"/>
      <c r="HK49" s="204"/>
      <c r="HL49" s="204"/>
      <c r="HM49" s="204"/>
      <c r="HN49" s="204"/>
    </row>
    <row r="50" spans="1:222" ht="46.95" customHeight="1" x14ac:dyDescent="0.2">
      <c r="A50" s="50" t="s">
        <v>55</v>
      </c>
      <c r="B50" s="50" t="s">
        <v>87</v>
      </c>
      <c r="C50" s="50" t="s">
        <v>50</v>
      </c>
      <c r="D50" s="50" t="s">
        <v>90</v>
      </c>
      <c r="E50" s="174" t="s">
        <v>94</v>
      </c>
      <c r="F50" s="568">
        <v>2017005810567</v>
      </c>
      <c r="G50" s="78" t="s">
        <v>323</v>
      </c>
      <c r="H50" s="50" t="s">
        <v>66</v>
      </c>
      <c r="I50" s="463">
        <v>36920</v>
      </c>
      <c r="J50" s="455" t="s">
        <v>321</v>
      </c>
      <c r="K50" s="455" t="s">
        <v>322</v>
      </c>
      <c r="L50" s="456">
        <v>2</v>
      </c>
      <c r="M50" s="456" t="s">
        <v>269</v>
      </c>
      <c r="N50" s="456" t="s">
        <v>254</v>
      </c>
      <c r="O50" s="133" t="s">
        <v>589</v>
      </c>
      <c r="P50" s="29">
        <f t="shared" si="13"/>
        <v>146200000</v>
      </c>
      <c r="Q50" s="193">
        <f t="shared" si="6"/>
        <v>146200000</v>
      </c>
      <c r="R50" s="34">
        <f t="shared" si="4"/>
        <v>146200000</v>
      </c>
      <c r="S50" s="199">
        <v>146200000</v>
      </c>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04"/>
      <c r="GZ50" s="204"/>
      <c r="HA50" s="204"/>
      <c r="HB50" s="204"/>
      <c r="HC50" s="204"/>
      <c r="HD50" s="204"/>
      <c r="HE50" s="204"/>
      <c r="HF50" s="204"/>
      <c r="HG50" s="204"/>
      <c r="HH50" s="204"/>
      <c r="HI50" s="204"/>
      <c r="HJ50" s="204"/>
      <c r="HK50" s="204"/>
      <c r="HL50" s="204"/>
      <c r="HM50" s="204"/>
      <c r="HN50" s="204"/>
    </row>
    <row r="51" spans="1:222" ht="53.4" customHeight="1" x14ac:dyDescent="0.2">
      <c r="A51" s="50" t="s">
        <v>55</v>
      </c>
      <c r="B51" s="50" t="s">
        <v>87</v>
      </c>
      <c r="C51" s="50" t="s">
        <v>50</v>
      </c>
      <c r="D51" s="50" t="s">
        <v>90</v>
      </c>
      <c r="E51" s="174" t="s">
        <v>94</v>
      </c>
      <c r="F51" s="568">
        <v>2018005810159</v>
      </c>
      <c r="G51" s="78" t="s">
        <v>324</v>
      </c>
      <c r="H51" s="50" t="s">
        <v>66</v>
      </c>
      <c r="I51" s="463">
        <v>36920</v>
      </c>
      <c r="J51" s="455" t="s">
        <v>321</v>
      </c>
      <c r="K51" s="455" t="s">
        <v>322</v>
      </c>
      <c r="L51" s="456">
        <v>2</v>
      </c>
      <c r="M51" s="456" t="s">
        <v>269</v>
      </c>
      <c r="N51" s="456" t="s">
        <v>254</v>
      </c>
      <c r="O51" s="173" t="s">
        <v>590</v>
      </c>
      <c r="P51" s="29">
        <f t="shared" si="13"/>
        <v>901000000</v>
      </c>
      <c r="Q51" s="193">
        <f t="shared" si="6"/>
        <v>901000000</v>
      </c>
      <c r="R51" s="34">
        <f t="shared" si="4"/>
        <v>901000000</v>
      </c>
      <c r="S51" s="199">
        <v>901000000</v>
      </c>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04"/>
      <c r="GZ51" s="204"/>
      <c r="HA51" s="204"/>
      <c r="HB51" s="204"/>
      <c r="HC51" s="204"/>
      <c r="HD51" s="204"/>
      <c r="HE51" s="204"/>
      <c r="HF51" s="204"/>
      <c r="HG51" s="204"/>
      <c r="HH51" s="180"/>
      <c r="HI51" s="180"/>
      <c r="HJ51" s="180"/>
      <c r="HK51" s="180"/>
      <c r="HL51" s="180"/>
      <c r="HM51" s="180"/>
      <c r="HN51" s="180"/>
    </row>
    <row r="52" spans="1:222" ht="58.2" customHeight="1" x14ac:dyDescent="0.2">
      <c r="A52" s="50" t="s">
        <v>55</v>
      </c>
      <c r="B52" s="50" t="s">
        <v>87</v>
      </c>
      <c r="C52" s="50" t="s">
        <v>50</v>
      </c>
      <c r="D52" s="50" t="s">
        <v>90</v>
      </c>
      <c r="E52" s="174" t="s">
        <v>94</v>
      </c>
      <c r="F52" s="568">
        <v>2018005810045</v>
      </c>
      <c r="G52" s="78" t="s">
        <v>325</v>
      </c>
      <c r="H52" s="50" t="s">
        <v>66</v>
      </c>
      <c r="I52" s="463">
        <v>36920</v>
      </c>
      <c r="J52" s="455" t="s">
        <v>321</v>
      </c>
      <c r="K52" s="455" t="s">
        <v>322</v>
      </c>
      <c r="L52" s="456">
        <v>2</v>
      </c>
      <c r="M52" s="456" t="s">
        <v>269</v>
      </c>
      <c r="N52" s="456" t="s">
        <v>254</v>
      </c>
      <c r="O52" s="173" t="s">
        <v>697</v>
      </c>
      <c r="P52" s="29">
        <f t="shared" si="13"/>
        <v>850000000</v>
      </c>
      <c r="Q52" s="193">
        <f t="shared" si="6"/>
        <v>850000000</v>
      </c>
      <c r="R52" s="34">
        <f t="shared" si="4"/>
        <v>850000000</v>
      </c>
      <c r="S52" s="199">
        <v>850000000</v>
      </c>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04"/>
      <c r="GZ52" s="204"/>
      <c r="HA52" s="204"/>
      <c r="HB52" s="204"/>
      <c r="HC52" s="204"/>
      <c r="HD52" s="204"/>
      <c r="HE52" s="204"/>
      <c r="HF52" s="204"/>
      <c r="HG52" s="204"/>
      <c r="HH52" s="180"/>
      <c r="HI52" s="180"/>
      <c r="HJ52" s="180"/>
      <c r="HK52" s="180"/>
      <c r="HL52" s="180"/>
      <c r="HM52" s="180"/>
      <c r="HN52" s="180"/>
    </row>
    <row r="53" spans="1:222" ht="54" customHeight="1" x14ac:dyDescent="0.2">
      <c r="A53" s="21" t="s">
        <v>55</v>
      </c>
      <c r="B53" s="21" t="s">
        <v>87</v>
      </c>
      <c r="C53" s="22" t="s">
        <v>50</v>
      </c>
      <c r="D53" s="22" t="s">
        <v>90</v>
      </c>
      <c r="E53" s="174" t="s">
        <v>94</v>
      </c>
      <c r="F53" s="580">
        <v>2018005810150</v>
      </c>
      <c r="G53" s="99" t="s">
        <v>326</v>
      </c>
      <c r="H53" s="21" t="s">
        <v>66</v>
      </c>
      <c r="I53" s="463">
        <v>36920</v>
      </c>
      <c r="J53" s="455" t="s">
        <v>321</v>
      </c>
      <c r="K53" s="455" t="s">
        <v>322</v>
      </c>
      <c r="L53" s="456">
        <v>2</v>
      </c>
      <c r="M53" s="456" t="s">
        <v>269</v>
      </c>
      <c r="N53" s="456" t="s">
        <v>254</v>
      </c>
      <c r="O53" s="150" t="s">
        <v>698</v>
      </c>
      <c r="P53" s="29">
        <f t="shared" si="13"/>
        <v>1000000000</v>
      </c>
      <c r="Q53" s="193">
        <f t="shared" si="6"/>
        <v>1000000000</v>
      </c>
      <c r="R53" s="34">
        <f t="shared" si="4"/>
        <v>1000000000</v>
      </c>
      <c r="S53" s="199">
        <v>1000000000</v>
      </c>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04"/>
      <c r="GZ53" s="204"/>
      <c r="HA53" s="204"/>
      <c r="HB53" s="204"/>
      <c r="HC53" s="204"/>
      <c r="HD53" s="204"/>
      <c r="HE53" s="204"/>
      <c r="HF53" s="204"/>
      <c r="HG53" s="204"/>
      <c r="HH53" s="180"/>
      <c r="HI53" s="180"/>
      <c r="HJ53" s="180"/>
      <c r="HK53" s="180"/>
      <c r="HL53" s="180"/>
      <c r="HM53" s="180"/>
      <c r="HN53" s="180"/>
    </row>
    <row r="54" spans="1:222" ht="23.4" x14ac:dyDescent="0.2">
      <c r="A54" s="21" t="s">
        <v>55</v>
      </c>
      <c r="B54" s="21" t="s">
        <v>87</v>
      </c>
      <c r="C54" s="21" t="s">
        <v>50</v>
      </c>
      <c r="D54" s="21" t="s">
        <v>90</v>
      </c>
      <c r="E54" s="174" t="s">
        <v>94</v>
      </c>
      <c r="F54" s="568">
        <v>2017005810451</v>
      </c>
      <c r="G54" s="76" t="s">
        <v>1080</v>
      </c>
      <c r="H54" s="50" t="s">
        <v>66</v>
      </c>
      <c r="I54" s="463">
        <v>36920</v>
      </c>
      <c r="J54" s="455" t="s">
        <v>321</v>
      </c>
      <c r="K54" s="455" t="s">
        <v>322</v>
      </c>
      <c r="L54" s="456">
        <v>2</v>
      </c>
      <c r="M54" s="456" t="s">
        <v>269</v>
      </c>
      <c r="N54" s="456" t="s">
        <v>254</v>
      </c>
      <c r="O54" s="26" t="s">
        <v>989</v>
      </c>
      <c r="P54" s="29">
        <f>Q54</f>
        <v>700000000</v>
      </c>
      <c r="Q54" s="410">
        <f>R54</f>
        <v>700000000</v>
      </c>
      <c r="R54" s="32">
        <f t="shared" si="4"/>
        <v>700000000</v>
      </c>
      <c r="S54" s="199">
        <v>700000000</v>
      </c>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204"/>
      <c r="HG54" s="204"/>
      <c r="HH54" s="204"/>
      <c r="HI54" s="204"/>
      <c r="HJ54" s="204"/>
      <c r="HK54" s="204"/>
      <c r="HL54" s="204"/>
      <c r="HM54" s="204"/>
      <c r="HN54" s="204"/>
    </row>
    <row r="55" spans="1:222" ht="23.4" x14ac:dyDescent="0.2">
      <c r="A55" s="21" t="s">
        <v>55</v>
      </c>
      <c r="B55" s="21" t="s">
        <v>87</v>
      </c>
      <c r="C55" s="21" t="s">
        <v>50</v>
      </c>
      <c r="D55" s="21" t="s">
        <v>90</v>
      </c>
      <c r="E55" s="174" t="s">
        <v>94</v>
      </c>
      <c r="F55" s="568" t="s">
        <v>1061</v>
      </c>
      <c r="G55" s="76" t="s">
        <v>1081</v>
      </c>
      <c r="H55" s="21" t="s">
        <v>66</v>
      </c>
      <c r="I55" s="463">
        <v>36920</v>
      </c>
      <c r="J55" s="455" t="s">
        <v>321</v>
      </c>
      <c r="K55" s="455" t="s">
        <v>322</v>
      </c>
      <c r="L55" s="456">
        <v>3</v>
      </c>
      <c r="M55" s="456" t="s">
        <v>269</v>
      </c>
      <c r="N55" s="456" t="s">
        <v>254</v>
      </c>
      <c r="O55" s="411" t="s">
        <v>851</v>
      </c>
      <c r="P55" s="29">
        <f t="shared" si="13"/>
        <v>1000000000</v>
      </c>
      <c r="Q55" s="410">
        <f t="shared" si="6"/>
        <v>1000000000</v>
      </c>
      <c r="R55" s="32">
        <f t="shared" si="4"/>
        <v>1000000000</v>
      </c>
      <c r="S55" s="199">
        <f>29000000+200000000+50000000+250000000</f>
        <v>529000000</v>
      </c>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v>456000000</v>
      </c>
      <c r="AU55" s="34">
        <v>15000000</v>
      </c>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180"/>
      <c r="HI55" s="180"/>
      <c r="HJ55" s="180"/>
      <c r="HK55" s="180"/>
      <c r="HL55" s="180"/>
      <c r="HM55" s="180"/>
      <c r="HN55" s="180"/>
    </row>
    <row r="56" spans="1:222" x14ac:dyDescent="0.2">
      <c r="A56" s="13" t="s">
        <v>55</v>
      </c>
      <c r="B56" s="13" t="s">
        <v>55</v>
      </c>
      <c r="C56" s="13"/>
      <c r="D56" s="13"/>
      <c r="E56" s="87"/>
      <c r="F56" s="577"/>
      <c r="G56" s="93"/>
      <c r="H56" s="14"/>
      <c r="I56" s="434"/>
      <c r="J56" s="434"/>
      <c r="K56" s="434"/>
      <c r="L56" s="435"/>
      <c r="M56" s="434"/>
      <c r="N56" s="434"/>
      <c r="O56" s="15" t="s">
        <v>83</v>
      </c>
      <c r="P56" s="29">
        <f t="shared" si="13"/>
        <v>0</v>
      </c>
      <c r="Q56" s="193">
        <f t="shared" si="6"/>
        <v>0</v>
      </c>
      <c r="R56" s="34">
        <f t="shared" si="4"/>
        <v>0</v>
      </c>
      <c r="S56" s="211"/>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80"/>
      <c r="HI56" s="180"/>
      <c r="HJ56" s="180"/>
      <c r="HK56" s="180"/>
      <c r="HL56" s="180"/>
      <c r="HM56" s="180"/>
      <c r="HN56" s="180"/>
    </row>
    <row r="57" spans="1:222" x14ac:dyDescent="0.2">
      <c r="A57" s="205" t="s">
        <v>55</v>
      </c>
      <c r="B57" s="205" t="s">
        <v>55</v>
      </c>
      <c r="C57" s="205" t="s">
        <v>60</v>
      </c>
      <c r="D57" s="205"/>
      <c r="E57" s="206"/>
      <c r="F57" s="565"/>
      <c r="G57" s="94"/>
      <c r="H57" s="208"/>
      <c r="I57" s="436"/>
      <c r="J57" s="436"/>
      <c r="K57" s="436"/>
      <c r="L57" s="437"/>
      <c r="M57" s="436"/>
      <c r="N57" s="436"/>
      <c r="O57" s="209" t="s">
        <v>61</v>
      </c>
      <c r="P57" s="29">
        <f t="shared" si="13"/>
        <v>0</v>
      </c>
      <c r="Q57" s="193">
        <f t="shared" si="6"/>
        <v>0</v>
      </c>
      <c r="R57" s="34">
        <f t="shared" si="4"/>
        <v>0</v>
      </c>
      <c r="S57" s="211"/>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204"/>
      <c r="HI57" s="204"/>
      <c r="HJ57" s="204"/>
      <c r="HK57" s="204"/>
      <c r="HL57" s="204"/>
      <c r="HM57" s="204"/>
      <c r="HN57" s="204"/>
    </row>
    <row r="58" spans="1:222" x14ac:dyDescent="0.2">
      <c r="A58" s="30" t="s">
        <v>55</v>
      </c>
      <c r="B58" s="30" t="s">
        <v>55</v>
      </c>
      <c r="C58" s="30" t="s">
        <v>60</v>
      </c>
      <c r="D58" s="30" t="s">
        <v>62</v>
      </c>
      <c r="E58" s="89"/>
      <c r="F58" s="578"/>
      <c r="G58" s="97"/>
      <c r="H58" s="19"/>
      <c r="I58" s="446"/>
      <c r="J58" s="446"/>
      <c r="K58" s="446"/>
      <c r="L58" s="447"/>
      <c r="M58" s="446"/>
      <c r="N58" s="446"/>
      <c r="O58" s="20" t="s">
        <v>65</v>
      </c>
      <c r="P58" s="29">
        <f t="shared" si="13"/>
        <v>0</v>
      </c>
      <c r="Q58" s="193">
        <f t="shared" si="6"/>
        <v>0</v>
      </c>
      <c r="R58" s="34">
        <f t="shared" si="4"/>
        <v>0</v>
      </c>
      <c r="S58" s="211"/>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80"/>
      <c r="HI58" s="180"/>
      <c r="HJ58" s="180"/>
      <c r="HK58" s="180"/>
      <c r="HL58" s="180"/>
      <c r="HM58" s="180"/>
      <c r="HN58" s="180"/>
    </row>
    <row r="59" spans="1:222" x14ac:dyDescent="0.2">
      <c r="A59" s="60" t="s">
        <v>55</v>
      </c>
      <c r="B59" s="60" t="s">
        <v>55</v>
      </c>
      <c r="C59" s="60" t="s">
        <v>60</v>
      </c>
      <c r="D59" s="60" t="s">
        <v>62</v>
      </c>
      <c r="E59" s="92" t="s">
        <v>100</v>
      </c>
      <c r="F59" s="576"/>
      <c r="G59" s="98"/>
      <c r="H59" s="56"/>
      <c r="I59" s="451"/>
      <c r="J59" s="451"/>
      <c r="K59" s="451"/>
      <c r="L59" s="452"/>
      <c r="M59" s="451"/>
      <c r="N59" s="451"/>
      <c r="O59" s="57" t="s">
        <v>101</v>
      </c>
      <c r="P59" s="29"/>
      <c r="Q59" s="193">
        <f t="shared" si="6"/>
        <v>0</v>
      </c>
      <c r="R59" s="34">
        <f t="shared" si="4"/>
        <v>0</v>
      </c>
      <c r="S59" s="211"/>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80"/>
      <c r="HI59" s="180"/>
      <c r="HJ59" s="180"/>
      <c r="HK59" s="180"/>
      <c r="HL59" s="180"/>
      <c r="HM59" s="180"/>
      <c r="HN59" s="180"/>
    </row>
    <row r="60" spans="1:222" s="262" customFormat="1" ht="62.4" x14ac:dyDescent="0.2">
      <c r="A60" s="50" t="s">
        <v>55</v>
      </c>
      <c r="B60" s="50" t="s">
        <v>55</v>
      </c>
      <c r="C60" s="50" t="s">
        <v>60</v>
      </c>
      <c r="D60" s="50" t="s">
        <v>62</v>
      </c>
      <c r="E60" s="174" t="s">
        <v>100</v>
      </c>
      <c r="F60" s="568">
        <v>2018005810200</v>
      </c>
      <c r="G60" s="78" t="s">
        <v>327</v>
      </c>
      <c r="H60" s="50" t="s">
        <v>278</v>
      </c>
      <c r="I60" s="545" t="s">
        <v>328</v>
      </c>
      <c r="J60" s="455" t="s">
        <v>329</v>
      </c>
      <c r="K60" s="455" t="s">
        <v>330</v>
      </c>
      <c r="L60" s="456" t="s">
        <v>857</v>
      </c>
      <c r="M60" s="456" t="s">
        <v>265</v>
      </c>
      <c r="N60" s="456" t="s">
        <v>266</v>
      </c>
      <c r="O60" s="133" t="s">
        <v>699</v>
      </c>
      <c r="P60" s="29">
        <f t="shared" ref="P60:P68" si="14">Q60</f>
        <v>850000000</v>
      </c>
      <c r="Q60" s="193">
        <f t="shared" si="6"/>
        <v>850000000</v>
      </c>
      <c r="R60" s="34">
        <f t="shared" si="4"/>
        <v>850000000</v>
      </c>
      <c r="S60" s="259"/>
      <c r="T60" s="32"/>
      <c r="U60" s="32"/>
      <c r="V60" s="32"/>
      <c r="W60" s="32"/>
      <c r="X60" s="32"/>
      <c r="Y60" s="32"/>
      <c r="Z60" s="32"/>
      <c r="AA60" s="32"/>
      <c r="AB60" s="32"/>
      <c r="AC60" s="32"/>
      <c r="AD60" s="32"/>
      <c r="AE60" s="32"/>
      <c r="AF60" s="32">
        <v>850000000</v>
      </c>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1"/>
      <c r="HI60" s="261"/>
      <c r="HJ60" s="261"/>
      <c r="HK60" s="261"/>
      <c r="HL60" s="261"/>
      <c r="HM60" s="261"/>
      <c r="HN60" s="261"/>
    </row>
    <row r="61" spans="1:222" ht="44.4" customHeight="1" x14ac:dyDescent="0.2">
      <c r="A61" s="50" t="s">
        <v>55</v>
      </c>
      <c r="B61" s="50" t="s">
        <v>55</v>
      </c>
      <c r="C61" s="50" t="s">
        <v>60</v>
      </c>
      <c r="D61" s="50" t="s">
        <v>62</v>
      </c>
      <c r="E61" s="174" t="s">
        <v>100</v>
      </c>
      <c r="F61" s="568">
        <v>2018005810179</v>
      </c>
      <c r="G61" s="78" t="s">
        <v>331</v>
      </c>
      <c r="H61" s="50" t="s">
        <v>73</v>
      </c>
      <c r="I61" s="545" t="s">
        <v>332</v>
      </c>
      <c r="J61" s="455" t="s">
        <v>333</v>
      </c>
      <c r="K61" s="455" t="s">
        <v>700</v>
      </c>
      <c r="L61" s="456" t="s">
        <v>857</v>
      </c>
      <c r="M61" s="456" t="s">
        <v>265</v>
      </c>
      <c r="N61" s="456" t="s">
        <v>821</v>
      </c>
      <c r="O61" s="133" t="s">
        <v>591</v>
      </c>
      <c r="P61" s="29">
        <f t="shared" si="14"/>
        <v>299324791.16000003</v>
      </c>
      <c r="Q61" s="193">
        <f t="shared" si="6"/>
        <v>299324791.16000003</v>
      </c>
      <c r="R61" s="34">
        <f t="shared" si="4"/>
        <v>299324791.16000003</v>
      </c>
      <c r="S61" s="263"/>
      <c r="T61" s="249"/>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16">
        <v>299324791.16000003</v>
      </c>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c r="GU61" s="204"/>
      <c r="GV61" s="204"/>
      <c r="GW61" s="204"/>
      <c r="GX61" s="204"/>
      <c r="GY61" s="204"/>
      <c r="GZ61" s="204"/>
      <c r="HA61" s="204"/>
      <c r="HB61" s="204"/>
      <c r="HC61" s="204"/>
      <c r="HD61" s="204"/>
      <c r="HE61" s="204"/>
      <c r="HF61" s="204"/>
      <c r="HG61" s="204"/>
      <c r="HH61" s="204"/>
      <c r="HI61" s="204"/>
      <c r="HJ61" s="204"/>
      <c r="HK61" s="204"/>
      <c r="HL61" s="204"/>
      <c r="HM61" s="204"/>
      <c r="HN61" s="204"/>
    </row>
    <row r="62" spans="1:222" ht="31.2" x14ac:dyDescent="0.2">
      <c r="A62" s="50" t="s">
        <v>55</v>
      </c>
      <c r="B62" s="50" t="s">
        <v>55</v>
      </c>
      <c r="C62" s="50" t="s">
        <v>60</v>
      </c>
      <c r="D62" s="50" t="s">
        <v>62</v>
      </c>
      <c r="E62" s="174" t="s">
        <v>100</v>
      </c>
      <c r="F62" s="568">
        <v>2018005810278</v>
      </c>
      <c r="G62" s="76" t="s">
        <v>1082</v>
      </c>
      <c r="H62" s="21" t="s">
        <v>73</v>
      </c>
      <c r="I62" s="464" t="s">
        <v>854</v>
      </c>
      <c r="J62" s="457" t="s">
        <v>852</v>
      </c>
      <c r="K62" s="457" t="s">
        <v>853</v>
      </c>
      <c r="L62" s="458">
        <v>1</v>
      </c>
      <c r="M62" s="456" t="s">
        <v>265</v>
      </c>
      <c r="N62" s="456" t="s">
        <v>821</v>
      </c>
      <c r="O62" s="26" t="s">
        <v>768</v>
      </c>
      <c r="P62" s="29">
        <f t="shared" si="14"/>
        <v>100000000</v>
      </c>
      <c r="Q62" s="410">
        <f t="shared" si="6"/>
        <v>100000000</v>
      </c>
      <c r="R62" s="413">
        <f t="shared" si="4"/>
        <v>100000000</v>
      </c>
      <c r="S62" s="264"/>
      <c r="T62" s="265"/>
      <c r="U62" s="266"/>
      <c r="V62" s="34"/>
      <c r="W62" s="34"/>
      <c r="X62" s="34"/>
      <c r="Y62" s="34"/>
      <c r="Z62" s="34"/>
      <c r="AA62" s="34"/>
      <c r="AB62" s="34"/>
      <c r="AC62" s="34"/>
      <c r="AD62" s="34"/>
      <c r="AE62" s="34"/>
      <c r="AF62" s="34">
        <v>100000000</v>
      </c>
      <c r="AG62" s="34"/>
      <c r="AH62" s="34"/>
      <c r="AI62" s="34"/>
      <c r="AJ62" s="34"/>
      <c r="AK62" s="34"/>
      <c r="AL62" s="34"/>
      <c r="AM62" s="34"/>
      <c r="AN62" s="34"/>
      <c r="AO62" s="34"/>
      <c r="AP62" s="34"/>
      <c r="AQ62" s="34"/>
      <c r="AR62" s="16"/>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180"/>
      <c r="HI62" s="180"/>
      <c r="HJ62" s="180"/>
      <c r="HK62" s="180"/>
      <c r="HL62" s="180"/>
      <c r="HM62" s="180"/>
      <c r="HN62" s="180"/>
    </row>
    <row r="63" spans="1:222" ht="31.2" x14ac:dyDescent="0.2">
      <c r="A63" s="50" t="s">
        <v>55</v>
      </c>
      <c r="B63" s="50" t="s">
        <v>55</v>
      </c>
      <c r="C63" s="50" t="s">
        <v>60</v>
      </c>
      <c r="D63" s="50" t="s">
        <v>62</v>
      </c>
      <c r="E63" s="174" t="s">
        <v>100</v>
      </c>
      <c r="F63" s="568">
        <v>2018005810286</v>
      </c>
      <c r="G63" s="76" t="s">
        <v>1083</v>
      </c>
      <c r="H63" s="21" t="s">
        <v>73</v>
      </c>
      <c r="I63" s="464" t="s">
        <v>854</v>
      </c>
      <c r="J63" s="457" t="s">
        <v>852</v>
      </c>
      <c r="K63" s="457" t="s">
        <v>853</v>
      </c>
      <c r="L63" s="458">
        <v>1</v>
      </c>
      <c r="M63" s="456" t="s">
        <v>265</v>
      </c>
      <c r="N63" s="456" t="s">
        <v>821</v>
      </c>
      <c r="O63" s="26" t="s">
        <v>1041</v>
      </c>
      <c r="P63" s="29">
        <f t="shared" si="14"/>
        <v>222773758.01999998</v>
      </c>
      <c r="Q63" s="410">
        <f t="shared" si="6"/>
        <v>222773758.01999998</v>
      </c>
      <c r="R63" s="413">
        <f t="shared" si="4"/>
        <v>222773758.01999998</v>
      </c>
      <c r="S63" s="125"/>
      <c r="T63" s="265"/>
      <c r="U63" s="266"/>
      <c r="V63" s="34"/>
      <c r="W63" s="34"/>
      <c r="X63" s="34"/>
      <c r="Y63" s="34"/>
      <c r="Z63" s="34"/>
      <c r="AA63" s="34"/>
      <c r="AB63" s="34"/>
      <c r="AC63" s="34">
        <v>40000000</v>
      </c>
      <c r="AD63" s="34">
        <v>0</v>
      </c>
      <c r="AE63" s="34">
        <v>20000000</v>
      </c>
      <c r="AF63" s="34">
        <v>92773758.019999996</v>
      </c>
      <c r="AG63" s="34"/>
      <c r="AH63" s="34"/>
      <c r="AI63" s="34"/>
      <c r="AJ63" s="34"/>
      <c r="AK63" s="34"/>
      <c r="AL63" s="34"/>
      <c r="AM63" s="34">
        <v>50000000</v>
      </c>
      <c r="AN63" s="34"/>
      <c r="AO63" s="34"/>
      <c r="AP63" s="34"/>
      <c r="AQ63" s="34"/>
      <c r="AR63" s="199">
        <v>20000000</v>
      </c>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c r="GU63" s="204"/>
      <c r="GV63" s="204"/>
      <c r="GW63" s="204"/>
      <c r="GX63" s="204"/>
      <c r="GY63" s="204"/>
      <c r="GZ63" s="204"/>
      <c r="HA63" s="204"/>
      <c r="HB63" s="204"/>
      <c r="HC63" s="204"/>
      <c r="HD63" s="204"/>
      <c r="HE63" s="204"/>
      <c r="HF63" s="204"/>
      <c r="HG63" s="204"/>
      <c r="HH63" s="180"/>
      <c r="HI63" s="180"/>
      <c r="HJ63" s="180"/>
      <c r="HK63" s="180"/>
      <c r="HL63" s="180"/>
      <c r="HM63" s="180"/>
      <c r="HN63" s="180"/>
    </row>
    <row r="64" spans="1:222" ht="40.799999999999997" x14ac:dyDescent="0.2">
      <c r="A64" s="50" t="s">
        <v>55</v>
      </c>
      <c r="B64" s="50" t="s">
        <v>55</v>
      </c>
      <c r="C64" s="50" t="s">
        <v>60</v>
      </c>
      <c r="D64" s="50" t="s">
        <v>62</v>
      </c>
      <c r="E64" s="174" t="s">
        <v>100</v>
      </c>
      <c r="F64" s="568">
        <v>2018005810215</v>
      </c>
      <c r="G64" s="76" t="s">
        <v>1084</v>
      </c>
      <c r="H64" s="21" t="s">
        <v>73</v>
      </c>
      <c r="I64" s="464" t="s">
        <v>854</v>
      </c>
      <c r="J64" s="457" t="s">
        <v>852</v>
      </c>
      <c r="K64" s="457" t="s">
        <v>853</v>
      </c>
      <c r="L64" s="458">
        <v>1</v>
      </c>
      <c r="M64" s="456" t="s">
        <v>265</v>
      </c>
      <c r="N64" s="456" t="s">
        <v>821</v>
      </c>
      <c r="O64" s="26" t="s">
        <v>808</v>
      </c>
      <c r="P64" s="29">
        <f t="shared" si="14"/>
        <v>100000000</v>
      </c>
      <c r="Q64" s="410">
        <f t="shared" si="6"/>
        <v>100000000</v>
      </c>
      <c r="R64" s="413">
        <f t="shared" si="4"/>
        <v>100000000</v>
      </c>
      <c r="S64" s="259"/>
      <c r="T64" s="265"/>
      <c r="U64" s="266"/>
      <c r="V64" s="34"/>
      <c r="W64" s="34"/>
      <c r="X64" s="34"/>
      <c r="Y64" s="34"/>
      <c r="Z64" s="34"/>
      <c r="AA64" s="34"/>
      <c r="AB64" s="34">
        <v>47375400</v>
      </c>
      <c r="AC64" s="34">
        <v>2364530</v>
      </c>
      <c r="AD64" s="34"/>
      <c r="AE64" s="34"/>
      <c r="AF64" s="34">
        <v>50260070</v>
      </c>
      <c r="AG64" s="34"/>
      <c r="AH64" s="34"/>
      <c r="AI64" s="34"/>
      <c r="AJ64" s="34"/>
      <c r="AK64" s="34"/>
      <c r="AL64" s="34"/>
      <c r="AM64" s="34"/>
      <c r="AN64" s="34"/>
      <c r="AO64" s="34"/>
      <c r="AP64" s="34"/>
      <c r="AQ64" s="34"/>
      <c r="AR64" s="199"/>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6"/>
      <c r="DW64" s="256"/>
      <c r="DX64" s="256"/>
      <c r="DY64" s="256"/>
      <c r="DZ64" s="256"/>
      <c r="EA64" s="256"/>
      <c r="EB64" s="256"/>
      <c r="EC64" s="256"/>
      <c r="ED64" s="256"/>
      <c r="EE64" s="256"/>
      <c r="EF64" s="256"/>
      <c r="EG64" s="256"/>
      <c r="EH64" s="256"/>
      <c r="EI64" s="256"/>
      <c r="EJ64" s="256"/>
      <c r="EK64" s="256"/>
      <c r="EL64" s="256"/>
      <c r="EM64" s="256"/>
      <c r="EN64" s="256"/>
      <c r="EO64" s="256"/>
      <c r="EP64" s="256"/>
      <c r="EQ64" s="256"/>
      <c r="ER64" s="256"/>
      <c r="ES64" s="256"/>
      <c r="ET64" s="256"/>
      <c r="EU64" s="256"/>
      <c r="EV64" s="256"/>
      <c r="EW64" s="256"/>
      <c r="EX64" s="256"/>
      <c r="EY64" s="256"/>
      <c r="EZ64" s="256"/>
      <c r="FA64" s="256"/>
      <c r="FB64" s="256"/>
      <c r="FC64" s="256"/>
      <c r="FD64" s="256"/>
      <c r="FE64" s="256"/>
      <c r="FF64" s="256"/>
      <c r="FG64" s="256"/>
      <c r="FH64" s="256"/>
      <c r="FI64" s="256"/>
      <c r="FJ64" s="256"/>
      <c r="FK64" s="256"/>
      <c r="FL64" s="256"/>
      <c r="FM64" s="256"/>
      <c r="FN64" s="256"/>
      <c r="FO64" s="256"/>
      <c r="FP64" s="256"/>
      <c r="FQ64" s="256"/>
      <c r="FR64" s="256"/>
      <c r="FS64" s="256"/>
      <c r="FT64" s="256"/>
      <c r="FU64" s="256"/>
      <c r="FV64" s="256"/>
      <c r="FW64" s="256"/>
      <c r="FX64" s="256"/>
      <c r="FY64" s="256"/>
      <c r="FZ64" s="256"/>
      <c r="GA64" s="256"/>
      <c r="GB64" s="256"/>
      <c r="GC64" s="256"/>
      <c r="GD64" s="256"/>
      <c r="GE64" s="256"/>
      <c r="GF64" s="256"/>
      <c r="GG64" s="256"/>
      <c r="GH64" s="256"/>
      <c r="GI64" s="256"/>
      <c r="GJ64" s="256"/>
      <c r="GK64" s="256"/>
      <c r="GL64" s="256"/>
      <c r="GM64" s="256"/>
      <c r="GN64" s="256"/>
      <c r="GO64" s="256"/>
      <c r="GP64" s="256"/>
      <c r="GQ64" s="256"/>
      <c r="GR64" s="256"/>
      <c r="GS64" s="256"/>
      <c r="GT64" s="256"/>
      <c r="GU64" s="256"/>
      <c r="GV64" s="256"/>
      <c r="GW64" s="256"/>
      <c r="GX64" s="256"/>
      <c r="GY64" s="256"/>
      <c r="GZ64" s="256"/>
      <c r="HA64" s="256"/>
      <c r="HB64" s="256"/>
      <c r="HC64" s="256"/>
      <c r="HD64" s="256"/>
      <c r="HE64" s="256"/>
      <c r="HF64" s="256"/>
      <c r="HG64" s="256"/>
      <c r="HH64" s="180"/>
      <c r="HI64" s="180"/>
      <c r="HJ64" s="180"/>
      <c r="HK64" s="180"/>
      <c r="HL64" s="180"/>
      <c r="HM64" s="180"/>
      <c r="HN64" s="180"/>
    </row>
    <row r="65" spans="1:222" x14ac:dyDescent="0.2">
      <c r="A65" s="10" t="s">
        <v>60</v>
      </c>
      <c r="B65" s="10"/>
      <c r="C65" s="10"/>
      <c r="D65" s="10"/>
      <c r="E65" s="86"/>
      <c r="F65" s="563"/>
      <c r="G65" s="84"/>
      <c r="H65" s="11"/>
      <c r="I65" s="432"/>
      <c r="J65" s="432"/>
      <c r="K65" s="432"/>
      <c r="L65" s="433"/>
      <c r="M65" s="432"/>
      <c r="N65" s="432"/>
      <c r="O65" s="12" t="s">
        <v>0</v>
      </c>
      <c r="P65" s="29">
        <f t="shared" si="14"/>
        <v>0</v>
      </c>
      <c r="Q65" s="193">
        <f t="shared" si="6"/>
        <v>0</v>
      </c>
      <c r="R65" s="34">
        <f t="shared" si="4"/>
        <v>0</v>
      </c>
      <c r="S65" s="267"/>
      <c r="T65" s="268"/>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c r="FN65" s="192"/>
      <c r="FO65" s="192"/>
      <c r="FP65" s="192"/>
      <c r="FQ65" s="192"/>
      <c r="FR65" s="192"/>
      <c r="FS65" s="192"/>
      <c r="FT65" s="192"/>
      <c r="FU65" s="192"/>
      <c r="FV65" s="192"/>
      <c r="FW65" s="192"/>
      <c r="FX65" s="192"/>
      <c r="FY65" s="192"/>
      <c r="FZ65" s="192"/>
      <c r="GA65" s="192"/>
      <c r="GB65" s="192"/>
      <c r="GC65" s="192"/>
      <c r="GD65" s="192"/>
      <c r="GE65" s="192"/>
      <c r="GF65" s="192"/>
      <c r="GG65" s="192"/>
      <c r="GH65" s="192"/>
      <c r="GI65" s="192"/>
      <c r="GJ65" s="192"/>
      <c r="GK65" s="192"/>
      <c r="GL65" s="192"/>
      <c r="GM65" s="192"/>
      <c r="GN65" s="192"/>
      <c r="GO65" s="192"/>
      <c r="GP65" s="192"/>
      <c r="GQ65" s="192"/>
      <c r="GR65" s="192"/>
      <c r="GS65" s="192"/>
      <c r="GT65" s="192"/>
      <c r="GU65" s="192"/>
      <c r="GV65" s="192"/>
      <c r="GW65" s="192"/>
      <c r="GX65" s="192"/>
      <c r="GY65" s="192"/>
      <c r="GZ65" s="192"/>
      <c r="HA65" s="192"/>
      <c r="HB65" s="192"/>
      <c r="HC65" s="192"/>
      <c r="HD65" s="192"/>
      <c r="HE65" s="192"/>
      <c r="HF65" s="192"/>
      <c r="HG65" s="192"/>
      <c r="HH65" s="204"/>
      <c r="HI65" s="204"/>
      <c r="HJ65" s="204"/>
      <c r="HK65" s="204"/>
      <c r="HL65" s="204"/>
      <c r="HM65" s="204"/>
      <c r="HN65" s="204"/>
    </row>
    <row r="66" spans="1:222" x14ac:dyDescent="0.2">
      <c r="A66" s="13" t="s">
        <v>60</v>
      </c>
      <c r="B66" s="13" t="s">
        <v>87</v>
      </c>
      <c r="C66" s="13"/>
      <c r="D66" s="13"/>
      <c r="E66" s="87"/>
      <c r="F66" s="577"/>
      <c r="G66" s="93"/>
      <c r="H66" s="14"/>
      <c r="I66" s="434" t="s">
        <v>102</v>
      </c>
      <c r="J66" s="434"/>
      <c r="K66" s="434"/>
      <c r="L66" s="435"/>
      <c r="M66" s="434"/>
      <c r="N66" s="434"/>
      <c r="O66" s="15" t="s">
        <v>88</v>
      </c>
      <c r="P66" s="29">
        <f t="shared" si="14"/>
        <v>0</v>
      </c>
      <c r="Q66" s="193">
        <f t="shared" si="6"/>
        <v>0</v>
      </c>
      <c r="R66" s="34">
        <f t="shared" si="4"/>
        <v>0</v>
      </c>
      <c r="S66" s="211"/>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204"/>
      <c r="HI66" s="204"/>
      <c r="HJ66" s="204"/>
      <c r="HK66" s="204"/>
      <c r="HL66" s="204"/>
      <c r="HM66" s="204"/>
      <c r="HN66" s="204"/>
    </row>
    <row r="67" spans="1:222" x14ac:dyDescent="0.2">
      <c r="A67" s="205" t="s">
        <v>60</v>
      </c>
      <c r="B67" s="205" t="s">
        <v>87</v>
      </c>
      <c r="C67" s="205" t="s">
        <v>87</v>
      </c>
      <c r="D67" s="205"/>
      <c r="E67" s="206"/>
      <c r="F67" s="565"/>
      <c r="G67" s="94"/>
      <c r="H67" s="208"/>
      <c r="I67" s="436"/>
      <c r="J67" s="436"/>
      <c r="K67" s="436"/>
      <c r="L67" s="437"/>
      <c r="M67" s="436"/>
      <c r="N67" s="436"/>
      <c r="O67" s="209" t="s">
        <v>103</v>
      </c>
      <c r="P67" s="29">
        <f t="shared" si="14"/>
        <v>0</v>
      </c>
      <c r="Q67" s="193">
        <f t="shared" si="6"/>
        <v>0</v>
      </c>
      <c r="R67" s="34">
        <f t="shared" si="4"/>
        <v>0</v>
      </c>
      <c r="S67" s="211"/>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204"/>
      <c r="HI67" s="204"/>
      <c r="HJ67" s="204"/>
      <c r="HK67" s="204"/>
      <c r="HL67" s="204"/>
      <c r="HM67" s="204"/>
      <c r="HN67" s="204"/>
    </row>
    <row r="68" spans="1:222" x14ac:dyDescent="0.2">
      <c r="A68" s="30" t="s">
        <v>60</v>
      </c>
      <c r="B68" s="30" t="s">
        <v>87</v>
      </c>
      <c r="C68" s="30" t="s">
        <v>87</v>
      </c>
      <c r="D68" s="30" t="s">
        <v>55</v>
      </c>
      <c r="E68" s="89"/>
      <c r="F68" s="570"/>
      <c r="G68" s="97"/>
      <c r="H68" s="19"/>
      <c r="I68" s="446"/>
      <c r="J68" s="446"/>
      <c r="K68" s="446"/>
      <c r="L68" s="447"/>
      <c r="M68" s="446"/>
      <c r="N68" s="446"/>
      <c r="O68" s="20" t="s">
        <v>104</v>
      </c>
      <c r="P68" s="29">
        <f t="shared" si="14"/>
        <v>0</v>
      </c>
      <c r="Q68" s="193">
        <f t="shared" si="6"/>
        <v>0</v>
      </c>
      <c r="R68" s="34">
        <f t="shared" si="4"/>
        <v>0</v>
      </c>
      <c r="S68" s="269"/>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204"/>
      <c r="HI68" s="204"/>
      <c r="HJ68" s="204"/>
      <c r="HK68" s="204"/>
      <c r="HL68" s="204"/>
      <c r="HM68" s="204"/>
      <c r="HN68" s="204"/>
    </row>
    <row r="69" spans="1:222" x14ac:dyDescent="0.2">
      <c r="A69" s="60" t="s">
        <v>60</v>
      </c>
      <c r="B69" s="60" t="s">
        <v>87</v>
      </c>
      <c r="C69" s="60" t="s">
        <v>87</v>
      </c>
      <c r="D69" s="60" t="s">
        <v>55</v>
      </c>
      <c r="E69" s="92" t="s">
        <v>90</v>
      </c>
      <c r="F69" s="576"/>
      <c r="G69" s="98"/>
      <c r="H69" s="56"/>
      <c r="I69" s="451"/>
      <c r="J69" s="451"/>
      <c r="K69" s="451"/>
      <c r="L69" s="452"/>
      <c r="M69" s="451"/>
      <c r="N69" s="451"/>
      <c r="O69" s="57" t="s">
        <v>105</v>
      </c>
      <c r="P69" s="29"/>
      <c r="Q69" s="193">
        <f t="shared" si="6"/>
        <v>0</v>
      </c>
      <c r="R69" s="34">
        <f t="shared" si="4"/>
        <v>0</v>
      </c>
      <c r="S69" s="269"/>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c r="GT69" s="197"/>
      <c r="GU69" s="197"/>
      <c r="GV69" s="197"/>
      <c r="GW69" s="197"/>
      <c r="GX69" s="197"/>
      <c r="GY69" s="197"/>
      <c r="GZ69" s="197"/>
      <c r="HA69" s="197"/>
      <c r="HB69" s="197"/>
      <c r="HC69" s="197"/>
      <c r="HD69" s="197"/>
      <c r="HE69" s="197"/>
      <c r="HF69" s="197"/>
      <c r="HG69" s="197"/>
      <c r="HH69" s="180"/>
      <c r="HI69" s="180"/>
      <c r="HJ69" s="180"/>
      <c r="HK69" s="180"/>
      <c r="HL69" s="180"/>
      <c r="HM69" s="180"/>
      <c r="HN69" s="180"/>
    </row>
    <row r="70" spans="1:222" s="262" customFormat="1" ht="53.4" customHeight="1" x14ac:dyDescent="0.2">
      <c r="A70" s="50" t="s">
        <v>60</v>
      </c>
      <c r="B70" s="50" t="s">
        <v>87</v>
      </c>
      <c r="C70" s="50" t="s">
        <v>87</v>
      </c>
      <c r="D70" s="50" t="s">
        <v>55</v>
      </c>
      <c r="E70" s="174" t="s">
        <v>90</v>
      </c>
      <c r="F70" s="568">
        <v>2018005810132</v>
      </c>
      <c r="G70" s="78" t="s">
        <v>334</v>
      </c>
      <c r="H70" s="50" t="s">
        <v>66</v>
      </c>
      <c r="I70" s="459">
        <v>36992</v>
      </c>
      <c r="J70" s="455" t="s">
        <v>701</v>
      </c>
      <c r="K70" s="466" t="s">
        <v>335</v>
      </c>
      <c r="L70" s="456" t="s">
        <v>857</v>
      </c>
      <c r="M70" s="456" t="s">
        <v>271</v>
      </c>
      <c r="N70" s="456" t="s">
        <v>256</v>
      </c>
      <c r="O70" s="133" t="s">
        <v>702</v>
      </c>
      <c r="P70" s="29">
        <f t="shared" ref="P70:P76" si="15">Q70</f>
        <v>1026900000</v>
      </c>
      <c r="Q70" s="193">
        <f t="shared" si="6"/>
        <v>1026900000</v>
      </c>
      <c r="R70" s="34">
        <f t="shared" si="4"/>
        <v>1026900000</v>
      </c>
      <c r="S70" s="259">
        <v>1026900000</v>
      </c>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c r="EA70" s="260"/>
      <c r="EB70" s="260"/>
      <c r="EC70" s="260"/>
      <c r="ED70" s="260"/>
      <c r="EE70" s="260"/>
      <c r="EF70" s="260"/>
      <c r="EG70" s="260"/>
      <c r="EH70" s="260"/>
      <c r="EI70" s="260"/>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0"/>
      <c r="FU70" s="260"/>
      <c r="FV70" s="260"/>
      <c r="FW70" s="260"/>
      <c r="FX70" s="260"/>
      <c r="FY70" s="260"/>
      <c r="FZ70" s="260"/>
      <c r="GA70" s="260"/>
      <c r="GB70" s="260"/>
      <c r="GC70" s="260"/>
      <c r="GD70" s="260"/>
      <c r="GE70" s="260"/>
      <c r="GF70" s="260"/>
      <c r="GG70" s="260"/>
      <c r="GH70" s="260"/>
      <c r="GI70" s="260"/>
      <c r="GJ70" s="260"/>
      <c r="GK70" s="260"/>
      <c r="GL70" s="260"/>
      <c r="GM70" s="260"/>
      <c r="GN70" s="260"/>
      <c r="GO70" s="260"/>
      <c r="GP70" s="260"/>
      <c r="GQ70" s="260"/>
      <c r="GR70" s="260"/>
      <c r="GS70" s="260"/>
      <c r="GT70" s="260"/>
      <c r="GU70" s="260"/>
      <c r="GV70" s="260"/>
      <c r="GW70" s="260"/>
      <c r="GX70" s="260"/>
      <c r="GY70" s="260"/>
      <c r="GZ70" s="260"/>
      <c r="HA70" s="260"/>
      <c r="HB70" s="260"/>
      <c r="HC70" s="260"/>
      <c r="HD70" s="260"/>
      <c r="HE70" s="260"/>
      <c r="HF70" s="260"/>
      <c r="HG70" s="260"/>
      <c r="HH70" s="261"/>
      <c r="HI70" s="261"/>
      <c r="HJ70" s="261"/>
      <c r="HK70" s="261"/>
      <c r="HL70" s="261"/>
      <c r="HM70" s="261"/>
      <c r="HN70" s="261"/>
    </row>
    <row r="71" spans="1:222" s="262" customFormat="1" ht="58.95" customHeight="1" x14ac:dyDescent="0.2">
      <c r="A71" s="50" t="s">
        <v>60</v>
      </c>
      <c r="B71" s="50" t="s">
        <v>87</v>
      </c>
      <c r="C71" s="50" t="s">
        <v>87</v>
      </c>
      <c r="D71" s="50" t="s">
        <v>55</v>
      </c>
      <c r="E71" s="174" t="s">
        <v>90</v>
      </c>
      <c r="F71" s="568">
        <v>2018005810037</v>
      </c>
      <c r="G71" s="78" t="s">
        <v>336</v>
      </c>
      <c r="H71" s="50" t="s">
        <v>66</v>
      </c>
      <c r="I71" s="459">
        <v>36992</v>
      </c>
      <c r="J71" s="455" t="s">
        <v>701</v>
      </c>
      <c r="K71" s="466" t="s">
        <v>335</v>
      </c>
      <c r="L71" s="456" t="s">
        <v>857</v>
      </c>
      <c r="M71" s="456" t="s">
        <v>271</v>
      </c>
      <c r="N71" s="456" t="s">
        <v>256</v>
      </c>
      <c r="O71" s="133" t="s">
        <v>593</v>
      </c>
      <c r="P71" s="29">
        <f t="shared" si="15"/>
        <v>622940985.07000005</v>
      </c>
      <c r="Q71" s="193">
        <f t="shared" si="6"/>
        <v>622940985.07000005</v>
      </c>
      <c r="R71" s="34">
        <f t="shared" si="4"/>
        <v>622940985.07000005</v>
      </c>
      <c r="S71" s="259">
        <v>622940985.07000005</v>
      </c>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0"/>
      <c r="DF71" s="260"/>
      <c r="DG71" s="260"/>
      <c r="DH71" s="260"/>
      <c r="DI71" s="260"/>
      <c r="DJ71" s="260"/>
      <c r="DK71" s="260"/>
      <c r="DL71" s="260"/>
      <c r="DM71" s="260"/>
      <c r="DN71" s="260"/>
      <c r="DO71" s="260"/>
      <c r="DP71" s="260"/>
      <c r="DQ71" s="260"/>
      <c r="DR71" s="260"/>
      <c r="DS71" s="260"/>
      <c r="DT71" s="260"/>
      <c r="DU71" s="260"/>
      <c r="DV71" s="260"/>
      <c r="DW71" s="260"/>
      <c r="DX71" s="260"/>
      <c r="DY71" s="260"/>
      <c r="DZ71" s="260"/>
      <c r="EA71" s="260"/>
      <c r="EB71" s="260"/>
      <c r="EC71" s="260"/>
      <c r="ED71" s="260"/>
      <c r="EE71" s="260"/>
      <c r="EF71" s="260"/>
      <c r="EG71" s="260"/>
      <c r="EH71" s="260"/>
      <c r="EI71" s="260"/>
      <c r="EJ71" s="260"/>
      <c r="EK71" s="260"/>
      <c r="EL71" s="260"/>
      <c r="EM71" s="260"/>
      <c r="EN71" s="260"/>
      <c r="EO71" s="260"/>
      <c r="EP71" s="260"/>
      <c r="EQ71" s="260"/>
      <c r="ER71" s="260"/>
      <c r="ES71" s="260"/>
      <c r="ET71" s="260"/>
      <c r="EU71" s="260"/>
      <c r="EV71" s="260"/>
      <c r="EW71" s="260"/>
      <c r="EX71" s="260"/>
      <c r="EY71" s="260"/>
      <c r="EZ71" s="260"/>
      <c r="FA71" s="260"/>
      <c r="FB71" s="260"/>
      <c r="FC71" s="260"/>
      <c r="FD71" s="260"/>
      <c r="FE71" s="260"/>
      <c r="FF71" s="260"/>
      <c r="FG71" s="260"/>
      <c r="FH71" s="260"/>
      <c r="FI71" s="260"/>
      <c r="FJ71" s="260"/>
      <c r="FK71" s="260"/>
      <c r="FL71" s="260"/>
      <c r="FM71" s="260"/>
      <c r="FN71" s="260"/>
      <c r="FO71" s="260"/>
      <c r="FP71" s="260"/>
      <c r="FQ71" s="260"/>
      <c r="FR71" s="260"/>
      <c r="FS71" s="260"/>
      <c r="FT71" s="260"/>
      <c r="FU71" s="260"/>
      <c r="FV71" s="260"/>
      <c r="FW71" s="260"/>
      <c r="FX71" s="260"/>
      <c r="FY71" s="260"/>
      <c r="FZ71" s="260"/>
      <c r="GA71" s="260"/>
      <c r="GB71" s="260"/>
      <c r="GC71" s="260"/>
      <c r="GD71" s="260"/>
      <c r="GE71" s="260"/>
      <c r="GF71" s="260"/>
      <c r="GG71" s="260"/>
      <c r="GH71" s="260"/>
      <c r="GI71" s="260"/>
      <c r="GJ71" s="260"/>
      <c r="GK71" s="260"/>
      <c r="GL71" s="260"/>
      <c r="GM71" s="260"/>
      <c r="GN71" s="260"/>
      <c r="GO71" s="260"/>
      <c r="GP71" s="260"/>
      <c r="GQ71" s="260"/>
      <c r="GR71" s="260"/>
      <c r="GS71" s="260"/>
      <c r="GT71" s="260"/>
      <c r="GU71" s="260"/>
      <c r="GV71" s="260"/>
      <c r="GW71" s="260"/>
      <c r="GX71" s="260"/>
      <c r="GY71" s="260"/>
      <c r="GZ71" s="260"/>
      <c r="HA71" s="260"/>
      <c r="HB71" s="260"/>
      <c r="HC71" s="260"/>
      <c r="HD71" s="260"/>
      <c r="HE71" s="260"/>
      <c r="HF71" s="260"/>
      <c r="HG71" s="260"/>
      <c r="HH71" s="270"/>
      <c r="HI71" s="270"/>
      <c r="HJ71" s="270"/>
      <c r="HK71" s="270"/>
      <c r="HL71" s="270"/>
      <c r="HM71" s="270"/>
      <c r="HN71" s="270"/>
    </row>
    <row r="72" spans="1:222" s="262" customFormat="1" ht="52.2" customHeight="1" x14ac:dyDescent="0.2">
      <c r="A72" s="50" t="s">
        <v>60</v>
      </c>
      <c r="B72" s="50" t="s">
        <v>87</v>
      </c>
      <c r="C72" s="50" t="s">
        <v>87</v>
      </c>
      <c r="D72" s="50" t="s">
        <v>55</v>
      </c>
      <c r="E72" s="174" t="s">
        <v>90</v>
      </c>
      <c r="F72" s="568">
        <v>2018005810134</v>
      </c>
      <c r="G72" s="78" t="s">
        <v>337</v>
      </c>
      <c r="H72" s="50" t="s">
        <v>66</v>
      </c>
      <c r="I72" s="459">
        <v>36961</v>
      </c>
      <c r="J72" s="455" t="s">
        <v>703</v>
      </c>
      <c r="K72" s="466" t="s">
        <v>338</v>
      </c>
      <c r="L72" s="456">
        <v>100</v>
      </c>
      <c r="M72" s="456" t="s">
        <v>271</v>
      </c>
      <c r="N72" s="456" t="s">
        <v>256</v>
      </c>
      <c r="O72" s="133" t="s">
        <v>704</v>
      </c>
      <c r="P72" s="29">
        <f t="shared" si="15"/>
        <v>1213818289</v>
      </c>
      <c r="Q72" s="193">
        <f t="shared" si="6"/>
        <v>1213818289</v>
      </c>
      <c r="R72" s="34">
        <f t="shared" ref="R72:R84" si="16">SUM(S72:CB72)</f>
        <v>1213818289</v>
      </c>
      <c r="S72" s="259">
        <f>613818289+600000000</f>
        <v>1213818289</v>
      </c>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260"/>
      <c r="CD72" s="260"/>
      <c r="CE72" s="260"/>
      <c r="CF72" s="260"/>
      <c r="CG72" s="260"/>
      <c r="CH72" s="26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0"/>
      <c r="DF72" s="260"/>
      <c r="DG72" s="260"/>
      <c r="DH72" s="260"/>
      <c r="DI72" s="260"/>
      <c r="DJ72" s="260"/>
      <c r="DK72" s="260"/>
      <c r="DL72" s="260"/>
      <c r="DM72" s="260"/>
      <c r="DN72" s="260"/>
      <c r="DO72" s="260"/>
      <c r="DP72" s="260"/>
      <c r="DQ72" s="260"/>
      <c r="DR72" s="260"/>
      <c r="DS72" s="260"/>
      <c r="DT72" s="260"/>
      <c r="DU72" s="260"/>
      <c r="DV72" s="260"/>
      <c r="DW72" s="260"/>
      <c r="DX72" s="260"/>
      <c r="DY72" s="260"/>
      <c r="DZ72" s="260"/>
      <c r="EA72" s="260"/>
      <c r="EB72" s="260"/>
      <c r="EC72" s="260"/>
      <c r="ED72" s="260"/>
      <c r="EE72" s="260"/>
      <c r="EF72" s="260"/>
      <c r="EG72" s="260"/>
      <c r="EH72" s="260"/>
      <c r="EI72" s="260"/>
      <c r="EJ72" s="260"/>
      <c r="EK72" s="260"/>
      <c r="EL72" s="260"/>
      <c r="EM72" s="260"/>
      <c r="EN72" s="260"/>
      <c r="EO72" s="260"/>
      <c r="EP72" s="260"/>
      <c r="EQ72" s="260"/>
      <c r="ER72" s="260"/>
      <c r="ES72" s="260"/>
      <c r="ET72" s="260"/>
      <c r="EU72" s="260"/>
      <c r="EV72" s="260"/>
      <c r="EW72" s="260"/>
      <c r="EX72" s="260"/>
      <c r="EY72" s="260"/>
      <c r="EZ72" s="260"/>
      <c r="FA72" s="260"/>
      <c r="FB72" s="260"/>
      <c r="FC72" s="260"/>
      <c r="FD72" s="260"/>
      <c r="FE72" s="260"/>
      <c r="FF72" s="260"/>
      <c r="FG72" s="260"/>
      <c r="FH72" s="260"/>
      <c r="FI72" s="260"/>
      <c r="FJ72" s="260"/>
      <c r="FK72" s="260"/>
      <c r="FL72" s="260"/>
      <c r="FM72" s="260"/>
      <c r="FN72" s="260"/>
      <c r="FO72" s="260"/>
      <c r="FP72" s="260"/>
      <c r="FQ72" s="260"/>
      <c r="FR72" s="260"/>
      <c r="FS72" s="260"/>
      <c r="FT72" s="260"/>
      <c r="FU72" s="260"/>
      <c r="FV72" s="260"/>
      <c r="FW72" s="260"/>
      <c r="FX72" s="260"/>
      <c r="FY72" s="260"/>
      <c r="FZ72" s="260"/>
      <c r="GA72" s="260"/>
      <c r="GB72" s="260"/>
      <c r="GC72" s="260"/>
      <c r="GD72" s="260"/>
      <c r="GE72" s="260"/>
      <c r="GF72" s="260"/>
      <c r="GG72" s="260"/>
      <c r="GH72" s="260"/>
      <c r="GI72" s="260"/>
      <c r="GJ72" s="260"/>
      <c r="GK72" s="260"/>
      <c r="GL72" s="260"/>
      <c r="GM72" s="260"/>
      <c r="GN72" s="260"/>
      <c r="GO72" s="260"/>
      <c r="GP72" s="260"/>
      <c r="GQ72" s="260"/>
      <c r="GR72" s="260"/>
      <c r="GS72" s="260"/>
      <c r="GT72" s="260"/>
      <c r="GU72" s="260"/>
      <c r="GV72" s="260"/>
      <c r="GW72" s="260"/>
      <c r="GX72" s="260"/>
      <c r="GY72" s="260"/>
      <c r="GZ72" s="260"/>
      <c r="HA72" s="260"/>
      <c r="HB72" s="260"/>
      <c r="HC72" s="260"/>
      <c r="HD72" s="260"/>
      <c r="HE72" s="260"/>
      <c r="HF72" s="260"/>
      <c r="HG72" s="260"/>
      <c r="HH72" s="261"/>
      <c r="HI72" s="261"/>
      <c r="HJ72" s="261"/>
      <c r="HK72" s="261"/>
      <c r="HL72" s="261"/>
      <c r="HM72" s="261"/>
      <c r="HN72" s="261"/>
    </row>
    <row r="73" spans="1:222" s="262" customFormat="1" ht="52.2" customHeight="1" x14ac:dyDescent="0.2">
      <c r="A73" s="50" t="s">
        <v>60</v>
      </c>
      <c r="B73" s="50" t="s">
        <v>87</v>
      </c>
      <c r="C73" s="50" t="s">
        <v>87</v>
      </c>
      <c r="D73" s="50" t="s">
        <v>55</v>
      </c>
      <c r="E73" s="174" t="s">
        <v>90</v>
      </c>
      <c r="F73" s="568">
        <v>2018005810131</v>
      </c>
      <c r="G73" s="50" t="s">
        <v>339</v>
      </c>
      <c r="H73" s="50" t="s">
        <v>66</v>
      </c>
      <c r="I73" s="459">
        <v>37267</v>
      </c>
      <c r="J73" s="455" t="s">
        <v>340</v>
      </c>
      <c r="K73" s="466" t="s">
        <v>705</v>
      </c>
      <c r="L73" s="456">
        <v>400</v>
      </c>
      <c r="M73" s="456" t="s">
        <v>271</v>
      </c>
      <c r="N73" s="456" t="s">
        <v>256</v>
      </c>
      <c r="O73" s="133" t="s">
        <v>594</v>
      </c>
      <c r="P73" s="29">
        <f t="shared" si="15"/>
        <v>322249607.91000003</v>
      </c>
      <c r="Q73" s="193">
        <f t="shared" si="6"/>
        <v>322249607.91000003</v>
      </c>
      <c r="R73" s="34">
        <f t="shared" si="16"/>
        <v>322249607.91000003</v>
      </c>
      <c r="S73" s="259">
        <v>0</v>
      </c>
      <c r="T73" s="32"/>
      <c r="U73" s="32"/>
      <c r="V73" s="32"/>
      <c r="W73" s="32"/>
      <c r="X73" s="32"/>
      <c r="Y73" s="32"/>
      <c r="Z73" s="32"/>
      <c r="AA73" s="32"/>
      <c r="AB73" s="32"/>
      <c r="AC73" s="32"/>
      <c r="AD73" s="32"/>
      <c r="AE73" s="32"/>
      <c r="AF73" s="32">
        <v>322249607.91000003</v>
      </c>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260"/>
      <c r="CD73" s="260"/>
      <c r="CE73" s="260"/>
      <c r="CF73" s="260"/>
      <c r="CG73" s="260"/>
      <c r="CH73" s="26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0"/>
      <c r="DF73" s="260"/>
      <c r="DG73" s="260"/>
      <c r="DH73" s="260"/>
      <c r="DI73" s="260"/>
      <c r="DJ73" s="260"/>
      <c r="DK73" s="260"/>
      <c r="DL73" s="260"/>
      <c r="DM73" s="260"/>
      <c r="DN73" s="260"/>
      <c r="DO73" s="260"/>
      <c r="DP73" s="260"/>
      <c r="DQ73" s="260"/>
      <c r="DR73" s="260"/>
      <c r="DS73" s="260"/>
      <c r="DT73" s="260"/>
      <c r="DU73" s="260"/>
      <c r="DV73" s="260"/>
      <c r="DW73" s="260"/>
      <c r="DX73" s="260"/>
      <c r="DY73" s="260"/>
      <c r="DZ73" s="260"/>
      <c r="EA73" s="260"/>
      <c r="EB73" s="260"/>
      <c r="EC73" s="260"/>
      <c r="ED73" s="260"/>
      <c r="EE73" s="260"/>
      <c r="EF73" s="260"/>
      <c r="EG73" s="260"/>
      <c r="EH73" s="260"/>
      <c r="EI73" s="260"/>
      <c r="EJ73" s="260"/>
      <c r="EK73" s="260"/>
      <c r="EL73" s="260"/>
      <c r="EM73" s="260"/>
      <c r="EN73" s="260"/>
      <c r="EO73" s="260"/>
      <c r="EP73" s="260"/>
      <c r="EQ73" s="260"/>
      <c r="ER73" s="260"/>
      <c r="ES73" s="260"/>
      <c r="ET73" s="260"/>
      <c r="EU73" s="260"/>
      <c r="EV73" s="260"/>
      <c r="EW73" s="260"/>
      <c r="EX73" s="260"/>
      <c r="EY73" s="260"/>
      <c r="EZ73" s="260"/>
      <c r="FA73" s="260"/>
      <c r="FB73" s="260"/>
      <c r="FC73" s="260"/>
      <c r="FD73" s="260"/>
      <c r="FE73" s="260"/>
      <c r="FF73" s="260"/>
      <c r="FG73" s="260"/>
      <c r="FH73" s="260"/>
      <c r="FI73" s="260"/>
      <c r="FJ73" s="260"/>
      <c r="FK73" s="260"/>
      <c r="FL73" s="260"/>
      <c r="FM73" s="260"/>
      <c r="FN73" s="260"/>
      <c r="FO73" s="260"/>
      <c r="FP73" s="260"/>
      <c r="FQ73" s="260"/>
      <c r="FR73" s="260"/>
      <c r="FS73" s="260"/>
      <c r="FT73" s="260"/>
      <c r="FU73" s="260"/>
      <c r="FV73" s="260"/>
      <c r="FW73" s="260"/>
      <c r="FX73" s="260"/>
      <c r="FY73" s="260"/>
      <c r="FZ73" s="260"/>
      <c r="GA73" s="260"/>
      <c r="GB73" s="260"/>
      <c r="GC73" s="260"/>
      <c r="GD73" s="260"/>
      <c r="GE73" s="260"/>
      <c r="GF73" s="260"/>
      <c r="GG73" s="260"/>
      <c r="GH73" s="260"/>
      <c r="GI73" s="260"/>
      <c r="GJ73" s="260"/>
      <c r="GK73" s="260"/>
      <c r="GL73" s="260"/>
      <c r="GM73" s="260"/>
      <c r="GN73" s="260"/>
      <c r="GO73" s="260"/>
      <c r="GP73" s="260"/>
      <c r="GQ73" s="260"/>
      <c r="GR73" s="260"/>
      <c r="GS73" s="260"/>
      <c r="GT73" s="260"/>
      <c r="GU73" s="260"/>
      <c r="GV73" s="260"/>
      <c r="GW73" s="260"/>
      <c r="GX73" s="260"/>
      <c r="GY73" s="260"/>
      <c r="GZ73" s="260"/>
      <c r="HA73" s="260"/>
      <c r="HB73" s="260"/>
      <c r="HC73" s="260"/>
      <c r="HD73" s="260"/>
      <c r="HE73" s="260"/>
      <c r="HF73" s="260"/>
      <c r="HG73" s="260"/>
      <c r="HH73" s="261"/>
      <c r="HI73" s="261"/>
      <c r="HJ73" s="261"/>
      <c r="HK73" s="261"/>
      <c r="HL73" s="261"/>
      <c r="HM73" s="261"/>
      <c r="HN73" s="261"/>
    </row>
    <row r="74" spans="1:222" s="262" customFormat="1" ht="31.2" x14ac:dyDescent="0.2">
      <c r="A74" s="50" t="s">
        <v>60</v>
      </c>
      <c r="B74" s="50" t="s">
        <v>87</v>
      </c>
      <c r="C74" s="50" t="s">
        <v>87</v>
      </c>
      <c r="D74" s="50" t="s">
        <v>55</v>
      </c>
      <c r="E74" s="174" t="s">
        <v>90</v>
      </c>
      <c r="F74" s="569">
        <v>2017005810136</v>
      </c>
      <c r="G74" s="79" t="s">
        <v>1085</v>
      </c>
      <c r="H74" s="79" t="s">
        <v>66</v>
      </c>
      <c r="I74" s="467">
        <v>37022</v>
      </c>
      <c r="J74" s="468" t="s">
        <v>855</v>
      </c>
      <c r="K74" s="469" t="s">
        <v>856</v>
      </c>
      <c r="L74" s="470" t="s">
        <v>857</v>
      </c>
      <c r="M74" s="470" t="s">
        <v>858</v>
      </c>
      <c r="N74" s="470" t="s">
        <v>859</v>
      </c>
      <c r="O74" s="135" t="s">
        <v>1022</v>
      </c>
      <c r="P74" s="29">
        <f t="shared" si="15"/>
        <v>1956229968</v>
      </c>
      <c r="Q74" s="193">
        <f t="shared" si="6"/>
        <v>1956229968</v>
      </c>
      <c r="R74" s="34">
        <f t="shared" si="16"/>
        <v>1956229968</v>
      </c>
      <c r="S74" s="259">
        <v>1956229968</v>
      </c>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0"/>
      <c r="DF74" s="260"/>
      <c r="DG74" s="260"/>
      <c r="DH74" s="260"/>
      <c r="DI74" s="260"/>
      <c r="DJ74" s="260"/>
      <c r="DK74" s="260"/>
      <c r="DL74" s="260"/>
      <c r="DM74" s="260"/>
      <c r="DN74" s="260"/>
      <c r="DO74" s="260"/>
      <c r="DP74" s="260"/>
      <c r="DQ74" s="260"/>
      <c r="DR74" s="260"/>
      <c r="DS74" s="260"/>
      <c r="DT74" s="260"/>
      <c r="DU74" s="260"/>
      <c r="DV74" s="260"/>
      <c r="DW74" s="260"/>
      <c r="DX74" s="260"/>
      <c r="DY74" s="260"/>
      <c r="DZ74" s="260"/>
      <c r="EA74" s="260"/>
      <c r="EB74" s="260"/>
      <c r="EC74" s="260"/>
      <c r="ED74" s="260"/>
      <c r="EE74" s="260"/>
      <c r="EF74" s="260"/>
      <c r="EG74" s="260"/>
      <c r="EH74" s="260"/>
      <c r="EI74" s="260"/>
      <c r="EJ74" s="260"/>
      <c r="EK74" s="260"/>
      <c r="EL74" s="260"/>
      <c r="EM74" s="260"/>
      <c r="EN74" s="260"/>
      <c r="EO74" s="260"/>
      <c r="EP74" s="260"/>
      <c r="EQ74" s="260"/>
      <c r="ER74" s="260"/>
      <c r="ES74" s="260"/>
      <c r="ET74" s="260"/>
      <c r="EU74" s="260"/>
      <c r="EV74" s="260"/>
      <c r="EW74" s="260"/>
      <c r="EX74" s="260"/>
      <c r="EY74" s="260"/>
      <c r="EZ74" s="260"/>
      <c r="FA74" s="260"/>
      <c r="FB74" s="260"/>
      <c r="FC74" s="260"/>
      <c r="FD74" s="260"/>
      <c r="FE74" s="260"/>
      <c r="FF74" s="260"/>
      <c r="FG74" s="260"/>
      <c r="FH74" s="260"/>
      <c r="FI74" s="260"/>
      <c r="FJ74" s="260"/>
      <c r="FK74" s="260"/>
      <c r="FL74" s="260"/>
      <c r="FM74" s="260"/>
      <c r="FN74" s="260"/>
      <c r="FO74" s="260"/>
      <c r="FP74" s="260"/>
      <c r="FQ74" s="260"/>
      <c r="FR74" s="260"/>
      <c r="FS74" s="260"/>
      <c r="FT74" s="260"/>
      <c r="FU74" s="260"/>
      <c r="FV74" s="260"/>
      <c r="FW74" s="260"/>
      <c r="FX74" s="260"/>
      <c r="FY74" s="260"/>
      <c r="FZ74" s="260"/>
      <c r="GA74" s="260"/>
      <c r="GB74" s="260"/>
      <c r="GC74" s="260"/>
      <c r="GD74" s="260"/>
      <c r="GE74" s="260"/>
      <c r="GF74" s="260"/>
      <c r="GG74" s="260"/>
      <c r="GH74" s="260"/>
      <c r="GI74" s="260"/>
      <c r="GJ74" s="260"/>
      <c r="GK74" s="260"/>
      <c r="GL74" s="260"/>
      <c r="GM74" s="260"/>
      <c r="GN74" s="260"/>
      <c r="GO74" s="260"/>
      <c r="GP74" s="260"/>
      <c r="GQ74" s="260"/>
      <c r="GR74" s="260"/>
      <c r="GS74" s="260"/>
      <c r="GT74" s="260"/>
      <c r="GU74" s="260"/>
      <c r="GV74" s="260"/>
      <c r="GW74" s="260"/>
      <c r="GX74" s="260"/>
      <c r="GY74" s="260"/>
      <c r="GZ74" s="260"/>
      <c r="HA74" s="260"/>
      <c r="HB74" s="260"/>
      <c r="HC74" s="260"/>
      <c r="HD74" s="260"/>
      <c r="HE74" s="260"/>
      <c r="HF74" s="260"/>
      <c r="HG74" s="260"/>
      <c r="HH74" s="261"/>
      <c r="HI74" s="261"/>
      <c r="HJ74" s="261"/>
      <c r="HK74" s="261"/>
      <c r="HL74" s="261"/>
      <c r="HM74" s="261"/>
      <c r="HN74" s="261"/>
    </row>
    <row r="75" spans="1:222" s="262" customFormat="1" ht="54.6" x14ac:dyDescent="0.2">
      <c r="A75" s="50" t="s">
        <v>60</v>
      </c>
      <c r="B75" s="50" t="s">
        <v>87</v>
      </c>
      <c r="C75" s="50" t="s">
        <v>87</v>
      </c>
      <c r="D75" s="50" t="s">
        <v>55</v>
      </c>
      <c r="E75" s="174" t="s">
        <v>90</v>
      </c>
      <c r="F75" s="569">
        <v>2018005810315</v>
      </c>
      <c r="G75" s="79" t="s">
        <v>1086</v>
      </c>
      <c r="H75" s="271" t="s">
        <v>66</v>
      </c>
      <c r="I75" s="467">
        <v>37267</v>
      </c>
      <c r="J75" s="471" t="s">
        <v>340</v>
      </c>
      <c r="K75" s="471" t="s">
        <v>860</v>
      </c>
      <c r="L75" s="472">
        <v>400</v>
      </c>
      <c r="M75" s="470" t="s">
        <v>858</v>
      </c>
      <c r="N75" s="470" t="s">
        <v>859</v>
      </c>
      <c r="O75" s="155" t="s">
        <v>769</v>
      </c>
      <c r="P75" s="29">
        <f t="shared" si="15"/>
        <v>400000000</v>
      </c>
      <c r="Q75" s="193">
        <f t="shared" si="6"/>
        <v>400000000</v>
      </c>
      <c r="R75" s="34">
        <f t="shared" si="16"/>
        <v>400000000</v>
      </c>
      <c r="S75" s="259"/>
      <c r="T75" s="32"/>
      <c r="U75" s="32"/>
      <c r="V75" s="32"/>
      <c r="W75" s="32"/>
      <c r="X75" s="32"/>
      <c r="Y75" s="32"/>
      <c r="Z75" s="32"/>
      <c r="AA75" s="32"/>
      <c r="AB75" s="32"/>
      <c r="AC75" s="32"/>
      <c r="AD75" s="32"/>
      <c r="AE75" s="32"/>
      <c r="AF75" s="32"/>
      <c r="AG75" s="32">
        <v>0</v>
      </c>
      <c r="AH75" s="32"/>
      <c r="AI75" s="32"/>
      <c r="AJ75" s="32"/>
      <c r="AK75" s="32"/>
      <c r="AL75" s="32"/>
      <c r="AM75" s="32">
        <v>20000000</v>
      </c>
      <c r="AN75" s="32"/>
      <c r="AO75" s="32"/>
      <c r="AP75" s="32"/>
      <c r="AQ75" s="32"/>
      <c r="AR75" s="32">
        <v>380000000</v>
      </c>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c r="DL75" s="260"/>
      <c r="DM75" s="260"/>
      <c r="DN75" s="260"/>
      <c r="DO75" s="260"/>
      <c r="DP75" s="260"/>
      <c r="DQ75" s="260"/>
      <c r="DR75" s="260"/>
      <c r="DS75" s="260"/>
      <c r="DT75" s="260"/>
      <c r="DU75" s="260"/>
      <c r="DV75" s="260"/>
      <c r="DW75" s="260"/>
      <c r="DX75" s="260"/>
      <c r="DY75" s="260"/>
      <c r="DZ75" s="260"/>
      <c r="EA75" s="260"/>
      <c r="EB75" s="260"/>
      <c r="EC75" s="260"/>
      <c r="ED75" s="260"/>
      <c r="EE75" s="260"/>
      <c r="EF75" s="260"/>
      <c r="EG75" s="260"/>
      <c r="EH75" s="260"/>
      <c r="EI75" s="260"/>
      <c r="EJ75" s="260"/>
      <c r="EK75" s="260"/>
      <c r="EL75" s="260"/>
      <c r="EM75" s="260"/>
      <c r="EN75" s="260"/>
      <c r="EO75" s="260"/>
      <c r="EP75" s="260"/>
      <c r="EQ75" s="260"/>
      <c r="ER75" s="260"/>
      <c r="ES75" s="260"/>
      <c r="ET75" s="260"/>
      <c r="EU75" s="260"/>
      <c r="EV75" s="260"/>
      <c r="EW75" s="260"/>
      <c r="EX75" s="260"/>
      <c r="EY75" s="260"/>
      <c r="EZ75" s="260"/>
      <c r="FA75" s="260"/>
      <c r="FB75" s="260"/>
      <c r="FC75" s="260"/>
      <c r="FD75" s="260"/>
      <c r="FE75" s="260"/>
      <c r="FF75" s="260"/>
      <c r="FG75" s="260"/>
      <c r="FH75" s="260"/>
      <c r="FI75" s="260"/>
      <c r="FJ75" s="260"/>
      <c r="FK75" s="260"/>
      <c r="FL75" s="260"/>
      <c r="FM75" s="260"/>
      <c r="FN75" s="260"/>
      <c r="FO75" s="260"/>
      <c r="FP75" s="260"/>
      <c r="FQ75" s="260"/>
      <c r="FR75" s="260"/>
      <c r="FS75" s="260"/>
      <c r="FT75" s="260"/>
      <c r="FU75" s="260"/>
      <c r="FV75" s="260"/>
      <c r="FW75" s="260"/>
      <c r="FX75" s="260"/>
      <c r="FY75" s="260"/>
      <c r="FZ75" s="260"/>
      <c r="GA75" s="260"/>
      <c r="GB75" s="260"/>
      <c r="GC75" s="260"/>
      <c r="GD75" s="260"/>
      <c r="GE75" s="260"/>
      <c r="GF75" s="260"/>
      <c r="GG75" s="260"/>
      <c r="GH75" s="260"/>
      <c r="GI75" s="260"/>
      <c r="GJ75" s="260"/>
      <c r="GK75" s="260"/>
      <c r="GL75" s="260"/>
      <c r="GM75" s="260"/>
      <c r="GN75" s="260"/>
      <c r="GO75" s="260"/>
      <c r="GP75" s="260"/>
      <c r="GQ75" s="260"/>
      <c r="GR75" s="260"/>
      <c r="GS75" s="260"/>
      <c r="GT75" s="260"/>
      <c r="GU75" s="260"/>
      <c r="GV75" s="260"/>
      <c r="GW75" s="260"/>
      <c r="GX75" s="260"/>
      <c r="GY75" s="260"/>
      <c r="GZ75" s="260"/>
      <c r="HA75" s="260"/>
      <c r="HB75" s="260"/>
      <c r="HC75" s="260"/>
      <c r="HD75" s="260"/>
      <c r="HE75" s="260"/>
      <c r="HF75" s="260"/>
      <c r="HG75" s="260"/>
      <c r="HH75" s="261"/>
      <c r="HI75" s="261"/>
      <c r="HJ75" s="261"/>
      <c r="HK75" s="261"/>
      <c r="HL75" s="261"/>
      <c r="HM75" s="261"/>
      <c r="HN75" s="261"/>
    </row>
    <row r="76" spans="1:222" s="262" customFormat="1" ht="31.2" x14ac:dyDescent="0.2">
      <c r="A76" s="50" t="s">
        <v>60</v>
      </c>
      <c r="B76" s="50" t="s">
        <v>87</v>
      </c>
      <c r="C76" s="50" t="s">
        <v>87</v>
      </c>
      <c r="D76" s="50" t="s">
        <v>55</v>
      </c>
      <c r="E76" s="174" t="s">
        <v>90</v>
      </c>
      <c r="F76" s="569">
        <v>2017005810715</v>
      </c>
      <c r="G76" s="161" t="s">
        <v>1087</v>
      </c>
      <c r="H76" s="141" t="s">
        <v>66</v>
      </c>
      <c r="I76" s="467">
        <v>38057</v>
      </c>
      <c r="J76" s="473" t="s">
        <v>861</v>
      </c>
      <c r="K76" s="474" t="s">
        <v>862</v>
      </c>
      <c r="L76" s="475">
        <v>2</v>
      </c>
      <c r="M76" s="476" t="s">
        <v>858</v>
      </c>
      <c r="N76" s="476" t="s">
        <v>859</v>
      </c>
      <c r="O76" s="53" t="s">
        <v>592</v>
      </c>
      <c r="P76" s="29">
        <f t="shared" si="15"/>
        <v>3000000000</v>
      </c>
      <c r="Q76" s="193">
        <f t="shared" si="6"/>
        <v>3000000000</v>
      </c>
      <c r="R76" s="34">
        <f t="shared" si="16"/>
        <v>3000000000</v>
      </c>
      <c r="S76" s="259">
        <v>3000000000</v>
      </c>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3"/>
      <c r="CD76" s="273"/>
      <c r="CE76" s="273"/>
      <c r="CF76" s="273"/>
      <c r="CG76" s="273"/>
      <c r="CH76" s="273"/>
      <c r="CI76" s="273"/>
      <c r="CJ76" s="273"/>
      <c r="CK76" s="273"/>
      <c r="CL76" s="273"/>
      <c r="CM76" s="273"/>
      <c r="CN76" s="273"/>
      <c r="CO76" s="273"/>
      <c r="CP76" s="273"/>
      <c r="CQ76" s="273"/>
      <c r="CR76" s="273"/>
      <c r="CS76" s="273"/>
      <c r="CT76" s="273"/>
      <c r="CU76" s="273"/>
      <c r="CV76" s="273"/>
      <c r="CW76" s="273"/>
      <c r="CX76" s="273"/>
      <c r="CY76" s="273"/>
      <c r="CZ76" s="273"/>
      <c r="DA76" s="273"/>
      <c r="DB76" s="273"/>
      <c r="DC76" s="273"/>
      <c r="DD76" s="273"/>
      <c r="DE76" s="273"/>
      <c r="DF76" s="273"/>
      <c r="DG76" s="273"/>
      <c r="DH76" s="273"/>
      <c r="DI76" s="273"/>
      <c r="DJ76" s="273"/>
      <c r="DK76" s="273"/>
      <c r="DL76" s="273"/>
      <c r="DM76" s="273"/>
      <c r="DN76" s="273"/>
      <c r="DO76" s="273"/>
      <c r="DP76" s="273"/>
      <c r="DQ76" s="273"/>
      <c r="DR76" s="273"/>
      <c r="DS76" s="273"/>
      <c r="DT76" s="273"/>
      <c r="DU76" s="273"/>
      <c r="DV76" s="273"/>
      <c r="DW76" s="273"/>
      <c r="DX76" s="273"/>
      <c r="DY76" s="273"/>
      <c r="DZ76" s="273"/>
      <c r="EA76" s="273"/>
      <c r="EB76" s="273"/>
      <c r="EC76" s="273"/>
      <c r="ED76" s="273"/>
      <c r="EE76" s="273"/>
      <c r="EF76" s="273"/>
      <c r="EG76" s="273"/>
      <c r="EH76" s="273"/>
      <c r="EI76" s="273"/>
      <c r="EJ76" s="273"/>
      <c r="EK76" s="273"/>
      <c r="EL76" s="273"/>
      <c r="EM76" s="273"/>
      <c r="EN76" s="273"/>
      <c r="EO76" s="273"/>
      <c r="EP76" s="273"/>
      <c r="EQ76" s="273"/>
      <c r="ER76" s="273"/>
      <c r="ES76" s="273"/>
      <c r="ET76" s="273"/>
      <c r="EU76" s="273"/>
      <c r="EV76" s="273"/>
      <c r="EW76" s="273"/>
      <c r="EX76" s="273"/>
      <c r="EY76" s="273"/>
      <c r="EZ76" s="273"/>
      <c r="FA76" s="273"/>
      <c r="FB76" s="273"/>
      <c r="FC76" s="273"/>
      <c r="FD76" s="273"/>
      <c r="FE76" s="273"/>
      <c r="FF76" s="273"/>
      <c r="FG76" s="273"/>
      <c r="FH76" s="273"/>
      <c r="FI76" s="273"/>
      <c r="FJ76" s="273"/>
      <c r="FK76" s="273"/>
      <c r="FL76" s="273"/>
      <c r="FM76" s="273"/>
      <c r="FN76" s="273"/>
      <c r="FO76" s="273"/>
      <c r="FP76" s="273"/>
      <c r="FQ76" s="273"/>
      <c r="FR76" s="273"/>
      <c r="FS76" s="273"/>
      <c r="FT76" s="273"/>
      <c r="FU76" s="273"/>
      <c r="FV76" s="273"/>
      <c r="FW76" s="273"/>
      <c r="FX76" s="273"/>
      <c r="FY76" s="273"/>
      <c r="FZ76" s="273"/>
      <c r="GA76" s="273"/>
      <c r="GB76" s="273"/>
      <c r="GC76" s="273"/>
      <c r="GD76" s="273"/>
      <c r="GE76" s="273"/>
      <c r="GF76" s="273"/>
      <c r="GG76" s="273"/>
      <c r="GH76" s="273"/>
      <c r="GI76" s="273"/>
      <c r="GJ76" s="273"/>
      <c r="GK76" s="273"/>
      <c r="GL76" s="273"/>
      <c r="GM76" s="273"/>
      <c r="GN76" s="273"/>
      <c r="GO76" s="273"/>
      <c r="GP76" s="273"/>
      <c r="GQ76" s="273"/>
      <c r="GR76" s="273"/>
      <c r="GS76" s="273"/>
      <c r="GT76" s="273"/>
      <c r="GU76" s="273"/>
      <c r="GV76" s="273"/>
      <c r="GW76" s="273"/>
      <c r="GX76" s="273"/>
      <c r="GY76" s="273"/>
      <c r="GZ76" s="273"/>
      <c r="HA76" s="273"/>
      <c r="HB76" s="273"/>
      <c r="HC76" s="273"/>
      <c r="HD76" s="273"/>
      <c r="HE76" s="273"/>
      <c r="HF76" s="273"/>
      <c r="HG76" s="273"/>
      <c r="HH76" s="270"/>
      <c r="HI76" s="270"/>
      <c r="HJ76" s="270"/>
      <c r="HK76" s="270"/>
      <c r="HL76" s="270"/>
      <c r="HM76" s="270"/>
      <c r="HN76" s="270"/>
    </row>
    <row r="77" spans="1:222" s="262" customFormat="1" x14ac:dyDescent="0.2">
      <c r="A77" s="122" t="s">
        <v>60</v>
      </c>
      <c r="B77" s="122" t="s">
        <v>87</v>
      </c>
      <c r="C77" s="122" t="s">
        <v>87</v>
      </c>
      <c r="D77" s="122" t="s">
        <v>55</v>
      </c>
      <c r="E77" s="274" t="s">
        <v>159</v>
      </c>
      <c r="F77" s="576"/>
      <c r="G77" s="100"/>
      <c r="H77" s="58"/>
      <c r="I77" s="477"/>
      <c r="J77" s="477"/>
      <c r="K77" s="477"/>
      <c r="L77" s="478"/>
      <c r="M77" s="477"/>
      <c r="N77" s="477"/>
      <c r="O77" s="59" t="s">
        <v>341</v>
      </c>
      <c r="P77" s="29"/>
      <c r="Q77" s="193">
        <f t="shared" si="6"/>
        <v>0</v>
      </c>
      <c r="R77" s="34">
        <f t="shared" si="16"/>
        <v>0</v>
      </c>
      <c r="S77" s="259"/>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c r="GK77" s="260"/>
      <c r="GL77" s="260"/>
      <c r="GM77" s="260"/>
      <c r="GN77" s="260"/>
      <c r="GO77" s="260"/>
      <c r="GP77" s="260"/>
      <c r="GQ77" s="260"/>
      <c r="GR77" s="260"/>
      <c r="GS77" s="260"/>
      <c r="GT77" s="260"/>
      <c r="GU77" s="260"/>
      <c r="GV77" s="260"/>
      <c r="GW77" s="260"/>
      <c r="GX77" s="260"/>
      <c r="GY77" s="260"/>
      <c r="GZ77" s="260"/>
      <c r="HA77" s="260"/>
      <c r="HB77" s="260"/>
      <c r="HC77" s="260"/>
      <c r="HD77" s="260"/>
      <c r="HE77" s="260"/>
      <c r="HF77" s="260"/>
      <c r="HG77" s="260"/>
      <c r="HH77" s="261"/>
      <c r="HI77" s="261"/>
      <c r="HJ77" s="261"/>
      <c r="HK77" s="261"/>
      <c r="HL77" s="261"/>
      <c r="HM77" s="261"/>
      <c r="HN77" s="261"/>
    </row>
    <row r="78" spans="1:222" s="262" customFormat="1" ht="63.75" customHeight="1" x14ac:dyDescent="0.2">
      <c r="A78" s="50" t="s">
        <v>60</v>
      </c>
      <c r="B78" s="50" t="s">
        <v>87</v>
      </c>
      <c r="C78" s="50" t="s">
        <v>87</v>
      </c>
      <c r="D78" s="50" t="s">
        <v>55</v>
      </c>
      <c r="E78" s="174" t="s">
        <v>159</v>
      </c>
      <c r="F78" s="568">
        <v>2018005810102</v>
      </c>
      <c r="G78" s="78" t="s">
        <v>342</v>
      </c>
      <c r="H78" s="50" t="s">
        <v>66</v>
      </c>
      <c r="I78" s="459">
        <v>36934</v>
      </c>
      <c r="J78" s="455" t="s">
        <v>343</v>
      </c>
      <c r="K78" s="455" t="s">
        <v>344</v>
      </c>
      <c r="L78" s="456">
        <v>300</v>
      </c>
      <c r="M78" s="456" t="s">
        <v>271</v>
      </c>
      <c r="N78" s="456" t="s">
        <v>256</v>
      </c>
      <c r="O78" s="133" t="s">
        <v>595</v>
      </c>
      <c r="P78" s="29">
        <f>Q78</f>
        <v>383227376.36000001</v>
      </c>
      <c r="Q78" s="193">
        <f t="shared" si="6"/>
        <v>383227376.36000001</v>
      </c>
      <c r="R78" s="34">
        <f t="shared" si="16"/>
        <v>383227376.36000001</v>
      </c>
      <c r="S78" s="259">
        <v>383227376.36000001</v>
      </c>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c r="GK78" s="260"/>
      <c r="GL78" s="260"/>
      <c r="GM78" s="260"/>
      <c r="GN78" s="260"/>
      <c r="GO78" s="260"/>
      <c r="GP78" s="260"/>
      <c r="GQ78" s="260"/>
      <c r="GR78" s="260"/>
      <c r="GS78" s="260"/>
      <c r="GT78" s="260"/>
      <c r="GU78" s="260"/>
      <c r="GV78" s="260"/>
      <c r="GW78" s="260"/>
      <c r="GX78" s="260"/>
      <c r="GY78" s="260"/>
      <c r="GZ78" s="260"/>
      <c r="HA78" s="260"/>
      <c r="HB78" s="260"/>
      <c r="HC78" s="260"/>
      <c r="HD78" s="260"/>
      <c r="HE78" s="260"/>
      <c r="HF78" s="260"/>
      <c r="HG78" s="260"/>
      <c r="HH78" s="261"/>
      <c r="HI78" s="261"/>
      <c r="HJ78" s="261"/>
      <c r="HK78" s="261"/>
      <c r="HL78" s="261"/>
      <c r="HM78" s="261"/>
      <c r="HN78" s="261"/>
    </row>
    <row r="79" spans="1:222" x14ac:dyDescent="0.2">
      <c r="A79" s="13" t="s">
        <v>60</v>
      </c>
      <c r="B79" s="13" t="s">
        <v>50</v>
      </c>
      <c r="C79" s="13"/>
      <c r="D79" s="13"/>
      <c r="E79" s="87"/>
      <c r="F79" s="577"/>
      <c r="G79" s="93"/>
      <c r="H79" s="46"/>
      <c r="I79" s="479"/>
      <c r="J79" s="479"/>
      <c r="K79" s="479"/>
      <c r="L79" s="480"/>
      <c r="M79" s="434"/>
      <c r="N79" s="434"/>
      <c r="O79" s="15" t="s">
        <v>106</v>
      </c>
      <c r="P79" s="29">
        <f>Q79</f>
        <v>0</v>
      </c>
      <c r="Q79" s="193">
        <f t="shared" si="6"/>
        <v>0</v>
      </c>
      <c r="R79" s="34">
        <f t="shared" si="16"/>
        <v>0</v>
      </c>
      <c r="S79" s="275"/>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89"/>
      <c r="BW79" s="189"/>
      <c r="BX79" s="189"/>
      <c r="BY79" s="189"/>
      <c r="BZ79" s="189"/>
      <c r="CA79" s="189"/>
      <c r="CB79" s="189"/>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276"/>
      <c r="EN79" s="276"/>
      <c r="EO79" s="276"/>
      <c r="EP79" s="276"/>
      <c r="EQ79" s="276"/>
      <c r="ER79" s="276"/>
      <c r="ES79" s="276"/>
      <c r="ET79" s="276"/>
      <c r="EU79" s="276"/>
      <c r="EV79" s="276"/>
      <c r="EW79" s="276"/>
      <c r="EX79" s="276"/>
      <c r="EY79" s="276"/>
      <c r="EZ79" s="276"/>
      <c r="FA79" s="276"/>
      <c r="FB79" s="276"/>
      <c r="FC79" s="276"/>
      <c r="FD79" s="276"/>
      <c r="FE79" s="276"/>
      <c r="FF79" s="276"/>
      <c r="FG79" s="276"/>
      <c r="FH79" s="276"/>
      <c r="FI79" s="276"/>
      <c r="FJ79" s="276"/>
      <c r="FK79" s="276"/>
      <c r="FL79" s="276"/>
      <c r="FM79" s="276"/>
      <c r="FN79" s="276"/>
      <c r="FO79" s="276"/>
      <c r="FP79" s="276"/>
      <c r="FQ79" s="276"/>
      <c r="FR79" s="276"/>
      <c r="FS79" s="276"/>
      <c r="FT79" s="276"/>
      <c r="FU79" s="276"/>
      <c r="FV79" s="276"/>
      <c r="FW79" s="276"/>
      <c r="FX79" s="276"/>
      <c r="FY79" s="276"/>
      <c r="FZ79" s="276"/>
      <c r="GA79" s="276"/>
      <c r="GB79" s="276"/>
      <c r="GC79" s="276"/>
      <c r="GD79" s="276"/>
      <c r="GE79" s="276"/>
      <c r="GF79" s="276"/>
      <c r="GG79" s="276"/>
      <c r="GH79" s="276"/>
      <c r="GI79" s="276"/>
      <c r="GJ79" s="276"/>
      <c r="GK79" s="276"/>
      <c r="GL79" s="276"/>
      <c r="GM79" s="276"/>
      <c r="GN79" s="276"/>
      <c r="GO79" s="276"/>
      <c r="GP79" s="276"/>
      <c r="GQ79" s="276"/>
      <c r="GR79" s="276"/>
      <c r="GS79" s="276"/>
      <c r="GT79" s="276"/>
      <c r="GU79" s="276"/>
      <c r="GV79" s="276"/>
      <c r="GW79" s="276"/>
      <c r="GX79" s="276"/>
      <c r="GY79" s="276"/>
      <c r="GZ79" s="276"/>
      <c r="HA79" s="276"/>
      <c r="HB79" s="276"/>
      <c r="HC79" s="276"/>
      <c r="HD79" s="276"/>
      <c r="HE79" s="276"/>
      <c r="HF79" s="276"/>
      <c r="HG79" s="276"/>
      <c r="HH79" s="180"/>
      <c r="HI79" s="180"/>
      <c r="HJ79" s="180"/>
      <c r="HK79" s="180"/>
      <c r="HL79" s="180"/>
      <c r="HM79" s="180"/>
      <c r="HN79" s="180"/>
    </row>
    <row r="80" spans="1:222" x14ac:dyDescent="0.2">
      <c r="A80" s="205" t="s">
        <v>60</v>
      </c>
      <c r="B80" s="205" t="s">
        <v>50</v>
      </c>
      <c r="C80" s="205" t="s">
        <v>52</v>
      </c>
      <c r="D80" s="205"/>
      <c r="E80" s="206"/>
      <c r="F80" s="565"/>
      <c r="G80" s="94"/>
      <c r="H80" s="208"/>
      <c r="I80" s="482"/>
      <c r="J80" s="482"/>
      <c r="K80" s="482"/>
      <c r="L80" s="483"/>
      <c r="M80" s="436"/>
      <c r="N80" s="436"/>
      <c r="O80" s="209" t="s">
        <v>107</v>
      </c>
      <c r="P80" s="29">
        <f>Q80</f>
        <v>0</v>
      </c>
      <c r="Q80" s="193">
        <f t="shared" ref="Q80:Q84" si="17">R80</f>
        <v>0</v>
      </c>
      <c r="R80" s="34">
        <f t="shared" si="16"/>
        <v>0</v>
      </c>
      <c r="S80" s="275"/>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189"/>
      <c r="BY80" s="189"/>
      <c r="BZ80" s="189"/>
      <c r="CA80" s="189"/>
      <c r="CB80" s="189"/>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276"/>
      <c r="EN80" s="276"/>
      <c r="EO80" s="276"/>
      <c r="EP80" s="276"/>
      <c r="EQ80" s="276"/>
      <c r="ER80" s="276"/>
      <c r="ES80" s="276"/>
      <c r="ET80" s="276"/>
      <c r="EU80" s="276"/>
      <c r="EV80" s="276"/>
      <c r="EW80" s="276"/>
      <c r="EX80" s="276"/>
      <c r="EY80" s="276"/>
      <c r="EZ80" s="276"/>
      <c r="FA80" s="276"/>
      <c r="FB80" s="276"/>
      <c r="FC80" s="276"/>
      <c r="FD80" s="276"/>
      <c r="FE80" s="276"/>
      <c r="FF80" s="276"/>
      <c r="FG80" s="276"/>
      <c r="FH80" s="276"/>
      <c r="FI80" s="276"/>
      <c r="FJ80" s="276"/>
      <c r="FK80" s="276"/>
      <c r="FL80" s="276"/>
      <c r="FM80" s="276"/>
      <c r="FN80" s="276"/>
      <c r="FO80" s="276"/>
      <c r="FP80" s="276"/>
      <c r="FQ80" s="276"/>
      <c r="FR80" s="276"/>
      <c r="FS80" s="276"/>
      <c r="FT80" s="276"/>
      <c r="FU80" s="276"/>
      <c r="FV80" s="276"/>
      <c r="FW80" s="276"/>
      <c r="FX80" s="276"/>
      <c r="FY80" s="276"/>
      <c r="FZ80" s="276"/>
      <c r="GA80" s="276"/>
      <c r="GB80" s="276"/>
      <c r="GC80" s="276"/>
      <c r="GD80" s="276"/>
      <c r="GE80" s="276"/>
      <c r="GF80" s="276"/>
      <c r="GG80" s="276"/>
      <c r="GH80" s="276"/>
      <c r="GI80" s="276"/>
      <c r="GJ80" s="276"/>
      <c r="GK80" s="276"/>
      <c r="GL80" s="276"/>
      <c r="GM80" s="276"/>
      <c r="GN80" s="276"/>
      <c r="GO80" s="276"/>
      <c r="GP80" s="276"/>
      <c r="GQ80" s="276"/>
      <c r="GR80" s="276"/>
      <c r="GS80" s="276"/>
      <c r="GT80" s="276"/>
      <c r="GU80" s="276"/>
      <c r="GV80" s="276"/>
      <c r="GW80" s="276"/>
      <c r="GX80" s="276"/>
      <c r="GY80" s="276"/>
      <c r="GZ80" s="276"/>
      <c r="HA80" s="276"/>
      <c r="HB80" s="276"/>
      <c r="HC80" s="276"/>
      <c r="HD80" s="276"/>
      <c r="HE80" s="276"/>
      <c r="HF80" s="276"/>
      <c r="HG80" s="276"/>
      <c r="HH80" s="180"/>
      <c r="HI80" s="180"/>
      <c r="HJ80" s="180"/>
      <c r="HK80" s="180"/>
      <c r="HL80" s="180"/>
      <c r="HM80" s="180"/>
      <c r="HN80" s="180"/>
    </row>
    <row r="81" spans="1:222" x14ac:dyDescent="0.2">
      <c r="A81" s="30" t="s">
        <v>60</v>
      </c>
      <c r="B81" s="30" t="s">
        <v>50</v>
      </c>
      <c r="C81" s="30" t="s">
        <v>52</v>
      </c>
      <c r="D81" s="30" t="s">
        <v>108</v>
      </c>
      <c r="E81" s="89"/>
      <c r="F81" s="570"/>
      <c r="G81" s="97"/>
      <c r="H81" s="19"/>
      <c r="I81" s="446"/>
      <c r="J81" s="446"/>
      <c r="K81" s="446"/>
      <c r="L81" s="447"/>
      <c r="M81" s="446"/>
      <c r="N81" s="446"/>
      <c r="O81" s="20" t="s">
        <v>109</v>
      </c>
      <c r="P81" s="29">
        <f>Q81</f>
        <v>0</v>
      </c>
      <c r="Q81" s="193">
        <f t="shared" si="17"/>
        <v>0</v>
      </c>
      <c r="R81" s="34">
        <f t="shared" si="16"/>
        <v>0</v>
      </c>
      <c r="S81" s="275"/>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189"/>
      <c r="BY81" s="189"/>
      <c r="BZ81" s="189"/>
      <c r="CA81" s="189"/>
      <c r="CB81" s="189"/>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c r="EI81" s="192"/>
      <c r="EJ81" s="192"/>
      <c r="EK81" s="192"/>
      <c r="EL81" s="192"/>
      <c r="EM81" s="192"/>
      <c r="EN81" s="192"/>
      <c r="EO81" s="192"/>
      <c r="EP81" s="192"/>
      <c r="EQ81" s="192"/>
      <c r="ER81" s="192"/>
      <c r="ES81" s="192"/>
      <c r="ET81" s="192"/>
      <c r="EU81" s="192"/>
      <c r="EV81" s="192"/>
      <c r="EW81" s="192"/>
      <c r="EX81" s="192"/>
      <c r="EY81" s="192"/>
      <c r="EZ81" s="192"/>
      <c r="FA81" s="192"/>
      <c r="FB81" s="192"/>
      <c r="FC81" s="192"/>
      <c r="FD81" s="192"/>
      <c r="FE81" s="192"/>
      <c r="FF81" s="192"/>
      <c r="FG81" s="192"/>
      <c r="FH81" s="192"/>
      <c r="FI81" s="192"/>
      <c r="FJ81" s="192"/>
      <c r="FK81" s="192"/>
      <c r="FL81" s="192"/>
      <c r="FM81" s="192"/>
      <c r="FN81" s="192"/>
      <c r="FO81" s="192"/>
      <c r="FP81" s="192"/>
      <c r="FQ81" s="192"/>
      <c r="FR81" s="192"/>
      <c r="FS81" s="192"/>
      <c r="FT81" s="192"/>
      <c r="FU81" s="192"/>
      <c r="FV81" s="192"/>
      <c r="FW81" s="192"/>
      <c r="FX81" s="192"/>
      <c r="FY81" s="192"/>
      <c r="FZ81" s="192"/>
      <c r="GA81" s="192"/>
      <c r="GB81" s="192"/>
      <c r="GC81" s="192"/>
      <c r="GD81" s="192"/>
      <c r="GE81" s="192"/>
      <c r="GF81" s="192"/>
      <c r="GG81" s="192"/>
      <c r="GH81" s="192"/>
      <c r="GI81" s="192"/>
      <c r="GJ81" s="192"/>
      <c r="GK81" s="192"/>
      <c r="GL81" s="192"/>
      <c r="GM81" s="192"/>
      <c r="GN81" s="192"/>
      <c r="GO81" s="192"/>
      <c r="GP81" s="192"/>
      <c r="GQ81" s="192"/>
      <c r="GR81" s="192"/>
      <c r="GS81" s="192"/>
      <c r="GT81" s="192"/>
      <c r="GU81" s="192"/>
      <c r="GV81" s="192"/>
      <c r="GW81" s="192"/>
      <c r="GX81" s="192"/>
      <c r="GY81" s="192"/>
      <c r="GZ81" s="192"/>
      <c r="HA81" s="192"/>
      <c r="HB81" s="192"/>
      <c r="HC81" s="192"/>
      <c r="HD81" s="192"/>
      <c r="HE81" s="192"/>
      <c r="HF81" s="192"/>
      <c r="HG81" s="192"/>
      <c r="HH81" s="204"/>
      <c r="HI81" s="204"/>
      <c r="HJ81" s="204"/>
      <c r="HK81" s="204"/>
      <c r="HL81" s="204"/>
      <c r="HM81" s="204"/>
      <c r="HN81" s="204"/>
    </row>
    <row r="82" spans="1:222" x14ac:dyDescent="0.2">
      <c r="A82" s="60" t="s">
        <v>60</v>
      </c>
      <c r="B82" s="60" t="s">
        <v>50</v>
      </c>
      <c r="C82" s="60" t="s">
        <v>52</v>
      </c>
      <c r="D82" s="60" t="s">
        <v>108</v>
      </c>
      <c r="E82" s="92" t="s">
        <v>110</v>
      </c>
      <c r="F82" s="576"/>
      <c r="G82" s="98"/>
      <c r="H82" s="56"/>
      <c r="I82" s="451"/>
      <c r="J82" s="451"/>
      <c r="K82" s="451"/>
      <c r="L82" s="452"/>
      <c r="M82" s="451"/>
      <c r="N82" s="451"/>
      <c r="O82" s="57" t="s">
        <v>111</v>
      </c>
      <c r="P82" s="29"/>
      <c r="Q82" s="193">
        <f t="shared" si="17"/>
        <v>0</v>
      </c>
      <c r="R82" s="34">
        <f t="shared" si="16"/>
        <v>0</v>
      </c>
      <c r="S82" s="199"/>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04"/>
      <c r="GE82" s="204"/>
      <c r="GF82" s="204"/>
      <c r="GG82" s="204"/>
      <c r="GH82" s="204"/>
      <c r="GI82" s="204"/>
      <c r="GJ82" s="204"/>
      <c r="GK82" s="204"/>
      <c r="GL82" s="204"/>
      <c r="GM82" s="204"/>
      <c r="GN82" s="204"/>
      <c r="GO82" s="204"/>
      <c r="GP82" s="204"/>
      <c r="GQ82" s="204"/>
      <c r="GR82" s="204"/>
      <c r="GS82" s="204"/>
      <c r="GT82" s="204"/>
      <c r="GU82" s="204"/>
      <c r="GV82" s="204"/>
      <c r="GW82" s="204"/>
      <c r="GX82" s="204"/>
      <c r="GY82" s="204"/>
      <c r="GZ82" s="204"/>
      <c r="HA82" s="204"/>
      <c r="HB82" s="204"/>
      <c r="HC82" s="204"/>
      <c r="HD82" s="204"/>
      <c r="HE82" s="204"/>
      <c r="HF82" s="204"/>
      <c r="HG82" s="204"/>
      <c r="HH82" s="204"/>
      <c r="HI82" s="204"/>
      <c r="HJ82" s="204"/>
      <c r="HK82" s="204"/>
      <c r="HL82" s="204"/>
      <c r="HM82" s="204"/>
      <c r="HN82" s="204"/>
    </row>
    <row r="83" spans="1:222" s="262" customFormat="1" ht="46.8" x14ac:dyDescent="0.2">
      <c r="A83" s="21" t="s">
        <v>60</v>
      </c>
      <c r="B83" s="22" t="s">
        <v>50</v>
      </c>
      <c r="C83" s="22" t="s">
        <v>52</v>
      </c>
      <c r="D83" s="22" t="s">
        <v>108</v>
      </c>
      <c r="E83" s="27" t="s">
        <v>110</v>
      </c>
      <c r="F83" s="580">
        <v>2018005810083</v>
      </c>
      <c r="G83" s="101" t="s">
        <v>345</v>
      </c>
      <c r="H83" s="21" t="s">
        <v>66</v>
      </c>
      <c r="I83" s="448" t="s">
        <v>428</v>
      </c>
      <c r="J83" s="484" t="s">
        <v>429</v>
      </c>
      <c r="K83" s="484" t="s">
        <v>430</v>
      </c>
      <c r="L83" s="485">
        <v>3</v>
      </c>
      <c r="M83" s="485" t="s">
        <v>263</v>
      </c>
      <c r="N83" s="485" t="s">
        <v>863</v>
      </c>
      <c r="O83" s="134" t="s">
        <v>706</v>
      </c>
      <c r="P83" s="29">
        <f>Q83</f>
        <v>1000000000</v>
      </c>
      <c r="Q83" s="193">
        <f t="shared" si="17"/>
        <v>1000000000</v>
      </c>
      <c r="R83" s="34">
        <f t="shared" si="16"/>
        <v>1000000000</v>
      </c>
      <c r="S83" s="259">
        <v>1000000000</v>
      </c>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270"/>
      <c r="CD83" s="270"/>
      <c r="CE83" s="270"/>
      <c r="CF83" s="270"/>
      <c r="CG83" s="270"/>
      <c r="CH83" s="270"/>
      <c r="CI83" s="270"/>
      <c r="CJ83" s="270"/>
      <c r="CK83" s="270"/>
      <c r="CL83" s="270"/>
      <c r="CM83" s="270"/>
      <c r="CN83" s="270"/>
      <c r="CO83" s="270"/>
      <c r="CP83" s="270"/>
      <c r="CQ83" s="270"/>
      <c r="CR83" s="270"/>
      <c r="CS83" s="270"/>
      <c r="CT83" s="270"/>
      <c r="CU83" s="270"/>
      <c r="CV83" s="270"/>
      <c r="CW83" s="270"/>
      <c r="CX83" s="270"/>
      <c r="CY83" s="270"/>
      <c r="CZ83" s="270"/>
      <c r="DA83" s="270"/>
      <c r="DB83" s="270"/>
      <c r="DC83" s="270"/>
      <c r="DD83" s="270"/>
      <c r="DE83" s="270"/>
      <c r="DF83" s="270"/>
      <c r="DG83" s="270"/>
      <c r="DH83" s="270"/>
      <c r="DI83" s="270"/>
      <c r="DJ83" s="270"/>
      <c r="DK83" s="270"/>
      <c r="DL83" s="270"/>
      <c r="DM83" s="270"/>
      <c r="DN83" s="270"/>
      <c r="DO83" s="270"/>
      <c r="DP83" s="270"/>
      <c r="DQ83" s="270"/>
      <c r="DR83" s="270"/>
      <c r="DS83" s="270"/>
      <c r="DT83" s="270"/>
      <c r="DU83" s="270"/>
      <c r="DV83" s="270"/>
      <c r="DW83" s="270"/>
      <c r="DX83" s="270"/>
      <c r="DY83" s="270"/>
      <c r="DZ83" s="270"/>
      <c r="EA83" s="270"/>
      <c r="EB83" s="270"/>
      <c r="EC83" s="270"/>
      <c r="ED83" s="270"/>
      <c r="EE83" s="270"/>
      <c r="EF83" s="270"/>
      <c r="EG83" s="270"/>
      <c r="EH83" s="270"/>
      <c r="EI83" s="270"/>
      <c r="EJ83" s="270"/>
      <c r="EK83" s="270"/>
      <c r="EL83" s="270"/>
      <c r="EM83" s="270"/>
      <c r="EN83" s="270"/>
      <c r="EO83" s="270"/>
      <c r="EP83" s="270"/>
      <c r="EQ83" s="270"/>
      <c r="ER83" s="270"/>
      <c r="ES83" s="270"/>
      <c r="ET83" s="270"/>
      <c r="EU83" s="270"/>
      <c r="EV83" s="270"/>
      <c r="EW83" s="270"/>
      <c r="EX83" s="270"/>
      <c r="EY83" s="270"/>
      <c r="EZ83" s="270"/>
      <c r="FA83" s="270"/>
      <c r="FB83" s="270"/>
      <c r="FC83" s="270"/>
      <c r="FD83" s="270"/>
      <c r="FE83" s="270"/>
      <c r="FF83" s="270"/>
      <c r="FG83" s="270"/>
      <c r="FH83" s="270"/>
      <c r="FI83" s="270"/>
      <c r="FJ83" s="270"/>
      <c r="FK83" s="270"/>
      <c r="FL83" s="270"/>
      <c r="FM83" s="270"/>
      <c r="FN83" s="270"/>
      <c r="FO83" s="270"/>
      <c r="FP83" s="270"/>
      <c r="FQ83" s="270"/>
      <c r="FR83" s="270"/>
      <c r="FS83" s="270"/>
      <c r="FT83" s="270"/>
      <c r="FU83" s="270"/>
      <c r="FV83" s="270"/>
      <c r="FW83" s="270"/>
      <c r="FX83" s="270"/>
      <c r="FY83" s="270"/>
      <c r="FZ83" s="270"/>
      <c r="GA83" s="270"/>
      <c r="GB83" s="270"/>
      <c r="GC83" s="270"/>
      <c r="GD83" s="270"/>
      <c r="GE83" s="270"/>
      <c r="GF83" s="270"/>
      <c r="GG83" s="270"/>
      <c r="GH83" s="270"/>
      <c r="GI83" s="270"/>
      <c r="GJ83" s="270"/>
      <c r="GK83" s="270"/>
      <c r="GL83" s="270"/>
      <c r="GM83" s="270"/>
      <c r="GN83" s="270"/>
      <c r="GO83" s="270"/>
      <c r="GP83" s="270"/>
      <c r="GQ83" s="270"/>
      <c r="GR83" s="270"/>
      <c r="GS83" s="270"/>
      <c r="GT83" s="270"/>
      <c r="GU83" s="270"/>
      <c r="GV83" s="270"/>
      <c r="GW83" s="270"/>
      <c r="GX83" s="270"/>
      <c r="GY83" s="270"/>
      <c r="GZ83" s="270"/>
      <c r="HA83" s="270"/>
      <c r="HB83" s="270"/>
      <c r="HC83" s="270"/>
      <c r="HD83" s="270"/>
      <c r="HE83" s="270"/>
      <c r="HF83" s="270"/>
      <c r="HG83" s="270"/>
      <c r="HH83" s="270"/>
      <c r="HI83" s="270"/>
      <c r="HJ83" s="270"/>
      <c r="HK83" s="270"/>
      <c r="HL83" s="270"/>
      <c r="HM83" s="270"/>
      <c r="HN83" s="270"/>
    </row>
    <row r="84" spans="1:222" ht="39" x14ac:dyDescent="0.2">
      <c r="A84" s="21" t="s">
        <v>60</v>
      </c>
      <c r="B84" s="22" t="s">
        <v>50</v>
      </c>
      <c r="C84" s="22" t="s">
        <v>52</v>
      </c>
      <c r="D84" s="22" t="s">
        <v>108</v>
      </c>
      <c r="E84" s="27" t="s">
        <v>110</v>
      </c>
      <c r="F84" s="569">
        <v>2018005810347</v>
      </c>
      <c r="G84" s="129" t="s">
        <v>1088</v>
      </c>
      <c r="H84" s="28" t="s">
        <v>66</v>
      </c>
      <c r="I84" s="448" t="s">
        <v>432</v>
      </c>
      <c r="J84" s="442" t="s">
        <v>433</v>
      </c>
      <c r="K84" s="442" t="s">
        <v>434</v>
      </c>
      <c r="L84" s="443">
        <v>1</v>
      </c>
      <c r="M84" s="443" t="s">
        <v>263</v>
      </c>
      <c r="N84" s="443" t="s">
        <v>863</v>
      </c>
      <c r="O84" s="31" t="s">
        <v>770</v>
      </c>
      <c r="P84" s="29">
        <f>Q84</f>
        <v>3500000000</v>
      </c>
      <c r="Q84" s="193">
        <f t="shared" si="17"/>
        <v>3500000000</v>
      </c>
      <c r="R84" s="34">
        <f t="shared" si="16"/>
        <v>3500000000</v>
      </c>
      <c r="S84" s="199">
        <v>3500000000</v>
      </c>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189"/>
      <c r="BY84" s="189"/>
      <c r="BZ84" s="189"/>
      <c r="CA84" s="189"/>
      <c r="CB84" s="189"/>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2"/>
      <c r="EW84" s="192"/>
      <c r="EX84" s="192"/>
      <c r="EY84" s="192"/>
      <c r="EZ84" s="192"/>
      <c r="FA84" s="192"/>
      <c r="FB84" s="192"/>
      <c r="FC84" s="192"/>
      <c r="FD84" s="192"/>
      <c r="FE84" s="192"/>
      <c r="FF84" s="192"/>
      <c r="FG84" s="192"/>
      <c r="FH84" s="192"/>
      <c r="FI84" s="192"/>
      <c r="FJ84" s="192"/>
      <c r="FK84" s="192"/>
      <c r="FL84" s="192"/>
      <c r="FM84" s="192"/>
      <c r="FN84" s="192"/>
      <c r="FO84" s="192"/>
      <c r="FP84" s="192"/>
      <c r="FQ84" s="192"/>
      <c r="FR84" s="192"/>
      <c r="FS84" s="192"/>
      <c r="FT84" s="192"/>
      <c r="FU84" s="192"/>
      <c r="FV84" s="192"/>
      <c r="FW84" s="192"/>
      <c r="FX84" s="192"/>
      <c r="FY84" s="192"/>
      <c r="FZ84" s="192"/>
      <c r="GA84" s="192"/>
      <c r="GB84" s="192"/>
      <c r="GC84" s="192"/>
      <c r="GD84" s="192"/>
      <c r="GE84" s="192"/>
      <c r="GF84" s="192"/>
      <c r="GG84" s="192"/>
      <c r="GH84" s="192"/>
      <c r="GI84" s="192"/>
      <c r="GJ84" s="192"/>
      <c r="GK84" s="192"/>
      <c r="GL84" s="192"/>
      <c r="GM84" s="192"/>
      <c r="GN84" s="192"/>
      <c r="GO84" s="192"/>
      <c r="GP84" s="192"/>
      <c r="GQ84" s="192"/>
      <c r="GR84" s="192"/>
      <c r="GS84" s="192"/>
      <c r="GT84" s="192"/>
      <c r="GU84" s="192"/>
      <c r="GV84" s="192"/>
      <c r="GW84" s="192"/>
      <c r="GX84" s="192"/>
      <c r="GY84" s="192"/>
      <c r="GZ84" s="192"/>
      <c r="HA84" s="192"/>
      <c r="HB84" s="192"/>
      <c r="HC84" s="192"/>
      <c r="HD84" s="192"/>
      <c r="HE84" s="192"/>
      <c r="HF84" s="192"/>
      <c r="HG84" s="192"/>
      <c r="HH84" s="204"/>
      <c r="HI84" s="204"/>
      <c r="HJ84" s="204"/>
      <c r="HK84" s="204"/>
      <c r="HL84" s="204"/>
      <c r="HM84" s="204"/>
      <c r="HN84" s="204"/>
    </row>
    <row r="85" spans="1:222" x14ac:dyDescent="0.2">
      <c r="A85" s="60" t="s">
        <v>60</v>
      </c>
      <c r="B85" s="60" t="s">
        <v>50</v>
      </c>
      <c r="C85" s="60" t="s">
        <v>52</v>
      </c>
      <c r="D85" s="60" t="s">
        <v>108</v>
      </c>
      <c r="E85" s="92" t="s">
        <v>753</v>
      </c>
      <c r="F85" s="576"/>
      <c r="G85" s="98"/>
      <c r="H85" s="56"/>
      <c r="I85" s="451"/>
      <c r="J85" s="451"/>
      <c r="K85" s="451"/>
      <c r="L85" s="452"/>
      <c r="M85" s="451"/>
      <c r="N85" s="451"/>
      <c r="O85" s="57" t="s">
        <v>752</v>
      </c>
      <c r="P85" s="29"/>
      <c r="Q85" s="193"/>
      <c r="R85" s="34"/>
      <c r="S85" s="19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189"/>
      <c r="BY85" s="189"/>
      <c r="BZ85" s="189"/>
      <c r="CA85" s="189"/>
      <c r="CB85" s="189"/>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2"/>
      <c r="EN85" s="192"/>
      <c r="EO85" s="192"/>
      <c r="EP85" s="192"/>
      <c r="EQ85" s="192"/>
      <c r="ER85" s="192"/>
      <c r="ES85" s="192"/>
      <c r="ET85" s="192"/>
      <c r="EU85" s="192"/>
      <c r="EV85" s="192"/>
      <c r="EW85" s="192"/>
      <c r="EX85" s="192"/>
      <c r="EY85" s="192"/>
      <c r="EZ85" s="192"/>
      <c r="FA85" s="192"/>
      <c r="FB85" s="192"/>
      <c r="FC85" s="192"/>
      <c r="FD85" s="192"/>
      <c r="FE85" s="192"/>
      <c r="FF85" s="192"/>
      <c r="FG85" s="192"/>
      <c r="FH85" s="192"/>
      <c r="FI85" s="192"/>
      <c r="FJ85" s="192"/>
      <c r="FK85" s="192"/>
      <c r="FL85" s="192"/>
      <c r="FM85" s="192"/>
      <c r="FN85" s="192"/>
      <c r="FO85" s="192"/>
      <c r="FP85" s="192"/>
      <c r="FQ85" s="192"/>
      <c r="FR85" s="192"/>
      <c r="FS85" s="192"/>
      <c r="FT85" s="192"/>
      <c r="FU85" s="192"/>
      <c r="FV85" s="192"/>
      <c r="FW85" s="192"/>
      <c r="FX85" s="192"/>
      <c r="FY85" s="192"/>
      <c r="FZ85" s="192"/>
      <c r="GA85" s="192"/>
      <c r="GB85" s="192"/>
      <c r="GC85" s="192"/>
      <c r="GD85" s="192"/>
      <c r="GE85" s="192"/>
      <c r="GF85" s="192"/>
      <c r="GG85" s="192"/>
      <c r="GH85" s="192"/>
      <c r="GI85" s="192"/>
      <c r="GJ85" s="192"/>
      <c r="GK85" s="192"/>
      <c r="GL85" s="192"/>
      <c r="GM85" s="192"/>
      <c r="GN85" s="192"/>
      <c r="GO85" s="192"/>
      <c r="GP85" s="192"/>
      <c r="GQ85" s="192"/>
      <c r="GR85" s="192"/>
      <c r="GS85" s="192"/>
      <c r="GT85" s="192"/>
      <c r="GU85" s="192"/>
      <c r="GV85" s="192"/>
      <c r="GW85" s="192"/>
      <c r="GX85" s="192"/>
      <c r="GY85" s="192"/>
      <c r="GZ85" s="192"/>
      <c r="HA85" s="192"/>
      <c r="HB85" s="192"/>
      <c r="HC85" s="192"/>
      <c r="HD85" s="192"/>
      <c r="HE85" s="192"/>
      <c r="HF85" s="192"/>
      <c r="HG85" s="192"/>
      <c r="HH85" s="204"/>
      <c r="HI85" s="204"/>
      <c r="HJ85" s="204"/>
      <c r="HK85" s="204"/>
      <c r="HL85" s="204"/>
      <c r="HM85" s="204"/>
      <c r="HN85" s="204"/>
    </row>
    <row r="86" spans="1:222" ht="39" x14ac:dyDescent="0.2">
      <c r="A86" s="159" t="s">
        <v>60</v>
      </c>
      <c r="B86" s="22" t="s">
        <v>50</v>
      </c>
      <c r="C86" s="22" t="s">
        <v>52</v>
      </c>
      <c r="D86" s="22" t="s">
        <v>108</v>
      </c>
      <c r="E86" s="27" t="s">
        <v>753</v>
      </c>
      <c r="F86" s="569">
        <v>2018005810348</v>
      </c>
      <c r="G86" s="129" t="s">
        <v>1089</v>
      </c>
      <c r="H86" s="22" t="s">
        <v>66</v>
      </c>
      <c r="I86" s="448" t="s">
        <v>866</v>
      </c>
      <c r="J86" s="484" t="s">
        <v>864</v>
      </c>
      <c r="K86" s="484" t="s">
        <v>865</v>
      </c>
      <c r="L86" s="485">
        <v>9000</v>
      </c>
      <c r="M86" s="485" t="s">
        <v>867</v>
      </c>
      <c r="N86" s="485" t="s">
        <v>868</v>
      </c>
      <c r="O86" s="31" t="s">
        <v>804</v>
      </c>
      <c r="P86" s="29">
        <f>Q86</f>
        <v>390000000</v>
      </c>
      <c r="Q86" s="193">
        <f>R86</f>
        <v>390000000</v>
      </c>
      <c r="R86" s="34">
        <f t="shared" ref="R86:R117" si="18">SUM(S86:CB86)</f>
        <v>390000000</v>
      </c>
      <c r="S86" s="199">
        <v>390000000</v>
      </c>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c r="BO86" s="189"/>
      <c r="BP86" s="189"/>
      <c r="BQ86" s="189"/>
      <c r="BR86" s="189"/>
      <c r="BS86" s="189"/>
      <c r="BT86" s="189"/>
      <c r="BU86" s="189"/>
      <c r="BV86" s="189"/>
      <c r="BW86" s="189"/>
      <c r="BX86" s="189"/>
      <c r="BY86" s="189"/>
      <c r="BZ86" s="189"/>
      <c r="CA86" s="189"/>
      <c r="CB86" s="189"/>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192"/>
      <c r="FA86" s="192"/>
      <c r="FB86" s="192"/>
      <c r="FC86" s="192"/>
      <c r="FD86" s="192"/>
      <c r="FE86" s="192"/>
      <c r="FF86" s="192"/>
      <c r="FG86" s="192"/>
      <c r="FH86" s="192"/>
      <c r="FI86" s="192"/>
      <c r="FJ86" s="192"/>
      <c r="FK86" s="192"/>
      <c r="FL86" s="192"/>
      <c r="FM86" s="192"/>
      <c r="FN86" s="192"/>
      <c r="FO86" s="192"/>
      <c r="FP86" s="192"/>
      <c r="FQ86" s="192"/>
      <c r="FR86" s="192"/>
      <c r="FS86" s="192"/>
      <c r="FT86" s="192"/>
      <c r="FU86" s="192"/>
      <c r="FV86" s="192"/>
      <c r="FW86" s="192"/>
      <c r="FX86" s="192"/>
      <c r="FY86" s="192"/>
      <c r="FZ86" s="192"/>
      <c r="GA86" s="192"/>
      <c r="GB86" s="192"/>
      <c r="GC86" s="192"/>
      <c r="GD86" s="192"/>
      <c r="GE86" s="192"/>
      <c r="GF86" s="192"/>
      <c r="GG86" s="192"/>
      <c r="GH86" s="192"/>
      <c r="GI86" s="192"/>
      <c r="GJ86" s="192"/>
      <c r="GK86" s="192"/>
      <c r="GL86" s="192"/>
      <c r="GM86" s="192"/>
      <c r="GN86" s="192"/>
      <c r="GO86" s="192"/>
      <c r="GP86" s="192"/>
      <c r="GQ86" s="192"/>
      <c r="GR86" s="192"/>
      <c r="GS86" s="192"/>
      <c r="GT86" s="192"/>
      <c r="GU86" s="192"/>
      <c r="GV86" s="192"/>
      <c r="GW86" s="192"/>
      <c r="GX86" s="192"/>
      <c r="GY86" s="192"/>
      <c r="GZ86" s="192"/>
      <c r="HA86" s="192"/>
      <c r="HB86" s="192"/>
      <c r="HC86" s="192"/>
      <c r="HD86" s="192"/>
      <c r="HE86" s="192"/>
      <c r="HF86" s="192"/>
      <c r="HG86" s="192"/>
      <c r="HH86" s="204"/>
      <c r="HI86" s="204"/>
      <c r="HJ86" s="204"/>
      <c r="HK86" s="204"/>
      <c r="HL86" s="204"/>
      <c r="HM86" s="204"/>
      <c r="HN86" s="204"/>
    </row>
    <row r="87" spans="1:222" x14ac:dyDescent="0.2">
      <c r="A87" s="30" t="s">
        <v>60</v>
      </c>
      <c r="B87" s="30" t="s">
        <v>50</v>
      </c>
      <c r="C87" s="30" t="s">
        <v>52</v>
      </c>
      <c r="D87" s="30" t="s">
        <v>112</v>
      </c>
      <c r="E87" s="89"/>
      <c r="F87" s="570"/>
      <c r="G87" s="97"/>
      <c r="H87" s="19"/>
      <c r="I87" s="446"/>
      <c r="J87" s="446"/>
      <c r="K87" s="446"/>
      <c r="L87" s="447"/>
      <c r="M87" s="446"/>
      <c r="N87" s="446"/>
      <c r="O87" s="20" t="s">
        <v>113</v>
      </c>
      <c r="P87" s="29">
        <f>Q87</f>
        <v>0</v>
      </c>
      <c r="Q87" s="193">
        <f>R87</f>
        <v>0</v>
      </c>
      <c r="R87" s="34">
        <f t="shared" si="18"/>
        <v>0</v>
      </c>
      <c r="S87" s="275"/>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89"/>
      <c r="BR87" s="189"/>
      <c r="BS87" s="189"/>
      <c r="BT87" s="189"/>
      <c r="BU87" s="189"/>
      <c r="BV87" s="189"/>
      <c r="BW87" s="189"/>
      <c r="BX87" s="189"/>
      <c r="BY87" s="189"/>
      <c r="BZ87" s="189"/>
      <c r="CA87" s="189"/>
      <c r="CB87" s="189"/>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192"/>
      <c r="EQ87" s="192"/>
      <c r="ER87" s="192"/>
      <c r="ES87" s="192"/>
      <c r="ET87" s="192"/>
      <c r="EU87" s="192"/>
      <c r="EV87" s="192"/>
      <c r="EW87" s="192"/>
      <c r="EX87" s="192"/>
      <c r="EY87" s="192"/>
      <c r="EZ87" s="192"/>
      <c r="FA87" s="192"/>
      <c r="FB87" s="192"/>
      <c r="FC87" s="192"/>
      <c r="FD87" s="192"/>
      <c r="FE87" s="192"/>
      <c r="FF87" s="192"/>
      <c r="FG87" s="192"/>
      <c r="FH87" s="192"/>
      <c r="FI87" s="192"/>
      <c r="FJ87" s="192"/>
      <c r="FK87" s="192"/>
      <c r="FL87" s="192"/>
      <c r="FM87" s="192"/>
      <c r="FN87" s="192"/>
      <c r="FO87" s="192"/>
      <c r="FP87" s="192"/>
      <c r="FQ87" s="192"/>
      <c r="FR87" s="192"/>
      <c r="FS87" s="192"/>
      <c r="FT87" s="192"/>
      <c r="FU87" s="192"/>
      <c r="FV87" s="192"/>
      <c r="FW87" s="192"/>
      <c r="FX87" s="192"/>
      <c r="FY87" s="192"/>
      <c r="FZ87" s="192"/>
      <c r="GA87" s="192"/>
      <c r="GB87" s="192"/>
      <c r="GC87" s="192"/>
      <c r="GD87" s="192"/>
      <c r="GE87" s="192"/>
      <c r="GF87" s="192"/>
      <c r="GG87" s="192"/>
      <c r="GH87" s="192"/>
      <c r="GI87" s="192"/>
      <c r="GJ87" s="192"/>
      <c r="GK87" s="192"/>
      <c r="GL87" s="192"/>
      <c r="GM87" s="192"/>
      <c r="GN87" s="192"/>
      <c r="GO87" s="192"/>
      <c r="GP87" s="192"/>
      <c r="GQ87" s="192"/>
      <c r="GR87" s="192"/>
      <c r="GS87" s="192"/>
      <c r="GT87" s="192"/>
      <c r="GU87" s="192"/>
      <c r="GV87" s="192"/>
      <c r="GW87" s="192"/>
      <c r="GX87" s="192"/>
      <c r="GY87" s="192"/>
      <c r="GZ87" s="192"/>
      <c r="HA87" s="192"/>
      <c r="HB87" s="192"/>
      <c r="HC87" s="192"/>
      <c r="HD87" s="192"/>
      <c r="HE87" s="192"/>
      <c r="HF87" s="192"/>
      <c r="HG87" s="192"/>
      <c r="HH87" s="204"/>
      <c r="HI87" s="204"/>
      <c r="HJ87" s="204"/>
      <c r="HK87" s="204"/>
      <c r="HL87" s="204"/>
      <c r="HM87" s="204"/>
      <c r="HN87" s="204"/>
    </row>
    <row r="88" spans="1:222" x14ac:dyDescent="0.2">
      <c r="A88" s="60" t="s">
        <v>60</v>
      </c>
      <c r="B88" s="60" t="s">
        <v>50</v>
      </c>
      <c r="C88" s="60" t="s">
        <v>52</v>
      </c>
      <c r="D88" s="60" t="s">
        <v>112</v>
      </c>
      <c r="E88" s="92" t="s">
        <v>114</v>
      </c>
      <c r="F88" s="576"/>
      <c r="G88" s="98"/>
      <c r="H88" s="56"/>
      <c r="I88" s="451"/>
      <c r="J88" s="451"/>
      <c r="K88" s="451"/>
      <c r="L88" s="452"/>
      <c r="M88" s="451"/>
      <c r="N88" s="451"/>
      <c r="O88" s="57" t="s">
        <v>121</v>
      </c>
      <c r="P88" s="29"/>
      <c r="Q88" s="193">
        <f t="shared" ref="Q88:Q151" si="19">R88</f>
        <v>0</v>
      </c>
      <c r="R88" s="34">
        <f t="shared" si="18"/>
        <v>0</v>
      </c>
      <c r="S88" s="275"/>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89"/>
      <c r="BR88" s="189"/>
      <c r="BS88" s="189"/>
      <c r="BT88" s="189"/>
      <c r="BU88" s="189"/>
      <c r="BV88" s="189"/>
      <c r="BW88" s="189"/>
      <c r="BX88" s="189"/>
      <c r="BY88" s="189"/>
      <c r="BZ88" s="189"/>
      <c r="CA88" s="189"/>
      <c r="CB88" s="189"/>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2"/>
      <c r="EN88" s="192"/>
      <c r="EO88" s="192"/>
      <c r="EP88" s="192"/>
      <c r="EQ88" s="192"/>
      <c r="ER88" s="192"/>
      <c r="ES88" s="192"/>
      <c r="ET88" s="192"/>
      <c r="EU88" s="192"/>
      <c r="EV88" s="192"/>
      <c r="EW88" s="192"/>
      <c r="EX88" s="192"/>
      <c r="EY88" s="192"/>
      <c r="EZ88" s="192"/>
      <c r="FA88" s="192"/>
      <c r="FB88" s="192"/>
      <c r="FC88" s="192"/>
      <c r="FD88" s="192"/>
      <c r="FE88" s="192"/>
      <c r="FF88" s="192"/>
      <c r="FG88" s="192"/>
      <c r="FH88" s="192"/>
      <c r="FI88" s="192"/>
      <c r="FJ88" s="192"/>
      <c r="FK88" s="192"/>
      <c r="FL88" s="192"/>
      <c r="FM88" s="192"/>
      <c r="FN88" s="192"/>
      <c r="FO88" s="192"/>
      <c r="FP88" s="192"/>
      <c r="FQ88" s="192"/>
      <c r="FR88" s="192"/>
      <c r="FS88" s="192"/>
      <c r="FT88" s="192"/>
      <c r="FU88" s="192"/>
      <c r="FV88" s="192"/>
      <c r="FW88" s="192"/>
      <c r="FX88" s="192"/>
      <c r="FY88" s="192"/>
      <c r="FZ88" s="192"/>
      <c r="GA88" s="192"/>
      <c r="GB88" s="192"/>
      <c r="GC88" s="192"/>
      <c r="GD88" s="192"/>
      <c r="GE88" s="192"/>
      <c r="GF88" s="192"/>
      <c r="GG88" s="192"/>
      <c r="GH88" s="192"/>
      <c r="GI88" s="192"/>
      <c r="GJ88" s="192"/>
      <c r="GK88" s="192"/>
      <c r="GL88" s="192"/>
      <c r="GM88" s="192"/>
      <c r="GN88" s="192"/>
      <c r="GO88" s="192"/>
      <c r="GP88" s="192"/>
      <c r="GQ88" s="192"/>
      <c r="GR88" s="192"/>
      <c r="GS88" s="192"/>
      <c r="GT88" s="192"/>
      <c r="GU88" s="192"/>
      <c r="GV88" s="192"/>
      <c r="GW88" s="192"/>
      <c r="GX88" s="192"/>
      <c r="GY88" s="192"/>
      <c r="GZ88" s="192"/>
      <c r="HA88" s="192"/>
      <c r="HB88" s="192"/>
      <c r="HC88" s="192"/>
      <c r="HD88" s="192"/>
      <c r="HE88" s="192"/>
      <c r="HF88" s="192"/>
      <c r="HG88" s="192"/>
      <c r="HH88" s="204"/>
      <c r="HI88" s="204"/>
      <c r="HJ88" s="204"/>
      <c r="HK88" s="204"/>
      <c r="HL88" s="204"/>
      <c r="HM88" s="204"/>
      <c r="HN88" s="204"/>
    </row>
    <row r="89" spans="1:222" ht="31.2" x14ac:dyDescent="0.2">
      <c r="A89" s="159" t="s">
        <v>60</v>
      </c>
      <c r="B89" s="277" t="s">
        <v>50</v>
      </c>
      <c r="C89" s="277" t="s">
        <v>52</v>
      </c>
      <c r="D89" s="277" t="s">
        <v>112</v>
      </c>
      <c r="E89" s="278" t="s">
        <v>114</v>
      </c>
      <c r="F89" s="568">
        <v>2018005810155</v>
      </c>
      <c r="G89" s="77" t="s">
        <v>346</v>
      </c>
      <c r="H89" s="51" t="s">
        <v>66</v>
      </c>
      <c r="I89" s="546" t="s">
        <v>347</v>
      </c>
      <c r="J89" s="487" t="s">
        <v>348</v>
      </c>
      <c r="K89" s="487" t="s">
        <v>349</v>
      </c>
      <c r="L89" s="488" t="s">
        <v>857</v>
      </c>
      <c r="M89" s="487" t="s">
        <v>259</v>
      </c>
      <c r="N89" s="487" t="s">
        <v>260</v>
      </c>
      <c r="O89" s="279" t="s">
        <v>707</v>
      </c>
      <c r="P89" s="29">
        <f>Q89</f>
        <v>358101917.31999999</v>
      </c>
      <c r="Q89" s="193">
        <f t="shared" si="19"/>
        <v>358101917.31999999</v>
      </c>
      <c r="R89" s="34">
        <f t="shared" si="18"/>
        <v>358101917.31999999</v>
      </c>
      <c r="S89" s="269">
        <v>358101917.31999999</v>
      </c>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c r="GT89" s="197"/>
      <c r="GU89" s="197"/>
      <c r="GV89" s="197"/>
      <c r="GW89" s="197"/>
      <c r="GX89" s="197"/>
      <c r="GY89" s="197"/>
      <c r="GZ89" s="197"/>
      <c r="HA89" s="197"/>
      <c r="HB89" s="197"/>
      <c r="HC89" s="197"/>
      <c r="HD89" s="197"/>
      <c r="HE89" s="197"/>
      <c r="HF89" s="197"/>
      <c r="HG89" s="197"/>
      <c r="HH89" s="198"/>
      <c r="HI89" s="198"/>
      <c r="HJ89" s="198"/>
      <c r="HK89" s="198"/>
      <c r="HL89" s="198"/>
      <c r="HM89" s="198"/>
      <c r="HN89" s="198"/>
    </row>
    <row r="90" spans="1:222" ht="62.4" x14ac:dyDescent="0.2">
      <c r="A90" s="159" t="s">
        <v>60</v>
      </c>
      <c r="B90" s="277" t="s">
        <v>50</v>
      </c>
      <c r="C90" s="277" t="s">
        <v>52</v>
      </c>
      <c r="D90" s="277" t="s">
        <v>112</v>
      </c>
      <c r="E90" s="278" t="s">
        <v>114</v>
      </c>
      <c r="F90" s="569">
        <v>2018005810358</v>
      </c>
      <c r="G90" s="129" t="s">
        <v>1090</v>
      </c>
      <c r="H90" s="79" t="s">
        <v>66</v>
      </c>
      <c r="I90" s="448" t="s">
        <v>872</v>
      </c>
      <c r="J90" s="468" t="s">
        <v>869</v>
      </c>
      <c r="K90" s="468" t="s">
        <v>870</v>
      </c>
      <c r="L90" s="470" t="s">
        <v>857</v>
      </c>
      <c r="M90" s="468" t="s">
        <v>259</v>
      </c>
      <c r="N90" s="468" t="s">
        <v>871</v>
      </c>
      <c r="O90" s="136" t="s">
        <v>803</v>
      </c>
      <c r="P90" s="29">
        <f>Q90</f>
        <v>300000000</v>
      </c>
      <c r="Q90" s="280">
        <f t="shared" si="19"/>
        <v>300000000</v>
      </c>
      <c r="R90" s="249">
        <f t="shared" si="18"/>
        <v>300000000</v>
      </c>
      <c r="S90" s="281">
        <f>300000000-219514826</f>
        <v>80485174</v>
      </c>
      <c r="T90" s="282"/>
      <c r="U90" s="282"/>
      <c r="V90" s="282"/>
      <c r="W90" s="282"/>
      <c r="X90" s="194"/>
      <c r="Y90" s="194"/>
      <c r="Z90" s="194"/>
      <c r="AA90" s="194"/>
      <c r="AB90" s="194"/>
      <c r="AC90" s="194"/>
      <c r="AD90" s="194"/>
      <c r="AE90" s="194"/>
      <c r="AF90" s="283">
        <f>300000000-105948000+25462826</f>
        <v>219514826</v>
      </c>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c r="GT90" s="197"/>
      <c r="GU90" s="197"/>
      <c r="GV90" s="197"/>
      <c r="GW90" s="197"/>
      <c r="GX90" s="197"/>
      <c r="GY90" s="197"/>
      <c r="GZ90" s="197"/>
      <c r="HA90" s="197"/>
      <c r="HB90" s="197"/>
      <c r="HC90" s="197"/>
      <c r="HD90" s="197"/>
      <c r="HE90" s="197"/>
      <c r="HF90" s="197"/>
      <c r="HG90" s="197"/>
      <c r="HH90" s="198"/>
      <c r="HI90" s="198"/>
      <c r="HJ90" s="198"/>
      <c r="HK90" s="198"/>
      <c r="HL90" s="198"/>
      <c r="HM90" s="198"/>
      <c r="HN90" s="198"/>
    </row>
    <row r="91" spans="1:222" ht="62.4" x14ac:dyDescent="0.2">
      <c r="A91" s="159" t="s">
        <v>60</v>
      </c>
      <c r="B91" s="277" t="s">
        <v>50</v>
      </c>
      <c r="C91" s="277" t="s">
        <v>52</v>
      </c>
      <c r="D91" s="277" t="s">
        <v>112</v>
      </c>
      <c r="E91" s="278" t="s">
        <v>114</v>
      </c>
      <c r="F91" s="569">
        <v>2018005810359</v>
      </c>
      <c r="G91" s="129" t="s">
        <v>1091</v>
      </c>
      <c r="H91" s="146" t="s">
        <v>66</v>
      </c>
      <c r="I91" s="448" t="s">
        <v>874</v>
      </c>
      <c r="J91" s="489" t="s">
        <v>869</v>
      </c>
      <c r="K91" s="489" t="s">
        <v>873</v>
      </c>
      <c r="L91" s="490" t="s">
        <v>857</v>
      </c>
      <c r="M91" s="468" t="s">
        <v>259</v>
      </c>
      <c r="N91" s="468" t="s">
        <v>871</v>
      </c>
      <c r="O91" s="138" t="s">
        <v>668</v>
      </c>
      <c r="P91" s="416">
        <f>Q91</f>
        <v>250000000</v>
      </c>
      <c r="Q91" s="284">
        <f t="shared" si="19"/>
        <v>250000000</v>
      </c>
      <c r="R91" s="265">
        <f t="shared" si="18"/>
        <v>250000000</v>
      </c>
      <c r="S91" s="285">
        <v>20000000</v>
      </c>
      <c r="T91" s="286"/>
      <c r="U91" s="286">
        <v>30000000</v>
      </c>
      <c r="V91" s="286"/>
      <c r="W91" s="286"/>
      <c r="X91" s="287"/>
      <c r="Y91" s="194"/>
      <c r="Z91" s="194"/>
      <c r="AA91" s="194"/>
      <c r="AB91" s="194"/>
      <c r="AC91" s="194"/>
      <c r="AD91" s="194"/>
      <c r="AE91" s="194"/>
      <c r="AF91" s="33">
        <v>100000000</v>
      </c>
      <c r="AG91" s="194"/>
      <c r="AH91" s="194"/>
      <c r="AI91" s="194">
        <v>100000000</v>
      </c>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c r="GT91" s="197"/>
      <c r="GU91" s="197"/>
      <c r="GV91" s="197"/>
      <c r="GW91" s="197"/>
      <c r="GX91" s="197"/>
      <c r="GY91" s="197"/>
      <c r="GZ91" s="197"/>
      <c r="HA91" s="197"/>
      <c r="HB91" s="197"/>
      <c r="HC91" s="197"/>
      <c r="HD91" s="197"/>
      <c r="HE91" s="197"/>
      <c r="HF91" s="197"/>
      <c r="HG91" s="197"/>
      <c r="HH91" s="198"/>
      <c r="HI91" s="198"/>
      <c r="HJ91" s="198"/>
      <c r="HK91" s="198"/>
      <c r="HL91" s="198"/>
      <c r="HM91" s="198"/>
      <c r="HN91" s="198"/>
    </row>
    <row r="92" spans="1:222" x14ac:dyDescent="0.2">
      <c r="A92" s="30" t="s">
        <v>60</v>
      </c>
      <c r="B92" s="30" t="s">
        <v>50</v>
      </c>
      <c r="C92" s="30" t="s">
        <v>52</v>
      </c>
      <c r="D92" s="30" t="s">
        <v>115</v>
      </c>
      <c r="E92" s="89"/>
      <c r="F92" s="570"/>
      <c r="G92" s="97"/>
      <c r="H92" s="19"/>
      <c r="I92" s="446"/>
      <c r="J92" s="446"/>
      <c r="K92" s="446"/>
      <c r="L92" s="447"/>
      <c r="M92" s="446"/>
      <c r="N92" s="446"/>
      <c r="O92" s="20" t="s">
        <v>116</v>
      </c>
      <c r="P92" s="416">
        <f>Q92</f>
        <v>0</v>
      </c>
      <c r="Q92" s="284">
        <f t="shared" si="19"/>
        <v>0</v>
      </c>
      <c r="R92" s="265">
        <f t="shared" si="18"/>
        <v>0</v>
      </c>
      <c r="S92" s="288"/>
      <c r="T92" s="289"/>
      <c r="U92" s="289"/>
      <c r="V92" s="289"/>
      <c r="W92" s="289"/>
      <c r="X92" s="290"/>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c r="BO92" s="189"/>
      <c r="BP92" s="189"/>
      <c r="BQ92" s="189"/>
      <c r="BR92" s="189"/>
      <c r="BS92" s="189"/>
      <c r="BT92" s="189"/>
      <c r="BU92" s="189"/>
      <c r="BV92" s="189"/>
      <c r="BW92" s="189"/>
      <c r="BX92" s="189"/>
      <c r="BY92" s="189"/>
      <c r="BZ92" s="189"/>
      <c r="CA92" s="189"/>
      <c r="CB92" s="189"/>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c r="EI92" s="192"/>
      <c r="EJ92" s="192"/>
      <c r="EK92" s="192"/>
      <c r="EL92" s="192"/>
      <c r="EM92" s="192"/>
      <c r="EN92" s="192"/>
      <c r="EO92" s="192"/>
      <c r="EP92" s="192"/>
      <c r="EQ92" s="192"/>
      <c r="ER92" s="192"/>
      <c r="ES92" s="192"/>
      <c r="ET92" s="192"/>
      <c r="EU92" s="192"/>
      <c r="EV92" s="192"/>
      <c r="EW92" s="192"/>
      <c r="EX92" s="192"/>
      <c r="EY92" s="192"/>
      <c r="EZ92" s="192"/>
      <c r="FA92" s="192"/>
      <c r="FB92" s="192"/>
      <c r="FC92" s="192"/>
      <c r="FD92" s="192"/>
      <c r="FE92" s="192"/>
      <c r="FF92" s="192"/>
      <c r="FG92" s="192"/>
      <c r="FH92" s="192"/>
      <c r="FI92" s="192"/>
      <c r="FJ92" s="192"/>
      <c r="FK92" s="192"/>
      <c r="FL92" s="192"/>
      <c r="FM92" s="192"/>
      <c r="FN92" s="192"/>
      <c r="FO92" s="192"/>
      <c r="FP92" s="192"/>
      <c r="FQ92" s="192"/>
      <c r="FR92" s="192"/>
      <c r="FS92" s="192"/>
      <c r="FT92" s="192"/>
      <c r="FU92" s="192"/>
      <c r="FV92" s="192"/>
      <c r="FW92" s="192"/>
      <c r="FX92" s="192"/>
      <c r="FY92" s="192"/>
      <c r="FZ92" s="192"/>
      <c r="GA92" s="192"/>
      <c r="GB92" s="192"/>
      <c r="GC92" s="192"/>
      <c r="GD92" s="192"/>
      <c r="GE92" s="192"/>
      <c r="GF92" s="192"/>
      <c r="GG92" s="192"/>
      <c r="GH92" s="192"/>
      <c r="GI92" s="192"/>
      <c r="GJ92" s="192"/>
      <c r="GK92" s="192"/>
      <c r="GL92" s="192"/>
      <c r="GM92" s="192"/>
      <c r="GN92" s="192"/>
      <c r="GO92" s="192"/>
      <c r="GP92" s="192"/>
      <c r="GQ92" s="192"/>
      <c r="GR92" s="192"/>
      <c r="GS92" s="192"/>
      <c r="GT92" s="192"/>
      <c r="GU92" s="192"/>
      <c r="GV92" s="192"/>
      <c r="GW92" s="192"/>
      <c r="GX92" s="192"/>
      <c r="GY92" s="192"/>
      <c r="GZ92" s="192"/>
      <c r="HA92" s="192"/>
      <c r="HB92" s="192"/>
      <c r="HC92" s="192"/>
      <c r="HD92" s="192"/>
      <c r="HE92" s="192"/>
      <c r="HF92" s="192"/>
      <c r="HG92" s="192"/>
      <c r="HH92" s="204"/>
      <c r="HI92" s="204"/>
      <c r="HJ92" s="204"/>
      <c r="HK92" s="204"/>
      <c r="HL92" s="204"/>
      <c r="HM92" s="204"/>
      <c r="HN92" s="204"/>
    </row>
    <row r="93" spans="1:222" x14ac:dyDescent="0.2">
      <c r="A93" s="60" t="s">
        <v>60</v>
      </c>
      <c r="B93" s="60" t="s">
        <v>50</v>
      </c>
      <c r="C93" s="60" t="s">
        <v>52</v>
      </c>
      <c r="D93" s="291" t="s">
        <v>115</v>
      </c>
      <c r="E93" s="292" t="s">
        <v>117</v>
      </c>
      <c r="F93" s="576"/>
      <c r="G93" s="98"/>
      <c r="H93" s="56"/>
      <c r="I93" s="451"/>
      <c r="J93" s="451"/>
      <c r="K93" s="451"/>
      <c r="L93" s="452"/>
      <c r="M93" s="451"/>
      <c r="N93" s="451"/>
      <c r="O93" s="57" t="s">
        <v>118</v>
      </c>
      <c r="P93" s="416"/>
      <c r="Q93" s="284">
        <f t="shared" si="19"/>
        <v>0</v>
      </c>
      <c r="R93" s="265">
        <f t="shared" si="18"/>
        <v>0</v>
      </c>
      <c r="S93" s="288"/>
      <c r="T93" s="289"/>
      <c r="U93" s="289"/>
      <c r="V93" s="289"/>
      <c r="W93" s="289"/>
      <c r="X93" s="290"/>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189"/>
      <c r="CB93" s="189"/>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2"/>
      <c r="FH93" s="192"/>
      <c r="FI93" s="192"/>
      <c r="FJ93" s="192"/>
      <c r="FK93" s="192"/>
      <c r="FL93" s="192"/>
      <c r="FM93" s="192"/>
      <c r="FN93" s="192"/>
      <c r="FO93" s="192"/>
      <c r="FP93" s="192"/>
      <c r="FQ93" s="192"/>
      <c r="FR93" s="192"/>
      <c r="FS93" s="192"/>
      <c r="FT93" s="192"/>
      <c r="FU93" s="192"/>
      <c r="FV93" s="192"/>
      <c r="FW93" s="192"/>
      <c r="FX93" s="192"/>
      <c r="FY93" s="192"/>
      <c r="FZ93" s="192"/>
      <c r="GA93" s="192"/>
      <c r="GB93" s="192"/>
      <c r="GC93" s="192"/>
      <c r="GD93" s="192"/>
      <c r="GE93" s="192"/>
      <c r="GF93" s="192"/>
      <c r="GG93" s="192"/>
      <c r="GH93" s="192"/>
      <c r="GI93" s="192"/>
      <c r="GJ93" s="192"/>
      <c r="GK93" s="192"/>
      <c r="GL93" s="192"/>
      <c r="GM93" s="192"/>
      <c r="GN93" s="192"/>
      <c r="GO93" s="192"/>
      <c r="GP93" s="192"/>
      <c r="GQ93" s="192"/>
      <c r="GR93" s="192"/>
      <c r="GS93" s="192"/>
      <c r="GT93" s="192"/>
      <c r="GU93" s="192"/>
      <c r="GV93" s="192"/>
      <c r="GW93" s="192"/>
      <c r="GX93" s="192"/>
      <c r="GY93" s="192"/>
      <c r="GZ93" s="192"/>
      <c r="HA93" s="192"/>
      <c r="HB93" s="192"/>
      <c r="HC93" s="192"/>
      <c r="HD93" s="192"/>
      <c r="HE93" s="192"/>
      <c r="HF93" s="192"/>
      <c r="HG93" s="192"/>
      <c r="HH93" s="204"/>
      <c r="HI93" s="204"/>
      <c r="HJ93" s="204"/>
      <c r="HK93" s="204"/>
      <c r="HL93" s="204"/>
      <c r="HM93" s="204"/>
      <c r="HN93" s="204"/>
    </row>
    <row r="94" spans="1:222" s="262" customFormat="1" ht="31.2" x14ac:dyDescent="0.2">
      <c r="A94" s="159" t="s">
        <v>60</v>
      </c>
      <c r="B94" s="21" t="s">
        <v>50</v>
      </c>
      <c r="C94" s="45" t="s">
        <v>52</v>
      </c>
      <c r="D94" s="50" t="s">
        <v>115</v>
      </c>
      <c r="E94" s="174" t="s">
        <v>117</v>
      </c>
      <c r="F94" s="568" t="s">
        <v>124</v>
      </c>
      <c r="G94" s="76" t="s">
        <v>125</v>
      </c>
      <c r="H94" s="21" t="s">
        <v>73</v>
      </c>
      <c r="I94" s="545" t="s">
        <v>242</v>
      </c>
      <c r="J94" s="465" t="s">
        <v>708</v>
      </c>
      <c r="K94" s="465" t="s">
        <v>280</v>
      </c>
      <c r="L94" s="458">
        <v>1</v>
      </c>
      <c r="M94" s="468" t="s">
        <v>259</v>
      </c>
      <c r="N94" s="468" t="s">
        <v>871</v>
      </c>
      <c r="O94" s="139" t="s">
        <v>596</v>
      </c>
      <c r="P94" s="416">
        <f>Q94</f>
        <v>750000000</v>
      </c>
      <c r="Q94" s="284">
        <f t="shared" si="19"/>
        <v>750000000</v>
      </c>
      <c r="R94" s="265">
        <f t="shared" si="18"/>
        <v>750000000</v>
      </c>
      <c r="S94" s="293">
        <v>750000000</v>
      </c>
      <c r="T94" s="294"/>
      <c r="U94" s="294"/>
      <c r="V94" s="294"/>
      <c r="W94" s="294"/>
      <c r="X94" s="295"/>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2"/>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c r="EI94" s="273"/>
      <c r="EJ94" s="273"/>
      <c r="EK94" s="273"/>
      <c r="EL94" s="273"/>
      <c r="EM94" s="273"/>
      <c r="EN94" s="273"/>
      <c r="EO94" s="273"/>
      <c r="EP94" s="273"/>
      <c r="EQ94" s="273"/>
      <c r="ER94" s="273"/>
      <c r="ES94" s="273"/>
      <c r="ET94" s="273"/>
      <c r="EU94" s="273"/>
      <c r="EV94" s="273"/>
      <c r="EW94" s="273"/>
      <c r="EX94" s="273"/>
      <c r="EY94" s="273"/>
      <c r="EZ94" s="273"/>
      <c r="FA94" s="273"/>
      <c r="FB94" s="273"/>
      <c r="FC94" s="273"/>
      <c r="FD94" s="273"/>
      <c r="FE94" s="273"/>
      <c r="FF94" s="273"/>
      <c r="FG94" s="273"/>
      <c r="FH94" s="273"/>
      <c r="FI94" s="273"/>
      <c r="FJ94" s="273"/>
      <c r="FK94" s="273"/>
      <c r="FL94" s="273"/>
      <c r="FM94" s="273"/>
      <c r="FN94" s="273"/>
      <c r="FO94" s="273"/>
      <c r="FP94" s="273"/>
      <c r="FQ94" s="273"/>
      <c r="FR94" s="273"/>
      <c r="FS94" s="273"/>
      <c r="FT94" s="273"/>
      <c r="FU94" s="273"/>
      <c r="FV94" s="273"/>
      <c r="FW94" s="273"/>
      <c r="FX94" s="273"/>
      <c r="FY94" s="273"/>
      <c r="FZ94" s="273"/>
      <c r="GA94" s="273"/>
      <c r="GB94" s="273"/>
      <c r="GC94" s="273"/>
      <c r="GD94" s="273"/>
      <c r="GE94" s="273"/>
      <c r="GF94" s="273"/>
      <c r="GG94" s="273"/>
      <c r="GH94" s="273"/>
      <c r="GI94" s="273"/>
      <c r="GJ94" s="273"/>
      <c r="GK94" s="273"/>
      <c r="GL94" s="273"/>
      <c r="GM94" s="273"/>
      <c r="GN94" s="273"/>
      <c r="GO94" s="273"/>
      <c r="GP94" s="273"/>
      <c r="GQ94" s="273"/>
      <c r="GR94" s="273"/>
      <c r="GS94" s="273"/>
      <c r="GT94" s="273"/>
      <c r="GU94" s="273"/>
      <c r="GV94" s="273"/>
      <c r="GW94" s="273"/>
      <c r="GX94" s="273"/>
      <c r="GY94" s="273"/>
      <c r="GZ94" s="273"/>
      <c r="HA94" s="273"/>
      <c r="HB94" s="273"/>
      <c r="HC94" s="273"/>
      <c r="HD94" s="273"/>
      <c r="HE94" s="273"/>
      <c r="HF94" s="273"/>
      <c r="HG94" s="273"/>
      <c r="HH94" s="260"/>
      <c r="HI94" s="260"/>
      <c r="HJ94" s="260"/>
      <c r="HK94" s="260"/>
      <c r="HL94" s="260"/>
      <c r="HM94" s="260"/>
      <c r="HN94" s="260"/>
    </row>
    <row r="95" spans="1:222" s="262" customFormat="1" ht="51" x14ac:dyDescent="0.2">
      <c r="A95" s="159" t="s">
        <v>60</v>
      </c>
      <c r="B95" s="277" t="s">
        <v>50</v>
      </c>
      <c r="C95" s="278" t="s">
        <v>52</v>
      </c>
      <c r="D95" s="167" t="s">
        <v>115</v>
      </c>
      <c r="E95" s="296" t="s">
        <v>117</v>
      </c>
      <c r="F95" s="568">
        <v>2018005810084</v>
      </c>
      <c r="G95" s="77" t="s">
        <v>350</v>
      </c>
      <c r="H95" s="51" t="s">
        <v>66</v>
      </c>
      <c r="I95" s="547" t="s">
        <v>351</v>
      </c>
      <c r="J95" s="487" t="s">
        <v>352</v>
      </c>
      <c r="K95" s="487" t="s">
        <v>353</v>
      </c>
      <c r="L95" s="488" t="s">
        <v>857</v>
      </c>
      <c r="M95" s="468" t="s">
        <v>259</v>
      </c>
      <c r="N95" s="468" t="s">
        <v>871</v>
      </c>
      <c r="O95" s="140" t="s">
        <v>597</v>
      </c>
      <c r="P95" s="416">
        <f>Q95</f>
        <v>4250444231.7800002</v>
      </c>
      <c r="Q95" s="284">
        <f t="shared" si="19"/>
        <v>4250444231.7800002</v>
      </c>
      <c r="R95" s="265">
        <f t="shared" si="18"/>
        <v>4250444231.7800002</v>
      </c>
      <c r="S95" s="293">
        <v>3750444231.7800002</v>
      </c>
      <c r="T95" s="294"/>
      <c r="U95" s="294"/>
      <c r="V95" s="294"/>
      <c r="W95" s="294"/>
      <c r="X95" s="295"/>
      <c r="Y95" s="272"/>
      <c r="Z95" s="272"/>
      <c r="AA95" s="272"/>
      <c r="AB95" s="272"/>
      <c r="AC95" s="272"/>
      <c r="AD95" s="272"/>
      <c r="AE95" s="272"/>
      <c r="AF95" s="272"/>
      <c r="AG95" s="272"/>
      <c r="AH95" s="272"/>
      <c r="AI95" s="272"/>
      <c r="AJ95" s="272"/>
      <c r="AK95" s="272"/>
      <c r="AL95" s="272"/>
      <c r="AM95" s="272"/>
      <c r="AN95" s="272"/>
      <c r="AO95" s="272"/>
      <c r="AP95" s="272"/>
      <c r="AQ95" s="272"/>
      <c r="AR95" s="272">
        <v>500000000</v>
      </c>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2"/>
      <c r="CC95" s="273"/>
      <c r="CD95" s="273"/>
      <c r="CE95" s="273"/>
      <c r="CF95" s="273"/>
      <c r="CG95" s="273"/>
      <c r="CH95" s="273"/>
      <c r="CI95" s="273"/>
      <c r="CJ95" s="273"/>
      <c r="CK95" s="273"/>
      <c r="CL95" s="273"/>
      <c r="CM95" s="273"/>
      <c r="CN95" s="273"/>
      <c r="CO95" s="273"/>
      <c r="CP95" s="273"/>
      <c r="CQ95" s="273"/>
      <c r="CR95" s="273"/>
      <c r="CS95" s="273"/>
      <c r="CT95" s="273"/>
      <c r="CU95" s="273"/>
      <c r="CV95" s="273"/>
      <c r="CW95" s="273"/>
      <c r="CX95" s="273"/>
      <c r="CY95" s="273"/>
      <c r="CZ95" s="273"/>
      <c r="DA95" s="273"/>
      <c r="DB95" s="273"/>
      <c r="DC95" s="273"/>
      <c r="DD95" s="273"/>
      <c r="DE95" s="273"/>
      <c r="DF95" s="273"/>
      <c r="DG95" s="273"/>
      <c r="DH95" s="273"/>
      <c r="DI95" s="273"/>
      <c r="DJ95" s="273"/>
      <c r="DK95" s="273"/>
      <c r="DL95" s="273"/>
      <c r="DM95" s="273"/>
      <c r="DN95" s="273"/>
      <c r="DO95" s="273"/>
      <c r="DP95" s="273"/>
      <c r="DQ95" s="273"/>
      <c r="DR95" s="273"/>
      <c r="DS95" s="273"/>
      <c r="DT95" s="273"/>
      <c r="DU95" s="273"/>
      <c r="DV95" s="273"/>
      <c r="DW95" s="273"/>
      <c r="DX95" s="273"/>
      <c r="DY95" s="273"/>
      <c r="DZ95" s="273"/>
      <c r="EA95" s="273"/>
      <c r="EB95" s="273"/>
      <c r="EC95" s="273"/>
      <c r="ED95" s="273"/>
      <c r="EE95" s="273"/>
      <c r="EF95" s="273"/>
      <c r="EG95" s="273"/>
      <c r="EH95" s="273"/>
      <c r="EI95" s="273"/>
      <c r="EJ95" s="273"/>
      <c r="EK95" s="273"/>
      <c r="EL95" s="273"/>
      <c r="EM95" s="273"/>
      <c r="EN95" s="273"/>
      <c r="EO95" s="273"/>
      <c r="EP95" s="273"/>
      <c r="EQ95" s="273"/>
      <c r="ER95" s="273"/>
      <c r="ES95" s="273"/>
      <c r="ET95" s="273"/>
      <c r="EU95" s="273"/>
      <c r="EV95" s="273"/>
      <c r="EW95" s="273"/>
      <c r="EX95" s="273"/>
      <c r="EY95" s="273"/>
      <c r="EZ95" s="273"/>
      <c r="FA95" s="273"/>
      <c r="FB95" s="273"/>
      <c r="FC95" s="273"/>
      <c r="FD95" s="273"/>
      <c r="FE95" s="273"/>
      <c r="FF95" s="273"/>
      <c r="FG95" s="273"/>
      <c r="FH95" s="273"/>
      <c r="FI95" s="273"/>
      <c r="FJ95" s="273"/>
      <c r="FK95" s="273"/>
      <c r="FL95" s="273"/>
      <c r="FM95" s="273"/>
      <c r="FN95" s="273"/>
      <c r="FO95" s="273"/>
      <c r="FP95" s="273"/>
      <c r="FQ95" s="273"/>
      <c r="FR95" s="273"/>
      <c r="FS95" s="273"/>
      <c r="FT95" s="273"/>
      <c r="FU95" s="273"/>
      <c r="FV95" s="273"/>
      <c r="FW95" s="273"/>
      <c r="FX95" s="273"/>
      <c r="FY95" s="273"/>
      <c r="FZ95" s="273"/>
      <c r="GA95" s="273"/>
      <c r="GB95" s="273"/>
      <c r="GC95" s="273"/>
      <c r="GD95" s="273"/>
      <c r="GE95" s="273"/>
      <c r="GF95" s="273"/>
      <c r="GG95" s="273"/>
      <c r="GH95" s="273"/>
      <c r="GI95" s="273"/>
      <c r="GJ95" s="273"/>
      <c r="GK95" s="273"/>
      <c r="GL95" s="273"/>
      <c r="GM95" s="273"/>
      <c r="GN95" s="273"/>
      <c r="GO95" s="273"/>
      <c r="GP95" s="273"/>
      <c r="GQ95" s="273"/>
      <c r="GR95" s="273"/>
      <c r="GS95" s="273"/>
      <c r="GT95" s="273"/>
      <c r="GU95" s="273"/>
      <c r="GV95" s="273"/>
      <c r="GW95" s="273"/>
      <c r="GX95" s="273"/>
      <c r="GY95" s="273"/>
      <c r="GZ95" s="273"/>
      <c r="HA95" s="273"/>
      <c r="HB95" s="273"/>
      <c r="HC95" s="273"/>
      <c r="HD95" s="273"/>
      <c r="HE95" s="273"/>
      <c r="HF95" s="273"/>
      <c r="HG95" s="273"/>
      <c r="HH95" s="260"/>
      <c r="HI95" s="260"/>
      <c r="HJ95" s="260"/>
      <c r="HK95" s="260"/>
      <c r="HL95" s="260"/>
      <c r="HM95" s="260"/>
      <c r="HN95" s="260"/>
    </row>
    <row r="96" spans="1:222" s="262" customFormat="1" ht="31.2" x14ac:dyDescent="0.2">
      <c r="A96" s="159" t="s">
        <v>60</v>
      </c>
      <c r="B96" s="277" t="s">
        <v>50</v>
      </c>
      <c r="C96" s="278" t="s">
        <v>52</v>
      </c>
      <c r="D96" s="167" t="s">
        <v>115</v>
      </c>
      <c r="E96" s="296" t="s">
        <v>117</v>
      </c>
      <c r="F96" s="568">
        <v>2018005810326</v>
      </c>
      <c r="G96" s="129" t="s">
        <v>1092</v>
      </c>
      <c r="H96" s="146" t="s">
        <v>66</v>
      </c>
      <c r="I96" s="448" t="s">
        <v>242</v>
      </c>
      <c r="J96" s="489" t="s">
        <v>875</v>
      </c>
      <c r="K96" s="489" t="s">
        <v>280</v>
      </c>
      <c r="L96" s="490">
        <v>1</v>
      </c>
      <c r="M96" s="468" t="s">
        <v>259</v>
      </c>
      <c r="N96" s="468" t="s">
        <v>871</v>
      </c>
      <c r="O96" s="137" t="s">
        <v>802</v>
      </c>
      <c r="P96" s="416">
        <f>Q96</f>
        <v>391018121.89999998</v>
      </c>
      <c r="Q96" s="284">
        <f t="shared" si="19"/>
        <v>391018121.89999998</v>
      </c>
      <c r="R96" s="265">
        <f t="shared" si="18"/>
        <v>391018121.89999998</v>
      </c>
      <c r="S96" s="293"/>
      <c r="T96" s="294"/>
      <c r="U96" s="294">
        <v>150000000</v>
      </c>
      <c r="V96" s="294"/>
      <c r="W96" s="294"/>
      <c r="X96" s="295">
        <v>20000000</v>
      </c>
      <c r="Y96" s="272"/>
      <c r="Z96" s="272"/>
      <c r="AA96" s="272"/>
      <c r="AB96" s="272"/>
      <c r="AC96" s="272"/>
      <c r="AD96" s="272"/>
      <c r="AE96" s="272"/>
      <c r="AF96" s="272">
        <f>230839621.9-10000000</f>
        <v>220839621.90000001</v>
      </c>
      <c r="AG96" s="272">
        <v>178500</v>
      </c>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2"/>
      <c r="CC96" s="273"/>
      <c r="CD96" s="273"/>
      <c r="CE96" s="273"/>
      <c r="CF96" s="273"/>
      <c r="CG96" s="273"/>
      <c r="CH96" s="273"/>
      <c r="CI96" s="273"/>
      <c r="CJ96" s="273"/>
      <c r="CK96" s="273"/>
      <c r="CL96" s="273"/>
      <c r="CM96" s="273"/>
      <c r="CN96" s="273"/>
      <c r="CO96" s="273"/>
      <c r="CP96" s="273"/>
      <c r="CQ96" s="273"/>
      <c r="CR96" s="273"/>
      <c r="CS96" s="273"/>
      <c r="CT96" s="273"/>
      <c r="CU96" s="273"/>
      <c r="CV96" s="273"/>
      <c r="CW96" s="273"/>
      <c r="CX96" s="273"/>
      <c r="CY96" s="273"/>
      <c r="CZ96" s="273"/>
      <c r="DA96" s="273"/>
      <c r="DB96" s="273"/>
      <c r="DC96" s="273"/>
      <c r="DD96" s="273"/>
      <c r="DE96" s="273"/>
      <c r="DF96" s="273"/>
      <c r="DG96" s="273"/>
      <c r="DH96" s="273"/>
      <c r="DI96" s="273"/>
      <c r="DJ96" s="273"/>
      <c r="DK96" s="273"/>
      <c r="DL96" s="273"/>
      <c r="DM96" s="273"/>
      <c r="DN96" s="273"/>
      <c r="DO96" s="273"/>
      <c r="DP96" s="273"/>
      <c r="DQ96" s="273"/>
      <c r="DR96" s="273"/>
      <c r="DS96" s="273"/>
      <c r="DT96" s="273"/>
      <c r="DU96" s="273"/>
      <c r="DV96" s="273"/>
      <c r="DW96" s="273"/>
      <c r="DX96" s="273"/>
      <c r="DY96" s="273"/>
      <c r="DZ96" s="273"/>
      <c r="EA96" s="273"/>
      <c r="EB96" s="273"/>
      <c r="EC96" s="273"/>
      <c r="ED96" s="273"/>
      <c r="EE96" s="273"/>
      <c r="EF96" s="273"/>
      <c r="EG96" s="273"/>
      <c r="EH96" s="273"/>
      <c r="EI96" s="273"/>
      <c r="EJ96" s="273"/>
      <c r="EK96" s="273"/>
      <c r="EL96" s="273"/>
      <c r="EM96" s="273"/>
      <c r="EN96" s="273"/>
      <c r="EO96" s="273"/>
      <c r="EP96" s="273"/>
      <c r="EQ96" s="273"/>
      <c r="ER96" s="273"/>
      <c r="ES96" s="273"/>
      <c r="ET96" s="273"/>
      <c r="EU96" s="273"/>
      <c r="EV96" s="273"/>
      <c r="EW96" s="273"/>
      <c r="EX96" s="273"/>
      <c r="EY96" s="273"/>
      <c r="EZ96" s="273"/>
      <c r="FA96" s="273"/>
      <c r="FB96" s="273"/>
      <c r="FC96" s="273"/>
      <c r="FD96" s="273"/>
      <c r="FE96" s="273"/>
      <c r="FF96" s="273"/>
      <c r="FG96" s="273"/>
      <c r="FH96" s="273"/>
      <c r="FI96" s="273"/>
      <c r="FJ96" s="273"/>
      <c r="FK96" s="273"/>
      <c r="FL96" s="273"/>
      <c r="FM96" s="273"/>
      <c r="FN96" s="273"/>
      <c r="FO96" s="273"/>
      <c r="FP96" s="273"/>
      <c r="FQ96" s="273"/>
      <c r="FR96" s="273"/>
      <c r="FS96" s="273"/>
      <c r="FT96" s="273"/>
      <c r="FU96" s="273"/>
      <c r="FV96" s="273"/>
      <c r="FW96" s="273"/>
      <c r="FX96" s="273"/>
      <c r="FY96" s="273"/>
      <c r="FZ96" s="273"/>
      <c r="GA96" s="273"/>
      <c r="GB96" s="273"/>
      <c r="GC96" s="273"/>
      <c r="GD96" s="273"/>
      <c r="GE96" s="273"/>
      <c r="GF96" s="273"/>
      <c r="GG96" s="273"/>
      <c r="GH96" s="273"/>
      <c r="GI96" s="273"/>
      <c r="GJ96" s="273"/>
      <c r="GK96" s="273"/>
      <c r="GL96" s="273"/>
      <c r="GM96" s="273"/>
      <c r="GN96" s="273"/>
      <c r="GO96" s="273"/>
      <c r="GP96" s="273"/>
      <c r="GQ96" s="273"/>
      <c r="GR96" s="273"/>
      <c r="GS96" s="273"/>
      <c r="GT96" s="273"/>
      <c r="GU96" s="273"/>
      <c r="GV96" s="273"/>
      <c r="GW96" s="273"/>
      <c r="GX96" s="273"/>
      <c r="GY96" s="273"/>
      <c r="GZ96" s="273"/>
      <c r="HA96" s="273"/>
      <c r="HB96" s="273"/>
      <c r="HC96" s="273"/>
      <c r="HD96" s="273"/>
      <c r="HE96" s="273"/>
      <c r="HF96" s="273"/>
      <c r="HG96" s="273"/>
      <c r="HH96" s="260"/>
      <c r="HI96" s="260"/>
      <c r="HJ96" s="260"/>
      <c r="HK96" s="260"/>
      <c r="HL96" s="260"/>
      <c r="HM96" s="260"/>
      <c r="HN96" s="260"/>
    </row>
    <row r="97" spans="1:222" s="262" customFormat="1" x14ac:dyDescent="0.2">
      <c r="A97" s="60" t="s">
        <v>60</v>
      </c>
      <c r="B97" s="60" t="s">
        <v>50</v>
      </c>
      <c r="C97" s="60" t="s">
        <v>52</v>
      </c>
      <c r="D97" s="297" t="s">
        <v>115</v>
      </c>
      <c r="E97" s="298" t="s">
        <v>354</v>
      </c>
      <c r="F97" s="576"/>
      <c r="G97" s="98"/>
      <c r="H97" s="56"/>
      <c r="I97" s="451"/>
      <c r="J97" s="451"/>
      <c r="K97" s="451"/>
      <c r="L97" s="452"/>
      <c r="M97" s="451"/>
      <c r="N97" s="451"/>
      <c r="O97" s="57" t="s">
        <v>355</v>
      </c>
      <c r="P97" s="416"/>
      <c r="Q97" s="284">
        <f t="shared" si="19"/>
        <v>0</v>
      </c>
      <c r="R97" s="265">
        <f t="shared" si="18"/>
        <v>0</v>
      </c>
      <c r="S97" s="293"/>
      <c r="T97" s="294"/>
      <c r="U97" s="294"/>
      <c r="V97" s="294"/>
      <c r="W97" s="294"/>
      <c r="X97" s="295"/>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272"/>
      <c r="BL97" s="272"/>
      <c r="BM97" s="272"/>
      <c r="BN97" s="272"/>
      <c r="BO97" s="272"/>
      <c r="BP97" s="272"/>
      <c r="BQ97" s="272"/>
      <c r="BR97" s="272"/>
      <c r="BS97" s="272"/>
      <c r="BT97" s="272"/>
      <c r="BU97" s="272"/>
      <c r="BV97" s="272"/>
      <c r="BW97" s="272"/>
      <c r="BX97" s="272"/>
      <c r="BY97" s="272"/>
      <c r="BZ97" s="272"/>
      <c r="CA97" s="272"/>
      <c r="CB97" s="272"/>
      <c r="CC97" s="273"/>
      <c r="CD97" s="273"/>
      <c r="CE97" s="273"/>
      <c r="CF97" s="273"/>
      <c r="CG97" s="273"/>
      <c r="CH97" s="273"/>
      <c r="CI97" s="273"/>
      <c r="CJ97" s="273"/>
      <c r="CK97" s="273"/>
      <c r="CL97" s="273"/>
      <c r="CM97" s="273"/>
      <c r="CN97" s="273"/>
      <c r="CO97" s="273"/>
      <c r="CP97" s="273"/>
      <c r="CQ97" s="273"/>
      <c r="CR97" s="273"/>
      <c r="CS97" s="273"/>
      <c r="CT97" s="273"/>
      <c r="CU97" s="273"/>
      <c r="CV97" s="273"/>
      <c r="CW97" s="273"/>
      <c r="CX97" s="273"/>
      <c r="CY97" s="273"/>
      <c r="CZ97" s="273"/>
      <c r="DA97" s="273"/>
      <c r="DB97" s="273"/>
      <c r="DC97" s="273"/>
      <c r="DD97" s="273"/>
      <c r="DE97" s="273"/>
      <c r="DF97" s="273"/>
      <c r="DG97" s="273"/>
      <c r="DH97" s="273"/>
      <c r="DI97" s="273"/>
      <c r="DJ97" s="273"/>
      <c r="DK97" s="273"/>
      <c r="DL97" s="273"/>
      <c r="DM97" s="273"/>
      <c r="DN97" s="273"/>
      <c r="DO97" s="273"/>
      <c r="DP97" s="273"/>
      <c r="DQ97" s="273"/>
      <c r="DR97" s="273"/>
      <c r="DS97" s="273"/>
      <c r="DT97" s="273"/>
      <c r="DU97" s="273"/>
      <c r="DV97" s="273"/>
      <c r="DW97" s="273"/>
      <c r="DX97" s="273"/>
      <c r="DY97" s="273"/>
      <c r="DZ97" s="273"/>
      <c r="EA97" s="273"/>
      <c r="EB97" s="273"/>
      <c r="EC97" s="273"/>
      <c r="ED97" s="273"/>
      <c r="EE97" s="273"/>
      <c r="EF97" s="273"/>
      <c r="EG97" s="273"/>
      <c r="EH97" s="273"/>
      <c r="EI97" s="273"/>
      <c r="EJ97" s="273"/>
      <c r="EK97" s="273"/>
      <c r="EL97" s="273"/>
      <c r="EM97" s="273"/>
      <c r="EN97" s="273"/>
      <c r="EO97" s="273"/>
      <c r="EP97" s="273"/>
      <c r="EQ97" s="273"/>
      <c r="ER97" s="273"/>
      <c r="ES97" s="273"/>
      <c r="ET97" s="273"/>
      <c r="EU97" s="273"/>
      <c r="EV97" s="273"/>
      <c r="EW97" s="273"/>
      <c r="EX97" s="273"/>
      <c r="EY97" s="273"/>
      <c r="EZ97" s="273"/>
      <c r="FA97" s="273"/>
      <c r="FB97" s="273"/>
      <c r="FC97" s="273"/>
      <c r="FD97" s="273"/>
      <c r="FE97" s="273"/>
      <c r="FF97" s="273"/>
      <c r="FG97" s="273"/>
      <c r="FH97" s="273"/>
      <c r="FI97" s="273"/>
      <c r="FJ97" s="273"/>
      <c r="FK97" s="273"/>
      <c r="FL97" s="273"/>
      <c r="FM97" s="273"/>
      <c r="FN97" s="273"/>
      <c r="FO97" s="273"/>
      <c r="FP97" s="273"/>
      <c r="FQ97" s="273"/>
      <c r="FR97" s="273"/>
      <c r="FS97" s="273"/>
      <c r="FT97" s="273"/>
      <c r="FU97" s="273"/>
      <c r="FV97" s="273"/>
      <c r="FW97" s="273"/>
      <c r="FX97" s="273"/>
      <c r="FY97" s="273"/>
      <c r="FZ97" s="273"/>
      <c r="GA97" s="273"/>
      <c r="GB97" s="273"/>
      <c r="GC97" s="273"/>
      <c r="GD97" s="273"/>
      <c r="GE97" s="273"/>
      <c r="GF97" s="273"/>
      <c r="GG97" s="273"/>
      <c r="GH97" s="273"/>
      <c r="GI97" s="273"/>
      <c r="GJ97" s="273"/>
      <c r="GK97" s="273"/>
      <c r="GL97" s="273"/>
      <c r="GM97" s="273"/>
      <c r="GN97" s="273"/>
      <c r="GO97" s="273"/>
      <c r="GP97" s="273"/>
      <c r="GQ97" s="273"/>
      <c r="GR97" s="273"/>
      <c r="GS97" s="273"/>
      <c r="GT97" s="273"/>
      <c r="GU97" s="273"/>
      <c r="GV97" s="273"/>
      <c r="GW97" s="273"/>
      <c r="GX97" s="273"/>
      <c r="GY97" s="273"/>
      <c r="GZ97" s="273"/>
      <c r="HA97" s="273"/>
      <c r="HB97" s="273"/>
      <c r="HC97" s="273"/>
      <c r="HD97" s="273"/>
      <c r="HE97" s="273"/>
      <c r="HF97" s="273"/>
      <c r="HG97" s="273"/>
      <c r="HH97" s="260"/>
      <c r="HI97" s="260"/>
      <c r="HJ97" s="260"/>
      <c r="HK97" s="260"/>
      <c r="HL97" s="260"/>
      <c r="HM97" s="260"/>
      <c r="HN97" s="260"/>
    </row>
    <row r="98" spans="1:222" s="262" customFormat="1" ht="46.8" x14ac:dyDescent="0.2">
      <c r="A98" s="21" t="s">
        <v>60</v>
      </c>
      <c r="B98" s="21" t="s">
        <v>50</v>
      </c>
      <c r="C98" s="21" t="s">
        <v>52</v>
      </c>
      <c r="D98" s="21" t="s">
        <v>115</v>
      </c>
      <c r="E98" s="45" t="s">
        <v>354</v>
      </c>
      <c r="F98" s="568">
        <v>2018005810166</v>
      </c>
      <c r="G98" s="78" t="s">
        <v>356</v>
      </c>
      <c r="H98" s="50" t="s">
        <v>66</v>
      </c>
      <c r="I98" s="545" t="s">
        <v>357</v>
      </c>
      <c r="J98" s="455" t="s">
        <v>709</v>
      </c>
      <c r="K98" s="455" t="s">
        <v>358</v>
      </c>
      <c r="L98" s="456">
        <v>1</v>
      </c>
      <c r="M98" s="468" t="s">
        <v>259</v>
      </c>
      <c r="N98" s="468" t="s">
        <v>871</v>
      </c>
      <c r="O98" s="133" t="s">
        <v>598</v>
      </c>
      <c r="P98" s="416">
        <f>Q98</f>
        <v>367807217.14999998</v>
      </c>
      <c r="Q98" s="284">
        <f t="shared" si="19"/>
        <v>367807217.14999998</v>
      </c>
      <c r="R98" s="265">
        <f t="shared" si="18"/>
        <v>367807217.14999998</v>
      </c>
      <c r="S98" s="293"/>
      <c r="T98" s="294">
        <v>367807217.14999998</v>
      </c>
      <c r="U98" s="294"/>
      <c r="V98" s="294"/>
      <c r="W98" s="294"/>
      <c r="X98" s="295"/>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2"/>
      <c r="CC98" s="273"/>
      <c r="CD98" s="273"/>
      <c r="CE98" s="273"/>
      <c r="CF98" s="273"/>
      <c r="CG98" s="273"/>
      <c r="CH98" s="273"/>
      <c r="CI98" s="273"/>
      <c r="CJ98" s="273"/>
      <c r="CK98" s="273"/>
      <c r="CL98" s="273"/>
      <c r="CM98" s="273"/>
      <c r="CN98" s="273"/>
      <c r="CO98" s="273"/>
      <c r="CP98" s="273"/>
      <c r="CQ98" s="273"/>
      <c r="CR98" s="273"/>
      <c r="CS98" s="273"/>
      <c r="CT98" s="273"/>
      <c r="CU98" s="273"/>
      <c r="CV98" s="273"/>
      <c r="CW98" s="273"/>
      <c r="CX98" s="273"/>
      <c r="CY98" s="273"/>
      <c r="CZ98" s="273"/>
      <c r="DA98" s="273"/>
      <c r="DB98" s="273"/>
      <c r="DC98" s="273"/>
      <c r="DD98" s="273"/>
      <c r="DE98" s="273"/>
      <c r="DF98" s="273"/>
      <c r="DG98" s="273"/>
      <c r="DH98" s="273"/>
      <c r="DI98" s="273"/>
      <c r="DJ98" s="273"/>
      <c r="DK98" s="273"/>
      <c r="DL98" s="273"/>
      <c r="DM98" s="273"/>
      <c r="DN98" s="273"/>
      <c r="DO98" s="273"/>
      <c r="DP98" s="273"/>
      <c r="DQ98" s="273"/>
      <c r="DR98" s="273"/>
      <c r="DS98" s="273"/>
      <c r="DT98" s="273"/>
      <c r="DU98" s="273"/>
      <c r="DV98" s="273"/>
      <c r="DW98" s="273"/>
      <c r="DX98" s="273"/>
      <c r="DY98" s="273"/>
      <c r="DZ98" s="273"/>
      <c r="EA98" s="273"/>
      <c r="EB98" s="273"/>
      <c r="EC98" s="273"/>
      <c r="ED98" s="273"/>
      <c r="EE98" s="273"/>
      <c r="EF98" s="273"/>
      <c r="EG98" s="273"/>
      <c r="EH98" s="273"/>
      <c r="EI98" s="273"/>
      <c r="EJ98" s="273"/>
      <c r="EK98" s="273"/>
      <c r="EL98" s="273"/>
      <c r="EM98" s="273"/>
      <c r="EN98" s="273"/>
      <c r="EO98" s="273"/>
      <c r="EP98" s="273"/>
      <c r="EQ98" s="273"/>
      <c r="ER98" s="273"/>
      <c r="ES98" s="273"/>
      <c r="ET98" s="273"/>
      <c r="EU98" s="273"/>
      <c r="EV98" s="273"/>
      <c r="EW98" s="273"/>
      <c r="EX98" s="273"/>
      <c r="EY98" s="273"/>
      <c r="EZ98" s="273"/>
      <c r="FA98" s="273"/>
      <c r="FB98" s="273"/>
      <c r="FC98" s="273"/>
      <c r="FD98" s="273"/>
      <c r="FE98" s="273"/>
      <c r="FF98" s="273"/>
      <c r="FG98" s="273"/>
      <c r="FH98" s="273"/>
      <c r="FI98" s="273"/>
      <c r="FJ98" s="273"/>
      <c r="FK98" s="273"/>
      <c r="FL98" s="273"/>
      <c r="FM98" s="273"/>
      <c r="FN98" s="273"/>
      <c r="FO98" s="273"/>
      <c r="FP98" s="273"/>
      <c r="FQ98" s="273"/>
      <c r="FR98" s="273"/>
      <c r="FS98" s="273"/>
      <c r="FT98" s="273"/>
      <c r="FU98" s="273"/>
      <c r="FV98" s="273"/>
      <c r="FW98" s="273"/>
      <c r="FX98" s="273"/>
      <c r="FY98" s="273"/>
      <c r="FZ98" s="273"/>
      <c r="GA98" s="273"/>
      <c r="GB98" s="273"/>
      <c r="GC98" s="273"/>
      <c r="GD98" s="273"/>
      <c r="GE98" s="273"/>
      <c r="GF98" s="273"/>
      <c r="GG98" s="273"/>
      <c r="GH98" s="273"/>
      <c r="GI98" s="273"/>
      <c r="GJ98" s="273"/>
      <c r="GK98" s="273"/>
      <c r="GL98" s="273"/>
      <c r="GM98" s="273"/>
      <c r="GN98" s="273"/>
      <c r="GO98" s="273"/>
      <c r="GP98" s="273"/>
      <c r="GQ98" s="273"/>
      <c r="GR98" s="273"/>
      <c r="GS98" s="273"/>
      <c r="GT98" s="273"/>
      <c r="GU98" s="273"/>
      <c r="GV98" s="273"/>
      <c r="GW98" s="273"/>
      <c r="GX98" s="273"/>
      <c r="GY98" s="273"/>
      <c r="GZ98" s="273"/>
      <c r="HA98" s="273"/>
      <c r="HB98" s="273"/>
      <c r="HC98" s="273"/>
      <c r="HD98" s="273"/>
      <c r="HE98" s="273"/>
      <c r="HF98" s="273"/>
      <c r="HG98" s="273"/>
      <c r="HH98" s="260"/>
      <c r="HI98" s="260"/>
      <c r="HJ98" s="260"/>
      <c r="HK98" s="260"/>
      <c r="HL98" s="260"/>
      <c r="HM98" s="260"/>
      <c r="HN98" s="260"/>
    </row>
    <row r="99" spans="1:222" s="262" customFormat="1" ht="46.8" x14ac:dyDescent="0.2">
      <c r="A99" s="21" t="s">
        <v>60</v>
      </c>
      <c r="B99" s="21" t="s">
        <v>50</v>
      </c>
      <c r="C99" s="21" t="s">
        <v>52</v>
      </c>
      <c r="D99" s="21" t="s">
        <v>115</v>
      </c>
      <c r="E99" s="45" t="s">
        <v>354</v>
      </c>
      <c r="F99" s="568">
        <v>2018005810344</v>
      </c>
      <c r="G99" s="129" t="s">
        <v>1093</v>
      </c>
      <c r="H99" s="79" t="s">
        <v>66</v>
      </c>
      <c r="I99" s="448" t="s">
        <v>357</v>
      </c>
      <c r="J99" s="468" t="s">
        <v>876</v>
      </c>
      <c r="K99" s="468" t="s">
        <v>358</v>
      </c>
      <c r="L99" s="470">
        <v>1</v>
      </c>
      <c r="M99" s="468" t="s">
        <v>259</v>
      </c>
      <c r="N99" s="468" t="s">
        <v>871</v>
      </c>
      <c r="O99" s="135" t="s">
        <v>801</v>
      </c>
      <c r="P99" s="416">
        <f>Q99</f>
        <v>300000000</v>
      </c>
      <c r="Q99" s="284">
        <f t="shared" si="19"/>
        <v>300000000</v>
      </c>
      <c r="R99" s="265">
        <f t="shared" si="18"/>
        <v>300000000</v>
      </c>
      <c r="S99" s="293">
        <v>300000000</v>
      </c>
      <c r="T99" s="294"/>
      <c r="U99" s="294"/>
      <c r="V99" s="294"/>
      <c r="W99" s="294"/>
      <c r="X99" s="295"/>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3"/>
      <c r="CD99" s="273"/>
      <c r="CE99" s="273"/>
      <c r="CF99" s="273"/>
      <c r="CG99" s="273"/>
      <c r="CH99" s="273"/>
      <c r="CI99" s="273"/>
      <c r="CJ99" s="273"/>
      <c r="CK99" s="273"/>
      <c r="CL99" s="273"/>
      <c r="CM99" s="273"/>
      <c r="CN99" s="273"/>
      <c r="CO99" s="273"/>
      <c r="CP99" s="273"/>
      <c r="CQ99" s="273"/>
      <c r="CR99" s="273"/>
      <c r="CS99" s="273"/>
      <c r="CT99" s="273"/>
      <c r="CU99" s="273"/>
      <c r="CV99" s="273"/>
      <c r="CW99" s="273"/>
      <c r="CX99" s="273"/>
      <c r="CY99" s="273"/>
      <c r="CZ99" s="273"/>
      <c r="DA99" s="273"/>
      <c r="DB99" s="273"/>
      <c r="DC99" s="273"/>
      <c r="DD99" s="273"/>
      <c r="DE99" s="273"/>
      <c r="DF99" s="273"/>
      <c r="DG99" s="273"/>
      <c r="DH99" s="273"/>
      <c r="DI99" s="273"/>
      <c r="DJ99" s="273"/>
      <c r="DK99" s="273"/>
      <c r="DL99" s="273"/>
      <c r="DM99" s="273"/>
      <c r="DN99" s="273"/>
      <c r="DO99" s="273"/>
      <c r="DP99" s="273"/>
      <c r="DQ99" s="273"/>
      <c r="DR99" s="273"/>
      <c r="DS99" s="273"/>
      <c r="DT99" s="273"/>
      <c r="DU99" s="273"/>
      <c r="DV99" s="273"/>
      <c r="DW99" s="273"/>
      <c r="DX99" s="273"/>
      <c r="DY99" s="273"/>
      <c r="DZ99" s="273"/>
      <c r="EA99" s="273"/>
      <c r="EB99" s="273"/>
      <c r="EC99" s="273"/>
      <c r="ED99" s="273"/>
      <c r="EE99" s="273"/>
      <c r="EF99" s="273"/>
      <c r="EG99" s="273"/>
      <c r="EH99" s="273"/>
      <c r="EI99" s="273"/>
      <c r="EJ99" s="273"/>
      <c r="EK99" s="273"/>
      <c r="EL99" s="273"/>
      <c r="EM99" s="273"/>
      <c r="EN99" s="273"/>
      <c r="EO99" s="273"/>
      <c r="EP99" s="273"/>
      <c r="EQ99" s="273"/>
      <c r="ER99" s="273"/>
      <c r="ES99" s="273"/>
      <c r="ET99" s="273"/>
      <c r="EU99" s="273"/>
      <c r="EV99" s="273"/>
      <c r="EW99" s="273"/>
      <c r="EX99" s="273"/>
      <c r="EY99" s="273"/>
      <c r="EZ99" s="273"/>
      <c r="FA99" s="273"/>
      <c r="FB99" s="273"/>
      <c r="FC99" s="273"/>
      <c r="FD99" s="273"/>
      <c r="FE99" s="273"/>
      <c r="FF99" s="273"/>
      <c r="FG99" s="273"/>
      <c r="FH99" s="273"/>
      <c r="FI99" s="273"/>
      <c r="FJ99" s="273"/>
      <c r="FK99" s="273"/>
      <c r="FL99" s="273"/>
      <c r="FM99" s="273"/>
      <c r="FN99" s="273"/>
      <c r="FO99" s="273"/>
      <c r="FP99" s="273"/>
      <c r="FQ99" s="273"/>
      <c r="FR99" s="273"/>
      <c r="FS99" s="273"/>
      <c r="FT99" s="273"/>
      <c r="FU99" s="273"/>
      <c r="FV99" s="273"/>
      <c r="FW99" s="273"/>
      <c r="FX99" s="273"/>
      <c r="FY99" s="273"/>
      <c r="FZ99" s="273"/>
      <c r="GA99" s="273"/>
      <c r="GB99" s="273"/>
      <c r="GC99" s="273"/>
      <c r="GD99" s="273"/>
      <c r="GE99" s="273"/>
      <c r="GF99" s="273"/>
      <c r="GG99" s="273"/>
      <c r="GH99" s="273"/>
      <c r="GI99" s="273"/>
      <c r="GJ99" s="273"/>
      <c r="GK99" s="273"/>
      <c r="GL99" s="273"/>
      <c r="GM99" s="273"/>
      <c r="GN99" s="273"/>
      <c r="GO99" s="273"/>
      <c r="GP99" s="273"/>
      <c r="GQ99" s="273"/>
      <c r="GR99" s="273"/>
      <c r="GS99" s="273"/>
      <c r="GT99" s="273"/>
      <c r="GU99" s="273"/>
      <c r="GV99" s="273"/>
      <c r="GW99" s="273"/>
      <c r="GX99" s="273"/>
      <c r="GY99" s="273"/>
      <c r="GZ99" s="273"/>
      <c r="HA99" s="273"/>
      <c r="HB99" s="273"/>
      <c r="HC99" s="273"/>
      <c r="HD99" s="273"/>
      <c r="HE99" s="273"/>
      <c r="HF99" s="273"/>
      <c r="HG99" s="273"/>
      <c r="HH99" s="260"/>
      <c r="HI99" s="260"/>
      <c r="HJ99" s="260"/>
      <c r="HK99" s="260"/>
      <c r="HL99" s="260"/>
      <c r="HM99" s="260"/>
      <c r="HN99" s="260"/>
    </row>
    <row r="100" spans="1:222" x14ac:dyDescent="0.2">
      <c r="A100" s="122" t="s">
        <v>60</v>
      </c>
      <c r="B100" s="122" t="s">
        <v>50</v>
      </c>
      <c r="C100" s="122" t="s">
        <v>52</v>
      </c>
      <c r="D100" s="122" t="s">
        <v>115</v>
      </c>
      <c r="E100" s="274" t="s">
        <v>119</v>
      </c>
      <c r="F100" s="576"/>
      <c r="G100" s="100"/>
      <c r="H100" s="58"/>
      <c r="I100" s="477"/>
      <c r="J100" s="477"/>
      <c r="K100" s="477"/>
      <c r="L100" s="478"/>
      <c r="M100" s="477"/>
      <c r="N100" s="477"/>
      <c r="O100" s="59" t="s">
        <v>120</v>
      </c>
      <c r="P100" s="416"/>
      <c r="Q100" s="284">
        <f t="shared" si="19"/>
        <v>0</v>
      </c>
      <c r="R100" s="265">
        <f t="shared" si="18"/>
        <v>0</v>
      </c>
      <c r="S100" s="288"/>
      <c r="T100" s="289"/>
      <c r="U100" s="289"/>
      <c r="V100" s="289"/>
      <c r="W100" s="289"/>
      <c r="X100" s="290"/>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189"/>
      <c r="BS100" s="189"/>
      <c r="BT100" s="189"/>
      <c r="BU100" s="189"/>
      <c r="BV100" s="189"/>
      <c r="BW100" s="189"/>
      <c r="BX100" s="189"/>
      <c r="BY100" s="189"/>
      <c r="BZ100" s="189"/>
      <c r="CA100" s="189"/>
      <c r="CB100" s="189"/>
      <c r="CC100" s="192"/>
      <c r="CD100" s="192"/>
      <c r="CE100" s="192"/>
      <c r="CF100" s="192"/>
      <c r="CG100" s="192"/>
      <c r="CH100" s="192"/>
      <c r="CI100" s="192"/>
      <c r="CJ100" s="192"/>
      <c r="CK100" s="192"/>
      <c r="CL100" s="192"/>
      <c r="CM100" s="192"/>
      <c r="CN100" s="192"/>
      <c r="CO100" s="192"/>
      <c r="CP100" s="192"/>
      <c r="CQ100" s="192"/>
      <c r="CR100" s="192"/>
      <c r="CS100" s="192"/>
      <c r="CT100" s="192"/>
      <c r="CU100" s="192"/>
      <c r="CV100" s="192"/>
      <c r="CW100" s="192"/>
      <c r="CX100" s="192"/>
      <c r="CY100" s="192"/>
      <c r="CZ100" s="192"/>
      <c r="DA100" s="192"/>
      <c r="DB100" s="192"/>
      <c r="DC100" s="192"/>
      <c r="DD100" s="192"/>
      <c r="DE100" s="192"/>
      <c r="DF100" s="192"/>
      <c r="DG100" s="192"/>
      <c r="DH100" s="192"/>
      <c r="DI100" s="192"/>
      <c r="DJ100" s="192"/>
      <c r="DK100" s="192"/>
      <c r="DL100" s="192"/>
      <c r="DM100" s="192"/>
      <c r="DN100" s="192"/>
      <c r="DO100" s="192"/>
      <c r="DP100" s="192"/>
      <c r="DQ100" s="192"/>
      <c r="DR100" s="192"/>
      <c r="DS100" s="192"/>
      <c r="DT100" s="192"/>
      <c r="DU100" s="192"/>
      <c r="DV100" s="192"/>
      <c r="DW100" s="192"/>
      <c r="DX100" s="192"/>
      <c r="DY100" s="192"/>
      <c r="DZ100" s="192"/>
      <c r="EA100" s="192"/>
      <c r="EB100" s="192"/>
      <c r="EC100" s="192"/>
      <c r="ED100" s="192"/>
      <c r="EE100" s="192"/>
      <c r="EF100" s="192"/>
      <c r="EG100" s="192"/>
      <c r="EH100" s="192"/>
      <c r="EI100" s="192"/>
      <c r="EJ100" s="192"/>
      <c r="EK100" s="192"/>
      <c r="EL100" s="192"/>
      <c r="EM100" s="192"/>
      <c r="EN100" s="192"/>
      <c r="EO100" s="192"/>
      <c r="EP100" s="192"/>
      <c r="EQ100" s="192"/>
      <c r="ER100" s="192"/>
      <c r="ES100" s="192"/>
      <c r="ET100" s="192"/>
      <c r="EU100" s="192"/>
      <c r="EV100" s="192"/>
      <c r="EW100" s="192"/>
      <c r="EX100" s="192"/>
      <c r="EY100" s="192"/>
      <c r="EZ100" s="192"/>
      <c r="FA100" s="192"/>
      <c r="FB100" s="192"/>
      <c r="FC100" s="192"/>
      <c r="FD100" s="192"/>
      <c r="FE100" s="192"/>
      <c r="FF100" s="192"/>
      <c r="FG100" s="192"/>
      <c r="FH100" s="192"/>
      <c r="FI100" s="192"/>
      <c r="FJ100" s="192"/>
      <c r="FK100" s="192"/>
      <c r="FL100" s="192"/>
      <c r="FM100" s="192"/>
      <c r="FN100" s="192"/>
      <c r="FO100" s="192"/>
      <c r="FP100" s="192"/>
      <c r="FQ100" s="192"/>
      <c r="FR100" s="192"/>
      <c r="FS100" s="192"/>
      <c r="FT100" s="192"/>
      <c r="FU100" s="192"/>
      <c r="FV100" s="192"/>
      <c r="FW100" s="192"/>
      <c r="FX100" s="192"/>
      <c r="FY100" s="192"/>
      <c r="FZ100" s="192"/>
      <c r="GA100" s="192"/>
      <c r="GB100" s="192"/>
      <c r="GC100" s="192"/>
      <c r="GD100" s="192"/>
      <c r="GE100" s="192"/>
      <c r="GF100" s="192"/>
      <c r="GG100" s="192"/>
      <c r="GH100" s="192"/>
      <c r="GI100" s="192"/>
      <c r="GJ100" s="192"/>
      <c r="GK100" s="192"/>
      <c r="GL100" s="192"/>
      <c r="GM100" s="192"/>
      <c r="GN100" s="192"/>
      <c r="GO100" s="192"/>
      <c r="GP100" s="192"/>
      <c r="GQ100" s="192"/>
      <c r="GR100" s="192"/>
      <c r="GS100" s="192"/>
      <c r="GT100" s="192"/>
      <c r="GU100" s="192"/>
      <c r="GV100" s="192"/>
      <c r="GW100" s="192"/>
      <c r="GX100" s="192"/>
      <c r="GY100" s="192"/>
      <c r="GZ100" s="192"/>
      <c r="HA100" s="192"/>
      <c r="HB100" s="192"/>
      <c r="HC100" s="192"/>
      <c r="HD100" s="192"/>
      <c r="HE100" s="192"/>
      <c r="HF100" s="192"/>
      <c r="HG100" s="192"/>
      <c r="HH100" s="180"/>
      <c r="HI100" s="180"/>
      <c r="HJ100" s="180"/>
      <c r="HK100" s="180"/>
      <c r="HL100" s="180"/>
      <c r="HM100" s="180"/>
      <c r="HN100" s="180"/>
    </row>
    <row r="101" spans="1:222" s="262" customFormat="1" ht="62.4" x14ac:dyDescent="0.2">
      <c r="A101" s="21" t="s">
        <v>60</v>
      </c>
      <c r="B101" s="48" t="s">
        <v>50</v>
      </c>
      <c r="C101" s="48" t="s">
        <v>52</v>
      </c>
      <c r="D101" s="48" t="s">
        <v>115</v>
      </c>
      <c r="E101" s="90" t="s">
        <v>119</v>
      </c>
      <c r="F101" s="568">
        <v>2017005810077</v>
      </c>
      <c r="G101" s="50" t="s">
        <v>233</v>
      </c>
      <c r="H101" s="50" t="s">
        <v>66</v>
      </c>
      <c r="I101" s="545" t="s">
        <v>282</v>
      </c>
      <c r="J101" s="465" t="s">
        <v>710</v>
      </c>
      <c r="K101" s="465" t="s">
        <v>281</v>
      </c>
      <c r="L101" s="456">
        <v>100</v>
      </c>
      <c r="M101" s="491" t="s">
        <v>259</v>
      </c>
      <c r="N101" s="491" t="s">
        <v>871</v>
      </c>
      <c r="O101" s="162" t="s">
        <v>599</v>
      </c>
      <c r="P101" s="416">
        <f>Q101</f>
        <v>600000000</v>
      </c>
      <c r="Q101" s="284">
        <f t="shared" si="19"/>
        <v>600000000</v>
      </c>
      <c r="R101" s="265">
        <f t="shared" si="18"/>
        <v>600000000</v>
      </c>
      <c r="S101" s="293">
        <v>600000000</v>
      </c>
      <c r="T101" s="75"/>
      <c r="U101" s="75"/>
      <c r="V101" s="75"/>
      <c r="W101" s="75"/>
      <c r="X101" s="299"/>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00"/>
      <c r="CD101" s="300"/>
      <c r="CE101" s="300"/>
      <c r="CF101" s="300"/>
      <c r="CG101" s="300"/>
      <c r="CH101" s="300"/>
      <c r="CI101" s="300"/>
      <c r="CJ101" s="300"/>
      <c r="CK101" s="300"/>
      <c r="CL101" s="300"/>
      <c r="CM101" s="300"/>
      <c r="CN101" s="300"/>
      <c r="CO101" s="300"/>
      <c r="CP101" s="300"/>
      <c r="CQ101" s="300"/>
      <c r="CR101" s="300"/>
      <c r="CS101" s="300"/>
      <c r="CT101" s="300"/>
      <c r="CU101" s="300"/>
      <c r="CV101" s="300"/>
      <c r="CW101" s="300"/>
      <c r="CX101" s="300"/>
      <c r="CY101" s="300"/>
      <c r="CZ101" s="300"/>
      <c r="DA101" s="300"/>
      <c r="DB101" s="300"/>
      <c r="DC101" s="300"/>
      <c r="DD101" s="300"/>
      <c r="DE101" s="300"/>
      <c r="DF101" s="300"/>
      <c r="DG101" s="300"/>
      <c r="DH101" s="300"/>
      <c r="DI101" s="300"/>
      <c r="DJ101" s="300"/>
      <c r="DK101" s="300"/>
      <c r="DL101" s="300"/>
      <c r="DM101" s="300"/>
      <c r="DN101" s="300"/>
      <c r="DO101" s="300"/>
      <c r="DP101" s="300"/>
      <c r="DQ101" s="300"/>
      <c r="DR101" s="300"/>
      <c r="DS101" s="300"/>
      <c r="DT101" s="300"/>
      <c r="DU101" s="300"/>
      <c r="DV101" s="300"/>
      <c r="DW101" s="300"/>
      <c r="DX101" s="300"/>
      <c r="DY101" s="300"/>
      <c r="DZ101" s="300"/>
      <c r="EA101" s="300"/>
      <c r="EB101" s="300"/>
      <c r="EC101" s="300"/>
      <c r="ED101" s="300"/>
      <c r="EE101" s="300"/>
      <c r="EF101" s="300"/>
      <c r="EG101" s="300"/>
      <c r="EH101" s="300"/>
      <c r="EI101" s="300"/>
      <c r="EJ101" s="300"/>
      <c r="EK101" s="300"/>
      <c r="EL101" s="300"/>
      <c r="EM101" s="300"/>
      <c r="EN101" s="300"/>
      <c r="EO101" s="300"/>
      <c r="EP101" s="300"/>
      <c r="EQ101" s="300"/>
      <c r="ER101" s="300"/>
      <c r="ES101" s="300"/>
      <c r="ET101" s="300"/>
      <c r="EU101" s="300"/>
      <c r="EV101" s="300"/>
      <c r="EW101" s="300"/>
      <c r="EX101" s="300"/>
      <c r="EY101" s="300"/>
      <c r="EZ101" s="300"/>
      <c r="FA101" s="300"/>
      <c r="FB101" s="300"/>
      <c r="FC101" s="300"/>
      <c r="FD101" s="300"/>
      <c r="FE101" s="300"/>
      <c r="FF101" s="300"/>
      <c r="FG101" s="300"/>
      <c r="FH101" s="300"/>
      <c r="FI101" s="300"/>
      <c r="FJ101" s="301"/>
      <c r="FK101" s="300"/>
      <c r="FL101" s="300"/>
      <c r="FM101" s="300"/>
      <c r="FN101" s="300"/>
      <c r="FO101" s="300"/>
      <c r="FP101" s="300"/>
      <c r="FQ101" s="300"/>
      <c r="FR101" s="300"/>
      <c r="FS101" s="300"/>
      <c r="FT101" s="300"/>
      <c r="FU101" s="300"/>
      <c r="FV101" s="300"/>
      <c r="FW101" s="300"/>
      <c r="FX101" s="300"/>
      <c r="FY101" s="300"/>
      <c r="FZ101" s="300"/>
      <c r="GA101" s="300"/>
      <c r="GB101" s="300"/>
      <c r="GC101" s="300"/>
      <c r="GD101" s="300"/>
      <c r="GE101" s="300"/>
      <c r="GF101" s="300"/>
      <c r="GG101" s="300"/>
      <c r="GH101" s="300"/>
      <c r="GI101" s="300"/>
      <c r="GJ101" s="300"/>
      <c r="GK101" s="300"/>
      <c r="GL101" s="300"/>
      <c r="GM101" s="300"/>
      <c r="GN101" s="300"/>
      <c r="GO101" s="260"/>
      <c r="GP101" s="300"/>
      <c r="GQ101" s="300"/>
      <c r="GR101" s="300"/>
      <c r="GS101" s="300"/>
      <c r="GT101" s="300"/>
      <c r="GU101" s="300"/>
      <c r="GV101" s="260"/>
      <c r="GW101" s="260"/>
      <c r="GX101" s="260"/>
      <c r="GY101" s="260"/>
      <c r="GZ101" s="260"/>
      <c r="HA101" s="260"/>
      <c r="HB101" s="260"/>
      <c r="HC101" s="260"/>
      <c r="HD101" s="260"/>
      <c r="HE101" s="260"/>
      <c r="HF101" s="260"/>
      <c r="HG101" s="260"/>
      <c r="HH101" s="260"/>
      <c r="HI101" s="260"/>
      <c r="HJ101" s="260"/>
      <c r="HK101" s="260"/>
      <c r="HL101" s="260"/>
      <c r="HM101" s="260"/>
      <c r="HN101" s="260"/>
    </row>
    <row r="102" spans="1:222" ht="46.8" x14ac:dyDescent="0.2">
      <c r="A102" s="21" t="s">
        <v>60</v>
      </c>
      <c r="B102" s="8" t="s">
        <v>50</v>
      </c>
      <c r="C102" s="8" t="s">
        <v>52</v>
      </c>
      <c r="D102" s="8" t="s">
        <v>115</v>
      </c>
      <c r="E102" s="91" t="s">
        <v>119</v>
      </c>
      <c r="F102" s="568" t="s">
        <v>359</v>
      </c>
      <c r="G102" s="167" t="s">
        <v>360</v>
      </c>
      <c r="H102" s="50" t="s">
        <v>66</v>
      </c>
      <c r="I102" s="492" t="s">
        <v>361</v>
      </c>
      <c r="J102" s="492" t="s">
        <v>877</v>
      </c>
      <c r="K102" s="492" t="s">
        <v>878</v>
      </c>
      <c r="L102" s="493">
        <v>1</v>
      </c>
      <c r="M102" s="491" t="s">
        <v>259</v>
      </c>
      <c r="N102" s="491" t="s">
        <v>871</v>
      </c>
      <c r="O102" s="163" t="s">
        <v>711</v>
      </c>
      <c r="P102" s="29">
        <f>Q102</f>
        <v>84849685.5</v>
      </c>
      <c r="Q102" s="193">
        <f t="shared" si="19"/>
        <v>84849685.5</v>
      </c>
      <c r="R102" s="34">
        <f t="shared" si="18"/>
        <v>84849685.5</v>
      </c>
      <c r="S102" s="211"/>
      <c r="T102" s="33">
        <v>84849685.5</v>
      </c>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02"/>
      <c r="CD102" s="302"/>
      <c r="CE102" s="302"/>
      <c r="CF102" s="302"/>
      <c r="CG102" s="302"/>
      <c r="CH102" s="302"/>
      <c r="CI102" s="302"/>
      <c r="CJ102" s="302"/>
      <c r="CK102" s="302"/>
      <c r="CL102" s="302"/>
      <c r="CM102" s="302"/>
      <c r="CN102" s="302"/>
      <c r="CO102" s="302"/>
      <c r="CP102" s="302"/>
      <c r="CQ102" s="302"/>
      <c r="CR102" s="302"/>
      <c r="CS102" s="302"/>
      <c r="CT102" s="302"/>
      <c r="CU102" s="302"/>
      <c r="CV102" s="302"/>
      <c r="CW102" s="302"/>
      <c r="CX102" s="302"/>
      <c r="CY102" s="302"/>
      <c r="CZ102" s="302"/>
      <c r="DA102" s="302"/>
      <c r="DB102" s="302"/>
      <c r="DC102" s="302"/>
      <c r="DD102" s="302"/>
      <c r="DE102" s="302"/>
      <c r="DF102" s="302"/>
      <c r="DG102" s="302"/>
      <c r="DH102" s="302"/>
      <c r="DI102" s="302"/>
      <c r="DJ102" s="302"/>
      <c r="DK102" s="302"/>
      <c r="DL102" s="302"/>
      <c r="DM102" s="302"/>
      <c r="DN102" s="302"/>
      <c r="DO102" s="302"/>
      <c r="DP102" s="302"/>
      <c r="DQ102" s="302"/>
      <c r="DR102" s="302"/>
      <c r="DS102" s="302"/>
      <c r="DT102" s="302"/>
      <c r="DU102" s="302"/>
      <c r="DV102" s="302"/>
      <c r="DW102" s="302"/>
      <c r="DX102" s="302"/>
      <c r="DY102" s="302"/>
      <c r="DZ102" s="302"/>
      <c r="EA102" s="302"/>
      <c r="EB102" s="302"/>
      <c r="EC102" s="302"/>
      <c r="ED102" s="302"/>
      <c r="EE102" s="302"/>
      <c r="EF102" s="302"/>
      <c r="EG102" s="302"/>
      <c r="EH102" s="302"/>
      <c r="EI102" s="302"/>
      <c r="EJ102" s="302"/>
      <c r="EK102" s="302"/>
      <c r="EL102" s="302"/>
      <c r="EM102" s="302"/>
      <c r="EN102" s="302"/>
      <c r="EO102" s="302"/>
      <c r="EP102" s="302"/>
      <c r="EQ102" s="302"/>
      <c r="ER102" s="302"/>
      <c r="ES102" s="302"/>
      <c r="ET102" s="302"/>
      <c r="EU102" s="302"/>
      <c r="EV102" s="302"/>
      <c r="EW102" s="302"/>
      <c r="EX102" s="302"/>
      <c r="EY102" s="302"/>
      <c r="EZ102" s="302"/>
      <c r="FA102" s="302"/>
      <c r="FB102" s="302"/>
      <c r="FC102" s="302"/>
      <c r="FD102" s="302"/>
      <c r="FE102" s="302"/>
      <c r="FF102" s="302"/>
      <c r="FG102" s="302"/>
      <c r="FH102" s="302"/>
      <c r="FI102" s="302"/>
      <c r="FJ102" s="303"/>
      <c r="FK102" s="302"/>
      <c r="FL102" s="302"/>
      <c r="FM102" s="302"/>
      <c r="FN102" s="302"/>
      <c r="FO102" s="302"/>
      <c r="FP102" s="302"/>
      <c r="FQ102" s="302"/>
      <c r="FR102" s="302"/>
      <c r="FS102" s="302"/>
      <c r="FT102" s="302"/>
      <c r="FU102" s="302"/>
      <c r="FV102" s="302"/>
      <c r="FW102" s="302"/>
      <c r="FX102" s="302"/>
      <c r="FY102" s="302"/>
      <c r="FZ102" s="302"/>
      <c r="GA102" s="302"/>
      <c r="GB102" s="302"/>
      <c r="GC102" s="302"/>
      <c r="GD102" s="302"/>
      <c r="GE102" s="302"/>
      <c r="GF102" s="302"/>
      <c r="GG102" s="302"/>
      <c r="GH102" s="302"/>
      <c r="GI102" s="302"/>
      <c r="GJ102" s="302"/>
      <c r="GK102" s="302"/>
      <c r="GL102" s="302"/>
      <c r="GM102" s="302"/>
      <c r="GN102" s="302"/>
      <c r="GO102" s="198"/>
      <c r="GP102" s="302"/>
      <c r="GQ102" s="302"/>
      <c r="GR102" s="302"/>
      <c r="GS102" s="302"/>
      <c r="GT102" s="302"/>
      <c r="GU102" s="302"/>
      <c r="GV102" s="198"/>
      <c r="GW102" s="198"/>
      <c r="GX102" s="198"/>
      <c r="GY102" s="198"/>
      <c r="GZ102" s="198"/>
      <c r="HA102" s="198"/>
      <c r="HB102" s="198"/>
      <c r="HC102" s="198"/>
      <c r="HD102" s="198"/>
      <c r="HE102" s="198"/>
      <c r="HF102" s="198"/>
      <c r="HG102" s="198"/>
      <c r="HH102" s="198"/>
      <c r="HI102" s="198"/>
      <c r="HJ102" s="198"/>
      <c r="HK102" s="198"/>
      <c r="HL102" s="198"/>
      <c r="HM102" s="198"/>
      <c r="HN102" s="198"/>
    </row>
    <row r="103" spans="1:222" s="262" customFormat="1" ht="39" x14ac:dyDescent="0.2">
      <c r="A103" s="21" t="s">
        <v>60</v>
      </c>
      <c r="B103" s="48" t="s">
        <v>50</v>
      </c>
      <c r="C103" s="48" t="s">
        <v>52</v>
      </c>
      <c r="D103" s="48" t="s">
        <v>115</v>
      </c>
      <c r="E103" s="90" t="s">
        <v>119</v>
      </c>
      <c r="F103" s="569">
        <v>2018005810345</v>
      </c>
      <c r="G103" s="79" t="s">
        <v>1094</v>
      </c>
      <c r="H103" s="79" t="s">
        <v>66</v>
      </c>
      <c r="I103" s="448" t="s">
        <v>881</v>
      </c>
      <c r="J103" s="494" t="s">
        <v>879</v>
      </c>
      <c r="K103" s="494" t="s">
        <v>880</v>
      </c>
      <c r="L103" s="470">
        <v>1</v>
      </c>
      <c r="M103" s="470" t="s">
        <v>259</v>
      </c>
      <c r="N103" s="470" t="s">
        <v>871</v>
      </c>
      <c r="O103" s="164" t="s">
        <v>605</v>
      </c>
      <c r="P103" s="29">
        <f>Q103</f>
        <v>950000000</v>
      </c>
      <c r="Q103" s="304">
        <f t="shared" si="19"/>
        <v>950000000</v>
      </c>
      <c r="R103" s="305">
        <f t="shared" si="18"/>
        <v>950000000</v>
      </c>
      <c r="S103" s="306">
        <v>950000000</v>
      </c>
      <c r="T103" s="74"/>
      <c r="U103" s="74"/>
      <c r="V103" s="74"/>
      <c r="W103" s="74"/>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00"/>
      <c r="CD103" s="300"/>
      <c r="CE103" s="300"/>
      <c r="CF103" s="300"/>
      <c r="CG103" s="300"/>
      <c r="CH103" s="300"/>
      <c r="CI103" s="300"/>
      <c r="CJ103" s="300"/>
      <c r="CK103" s="300"/>
      <c r="CL103" s="300"/>
      <c r="CM103" s="300"/>
      <c r="CN103" s="300"/>
      <c r="CO103" s="300"/>
      <c r="CP103" s="300"/>
      <c r="CQ103" s="300"/>
      <c r="CR103" s="300"/>
      <c r="CS103" s="300"/>
      <c r="CT103" s="300"/>
      <c r="CU103" s="300"/>
      <c r="CV103" s="300"/>
      <c r="CW103" s="300"/>
      <c r="CX103" s="300"/>
      <c r="CY103" s="300"/>
      <c r="CZ103" s="300"/>
      <c r="DA103" s="300"/>
      <c r="DB103" s="300"/>
      <c r="DC103" s="300"/>
      <c r="DD103" s="300"/>
      <c r="DE103" s="300"/>
      <c r="DF103" s="300"/>
      <c r="DG103" s="300"/>
      <c r="DH103" s="300"/>
      <c r="DI103" s="300"/>
      <c r="DJ103" s="300"/>
      <c r="DK103" s="300"/>
      <c r="DL103" s="300"/>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c r="FA103" s="300"/>
      <c r="FB103" s="300"/>
      <c r="FC103" s="300"/>
      <c r="FD103" s="300"/>
      <c r="FE103" s="300"/>
      <c r="FF103" s="300"/>
      <c r="FG103" s="300"/>
      <c r="FH103" s="300"/>
      <c r="FI103" s="300"/>
      <c r="FJ103" s="301"/>
      <c r="FK103" s="300"/>
      <c r="FL103" s="300"/>
      <c r="FM103" s="300"/>
      <c r="FN103" s="300"/>
      <c r="FO103" s="300"/>
      <c r="FP103" s="300"/>
      <c r="FQ103" s="300"/>
      <c r="FR103" s="300"/>
      <c r="FS103" s="300"/>
      <c r="FT103" s="300"/>
      <c r="FU103" s="300"/>
      <c r="FV103" s="300"/>
      <c r="FW103" s="300"/>
      <c r="FX103" s="300"/>
      <c r="FY103" s="300"/>
      <c r="FZ103" s="300"/>
      <c r="GA103" s="300"/>
      <c r="GB103" s="300"/>
      <c r="GC103" s="300"/>
      <c r="GD103" s="300"/>
      <c r="GE103" s="300"/>
      <c r="GF103" s="300"/>
      <c r="GG103" s="300"/>
      <c r="GH103" s="300"/>
      <c r="GI103" s="300"/>
      <c r="GJ103" s="300"/>
      <c r="GK103" s="300"/>
      <c r="GL103" s="300"/>
      <c r="GM103" s="300"/>
      <c r="GN103" s="300"/>
      <c r="GO103" s="260"/>
      <c r="GP103" s="300"/>
      <c r="GQ103" s="300"/>
      <c r="GR103" s="300"/>
      <c r="GS103" s="300"/>
      <c r="GT103" s="300"/>
      <c r="GU103" s="300"/>
      <c r="GV103" s="260"/>
      <c r="GW103" s="260"/>
      <c r="GX103" s="260"/>
      <c r="GY103" s="260"/>
      <c r="GZ103" s="260"/>
      <c r="HA103" s="260"/>
      <c r="HB103" s="260"/>
      <c r="HC103" s="260"/>
      <c r="HD103" s="260"/>
      <c r="HE103" s="260"/>
      <c r="HF103" s="260"/>
      <c r="HG103" s="260"/>
      <c r="HH103" s="260"/>
      <c r="HI103" s="260"/>
      <c r="HJ103" s="260"/>
      <c r="HK103" s="260"/>
      <c r="HL103" s="260"/>
      <c r="HM103" s="260"/>
      <c r="HN103" s="260"/>
    </row>
    <row r="104" spans="1:222" ht="62.4" x14ac:dyDescent="0.2">
      <c r="A104" s="21" t="s">
        <v>60</v>
      </c>
      <c r="B104" s="48" t="s">
        <v>50</v>
      </c>
      <c r="C104" s="48" t="s">
        <v>52</v>
      </c>
      <c r="D104" s="48" t="s">
        <v>115</v>
      </c>
      <c r="E104" s="90" t="s">
        <v>119</v>
      </c>
      <c r="F104" s="581">
        <v>2018005810332</v>
      </c>
      <c r="G104" s="79" t="s">
        <v>1095</v>
      </c>
      <c r="H104" s="79" t="s">
        <v>66</v>
      </c>
      <c r="I104" s="448" t="s">
        <v>282</v>
      </c>
      <c r="J104" s="468" t="s">
        <v>882</v>
      </c>
      <c r="K104" s="468" t="s">
        <v>281</v>
      </c>
      <c r="L104" s="470">
        <v>100</v>
      </c>
      <c r="M104" s="470" t="s">
        <v>259</v>
      </c>
      <c r="N104" s="470" t="s">
        <v>871</v>
      </c>
      <c r="O104" s="165" t="s">
        <v>672</v>
      </c>
      <c r="P104" s="416">
        <f>Q104</f>
        <v>400000000</v>
      </c>
      <c r="Q104" s="284">
        <f t="shared" si="19"/>
        <v>400000000</v>
      </c>
      <c r="R104" s="265">
        <f t="shared" si="18"/>
        <v>400000000</v>
      </c>
      <c r="S104" s="285">
        <v>400000000</v>
      </c>
      <c r="T104" s="307"/>
      <c r="U104" s="307"/>
      <c r="V104" s="307"/>
      <c r="W104" s="307"/>
      <c r="X104" s="308"/>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204"/>
      <c r="HI104" s="204"/>
      <c r="HJ104" s="204"/>
      <c r="HK104" s="204"/>
      <c r="HL104" s="204"/>
      <c r="HM104" s="204"/>
      <c r="HN104" s="204"/>
    </row>
    <row r="105" spans="1:222" x14ac:dyDescent="0.2">
      <c r="A105" s="13" t="s">
        <v>60</v>
      </c>
      <c r="B105" s="13" t="s">
        <v>55</v>
      </c>
      <c r="C105" s="13"/>
      <c r="D105" s="13"/>
      <c r="E105" s="87"/>
      <c r="F105" s="564"/>
      <c r="G105" s="112"/>
      <c r="H105" s="166"/>
      <c r="I105" s="495"/>
      <c r="J105" s="495"/>
      <c r="K105" s="495"/>
      <c r="L105" s="496"/>
      <c r="M105" s="495"/>
      <c r="N105" s="495"/>
      <c r="O105" s="15" t="s">
        <v>83</v>
      </c>
      <c r="P105" s="29">
        <f>Q105</f>
        <v>0</v>
      </c>
      <c r="Q105" s="193">
        <f t="shared" si="19"/>
        <v>0</v>
      </c>
      <c r="R105" s="34">
        <f t="shared" si="18"/>
        <v>0</v>
      </c>
      <c r="S105" s="211"/>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239"/>
      <c r="BV105" s="239"/>
      <c r="BW105" s="33"/>
      <c r="BX105" s="33"/>
      <c r="BY105" s="33"/>
      <c r="BZ105" s="33"/>
      <c r="CA105" s="33"/>
      <c r="CB105" s="34"/>
      <c r="CC105" s="240"/>
      <c r="CD105" s="240"/>
      <c r="CE105" s="240"/>
      <c r="CF105" s="240"/>
      <c r="CG105" s="240"/>
      <c r="CH105" s="240"/>
      <c r="CI105" s="240"/>
      <c r="CJ105" s="240"/>
      <c r="CK105" s="240"/>
      <c r="CL105" s="240"/>
      <c r="CM105" s="240"/>
      <c r="CN105" s="240"/>
      <c r="CO105" s="240"/>
      <c r="CP105" s="240"/>
      <c r="CQ105" s="240"/>
      <c r="CR105" s="240"/>
      <c r="CS105" s="240"/>
      <c r="CT105" s="240"/>
      <c r="CU105" s="240"/>
      <c r="CV105" s="240"/>
      <c r="CW105" s="240"/>
      <c r="CX105" s="240"/>
      <c r="CY105" s="240"/>
      <c r="CZ105" s="240"/>
      <c r="DA105" s="240"/>
      <c r="DB105" s="240"/>
      <c r="DC105" s="240"/>
      <c r="DD105" s="240"/>
      <c r="DE105" s="240"/>
      <c r="DF105" s="240"/>
      <c r="DG105" s="240"/>
      <c r="DH105" s="240"/>
      <c r="DI105" s="240"/>
      <c r="DJ105" s="240"/>
      <c r="DK105" s="240"/>
      <c r="DL105" s="240"/>
      <c r="DM105" s="240"/>
      <c r="DN105" s="240"/>
      <c r="DO105" s="240"/>
      <c r="DP105" s="240"/>
      <c r="DQ105" s="240"/>
      <c r="DR105" s="240"/>
      <c r="DS105" s="240"/>
      <c r="DT105" s="240"/>
      <c r="DU105" s="240"/>
      <c r="DV105" s="240"/>
      <c r="DW105" s="240"/>
      <c r="DX105" s="240"/>
      <c r="DY105" s="240"/>
      <c r="DZ105" s="240"/>
      <c r="EA105" s="240"/>
      <c r="EB105" s="240"/>
      <c r="EC105" s="240"/>
      <c r="ED105" s="240"/>
      <c r="EE105" s="240"/>
      <c r="EF105" s="240"/>
      <c r="EG105" s="240"/>
      <c r="EH105" s="240"/>
      <c r="EI105" s="240"/>
      <c r="EJ105" s="240"/>
      <c r="EK105" s="240"/>
      <c r="EL105" s="240"/>
      <c r="EM105" s="240"/>
      <c r="EN105" s="240"/>
      <c r="EO105" s="240"/>
      <c r="EP105" s="240"/>
      <c r="EQ105" s="240"/>
      <c r="ER105" s="241"/>
      <c r="ES105" s="240"/>
      <c r="ET105" s="240"/>
      <c r="EU105" s="240"/>
      <c r="EV105" s="240"/>
      <c r="EW105" s="240"/>
      <c r="EX105" s="302"/>
      <c r="EY105" s="302"/>
      <c r="EZ105" s="302"/>
      <c r="FA105" s="302"/>
      <c r="FB105" s="302"/>
      <c r="FC105" s="302"/>
      <c r="FD105" s="302"/>
      <c r="FE105" s="302"/>
      <c r="FF105" s="302"/>
      <c r="FG105" s="302"/>
      <c r="FH105" s="302"/>
      <c r="FI105" s="302"/>
      <c r="FJ105" s="303"/>
      <c r="FK105" s="302"/>
      <c r="FL105" s="302"/>
      <c r="FM105" s="302"/>
      <c r="FN105" s="302"/>
      <c r="FO105" s="302"/>
      <c r="FP105" s="302"/>
      <c r="FQ105" s="302"/>
      <c r="FR105" s="302"/>
      <c r="FS105" s="302"/>
      <c r="FT105" s="302"/>
      <c r="FU105" s="302"/>
      <c r="FV105" s="302"/>
      <c r="FW105" s="302"/>
      <c r="FX105" s="302"/>
      <c r="FY105" s="302"/>
      <c r="FZ105" s="302"/>
      <c r="GA105" s="302"/>
      <c r="GB105" s="302"/>
      <c r="GC105" s="302"/>
      <c r="GD105" s="302"/>
      <c r="GE105" s="302"/>
      <c r="GF105" s="302"/>
      <c r="GG105" s="302"/>
      <c r="GH105" s="302"/>
      <c r="GI105" s="302"/>
      <c r="GJ105" s="302"/>
      <c r="GK105" s="302"/>
      <c r="GL105" s="302"/>
      <c r="GM105" s="302"/>
      <c r="GN105" s="302"/>
      <c r="GO105" s="198"/>
      <c r="GP105" s="302"/>
      <c r="GQ105" s="302"/>
      <c r="GR105" s="302"/>
      <c r="GS105" s="302"/>
      <c r="GT105" s="302"/>
      <c r="GU105" s="302"/>
      <c r="GV105" s="198"/>
      <c r="GW105" s="198"/>
      <c r="GX105" s="198"/>
      <c r="GY105" s="198"/>
      <c r="GZ105" s="198"/>
      <c r="HA105" s="198"/>
      <c r="HB105" s="198"/>
      <c r="HC105" s="198"/>
      <c r="HD105" s="198"/>
      <c r="HE105" s="198"/>
      <c r="HF105" s="198"/>
      <c r="HG105" s="198"/>
      <c r="HH105" s="204"/>
      <c r="HI105" s="204"/>
      <c r="HJ105" s="204"/>
      <c r="HK105" s="204"/>
      <c r="HL105" s="204"/>
      <c r="HM105" s="204"/>
      <c r="HN105" s="204"/>
    </row>
    <row r="106" spans="1:222" x14ac:dyDescent="0.2">
      <c r="A106" s="205" t="s">
        <v>60</v>
      </c>
      <c r="B106" s="205" t="s">
        <v>55</v>
      </c>
      <c r="C106" s="205" t="s">
        <v>60</v>
      </c>
      <c r="D106" s="205"/>
      <c r="E106" s="206"/>
      <c r="F106" s="565"/>
      <c r="G106" s="94"/>
      <c r="H106" s="208"/>
      <c r="I106" s="436"/>
      <c r="J106" s="436"/>
      <c r="K106" s="436"/>
      <c r="L106" s="437"/>
      <c r="M106" s="436"/>
      <c r="N106" s="436"/>
      <c r="O106" s="209" t="s">
        <v>61</v>
      </c>
      <c r="P106" s="29"/>
      <c r="Q106" s="193">
        <f t="shared" si="19"/>
        <v>0</v>
      </c>
      <c r="R106" s="34">
        <f t="shared" si="18"/>
        <v>0</v>
      </c>
      <c r="S106" s="211"/>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239"/>
      <c r="BV106" s="239"/>
      <c r="BW106" s="33"/>
      <c r="BX106" s="33"/>
      <c r="BY106" s="33"/>
      <c r="BZ106" s="33"/>
      <c r="CA106" s="33"/>
      <c r="CB106" s="34"/>
      <c r="CC106" s="240"/>
      <c r="CD106" s="240"/>
      <c r="CE106" s="240"/>
      <c r="CF106" s="240"/>
      <c r="CG106" s="240"/>
      <c r="CH106" s="240"/>
      <c r="CI106" s="240"/>
      <c r="CJ106" s="240"/>
      <c r="CK106" s="240"/>
      <c r="CL106" s="240"/>
      <c r="CM106" s="240"/>
      <c r="CN106" s="240"/>
      <c r="CO106" s="240"/>
      <c r="CP106" s="240"/>
      <c r="CQ106" s="240"/>
      <c r="CR106" s="240"/>
      <c r="CS106" s="240"/>
      <c r="CT106" s="240"/>
      <c r="CU106" s="240"/>
      <c r="CV106" s="240"/>
      <c r="CW106" s="240"/>
      <c r="CX106" s="240"/>
      <c r="CY106" s="240"/>
      <c r="CZ106" s="240"/>
      <c r="DA106" s="240"/>
      <c r="DB106" s="240"/>
      <c r="DC106" s="240"/>
      <c r="DD106" s="240"/>
      <c r="DE106" s="240"/>
      <c r="DF106" s="240"/>
      <c r="DG106" s="240"/>
      <c r="DH106" s="240"/>
      <c r="DI106" s="240"/>
      <c r="DJ106" s="240"/>
      <c r="DK106" s="240"/>
      <c r="DL106" s="240"/>
      <c r="DM106" s="240"/>
      <c r="DN106" s="240"/>
      <c r="DO106" s="240"/>
      <c r="DP106" s="240"/>
      <c r="DQ106" s="240"/>
      <c r="DR106" s="240"/>
      <c r="DS106" s="240"/>
      <c r="DT106" s="240"/>
      <c r="DU106" s="240"/>
      <c r="DV106" s="240"/>
      <c r="DW106" s="240"/>
      <c r="DX106" s="240"/>
      <c r="DY106" s="240"/>
      <c r="DZ106" s="240"/>
      <c r="EA106" s="240"/>
      <c r="EB106" s="240"/>
      <c r="EC106" s="240"/>
      <c r="ED106" s="240"/>
      <c r="EE106" s="240"/>
      <c r="EF106" s="240"/>
      <c r="EG106" s="240"/>
      <c r="EH106" s="240"/>
      <c r="EI106" s="240"/>
      <c r="EJ106" s="240"/>
      <c r="EK106" s="240"/>
      <c r="EL106" s="240"/>
      <c r="EM106" s="240"/>
      <c r="EN106" s="240"/>
      <c r="EO106" s="240"/>
      <c r="EP106" s="240"/>
      <c r="EQ106" s="240"/>
      <c r="ER106" s="241"/>
      <c r="ES106" s="240"/>
      <c r="ET106" s="240"/>
      <c r="EU106" s="240"/>
      <c r="EV106" s="240"/>
      <c r="EW106" s="240"/>
      <c r="EX106" s="302"/>
      <c r="EY106" s="302"/>
      <c r="EZ106" s="302"/>
      <c r="FA106" s="302"/>
      <c r="FB106" s="302"/>
      <c r="FC106" s="302"/>
      <c r="FD106" s="302"/>
      <c r="FE106" s="302"/>
      <c r="FF106" s="302"/>
      <c r="FG106" s="302"/>
      <c r="FH106" s="302"/>
      <c r="FI106" s="302"/>
      <c r="FJ106" s="303"/>
      <c r="FK106" s="302"/>
      <c r="FL106" s="302"/>
      <c r="FM106" s="302"/>
      <c r="FN106" s="302"/>
      <c r="FO106" s="302"/>
      <c r="FP106" s="302"/>
      <c r="FQ106" s="302"/>
      <c r="FR106" s="302"/>
      <c r="FS106" s="302"/>
      <c r="FT106" s="302"/>
      <c r="FU106" s="302"/>
      <c r="FV106" s="302"/>
      <c r="FW106" s="302"/>
      <c r="FX106" s="302"/>
      <c r="FY106" s="302"/>
      <c r="FZ106" s="302"/>
      <c r="GA106" s="302"/>
      <c r="GB106" s="302"/>
      <c r="GC106" s="302"/>
      <c r="GD106" s="302"/>
      <c r="GE106" s="302"/>
      <c r="GF106" s="302"/>
      <c r="GG106" s="302"/>
      <c r="GH106" s="302"/>
      <c r="GI106" s="302"/>
      <c r="GJ106" s="302"/>
      <c r="GK106" s="302"/>
      <c r="GL106" s="302"/>
      <c r="GM106" s="302"/>
      <c r="GN106" s="302"/>
      <c r="GO106" s="198"/>
      <c r="GP106" s="302"/>
      <c r="GQ106" s="302"/>
      <c r="GR106" s="302"/>
      <c r="GS106" s="302"/>
      <c r="GT106" s="302"/>
      <c r="GU106" s="302"/>
      <c r="GV106" s="198"/>
      <c r="GW106" s="198"/>
      <c r="GX106" s="198"/>
      <c r="GY106" s="198"/>
      <c r="GZ106" s="198"/>
      <c r="HA106" s="198"/>
      <c r="HB106" s="198"/>
      <c r="HC106" s="198"/>
      <c r="HD106" s="198"/>
      <c r="HE106" s="198"/>
      <c r="HF106" s="198"/>
      <c r="HG106" s="198"/>
      <c r="HH106" s="204"/>
      <c r="HI106" s="204"/>
      <c r="HJ106" s="204"/>
      <c r="HK106" s="204"/>
      <c r="HL106" s="204"/>
      <c r="HM106" s="204"/>
      <c r="HN106" s="204"/>
    </row>
    <row r="107" spans="1:222" x14ac:dyDescent="0.2">
      <c r="A107" s="30" t="s">
        <v>60</v>
      </c>
      <c r="B107" s="30" t="s">
        <v>55</v>
      </c>
      <c r="C107" s="30" t="s">
        <v>60</v>
      </c>
      <c r="D107" s="30" t="s">
        <v>62</v>
      </c>
      <c r="E107" s="89"/>
      <c r="F107" s="578"/>
      <c r="G107" s="97"/>
      <c r="H107" s="19"/>
      <c r="I107" s="446"/>
      <c r="J107" s="446"/>
      <c r="K107" s="446"/>
      <c r="L107" s="447"/>
      <c r="M107" s="446"/>
      <c r="N107" s="446"/>
      <c r="O107" s="20" t="s">
        <v>65</v>
      </c>
      <c r="P107" s="29"/>
      <c r="Q107" s="193">
        <f t="shared" si="19"/>
        <v>0</v>
      </c>
      <c r="R107" s="34">
        <f t="shared" si="18"/>
        <v>0</v>
      </c>
      <c r="S107" s="199"/>
      <c r="T107" s="34"/>
      <c r="U107" s="34"/>
      <c r="V107" s="33"/>
      <c r="W107" s="34"/>
      <c r="X107" s="34"/>
      <c r="Y107" s="34"/>
      <c r="Z107" s="33"/>
      <c r="AA107" s="33"/>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3"/>
      <c r="BR107" s="34"/>
      <c r="BS107" s="34"/>
      <c r="BT107" s="34"/>
      <c r="BU107" s="239"/>
      <c r="BV107" s="239"/>
      <c r="BW107" s="33"/>
      <c r="BX107" s="33"/>
      <c r="BY107" s="33"/>
      <c r="BZ107" s="33"/>
      <c r="CA107" s="33"/>
      <c r="CB107" s="34"/>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c r="EA107" s="240"/>
      <c r="EB107" s="240"/>
      <c r="EC107" s="240"/>
      <c r="ED107" s="240"/>
      <c r="EE107" s="240"/>
      <c r="EF107" s="240"/>
      <c r="EG107" s="240"/>
      <c r="EH107" s="240"/>
      <c r="EI107" s="240"/>
      <c r="EJ107" s="240"/>
      <c r="EK107" s="240"/>
      <c r="EL107" s="240"/>
      <c r="EM107" s="240"/>
      <c r="EN107" s="240"/>
      <c r="EO107" s="240"/>
      <c r="EP107" s="240"/>
      <c r="EQ107" s="240"/>
      <c r="ER107" s="241"/>
      <c r="ES107" s="240"/>
      <c r="ET107" s="240"/>
      <c r="EU107" s="240"/>
      <c r="EV107" s="240"/>
      <c r="EW107" s="240"/>
      <c r="EX107" s="240"/>
      <c r="EY107" s="240"/>
      <c r="EZ107" s="240"/>
      <c r="FA107" s="240"/>
      <c r="FB107" s="240"/>
      <c r="FC107" s="240"/>
      <c r="FD107" s="240"/>
      <c r="FE107" s="240"/>
      <c r="FF107" s="240"/>
      <c r="FG107" s="240"/>
      <c r="FH107" s="240"/>
      <c r="FI107" s="240"/>
      <c r="FJ107" s="242"/>
      <c r="FK107" s="240"/>
      <c r="FL107" s="240"/>
      <c r="FM107" s="240"/>
      <c r="FN107" s="240"/>
      <c r="FO107" s="240"/>
      <c r="FP107" s="240"/>
      <c r="FQ107" s="240"/>
      <c r="FR107" s="240"/>
      <c r="FS107" s="240"/>
      <c r="FT107" s="240"/>
      <c r="FU107" s="240"/>
      <c r="FV107" s="240"/>
      <c r="FW107" s="240"/>
      <c r="FX107" s="240"/>
      <c r="FY107" s="240"/>
      <c r="FZ107" s="240"/>
      <c r="GA107" s="240"/>
      <c r="GB107" s="240"/>
      <c r="GC107" s="240"/>
      <c r="GD107" s="240"/>
      <c r="GE107" s="240"/>
      <c r="GF107" s="240"/>
      <c r="GG107" s="240"/>
      <c r="GH107" s="240"/>
      <c r="GI107" s="240"/>
      <c r="GJ107" s="240"/>
      <c r="GK107" s="240"/>
      <c r="GL107" s="240"/>
      <c r="GM107" s="240"/>
      <c r="GN107" s="240"/>
      <c r="GO107" s="204"/>
      <c r="GP107" s="240"/>
      <c r="GQ107" s="240"/>
      <c r="GR107" s="240"/>
      <c r="GS107" s="240"/>
      <c r="GT107" s="240"/>
      <c r="GU107" s="240"/>
      <c r="GV107" s="204"/>
      <c r="GW107" s="204"/>
      <c r="GX107" s="204"/>
      <c r="GY107" s="204"/>
      <c r="GZ107" s="204"/>
      <c r="HA107" s="204"/>
      <c r="HB107" s="204"/>
      <c r="HC107" s="204"/>
      <c r="HD107" s="204"/>
      <c r="HE107" s="204"/>
      <c r="HF107" s="204"/>
      <c r="HG107" s="204"/>
      <c r="HH107" s="204"/>
      <c r="HI107" s="204"/>
      <c r="HJ107" s="204"/>
      <c r="HK107" s="204"/>
      <c r="HL107" s="204"/>
      <c r="HM107" s="204"/>
      <c r="HN107" s="204"/>
    </row>
    <row r="108" spans="1:222" x14ac:dyDescent="0.2">
      <c r="A108" s="60" t="s">
        <v>60</v>
      </c>
      <c r="B108" s="60" t="s">
        <v>55</v>
      </c>
      <c r="C108" s="60" t="s">
        <v>60</v>
      </c>
      <c r="D108" s="60" t="s">
        <v>62</v>
      </c>
      <c r="E108" s="92" t="s">
        <v>64</v>
      </c>
      <c r="F108" s="576"/>
      <c r="G108" s="98"/>
      <c r="H108" s="56"/>
      <c r="I108" s="451"/>
      <c r="J108" s="451"/>
      <c r="K108" s="451"/>
      <c r="L108" s="452"/>
      <c r="M108" s="451"/>
      <c r="N108" s="451"/>
      <c r="O108" s="57" t="s">
        <v>63</v>
      </c>
      <c r="P108" s="29"/>
      <c r="Q108" s="193">
        <f t="shared" si="19"/>
        <v>0</v>
      </c>
      <c r="R108" s="34">
        <f t="shared" si="18"/>
        <v>0</v>
      </c>
      <c r="S108" s="199"/>
      <c r="T108" s="34"/>
      <c r="U108" s="34"/>
      <c r="V108" s="33"/>
      <c r="W108" s="34"/>
      <c r="X108" s="34"/>
      <c r="Y108" s="34"/>
      <c r="Z108" s="33"/>
      <c r="AA108" s="33"/>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3"/>
      <c r="BR108" s="34"/>
      <c r="BS108" s="34"/>
      <c r="BT108" s="34"/>
      <c r="BU108" s="239"/>
      <c r="BV108" s="239"/>
      <c r="BW108" s="33"/>
      <c r="BX108" s="33"/>
      <c r="BY108" s="33"/>
      <c r="BZ108" s="33"/>
      <c r="CA108" s="33"/>
      <c r="CB108" s="34"/>
      <c r="CC108" s="240"/>
      <c r="CD108" s="240"/>
      <c r="CE108" s="240"/>
      <c r="CF108" s="240"/>
      <c r="CG108" s="240"/>
      <c r="CH108" s="240"/>
      <c r="CI108" s="240"/>
      <c r="CJ108" s="240"/>
      <c r="CK108" s="240"/>
      <c r="CL108" s="240"/>
      <c r="CM108" s="240"/>
      <c r="CN108" s="240"/>
      <c r="CO108" s="240"/>
      <c r="CP108" s="240"/>
      <c r="CQ108" s="240"/>
      <c r="CR108" s="240"/>
      <c r="CS108" s="240"/>
      <c r="CT108" s="240"/>
      <c r="CU108" s="240"/>
      <c r="CV108" s="240"/>
      <c r="CW108" s="240"/>
      <c r="CX108" s="240"/>
      <c r="CY108" s="240"/>
      <c r="CZ108" s="240"/>
      <c r="DA108" s="240"/>
      <c r="DB108" s="240"/>
      <c r="DC108" s="240"/>
      <c r="DD108" s="240"/>
      <c r="DE108" s="240"/>
      <c r="DF108" s="240"/>
      <c r="DG108" s="240"/>
      <c r="DH108" s="240"/>
      <c r="DI108" s="240"/>
      <c r="DJ108" s="240"/>
      <c r="DK108" s="240"/>
      <c r="DL108" s="240"/>
      <c r="DM108" s="240"/>
      <c r="DN108" s="240"/>
      <c r="DO108" s="240"/>
      <c r="DP108" s="240"/>
      <c r="DQ108" s="240"/>
      <c r="DR108" s="240"/>
      <c r="DS108" s="240"/>
      <c r="DT108" s="240"/>
      <c r="DU108" s="240"/>
      <c r="DV108" s="240"/>
      <c r="DW108" s="240"/>
      <c r="DX108" s="240"/>
      <c r="DY108" s="240"/>
      <c r="DZ108" s="240"/>
      <c r="EA108" s="240"/>
      <c r="EB108" s="240"/>
      <c r="EC108" s="240"/>
      <c r="ED108" s="240"/>
      <c r="EE108" s="240"/>
      <c r="EF108" s="240"/>
      <c r="EG108" s="240"/>
      <c r="EH108" s="240"/>
      <c r="EI108" s="240"/>
      <c r="EJ108" s="240"/>
      <c r="EK108" s="240"/>
      <c r="EL108" s="240"/>
      <c r="EM108" s="240"/>
      <c r="EN108" s="240"/>
      <c r="EO108" s="240"/>
      <c r="EP108" s="240"/>
      <c r="EQ108" s="240"/>
      <c r="ER108" s="241"/>
      <c r="ES108" s="240"/>
      <c r="ET108" s="240"/>
      <c r="EU108" s="240"/>
      <c r="EV108" s="240"/>
      <c r="EW108" s="240"/>
      <c r="EX108" s="240"/>
      <c r="EY108" s="240"/>
      <c r="EZ108" s="240"/>
      <c r="FA108" s="240"/>
      <c r="FB108" s="240"/>
      <c r="FC108" s="240"/>
      <c r="FD108" s="240"/>
      <c r="FE108" s="240"/>
      <c r="FF108" s="240"/>
      <c r="FG108" s="240"/>
      <c r="FH108" s="240"/>
      <c r="FI108" s="240"/>
      <c r="FJ108" s="242"/>
      <c r="FK108" s="240"/>
      <c r="FL108" s="240"/>
      <c r="FM108" s="240"/>
      <c r="FN108" s="240"/>
      <c r="FO108" s="240"/>
      <c r="FP108" s="240"/>
      <c r="FQ108" s="240"/>
      <c r="FR108" s="240"/>
      <c r="FS108" s="240"/>
      <c r="FT108" s="240"/>
      <c r="FU108" s="240"/>
      <c r="FV108" s="240"/>
      <c r="FW108" s="240"/>
      <c r="FX108" s="240"/>
      <c r="FY108" s="240"/>
      <c r="FZ108" s="240"/>
      <c r="GA108" s="240"/>
      <c r="GB108" s="240"/>
      <c r="GC108" s="240"/>
      <c r="GD108" s="240"/>
      <c r="GE108" s="240"/>
      <c r="GF108" s="240"/>
      <c r="GG108" s="240"/>
      <c r="GH108" s="240"/>
      <c r="GI108" s="240"/>
      <c r="GJ108" s="240"/>
      <c r="GK108" s="240"/>
      <c r="GL108" s="240"/>
      <c r="GM108" s="240"/>
      <c r="GN108" s="240"/>
      <c r="GO108" s="204"/>
      <c r="GP108" s="240"/>
      <c r="GQ108" s="240"/>
      <c r="GR108" s="240"/>
      <c r="GS108" s="240"/>
      <c r="GT108" s="240"/>
      <c r="GU108" s="240"/>
      <c r="GV108" s="204"/>
      <c r="GW108" s="204"/>
      <c r="GX108" s="204"/>
      <c r="GY108" s="204"/>
      <c r="GZ108" s="204"/>
      <c r="HA108" s="204"/>
      <c r="HB108" s="204"/>
      <c r="HC108" s="204"/>
      <c r="HD108" s="204"/>
      <c r="HE108" s="204"/>
      <c r="HF108" s="204"/>
      <c r="HG108" s="204"/>
      <c r="HH108" s="204"/>
      <c r="HI108" s="204"/>
      <c r="HJ108" s="204"/>
      <c r="HK108" s="204"/>
      <c r="HL108" s="204"/>
      <c r="HM108" s="204"/>
      <c r="HN108" s="204"/>
    </row>
    <row r="109" spans="1:222" ht="51" x14ac:dyDescent="0.2">
      <c r="A109" s="50" t="s">
        <v>60</v>
      </c>
      <c r="B109" s="8" t="s">
        <v>55</v>
      </c>
      <c r="C109" s="8" t="s">
        <v>60</v>
      </c>
      <c r="D109" s="8" t="s">
        <v>62</v>
      </c>
      <c r="E109" s="91" t="s">
        <v>64</v>
      </c>
      <c r="F109" s="569">
        <v>2017005810094</v>
      </c>
      <c r="G109" s="129" t="s">
        <v>1096</v>
      </c>
      <c r="H109" s="28" t="s">
        <v>73</v>
      </c>
      <c r="I109" s="448" t="s">
        <v>885</v>
      </c>
      <c r="J109" s="442" t="s">
        <v>883</v>
      </c>
      <c r="K109" s="442" t="s">
        <v>884</v>
      </c>
      <c r="L109" s="443">
        <v>1</v>
      </c>
      <c r="M109" s="443" t="s">
        <v>265</v>
      </c>
      <c r="N109" s="443" t="s">
        <v>821</v>
      </c>
      <c r="O109" s="24" t="s">
        <v>800</v>
      </c>
      <c r="P109" s="29">
        <f>Q109</f>
        <v>120000000</v>
      </c>
      <c r="Q109" s="193">
        <f t="shared" si="19"/>
        <v>120000000</v>
      </c>
      <c r="R109" s="34">
        <f t="shared" si="18"/>
        <v>120000000</v>
      </c>
      <c r="S109" s="199"/>
      <c r="T109" s="34"/>
      <c r="U109" s="34"/>
      <c r="V109" s="34"/>
      <c r="W109" s="34"/>
      <c r="X109" s="34"/>
      <c r="Y109" s="34"/>
      <c r="Z109" s="34"/>
      <c r="AA109" s="34"/>
      <c r="AB109" s="34"/>
      <c r="AC109" s="34"/>
      <c r="AD109" s="34"/>
      <c r="AE109" s="34"/>
      <c r="AF109" s="34">
        <v>120000000</v>
      </c>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240"/>
      <c r="CD109" s="240"/>
      <c r="CE109" s="240"/>
      <c r="CF109" s="240"/>
      <c r="CG109" s="240"/>
      <c r="CH109" s="240"/>
      <c r="CI109" s="240"/>
      <c r="CJ109" s="240"/>
      <c r="CK109" s="240"/>
      <c r="CL109" s="240"/>
      <c r="CM109" s="240"/>
      <c r="CN109" s="240"/>
      <c r="CO109" s="240"/>
      <c r="CP109" s="240"/>
      <c r="CQ109" s="240"/>
      <c r="CR109" s="240"/>
      <c r="CS109" s="240"/>
      <c r="CT109" s="240"/>
      <c r="CU109" s="240"/>
      <c r="CV109" s="240"/>
      <c r="CW109" s="240"/>
      <c r="CX109" s="240"/>
      <c r="CY109" s="240"/>
      <c r="CZ109" s="240"/>
      <c r="DA109" s="240"/>
      <c r="DB109" s="240"/>
      <c r="DC109" s="240"/>
      <c r="DD109" s="240"/>
      <c r="DE109" s="240"/>
      <c r="DF109" s="240"/>
      <c r="DG109" s="240"/>
      <c r="DH109" s="240"/>
      <c r="DI109" s="240"/>
      <c r="DJ109" s="240"/>
      <c r="DK109" s="240"/>
      <c r="DL109" s="240"/>
      <c r="DM109" s="240"/>
      <c r="DN109" s="240"/>
      <c r="DO109" s="240"/>
      <c r="DP109" s="240"/>
      <c r="DQ109" s="240"/>
      <c r="DR109" s="240"/>
      <c r="DS109" s="240"/>
      <c r="DT109" s="240"/>
      <c r="DU109" s="240"/>
      <c r="DV109" s="240"/>
      <c r="DW109" s="240"/>
      <c r="DX109" s="240"/>
      <c r="DY109" s="240"/>
      <c r="DZ109" s="240"/>
      <c r="EA109" s="240"/>
      <c r="EB109" s="240"/>
      <c r="EC109" s="240"/>
      <c r="ED109" s="240"/>
      <c r="EE109" s="240"/>
      <c r="EF109" s="240"/>
      <c r="EG109" s="240"/>
      <c r="EH109" s="240"/>
      <c r="EI109" s="240"/>
      <c r="EJ109" s="240"/>
      <c r="EK109" s="240"/>
      <c r="EL109" s="240"/>
      <c r="EM109" s="240"/>
      <c r="EN109" s="240"/>
      <c r="EO109" s="240"/>
      <c r="EP109" s="240"/>
      <c r="EQ109" s="240"/>
      <c r="ER109" s="240"/>
      <c r="ES109" s="240"/>
      <c r="ET109" s="240"/>
      <c r="EU109" s="240"/>
      <c r="EV109" s="240"/>
      <c r="EW109" s="240"/>
      <c r="EX109" s="240"/>
      <c r="EY109" s="240"/>
      <c r="EZ109" s="240"/>
      <c r="FA109" s="240"/>
      <c r="FB109" s="240"/>
      <c r="FC109" s="240"/>
      <c r="FD109" s="240"/>
      <c r="FE109" s="240"/>
      <c r="FF109" s="240"/>
      <c r="FG109" s="240"/>
      <c r="FH109" s="240"/>
      <c r="FI109" s="240"/>
      <c r="FJ109" s="242"/>
      <c r="FK109" s="240"/>
      <c r="FL109" s="240"/>
      <c r="FM109" s="240"/>
      <c r="FN109" s="240"/>
      <c r="FO109" s="240"/>
      <c r="FP109" s="240"/>
      <c r="FQ109" s="240"/>
      <c r="FR109" s="240"/>
      <c r="FS109" s="240"/>
      <c r="FT109" s="240"/>
      <c r="FU109" s="240"/>
      <c r="FV109" s="240"/>
      <c r="FW109" s="240"/>
      <c r="FX109" s="240"/>
      <c r="FY109" s="240"/>
      <c r="FZ109" s="240"/>
      <c r="GA109" s="240"/>
      <c r="GB109" s="240"/>
      <c r="GC109" s="240"/>
      <c r="GD109" s="240"/>
      <c r="GE109" s="240"/>
      <c r="GF109" s="240"/>
      <c r="GG109" s="240"/>
      <c r="GH109" s="240"/>
      <c r="GI109" s="240"/>
      <c r="GJ109" s="240"/>
      <c r="GK109" s="240"/>
      <c r="GL109" s="240"/>
      <c r="GM109" s="240"/>
      <c r="GN109" s="240"/>
      <c r="GO109" s="204"/>
      <c r="GP109" s="240"/>
      <c r="GQ109" s="240"/>
      <c r="GR109" s="240"/>
      <c r="GS109" s="240"/>
      <c r="GT109" s="240"/>
      <c r="GU109" s="240"/>
      <c r="GV109" s="204"/>
      <c r="GW109" s="204"/>
      <c r="GX109" s="204"/>
      <c r="GY109" s="204"/>
      <c r="GZ109" s="204"/>
      <c r="HA109" s="204"/>
      <c r="HB109" s="204"/>
      <c r="HC109" s="204"/>
      <c r="HD109" s="204"/>
      <c r="HE109" s="204"/>
      <c r="HF109" s="204"/>
      <c r="HG109" s="204"/>
      <c r="HH109" s="204"/>
      <c r="HI109" s="204"/>
      <c r="HJ109" s="204"/>
      <c r="HK109" s="204"/>
      <c r="HL109" s="204"/>
      <c r="HM109" s="204"/>
      <c r="HN109" s="204"/>
    </row>
    <row r="110" spans="1:222" ht="46.8" x14ac:dyDescent="0.2">
      <c r="A110" s="50" t="s">
        <v>60</v>
      </c>
      <c r="B110" s="8" t="s">
        <v>55</v>
      </c>
      <c r="C110" s="8" t="s">
        <v>60</v>
      </c>
      <c r="D110" s="8" t="s">
        <v>62</v>
      </c>
      <c r="E110" s="91" t="s">
        <v>64</v>
      </c>
      <c r="F110" s="581">
        <v>2018005810301</v>
      </c>
      <c r="G110" s="129" t="s">
        <v>1097</v>
      </c>
      <c r="H110" s="142" t="s">
        <v>66</v>
      </c>
      <c r="I110" s="448" t="s">
        <v>888</v>
      </c>
      <c r="J110" s="442" t="s">
        <v>886</v>
      </c>
      <c r="K110" s="442" t="s">
        <v>887</v>
      </c>
      <c r="L110" s="443">
        <v>1</v>
      </c>
      <c r="M110" s="443" t="s">
        <v>265</v>
      </c>
      <c r="N110" s="443" t="s">
        <v>821</v>
      </c>
      <c r="O110" s="35" t="s">
        <v>771</v>
      </c>
      <c r="P110" s="29">
        <f>Q110</f>
        <v>146218975.19</v>
      </c>
      <c r="Q110" s="193">
        <f t="shared" si="19"/>
        <v>146218975.19</v>
      </c>
      <c r="R110" s="34">
        <f t="shared" si="18"/>
        <v>146218975.19</v>
      </c>
      <c r="S110" s="211"/>
      <c r="T110" s="33"/>
      <c r="U110" s="33"/>
      <c r="V110" s="33"/>
      <c r="W110" s="33"/>
      <c r="X110" s="33"/>
      <c r="Y110" s="33"/>
      <c r="Z110" s="33"/>
      <c r="AA110" s="33"/>
      <c r="AB110" s="33"/>
      <c r="AC110" s="33"/>
      <c r="AD110" s="33"/>
      <c r="AE110" s="33"/>
      <c r="AF110" s="33"/>
      <c r="AG110" s="33"/>
      <c r="AH110" s="33"/>
      <c r="AI110" s="33"/>
      <c r="AJ110" s="33">
        <v>146218975.19</v>
      </c>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row>
    <row r="111" spans="1:222" x14ac:dyDescent="0.2">
      <c r="A111" s="30" t="s">
        <v>60</v>
      </c>
      <c r="B111" s="30" t="s">
        <v>55</v>
      </c>
      <c r="C111" s="30" t="s">
        <v>60</v>
      </c>
      <c r="D111" s="30" t="s">
        <v>122</v>
      </c>
      <c r="E111" s="89"/>
      <c r="F111" s="578"/>
      <c r="G111" s="97"/>
      <c r="H111" s="19"/>
      <c r="I111" s="446"/>
      <c r="J111" s="446"/>
      <c r="K111" s="446"/>
      <c r="L111" s="447"/>
      <c r="M111" s="446"/>
      <c r="N111" s="446"/>
      <c r="O111" s="20" t="s">
        <v>123</v>
      </c>
      <c r="P111" s="29"/>
      <c r="Q111" s="193">
        <f t="shared" si="19"/>
        <v>0</v>
      </c>
      <c r="R111" s="34">
        <f t="shared" si="18"/>
        <v>0</v>
      </c>
      <c r="S111" s="211"/>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204"/>
      <c r="HI111" s="204"/>
      <c r="HJ111" s="204"/>
      <c r="HK111" s="204"/>
      <c r="HL111" s="204"/>
      <c r="HM111" s="204"/>
      <c r="HN111" s="204"/>
    </row>
    <row r="112" spans="1:222" x14ac:dyDescent="0.2">
      <c r="A112" s="60" t="s">
        <v>60</v>
      </c>
      <c r="B112" s="60" t="s">
        <v>55</v>
      </c>
      <c r="C112" s="60" t="s">
        <v>60</v>
      </c>
      <c r="D112" s="60" t="s">
        <v>122</v>
      </c>
      <c r="E112" s="92" t="s">
        <v>126</v>
      </c>
      <c r="F112" s="576"/>
      <c r="G112" s="98"/>
      <c r="H112" s="56"/>
      <c r="I112" s="451"/>
      <c r="J112" s="451"/>
      <c r="K112" s="451"/>
      <c r="L112" s="452"/>
      <c r="M112" s="451"/>
      <c r="N112" s="451"/>
      <c r="O112" s="57" t="s">
        <v>127</v>
      </c>
      <c r="P112" s="29"/>
      <c r="Q112" s="193">
        <f t="shared" si="19"/>
        <v>0</v>
      </c>
      <c r="R112" s="34">
        <f t="shared" si="18"/>
        <v>0</v>
      </c>
      <c r="S112" s="211"/>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204"/>
      <c r="HI112" s="204"/>
      <c r="HJ112" s="204"/>
      <c r="HK112" s="204"/>
      <c r="HL112" s="204"/>
      <c r="HM112" s="204"/>
      <c r="HN112" s="204"/>
    </row>
    <row r="113" spans="1:222" ht="30.6" x14ac:dyDescent="0.2">
      <c r="A113" s="50" t="s">
        <v>60</v>
      </c>
      <c r="B113" s="8" t="s">
        <v>55</v>
      </c>
      <c r="C113" s="8" t="s">
        <v>60</v>
      </c>
      <c r="D113" s="8" t="s">
        <v>122</v>
      </c>
      <c r="E113" s="91" t="s">
        <v>126</v>
      </c>
      <c r="F113" s="581">
        <v>2017005810247</v>
      </c>
      <c r="G113" s="129" t="s">
        <v>1098</v>
      </c>
      <c r="H113" s="142" t="s">
        <v>66</v>
      </c>
      <c r="I113" s="448" t="s">
        <v>891</v>
      </c>
      <c r="J113" s="497" t="s">
        <v>889</v>
      </c>
      <c r="K113" s="497" t="s">
        <v>890</v>
      </c>
      <c r="L113" s="445">
        <v>100</v>
      </c>
      <c r="M113" s="443" t="s">
        <v>265</v>
      </c>
      <c r="N113" s="443" t="s">
        <v>821</v>
      </c>
      <c r="O113" s="35" t="s">
        <v>600</v>
      </c>
      <c r="P113" s="29">
        <f>Q113</f>
        <v>280000000</v>
      </c>
      <c r="Q113" s="193">
        <f t="shared" si="19"/>
        <v>280000000</v>
      </c>
      <c r="R113" s="34">
        <f t="shared" si="18"/>
        <v>280000000</v>
      </c>
      <c r="S113" s="228"/>
      <c r="T113" s="33"/>
      <c r="U113" s="33"/>
      <c r="V113" s="33"/>
      <c r="W113" s="33"/>
      <c r="X113" s="33"/>
      <c r="Y113" s="33"/>
      <c r="Z113" s="33"/>
      <c r="AA113" s="33"/>
      <c r="AB113" s="33"/>
      <c r="AC113" s="33">
        <v>100000000</v>
      </c>
      <c r="AD113" s="33"/>
      <c r="AE113" s="33"/>
      <c r="AF113" s="309">
        <f>62440191.62-2773758.02</f>
        <v>59666433.599999994</v>
      </c>
      <c r="AG113" s="309"/>
      <c r="AH113" s="309"/>
      <c r="AI113" s="309">
        <v>0</v>
      </c>
      <c r="AJ113" s="309">
        <v>10096643.18</v>
      </c>
      <c r="AK113" s="33"/>
      <c r="AL113" s="33"/>
      <c r="AM113" s="33"/>
      <c r="AN113" s="33"/>
      <c r="AO113" s="33"/>
      <c r="AP113" s="33"/>
      <c r="AQ113" s="33"/>
      <c r="AR113" s="33">
        <v>110236923.22</v>
      </c>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row>
    <row r="114" spans="1:222" x14ac:dyDescent="0.2">
      <c r="A114" s="60" t="s">
        <v>60</v>
      </c>
      <c r="B114" s="60" t="s">
        <v>55</v>
      </c>
      <c r="C114" s="60" t="s">
        <v>60</v>
      </c>
      <c r="D114" s="60" t="s">
        <v>122</v>
      </c>
      <c r="E114" s="92" t="s">
        <v>128</v>
      </c>
      <c r="F114" s="576"/>
      <c r="G114" s="98"/>
      <c r="H114" s="56"/>
      <c r="I114" s="451"/>
      <c r="J114" s="451"/>
      <c r="K114" s="451"/>
      <c r="L114" s="452"/>
      <c r="M114" s="451"/>
      <c r="N114" s="451"/>
      <c r="O114" s="57" t="s">
        <v>129</v>
      </c>
      <c r="P114" s="29"/>
      <c r="Q114" s="193">
        <f t="shared" si="19"/>
        <v>0</v>
      </c>
      <c r="R114" s="34">
        <f t="shared" si="18"/>
        <v>0</v>
      </c>
      <c r="S114" s="211"/>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204"/>
      <c r="HI114" s="204"/>
      <c r="HJ114" s="204"/>
      <c r="HK114" s="204"/>
      <c r="HL114" s="204"/>
      <c r="HM114" s="204"/>
      <c r="HN114" s="204"/>
    </row>
    <row r="115" spans="1:222" s="262" customFormat="1" ht="66" customHeight="1" x14ac:dyDescent="0.2">
      <c r="A115" s="159" t="s">
        <v>60</v>
      </c>
      <c r="B115" s="310" t="s">
        <v>55</v>
      </c>
      <c r="C115" s="310" t="s">
        <v>60</v>
      </c>
      <c r="D115" s="310" t="s">
        <v>122</v>
      </c>
      <c r="E115" s="311" t="s">
        <v>128</v>
      </c>
      <c r="F115" s="580" t="s">
        <v>131</v>
      </c>
      <c r="G115" s="102" t="s">
        <v>234</v>
      </c>
      <c r="H115" s="39" t="s">
        <v>73</v>
      </c>
      <c r="I115" s="498" t="s">
        <v>132</v>
      </c>
      <c r="J115" s="465" t="s">
        <v>712</v>
      </c>
      <c r="K115" s="465" t="s">
        <v>283</v>
      </c>
      <c r="L115" s="458">
        <v>2</v>
      </c>
      <c r="M115" s="458" t="s">
        <v>265</v>
      </c>
      <c r="N115" s="458" t="s">
        <v>266</v>
      </c>
      <c r="O115" s="143" t="s">
        <v>601</v>
      </c>
      <c r="P115" s="29">
        <f t="shared" ref="P115:P120" si="20">Q115</f>
        <v>1500000000</v>
      </c>
      <c r="Q115" s="193">
        <f t="shared" si="19"/>
        <v>1500000000</v>
      </c>
      <c r="R115" s="34">
        <f t="shared" si="18"/>
        <v>1500000000</v>
      </c>
      <c r="S115" s="312">
        <v>1500000000</v>
      </c>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c r="DG115" s="270"/>
      <c r="DH115" s="270"/>
      <c r="DI115" s="270"/>
      <c r="DJ115" s="270"/>
      <c r="DK115" s="270"/>
      <c r="DL115" s="270"/>
      <c r="DM115" s="270"/>
      <c r="DN115" s="270"/>
      <c r="DO115" s="270"/>
      <c r="DP115" s="270"/>
      <c r="DQ115" s="270"/>
      <c r="DR115" s="270"/>
      <c r="DS115" s="270"/>
      <c r="DT115" s="270"/>
      <c r="DU115" s="270"/>
      <c r="DV115" s="270"/>
      <c r="DW115" s="270"/>
      <c r="DX115" s="270"/>
      <c r="DY115" s="270"/>
      <c r="DZ115" s="270"/>
      <c r="EA115" s="270"/>
      <c r="EB115" s="270"/>
      <c r="EC115" s="270"/>
      <c r="ED115" s="270"/>
      <c r="EE115" s="270"/>
      <c r="EF115" s="270"/>
      <c r="EG115" s="270"/>
      <c r="EH115" s="270"/>
      <c r="EI115" s="270"/>
      <c r="EJ115" s="270"/>
      <c r="EK115" s="270"/>
      <c r="EL115" s="270"/>
      <c r="EM115" s="270"/>
      <c r="EN115" s="270"/>
      <c r="EO115" s="270"/>
      <c r="EP115" s="270"/>
      <c r="EQ115" s="270"/>
      <c r="ER115" s="270"/>
      <c r="ES115" s="270"/>
      <c r="ET115" s="270"/>
      <c r="EU115" s="270"/>
      <c r="EV115" s="270"/>
      <c r="EW115" s="270"/>
      <c r="EX115" s="270"/>
      <c r="EY115" s="270"/>
      <c r="EZ115" s="270"/>
      <c r="FA115" s="270"/>
      <c r="FB115" s="270"/>
      <c r="FC115" s="270"/>
      <c r="FD115" s="270"/>
      <c r="FE115" s="270"/>
      <c r="FF115" s="270"/>
      <c r="FG115" s="270"/>
      <c r="FH115" s="270"/>
      <c r="FI115" s="270"/>
      <c r="FJ115" s="270"/>
      <c r="FK115" s="270"/>
      <c r="FL115" s="270"/>
      <c r="FM115" s="270"/>
      <c r="FN115" s="270"/>
      <c r="FO115" s="270"/>
      <c r="FP115" s="270"/>
      <c r="FQ115" s="270"/>
      <c r="FR115" s="270"/>
      <c r="FS115" s="270"/>
      <c r="FT115" s="270"/>
      <c r="FU115" s="270"/>
      <c r="FV115" s="270"/>
      <c r="FW115" s="270"/>
      <c r="FX115" s="270"/>
      <c r="FY115" s="270"/>
      <c r="FZ115" s="270"/>
      <c r="GA115" s="270"/>
      <c r="GB115" s="270"/>
      <c r="GC115" s="270"/>
      <c r="GD115" s="270"/>
      <c r="GE115" s="270"/>
      <c r="GF115" s="270"/>
      <c r="GG115" s="270"/>
      <c r="GH115" s="270"/>
      <c r="GI115" s="270"/>
      <c r="GJ115" s="270"/>
      <c r="GK115" s="270"/>
      <c r="GL115" s="270"/>
      <c r="GM115" s="270"/>
      <c r="GN115" s="270"/>
      <c r="GO115" s="270"/>
      <c r="GP115" s="270"/>
      <c r="GQ115" s="270"/>
      <c r="GR115" s="270"/>
      <c r="GS115" s="270"/>
      <c r="GT115" s="270"/>
      <c r="GU115" s="270"/>
      <c r="GV115" s="270"/>
      <c r="GW115" s="270"/>
      <c r="GX115" s="270"/>
      <c r="GY115" s="270"/>
      <c r="GZ115" s="270"/>
      <c r="HA115" s="270"/>
      <c r="HB115" s="270"/>
      <c r="HC115" s="270"/>
      <c r="HD115" s="270"/>
      <c r="HE115" s="270"/>
      <c r="HF115" s="270"/>
      <c r="HG115" s="270"/>
      <c r="HH115" s="270"/>
      <c r="HI115" s="270"/>
      <c r="HJ115" s="270"/>
      <c r="HK115" s="270"/>
      <c r="HL115" s="270"/>
      <c r="HM115" s="270"/>
      <c r="HN115" s="270"/>
    </row>
    <row r="116" spans="1:222" ht="73.95" customHeight="1" x14ac:dyDescent="0.2">
      <c r="A116" s="159" t="s">
        <v>60</v>
      </c>
      <c r="B116" s="22" t="s">
        <v>55</v>
      </c>
      <c r="C116" s="22" t="s">
        <v>60</v>
      </c>
      <c r="D116" s="22" t="s">
        <v>122</v>
      </c>
      <c r="E116" s="27" t="s">
        <v>128</v>
      </c>
      <c r="F116" s="568">
        <v>2018005810128</v>
      </c>
      <c r="G116" s="78" t="s">
        <v>362</v>
      </c>
      <c r="H116" s="50" t="s">
        <v>73</v>
      </c>
      <c r="I116" s="545" t="s">
        <v>130</v>
      </c>
      <c r="J116" s="455" t="s">
        <v>363</v>
      </c>
      <c r="K116" s="455" t="s">
        <v>364</v>
      </c>
      <c r="L116" s="456">
        <v>30</v>
      </c>
      <c r="M116" s="456" t="s">
        <v>265</v>
      </c>
      <c r="N116" s="456" t="s">
        <v>266</v>
      </c>
      <c r="O116" s="133" t="s">
        <v>602</v>
      </c>
      <c r="P116" s="29">
        <f t="shared" si="20"/>
        <v>172895894.63</v>
      </c>
      <c r="Q116" s="193">
        <f t="shared" si="19"/>
        <v>172895894.63</v>
      </c>
      <c r="R116" s="34">
        <f t="shared" si="18"/>
        <v>172895894.63</v>
      </c>
      <c r="S116" s="199"/>
      <c r="T116" s="34"/>
      <c r="U116" s="34"/>
      <c r="V116" s="34"/>
      <c r="W116" s="34"/>
      <c r="X116" s="34"/>
      <c r="Y116" s="34"/>
      <c r="Z116" s="34"/>
      <c r="AA116" s="34"/>
      <c r="AB116" s="34"/>
      <c r="AC116" s="34"/>
      <c r="AD116" s="34"/>
      <c r="AE116" s="34"/>
      <c r="AF116" s="34">
        <v>172895894.63</v>
      </c>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c r="EI116" s="204"/>
      <c r="EJ116" s="204"/>
      <c r="EK116" s="204"/>
      <c r="EL116" s="204"/>
      <c r="EM116" s="204"/>
      <c r="EN116" s="204"/>
      <c r="EO116" s="204"/>
      <c r="EP116" s="204"/>
      <c r="EQ116" s="204"/>
      <c r="ER116" s="204"/>
      <c r="ES116" s="204"/>
      <c r="ET116" s="204"/>
      <c r="EU116" s="204"/>
      <c r="EV116" s="204"/>
      <c r="EW116" s="204"/>
      <c r="EX116" s="204"/>
      <c r="EY116" s="204"/>
      <c r="EZ116" s="204"/>
      <c r="FA116" s="204"/>
      <c r="FB116" s="204"/>
      <c r="FC116" s="204"/>
      <c r="FD116" s="204"/>
      <c r="FE116" s="204"/>
      <c r="FF116" s="204"/>
      <c r="FG116" s="204"/>
      <c r="FH116" s="204"/>
      <c r="FI116" s="204"/>
      <c r="FJ116" s="204"/>
      <c r="FK116" s="204"/>
      <c r="FL116" s="204"/>
      <c r="FM116" s="204"/>
      <c r="FN116" s="204"/>
      <c r="FO116" s="204"/>
      <c r="FP116" s="204"/>
      <c r="FQ116" s="204"/>
      <c r="FR116" s="204"/>
      <c r="FS116" s="204"/>
      <c r="FT116" s="204"/>
      <c r="FU116" s="204"/>
      <c r="FV116" s="204"/>
      <c r="FW116" s="204"/>
      <c r="FX116" s="204"/>
      <c r="FY116" s="204"/>
      <c r="FZ116" s="204"/>
      <c r="GA116" s="204"/>
      <c r="GB116" s="204"/>
      <c r="GC116" s="204"/>
      <c r="GD116" s="204"/>
      <c r="GE116" s="204"/>
      <c r="GF116" s="204"/>
      <c r="GG116" s="204"/>
      <c r="GH116" s="204"/>
      <c r="GI116" s="204"/>
      <c r="GJ116" s="204"/>
      <c r="GK116" s="204"/>
      <c r="GL116" s="204"/>
      <c r="GM116" s="204"/>
      <c r="GN116" s="204"/>
      <c r="GO116" s="204"/>
      <c r="GP116" s="204"/>
      <c r="GQ116" s="204"/>
      <c r="GR116" s="204"/>
      <c r="GS116" s="204"/>
      <c r="GT116" s="204"/>
      <c r="GU116" s="204"/>
      <c r="GV116" s="204"/>
      <c r="GW116" s="204"/>
      <c r="GX116" s="204"/>
      <c r="GY116" s="204"/>
      <c r="GZ116" s="204"/>
      <c r="HA116" s="204"/>
      <c r="HB116" s="204"/>
      <c r="HC116" s="204"/>
      <c r="HD116" s="204"/>
      <c r="HE116" s="204"/>
      <c r="HF116" s="204"/>
      <c r="HG116" s="204"/>
      <c r="HH116" s="204"/>
      <c r="HI116" s="204"/>
      <c r="HJ116" s="204"/>
      <c r="HK116" s="204"/>
      <c r="HL116" s="204"/>
      <c r="HM116" s="204"/>
      <c r="HN116" s="204"/>
    </row>
    <row r="117" spans="1:222" s="314" customFormat="1" ht="54.6" customHeight="1" x14ac:dyDescent="0.2">
      <c r="A117" s="159" t="s">
        <v>60</v>
      </c>
      <c r="B117" s="310" t="s">
        <v>55</v>
      </c>
      <c r="C117" s="310" t="s">
        <v>60</v>
      </c>
      <c r="D117" s="310" t="s">
        <v>122</v>
      </c>
      <c r="E117" s="311" t="s">
        <v>128</v>
      </c>
      <c r="F117" s="580" t="s">
        <v>365</v>
      </c>
      <c r="G117" s="82" t="s">
        <v>366</v>
      </c>
      <c r="H117" s="39" t="s">
        <v>73</v>
      </c>
      <c r="I117" s="499" t="s">
        <v>367</v>
      </c>
      <c r="J117" s="499" t="s">
        <v>893</v>
      </c>
      <c r="K117" s="499" t="s">
        <v>894</v>
      </c>
      <c r="L117" s="500" t="s">
        <v>857</v>
      </c>
      <c r="M117" s="501" t="s">
        <v>259</v>
      </c>
      <c r="N117" s="501" t="s">
        <v>871</v>
      </c>
      <c r="O117" s="144" t="s">
        <v>603</v>
      </c>
      <c r="P117" s="417">
        <f t="shared" si="20"/>
        <v>300000000</v>
      </c>
      <c r="Q117" s="280">
        <f t="shared" si="19"/>
        <v>300000000</v>
      </c>
      <c r="R117" s="249">
        <f t="shared" si="18"/>
        <v>300000000</v>
      </c>
      <c r="S117" s="263">
        <v>300000000</v>
      </c>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56"/>
      <c r="CD117" s="256"/>
      <c r="CE117" s="256"/>
      <c r="CF117" s="256"/>
      <c r="CG117" s="256"/>
      <c r="CH117" s="256"/>
      <c r="CI117" s="256"/>
      <c r="CJ117" s="256"/>
      <c r="CK117" s="256"/>
      <c r="CL117" s="256"/>
      <c r="CM117" s="256"/>
      <c r="CN117" s="256"/>
      <c r="CO117" s="256"/>
      <c r="CP117" s="256"/>
      <c r="CQ117" s="256"/>
      <c r="CR117" s="256"/>
      <c r="CS117" s="256"/>
      <c r="CT117" s="256"/>
      <c r="CU117" s="256"/>
      <c r="CV117" s="256"/>
      <c r="CW117" s="256"/>
      <c r="CX117" s="256"/>
      <c r="CY117" s="256"/>
      <c r="CZ117" s="256"/>
      <c r="DA117" s="256"/>
      <c r="DB117" s="256"/>
      <c r="DC117" s="256"/>
      <c r="DD117" s="256"/>
      <c r="DE117" s="256"/>
      <c r="DF117" s="256"/>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c r="EI117" s="256"/>
      <c r="EJ117" s="256"/>
      <c r="EK117" s="256"/>
      <c r="EL117" s="256"/>
      <c r="EM117" s="256"/>
      <c r="EN117" s="256"/>
      <c r="EO117" s="256"/>
      <c r="EP117" s="256"/>
      <c r="EQ117" s="256"/>
      <c r="ER117" s="256"/>
      <c r="ES117" s="256"/>
      <c r="ET117" s="256"/>
      <c r="EU117" s="256"/>
      <c r="EV117" s="256"/>
      <c r="EW117" s="256"/>
      <c r="EX117" s="256"/>
      <c r="EY117" s="256"/>
      <c r="EZ117" s="256"/>
      <c r="FA117" s="256"/>
      <c r="FB117" s="256"/>
      <c r="FC117" s="256"/>
      <c r="FD117" s="256"/>
      <c r="FE117" s="256"/>
      <c r="FF117" s="256"/>
      <c r="FG117" s="256"/>
      <c r="FH117" s="256"/>
      <c r="FI117" s="256"/>
      <c r="FJ117" s="256"/>
      <c r="FK117" s="256"/>
      <c r="FL117" s="256"/>
      <c r="FM117" s="256"/>
      <c r="FN117" s="256"/>
      <c r="FO117" s="256"/>
      <c r="FP117" s="256"/>
      <c r="FQ117" s="256"/>
      <c r="FR117" s="256"/>
      <c r="FS117" s="256"/>
      <c r="FT117" s="256"/>
      <c r="FU117" s="256"/>
      <c r="FV117" s="256"/>
      <c r="FW117" s="256"/>
      <c r="FX117" s="256"/>
      <c r="FY117" s="256"/>
      <c r="FZ117" s="256"/>
      <c r="GA117" s="256"/>
      <c r="GB117" s="256"/>
      <c r="GC117" s="256"/>
      <c r="GD117" s="256"/>
      <c r="GE117" s="256"/>
      <c r="GF117" s="256"/>
      <c r="GG117" s="256"/>
      <c r="GH117" s="256"/>
      <c r="GI117" s="256"/>
      <c r="GJ117" s="256"/>
      <c r="GK117" s="256"/>
      <c r="GL117" s="256"/>
      <c r="GM117" s="256"/>
      <c r="GN117" s="256"/>
      <c r="GO117" s="256"/>
      <c r="GP117" s="256"/>
      <c r="GQ117" s="256"/>
      <c r="GR117" s="256"/>
      <c r="GS117" s="256"/>
      <c r="GT117" s="256"/>
      <c r="GU117" s="256"/>
      <c r="GV117" s="256"/>
      <c r="GW117" s="256"/>
      <c r="GX117" s="256"/>
      <c r="GY117" s="256"/>
      <c r="GZ117" s="256"/>
      <c r="HA117" s="256"/>
      <c r="HB117" s="256"/>
      <c r="HC117" s="256"/>
      <c r="HD117" s="256"/>
      <c r="HE117" s="256"/>
      <c r="HF117" s="256"/>
      <c r="HG117" s="256"/>
      <c r="HH117" s="256"/>
      <c r="HI117" s="256"/>
      <c r="HJ117" s="256"/>
      <c r="HK117" s="256"/>
      <c r="HL117" s="256"/>
      <c r="HM117" s="256"/>
      <c r="HN117" s="256"/>
    </row>
    <row r="118" spans="1:222" s="258" customFormat="1" ht="30.6" x14ac:dyDescent="0.2">
      <c r="A118" s="159" t="s">
        <v>60</v>
      </c>
      <c r="B118" s="310" t="s">
        <v>55</v>
      </c>
      <c r="C118" s="310" t="s">
        <v>60</v>
      </c>
      <c r="D118" s="310" t="s">
        <v>122</v>
      </c>
      <c r="E118" s="311" t="s">
        <v>128</v>
      </c>
      <c r="F118" s="569">
        <v>2018005810333</v>
      </c>
      <c r="G118" s="129" t="s">
        <v>1099</v>
      </c>
      <c r="H118" s="79" t="s">
        <v>73</v>
      </c>
      <c r="I118" s="448" t="s">
        <v>130</v>
      </c>
      <c r="J118" s="468" t="s">
        <v>363</v>
      </c>
      <c r="K118" s="468" t="s">
        <v>364</v>
      </c>
      <c r="L118" s="470">
        <v>30</v>
      </c>
      <c r="M118" s="470" t="s">
        <v>265</v>
      </c>
      <c r="N118" s="470" t="s">
        <v>821</v>
      </c>
      <c r="O118" s="72" t="s">
        <v>799</v>
      </c>
      <c r="P118" s="418">
        <f t="shared" si="20"/>
        <v>380000000</v>
      </c>
      <c r="Q118" s="284">
        <f t="shared" si="19"/>
        <v>380000000</v>
      </c>
      <c r="R118" s="265">
        <f t="shared" ref="R118:R150" si="21">SUM(S118:CB118)</f>
        <v>380000000</v>
      </c>
      <c r="S118" s="264"/>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v>380000000</v>
      </c>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315"/>
      <c r="CD118" s="315"/>
      <c r="CE118" s="315"/>
      <c r="CF118" s="315"/>
      <c r="CG118" s="315"/>
      <c r="CH118" s="315"/>
      <c r="CI118" s="315"/>
      <c r="CJ118" s="315"/>
      <c r="CK118" s="315"/>
      <c r="CL118" s="315"/>
      <c r="CM118" s="315"/>
      <c r="CN118" s="315"/>
      <c r="CO118" s="315"/>
      <c r="CP118" s="315"/>
      <c r="CQ118" s="315"/>
      <c r="CR118" s="315"/>
      <c r="CS118" s="315"/>
      <c r="CT118" s="315"/>
      <c r="CU118" s="315"/>
      <c r="CV118" s="315"/>
      <c r="CW118" s="315"/>
      <c r="CX118" s="315"/>
      <c r="CY118" s="315"/>
      <c r="CZ118" s="315"/>
      <c r="DA118" s="315"/>
      <c r="DB118" s="315"/>
      <c r="DC118" s="315"/>
      <c r="DD118" s="315"/>
      <c r="DE118" s="315"/>
      <c r="DF118" s="315"/>
      <c r="DG118" s="315"/>
      <c r="DH118" s="315"/>
      <c r="DI118" s="315"/>
      <c r="DJ118" s="315"/>
      <c r="DK118" s="315"/>
      <c r="DL118" s="315"/>
      <c r="DM118" s="315"/>
      <c r="DN118" s="315"/>
      <c r="DO118" s="315"/>
      <c r="DP118" s="315"/>
      <c r="DQ118" s="315"/>
      <c r="DR118" s="315"/>
      <c r="DS118" s="315"/>
      <c r="DT118" s="315"/>
      <c r="DU118" s="315"/>
      <c r="DV118" s="315"/>
      <c r="DW118" s="315"/>
      <c r="DX118" s="315"/>
      <c r="DY118" s="315"/>
      <c r="DZ118" s="315"/>
      <c r="EA118" s="315"/>
      <c r="EB118" s="315"/>
      <c r="EC118" s="315"/>
      <c r="ED118" s="315"/>
      <c r="EE118" s="315"/>
      <c r="EF118" s="315"/>
      <c r="EG118" s="315"/>
      <c r="EH118" s="315"/>
      <c r="EI118" s="315"/>
      <c r="EJ118" s="315"/>
      <c r="EK118" s="315"/>
      <c r="EL118" s="315"/>
      <c r="EM118" s="315"/>
      <c r="EN118" s="315"/>
      <c r="EO118" s="315"/>
      <c r="EP118" s="315"/>
      <c r="EQ118" s="315"/>
      <c r="ER118" s="315"/>
      <c r="ES118" s="315"/>
      <c r="ET118" s="315"/>
      <c r="EU118" s="315"/>
      <c r="EV118" s="315"/>
      <c r="EW118" s="315"/>
      <c r="EX118" s="315"/>
      <c r="EY118" s="315"/>
      <c r="EZ118" s="315"/>
      <c r="FA118" s="315"/>
      <c r="FB118" s="315"/>
      <c r="FC118" s="315"/>
      <c r="FD118" s="315"/>
      <c r="FE118" s="315"/>
      <c r="FF118" s="315"/>
      <c r="FG118" s="315"/>
      <c r="FH118" s="315"/>
      <c r="FI118" s="315"/>
      <c r="FJ118" s="315"/>
      <c r="FK118" s="315"/>
      <c r="FL118" s="315"/>
      <c r="FM118" s="315"/>
      <c r="FN118" s="315"/>
      <c r="FO118" s="315"/>
      <c r="FP118" s="315"/>
      <c r="FQ118" s="315"/>
      <c r="FR118" s="315"/>
      <c r="FS118" s="315"/>
      <c r="FT118" s="315"/>
      <c r="FU118" s="315"/>
      <c r="FV118" s="315"/>
      <c r="FW118" s="315"/>
      <c r="FX118" s="315"/>
      <c r="FY118" s="315"/>
      <c r="FZ118" s="315"/>
      <c r="GA118" s="315"/>
      <c r="GB118" s="315"/>
      <c r="GC118" s="315"/>
      <c r="GD118" s="315"/>
      <c r="GE118" s="315"/>
      <c r="GF118" s="315"/>
      <c r="GG118" s="315"/>
      <c r="GH118" s="315"/>
      <c r="GI118" s="315"/>
      <c r="GJ118" s="315"/>
      <c r="GK118" s="315"/>
      <c r="GL118" s="315"/>
      <c r="GM118" s="315"/>
      <c r="GN118" s="315"/>
      <c r="GO118" s="315"/>
      <c r="GP118" s="315"/>
      <c r="GQ118" s="315"/>
      <c r="GR118" s="315"/>
      <c r="GS118" s="315"/>
      <c r="GT118" s="315"/>
      <c r="GU118" s="315"/>
      <c r="GV118" s="315"/>
      <c r="GW118" s="315"/>
      <c r="GX118" s="315"/>
      <c r="GY118" s="315"/>
      <c r="GZ118" s="315"/>
      <c r="HA118" s="315"/>
      <c r="HB118" s="315"/>
      <c r="HC118" s="315"/>
      <c r="HD118" s="315"/>
      <c r="HE118" s="315"/>
      <c r="HF118" s="315"/>
      <c r="HG118" s="315"/>
      <c r="HH118" s="315"/>
      <c r="HI118" s="315"/>
      <c r="HJ118" s="315"/>
      <c r="HK118" s="315"/>
      <c r="HL118" s="315"/>
      <c r="HM118" s="315"/>
      <c r="HN118" s="315"/>
    </row>
    <row r="119" spans="1:222" s="258" customFormat="1" ht="30.6" x14ac:dyDescent="0.2">
      <c r="A119" s="159" t="s">
        <v>60</v>
      </c>
      <c r="B119" s="310" t="s">
        <v>55</v>
      </c>
      <c r="C119" s="310" t="s">
        <v>60</v>
      </c>
      <c r="D119" s="310" t="s">
        <v>122</v>
      </c>
      <c r="E119" s="311" t="s">
        <v>128</v>
      </c>
      <c r="F119" s="569">
        <v>2018005810324</v>
      </c>
      <c r="G119" s="129" t="s">
        <v>1100</v>
      </c>
      <c r="H119" s="79" t="s">
        <v>73</v>
      </c>
      <c r="I119" s="468" t="s">
        <v>895</v>
      </c>
      <c r="J119" s="468" t="s">
        <v>363</v>
      </c>
      <c r="K119" s="468" t="s">
        <v>892</v>
      </c>
      <c r="L119" s="470">
        <v>2</v>
      </c>
      <c r="M119" s="470" t="s">
        <v>259</v>
      </c>
      <c r="N119" s="470" t="s">
        <v>871</v>
      </c>
      <c r="O119" s="72" t="s">
        <v>772</v>
      </c>
      <c r="P119" s="418">
        <f t="shared" si="20"/>
        <v>550000000</v>
      </c>
      <c r="Q119" s="284">
        <f t="shared" si="19"/>
        <v>550000000</v>
      </c>
      <c r="R119" s="265">
        <f t="shared" si="21"/>
        <v>550000000</v>
      </c>
      <c r="S119" s="264">
        <v>550000000</v>
      </c>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315"/>
      <c r="CD119" s="315"/>
      <c r="CE119" s="315"/>
      <c r="CF119" s="315"/>
      <c r="CG119" s="315"/>
      <c r="CH119" s="315"/>
      <c r="CI119" s="315"/>
      <c r="CJ119" s="315"/>
      <c r="CK119" s="315"/>
      <c r="CL119" s="315"/>
      <c r="CM119" s="315"/>
      <c r="CN119" s="315"/>
      <c r="CO119" s="315"/>
      <c r="CP119" s="315"/>
      <c r="CQ119" s="315"/>
      <c r="CR119" s="315"/>
      <c r="CS119" s="315"/>
      <c r="CT119" s="315"/>
      <c r="CU119" s="315"/>
      <c r="CV119" s="315"/>
      <c r="CW119" s="315"/>
      <c r="CX119" s="315"/>
      <c r="CY119" s="315"/>
      <c r="CZ119" s="315"/>
      <c r="DA119" s="315"/>
      <c r="DB119" s="315"/>
      <c r="DC119" s="315"/>
      <c r="DD119" s="315"/>
      <c r="DE119" s="315"/>
      <c r="DF119" s="315"/>
      <c r="DG119" s="315"/>
      <c r="DH119" s="315"/>
      <c r="DI119" s="315"/>
      <c r="DJ119" s="315"/>
      <c r="DK119" s="315"/>
      <c r="DL119" s="315"/>
      <c r="DM119" s="315"/>
      <c r="DN119" s="315"/>
      <c r="DO119" s="315"/>
      <c r="DP119" s="315"/>
      <c r="DQ119" s="315"/>
      <c r="DR119" s="315"/>
      <c r="DS119" s="315"/>
      <c r="DT119" s="315"/>
      <c r="DU119" s="315"/>
      <c r="DV119" s="315"/>
      <c r="DW119" s="315"/>
      <c r="DX119" s="315"/>
      <c r="DY119" s="315"/>
      <c r="DZ119" s="315"/>
      <c r="EA119" s="315"/>
      <c r="EB119" s="315"/>
      <c r="EC119" s="315"/>
      <c r="ED119" s="315"/>
      <c r="EE119" s="315"/>
      <c r="EF119" s="315"/>
      <c r="EG119" s="315"/>
      <c r="EH119" s="315"/>
      <c r="EI119" s="315"/>
      <c r="EJ119" s="315"/>
      <c r="EK119" s="315"/>
      <c r="EL119" s="315"/>
      <c r="EM119" s="315"/>
      <c r="EN119" s="315"/>
      <c r="EO119" s="315"/>
      <c r="EP119" s="315"/>
      <c r="EQ119" s="315"/>
      <c r="ER119" s="315"/>
      <c r="ES119" s="315"/>
      <c r="ET119" s="315"/>
      <c r="EU119" s="315"/>
      <c r="EV119" s="315"/>
      <c r="EW119" s="315"/>
      <c r="EX119" s="315"/>
      <c r="EY119" s="315"/>
      <c r="EZ119" s="315"/>
      <c r="FA119" s="315"/>
      <c r="FB119" s="315"/>
      <c r="FC119" s="315"/>
      <c r="FD119" s="315"/>
      <c r="FE119" s="315"/>
      <c r="FF119" s="315"/>
      <c r="FG119" s="315"/>
      <c r="FH119" s="315"/>
      <c r="FI119" s="315"/>
      <c r="FJ119" s="315"/>
      <c r="FK119" s="315"/>
      <c r="FL119" s="315"/>
      <c r="FM119" s="315"/>
      <c r="FN119" s="315"/>
      <c r="FO119" s="315"/>
      <c r="FP119" s="315"/>
      <c r="FQ119" s="315"/>
      <c r="FR119" s="315"/>
      <c r="FS119" s="315"/>
      <c r="FT119" s="315"/>
      <c r="FU119" s="315"/>
      <c r="FV119" s="315"/>
      <c r="FW119" s="315"/>
      <c r="FX119" s="315"/>
      <c r="FY119" s="315"/>
      <c r="FZ119" s="315"/>
      <c r="GA119" s="315"/>
      <c r="GB119" s="315"/>
      <c r="GC119" s="315"/>
      <c r="GD119" s="315"/>
      <c r="GE119" s="315"/>
      <c r="GF119" s="315"/>
      <c r="GG119" s="315"/>
      <c r="GH119" s="315"/>
      <c r="GI119" s="315"/>
      <c r="GJ119" s="315"/>
      <c r="GK119" s="315"/>
      <c r="GL119" s="315"/>
      <c r="GM119" s="315"/>
      <c r="GN119" s="315"/>
      <c r="GO119" s="315"/>
      <c r="GP119" s="315"/>
      <c r="GQ119" s="315"/>
      <c r="GR119" s="315"/>
      <c r="GS119" s="315"/>
      <c r="GT119" s="315"/>
      <c r="GU119" s="315"/>
      <c r="GV119" s="315"/>
      <c r="GW119" s="315"/>
      <c r="GX119" s="315"/>
      <c r="GY119" s="315"/>
      <c r="GZ119" s="315"/>
      <c r="HA119" s="315"/>
      <c r="HB119" s="315"/>
      <c r="HC119" s="315"/>
      <c r="HD119" s="315"/>
      <c r="HE119" s="315"/>
      <c r="HF119" s="315"/>
      <c r="HG119" s="315"/>
      <c r="HH119" s="315"/>
      <c r="HI119" s="315"/>
      <c r="HJ119" s="315"/>
      <c r="HK119" s="315"/>
      <c r="HL119" s="315"/>
      <c r="HM119" s="315"/>
      <c r="HN119" s="315"/>
    </row>
    <row r="120" spans="1:222" s="318" customFormat="1" ht="46.2" customHeight="1" x14ac:dyDescent="0.2">
      <c r="A120" s="159" t="s">
        <v>60</v>
      </c>
      <c r="B120" s="310" t="s">
        <v>55</v>
      </c>
      <c r="C120" s="310" t="s">
        <v>60</v>
      </c>
      <c r="D120" s="310" t="s">
        <v>122</v>
      </c>
      <c r="E120" s="311" t="s">
        <v>128</v>
      </c>
      <c r="F120" s="569">
        <v>2018005810330</v>
      </c>
      <c r="G120" s="129" t="s">
        <v>1101</v>
      </c>
      <c r="H120" s="79" t="s">
        <v>73</v>
      </c>
      <c r="I120" s="448" t="s">
        <v>132</v>
      </c>
      <c r="J120" s="494" t="s">
        <v>896</v>
      </c>
      <c r="K120" s="494" t="s">
        <v>283</v>
      </c>
      <c r="L120" s="470">
        <v>2</v>
      </c>
      <c r="M120" s="470" t="s">
        <v>265</v>
      </c>
      <c r="N120" s="470" t="s">
        <v>821</v>
      </c>
      <c r="O120" s="72" t="s">
        <v>1023</v>
      </c>
      <c r="P120" s="418">
        <f t="shared" si="20"/>
        <v>800000000</v>
      </c>
      <c r="Q120" s="284">
        <f t="shared" si="19"/>
        <v>800000000</v>
      </c>
      <c r="R120" s="265">
        <f t="shared" si="21"/>
        <v>800000000</v>
      </c>
      <c r="S120" s="316">
        <v>800000000</v>
      </c>
      <c r="T120" s="120"/>
      <c r="U120" s="120"/>
      <c r="V120" s="120"/>
      <c r="W120" s="120"/>
      <c r="X120" s="120"/>
      <c r="Y120" s="120"/>
      <c r="Z120" s="120"/>
      <c r="AA120" s="120"/>
      <c r="AB120" s="120"/>
      <c r="AC120" s="120">
        <v>0</v>
      </c>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317"/>
      <c r="CD120" s="317"/>
      <c r="CE120" s="317"/>
      <c r="CF120" s="317"/>
      <c r="CG120" s="317"/>
      <c r="CH120" s="317"/>
      <c r="CI120" s="317"/>
      <c r="CJ120" s="317"/>
      <c r="CK120" s="317"/>
      <c r="CL120" s="317"/>
      <c r="CM120" s="317"/>
      <c r="CN120" s="317"/>
      <c r="CO120" s="317"/>
      <c r="CP120" s="317"/>
      <c r="CQ120" s="317"/>
      <c r="CR120" s="317"/>
      <c r="CS120" s="317"/>
      <c r="CT120" s="317"/>
      <c r="CU120" s="317"/>
      <c r="CV120" s="317"/>
      <c r="CW120" s="317"/>
      <c r="CX120" s="317"/>
      <c r="CY120" s="317"/>
      <c r="CZ120" s="317"/>
      <c r="DA120" s="317"/>
      <c r="DB120" s="317"/>
      <c r="DC120" s="317"/>
      <c r="DD120" s="317"/>
      <c r="DE120" s="317"/>
      <c r="DF120" s="317"/>
      <c r="DG120" s="317"/>
      <c r="DH120" s="317"/>
      <c r="DI120" s="317"/>
      <c r="DJ120" s="317"/>
      <c r="DK120" s="317"/>
      <c r="DL120" s="317"/>
      <c r="DM120" s="317"/>
      <c r="DN120" s="317"/>
      <c r="DO120" s="317"/>
      <c r="DP120" s="317"/>
      <c r="DQ120" s="317"/>
      <c r="DR120" s="317"/>
      <c r="DS120" s="317"/>
      <c r="DT120" s="317"/>
      <c r="DU120" s="317"/>
      <c r="DV120" s="317"/>
      <c r="DW120" s="317"/>
      <c r="DX120" s="317"/>
      <c r="DY120" s="317"/>
      <c r="DZ120" s="317"/>
      <c r="EA120" s="317"/>
      <c r="EB120" s="317"/>
      <c r="EC120" s="317"/>
      <c r="ED120" s="317"/>
      <c r="EE120" s="317"/>
      <c r="EF120" s="317"/>
      <c r="EG120" s="317"/>
      <c r="EH120" s="317"/>
      <c r="EI120" s="317"/>
      <c r="EJ120" s="317"/>
      <c r="EK120" s="317"/>
      <c r="EL120" s="317"/>
      <c r="EM120" s="317"/>
      <c r="EN120" s="317"/>
      <c r="EO120" s="317"/>
      <c r="EP120" s="317"/>
      <c r="EQ120" s="317"/>
      <c r="ER120" s="317"/>
      <c r="ES120" s="317"/>
      <c r="ET120" s="317"/>
      <c r="EU120" s="317"/>
      <c r="EV120" s="317"/>
      <c r="EW120" s="317"/>
      <c r="EX120" s="317"/>
      <c r="EY120" s="317"/>
      <c r="EZ120" s="317"/>
      <c r="FA120" s="317"/>
      <c r="FB120" s="317"/>
      <c r="FC120" s="317"/>
      <c r="FD120" s="317"/>
      <c r="FE120" s="317"/>
      <c r="FF120" s="317"/>
      <c r="FG120" s="317"/>
      <c r="FH120" s="317"/>
      <c r="FI120" s="317"/>
      <c r="FJ120" s="317"/>
      <c r="FK120" s="317"/>
      <c r="FL120" s="317"/>
      <c r="FM120" s="317"/>
      <c r="FN120" s="317"/>
      <c r="FO120" s="317"/>
      <c r="FP120" s="317"/>
      <c r="FQ120" s="317"/>
      <c r="FR120" s="317"/>
      <c r="FS120" s="317"/>
      <c r="FT120" s="317"/>
      <c r="FU120" s="317"/>
      <c r="FV120" s="317"/>
      <c r="FW120" s="317"/>
      <c r="FX120" s="317"/>
      <c r="FY120" s="317"/>
      <c r="FZ120" s="317"/>
      <c r="GA120" s="317"/>
      <c r="GB120" s="317"/>
      <c r="GC120" s="317"/>
      <c r="GD120" s="317"/>
      <c r="GE120" s="317"/>
      <c r="GF120" s="317"/>
      <c r="GG120" s="317"/>
      <c r="GH120" s="317"/>
      <c r="GI120" s="317"/>
      <c r="GJ120" s="317"/>
      <c r="GK120" s="317"/>
      <c r="GL120" s="317"/>
      <c r="GM120" s="317"/>
      <c r="GN120" s="317"/>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row>
    <row r="121" spans="1:222" s="314" customFormat="1" x14ac:dyDescent="0.2">
      <c r="A121" s="297" t="s">
        <v>60</v>
      </c>
      <c r="B121" s="297" t="s">
        <v>55</v>
      </c>
      <c r="C121" s="297" t="s">
        <v>60</v>
      </c>
      <c r="D121" s="297" t="s">
        <v>122</v>
      </c>
      <c r="E121" s="298" t="s">
        <v>133</v>
      </c>
      <c r="F121" s="576"/>
      <c r="G121" s="103"/>
      <c r="H121" s="319"/>
      <c r="I121" s="502"/>
      <c r="J121" s="502"/>
      <c r="K121" s="502"/>
      <c r="L121" s="503"/>
      <c r="M121" s="502"/>
      <c r="N121" s="502"/>
      <c r="O121" s="67" t="s">
        <v>134</v>
      </c>
      <c r="P121" s="419"/>
      <c r="Q121" s="304">
        <f t="shared" si="19"/>
        <v>0</v>
      </c>
      <c r="R121" s="305">
        <f t="shared" si="21"/>
        <v>0</v>
      </c>
      <c r="S121" s="32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256"/>
      <c r="HI121" s="256"/>
      <c r="HJ121" s="256"/>
      <c r="HK121" s="256"/>
      <c r="HL121" s="256"/>
      <c r="HM121" s="256"/>
      <c r="HN121" s="256"/>
    </row>
    <row r="122" spans="1:222" ht="51.6" customHeight="1" x14ac:dyDescent="0.2">
      <c r="A122" s="159" t="s">
        <v>60</v>
      </c>
      <c r="B122" s="8" t="s">
        <v>55</v>
      </c>
      <c r="C122" s="8" t="s">
        <v>60</v>
      </c>
      <c r="D122" s="8" t="s">
        <v>122</v>
      </c>
      <c r="E122" s="91" t="s">
        <v>133</v>
      </c>
      <c r="F122" s="568">
        <v>2018005810118</v>
      </c>
      <c r="G122" s="78" t="s">
        <v>368</v>
      </c>
      <c r="H122" s="50" t="s">
        <v>73</v>
      </c>
      <c r="I122" s="545" t="s">
        <v>369</v>
      </c>
      <c r="J122" s="455" t="s">
        <v>370</v>
      </c>
      <c r="K122" s="455" t="s">
        <v>713</v>
      </c>
      <c r="L122" s="456">
        <v>2</v>
      </c>
      <c r="M122" s="456" t="s">
        <v>265</v>
      </c>
      <c r="N122" s="456" t="s">
        <v>266</v>
      </c>
      <c r="O122" s="133" t="s">
        <v>604</v>
      </c>
      <c r="P122" s="29">
        <f>Q122</f>
        <v>90000000</v>
      </c>
      <c r="Q122" s="193">
        <f t="shared" si="19"/>
        <v>90000000</v>
      </c>
      <c r="R122" s="34">
        <f t="shared" si="21"/>
        <v>90000000</v>
      </c>
      <c r="S122" s="211">
        <v>90000000</v>
      </c>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204"/>
      <c r="HI122" s="204"/>
      <c r="HJ122" s="204"/>
      <c r="HK122" s="204"/>
      <c r="HL122" s="204"/>
      <c r="HM122" s="204"/>
      <c r="HN122" s="204"/>
    </row>
    <row r="123" spans="1:222" ht="46.95" customHeight="1" x14ac:dyDescent="0.2">
      <c r="A123" s="159" t="s">
        <v>60</v>
      </c>
      <c r="B123" s="8" t="s">
        <v>55</v>
      </c>
      <c r="C123" s="8" t="s">
        <v>60</v>
      </c>
      <c r="D123" s="8" t="s">
        <v>122</v>
      </c>
      <c r="E123" s="91" t="s">
        <v>133</v>
      </c>
      <c r="F123" s="568">
        <v>2018005810130</v>
      </c>
      <c r="G123" s="77" t="s">
        <v>371</v>
      </c>
      <c r="H123" s="51" t="s">
        <v>73</v>
      </c>
      <c r="I123" s="546" t="s">
        <v>369</v>
      </c>
      <c r="J123" s="487" t="s">
        <v>370</v>
      </c>
      <c r="K123" s="487" t="s">
        <v>713</v>
      </c>
      <c r="L123" s="488">
        <v>2</v>
      </c>
      <c r="M123" s="488" t="s">
        <v>265</v>
      </c>
      <c r="N123" s="488" t="s">
        <v>266</v>
      </c>
      <c r="O123" s="140" t="s">
        <v>714</v>
      </c>
      <c r="P123" s="29">
        <f>Q123</f>
        <v>250000000</v>
      </c>
      <c r="Q123" s="193">
        <f t="shared" si="19"/>
        <v>250000000</v>
      </c>
      <c r="R123" s="34">
        <f t="shared" si="21"/>
        <v>250000000</v>
      </c>
      <c r="S123" s="211">
        <v>250000000</v>
      </c>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204"/>
      <c r="HI123" s="204"/>
      <c r="HJ123" s="204"/>
      <c r="HK123" s="204"/>
      <c r="HL123" s="204"/>
      <c r="HM123" s="204"/>
      <c r="HN123" s="204"/>
    </row>
    <row r="124" spans="1:222" ht="31.2" x14ac:dyDescent="0.2">
      <c r="A124" s="159" t="s">
        <v>60</v>
      </c>
      <c r="B124" s="8" t="s">
        <v>55</v>
      </c>
      <c r="C124" s="8" t="s">
        <v>60</v>
      </c>
      <c r="D124" s="8" t="s">
        <v>122</v>
      </c>
      <c r="E124" s="91" t="s">
        <v>133</v>
      </c>
      <c r="F124" s="568">
        <v>2018005810323</v>
      </c>
      <c r="G124" s="129" t="s">
        <v>1102</v>
      </c>
      <c r="H124" s="146" t="s">
        <v>73</v>
      </c>
      <c r="I124" s="448" t="s">
        <v>899</v>
      </c>
      <c r="J124" s="489" t="s">
        <v>897</v>
      </c>
      <c r="K124" s="489" t="s">
        <v>898</v>
      </c>
      <c r="L124" s="490">
        <v>1</v>
      </c>
      <c r="M124" s="490" t="s">
        <v>265</v>
      </c>
      <c r="N124" s="490" t="s">
        <v>821</v>
      </c>
      <c r="O124" s="145" t="s">
        <v>1045</v>
      </c>
      <c r="P124" s="29">
        <f>Q124</f>
        <v>150000000</v>
      </c>
      <c r="Q124" s="193">
        <f t="shared" si="19"/>
        <v>150000000</v>
      </c>
      <c r="R124" s="34">
        <f t="shared" si="21"/>
        <v>150000000</v>
      </c>
      <c r="S124" s="211">
        <v>150000000</v>
      </c>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204"/>
      <c r="HI124" s="204"/>
      <c r="HJ124" s="204"/>
      <c r="HK124" s="204"/>
      <c r="HL124" s="204"/>
      <c r="HM124" s="204"/>
      <c r="HN124" s="204"/>
    </row>
    <row r="125" spans="1:222" x14ac:dyDescent="0.2">
      <c r="A125" s="10" t="s">
        <v>71</v>
      </c>
      <c r="B125" s="10"/>
      <c r="C125" s="10"/>
      <c r="D125" s="10"/>
      <c r="E125" s="86"/>
      <c r="F125" s="575"/>
      <c r="G125" s="84"/>
      <c r="H125" s="11"/>
      <c r="I125" s="432"/>
      <c r="J125" s="432"/>
      <c r="K125" s="432"/>
      <c r="L125" s="433"/>
      <c r="M125" s="432"/>
      <c r="N125" s="432"/>
      <c r="O125" s="12" t="s">
        <v>135</v>
      </c>
      <c r="P125" s="29"/>
      <c r="Q125" s="193">
        <f t="shared" si="19"/>
        <v>0</v>
      </c>
      <c r="R125" s="34">
        <f t="shared" si="21"/>
        <v>0</v>
      </c>
      <c r="S125" s="199"/>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c r="EI125" s="204"/>
      <c r="EJ125" s="204"/>
      <c r="EK125" s="204"/>
      <c r="EL125" s="204"/>
      <c r="EM125" s="204"/>
      <c r="EN125" s="204"/>
      <c r="EO125" s="204"/>
      <c r="EP125" s="204"/>
      <c r="EQ125" s="204"/>
      <c r="ER125" s="204"/>
      <c r="ES125" s="204"/>
      <c r="ET125" s="204"/>
      <c r="EU125" s="204"/>
      <c r="EV125" s="204"/>
      <c r="EW125" s="204"/>
      <c r="EX125" s="204"/>
      <c r="EY125" s="204"/>
      <c r="EZ125" s="204"/>
      <c r="FA125" s="204"/>
      <c r="FB125" s="204"/>
      <c r="FC125" s="204"/>
      <c r="FD125" s="204"/>
      <c r="FE125" s="204"/>
      <c r="FF125" s="204"/>
      <c r="FG125" s="204"/>
      <c r="FH125" s="204"/>
      <c r="FI125" s="204"/>
      <c r="FJ125" s="204"/>
      <c r="FK125" s="204"/>
      <c r="FL125" s="204"/>
      <c r="FM125" s="204"/>
      <c r="FN125" s="204"/>
      <c r="FO125" s="204"/>
      <c r="FP125" s="204"/>
      <c r="FQ125" s="204"/>
      <c r="FR125" s="204"/>
      <c r="FS125" s="204"/>
      <c r="FT125" s="204"/>
      <c r="FU125" s="204"/>
      <c r="FV125" s="204"/>
      <c r="FW125" s="204"/>
      <c r="FX125" s="204"/>
      <c r="FY125" s="204"/>
      <c r="FZ125" s="204"/>
      <c r="GA125" s="204"/>
      <c r="GB125" s="204"/>
      <c r="GC125" s="204"/>
      <c r="GD125" s="204"/>
      <c r="GE125" s="204"/>
      <c r="GF125" s="204"/>
      <c r="GG125" s="204"/>
      <c r="GH125" s="204"/>
      <c r="GI125" s="204"/>
      <c r="GJ125" s="204"/>
      <c r="GK125" s="204"/>
      <c r="GL125" s="204"/>
      <c r="GM125" s="204"/>
      <c r="GN125" s="204"/>
      <c r="GO125" s="204"/>
      <c r="GP125" s="204"/>
      <c r="GQ125" s="204"/>
      <c r="GR125" s="204"/>
      <c r="GS125" s="204"/>
      <c r="GT125" s="204"/>
      <c r="GU125" s="204"/>
      <c r="GV125" s="204"/>
      <c r="GW125" s="204"/>
      <c r="GX125" s="204"/>
      <c r="GY125" s="204"/>
      <c r="GZ125" s="204"/>
      <c r="HA125" s="204"/>
      <c r="HB125" s="204"/>
      <c r="HC125" s="204"/>
      <c r="HD125" s="204"/>
      <c r="HE125" s="204"/>
      <c r="HF125" s="204"/>
      <c r="HG125" s="204"/>
      <c r="HH125" s="180"/>
      <c r="HI125" s="180"/>
      <c r="HJ125" s="180"/>
      <c r="HK125" s="180"/>
      <c r="HL125" s="180"/>
      <c r="HM125" s="180"/>
      <c r="HN125" s="180"/>
    </row>
    <row r="126" spans="1:222" x14ac:dyDescent="0.2">
      <c r="A126" s="13" t="s">
        <v>71</v>
      </c>
      <c r="B126" s="13" t="s">
        <v>87</v>
      </c>
      <c r="C126" s="13"/>
      <c r="D126" s="13"/>
      <c r="E126" s="87"/>
      <c r="F126" s="564"/>
      <c r="G126" s="93"/>
      <c r="H126" s="14"/>
      <c r="I126" s="434"/>
      <c r="J126" s="434"/>
      <c r="K126" s="434"/>
      <c r="L126" s="435"/>
      <c r="M126" s="434"/>
      <c r="N126" s="434"/>
      <c r="O126" s="15" t="s">
        <v>88</v>
      </c>
      <c r="P126" s="29">
        <f>Q126</f>
        <v>0</v>
      </c>
      <c r="Q126" s="193">
        <f t="shared" si="19"/>
        <v>0</v>
      </c>
      <c r="R126" s="34">
        <f t="shared" si="21"/>
        <v>0</v>
      </c>
      <c r="S126" s="199"/>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204"/>
      <c r="CD126" s="204"/>
      <c r="CE126" s="204"/>
      <c r="CF126" s="204"/>
      <c r="CG126" s="204"/>
      <c r="CH126" s="204"/>
      <c r="CI126" s="204"/>
      <c r="CJ126" s="204"/>
      <c r="CK126" s="204"/>
      <c r="CL126" s="204"/>
      <c r="CM126" s="204"/>
      <c r="CN126" s="204"/>
      <c r="CO126" s="204"/>
      <c r="CP126" s="204"/>
      <c r="CQ126" s="204"/>
      <c r="CR126" s="204"/>
      <c r="CS126" s="204"/>
      <c r="CT126" s="204"/>
      <c r="CU126" s="204"/>
      <c r="CV126" s="204"/>
      <c r="CW126" s="204"/>
      <c r="CX126" s="204"/>
      <c r="CY126" s="204"/>
      <c r="CZ126" s="204"/>
      <c r="DA126" s="204"/>
      <c r="DB126" s="204"/>
      <c r="DC126" s="204"/>
      <c r="DD126" s="204"/>
      <c r="DE126" s="204"/>
      <c r="DF126" s="204"/>
      <c r="DG126" s="204"/>
      <c r="DH126" s="204"/>
      <c r="DI126" s="204"/>
      <c r="DJ126" s="204"/>
      <c r="DK126" s="204"/>
      <c r="DL126" s="204"/>
      <c r="DM126" s="204"/>
      <c r="DN126" s="204"/>
      <c r="DO126" s="204"/>
      <c r="DP126" s="204"/>
      <c r="DQ126" s="204"/>
      <c r="DR126" s="204"/>
      <c r="DS126" s="204"/>
      <c r="DT126" s="204"/>
      <c r="DU126" s="204"/>
      <c r="DV126" s="204"/>
      <c r="DW126" s="204"/>
      <c r="DX126" s="204"/>
      <c r="DY126" s="204"/>
      <c r="DZ126" s="204"/>
      <c r="EA126" s="204"/>
      <c r="EB126" s="204"/>
      <c r="EC126" s="204"/>
      <c r="ED126" s="204"/>
      <c r="EE126" s="204"/>
      <c r="EF126" s="204"/>
      <c r="EG126" s="204"/>
      <c r="EH126" s="204"/>
      <c r="EI126" s="204"/>
      <c r="EJ126" s="204"/>
      <c r="EK126" s="204"/>
      <c r="EL126" s="204"/>
      <c r="EM126" s="204"/>
      <c r="EN126" s="204"/>
      <c r="EO126" s="204"/>
      <c r="EP126" s="204"/>
      <c r="EQ126" s="204"/>
      <c r="ER126" s="204"/>
      <c r="ES126" s="204"/>
      <c r="ET126" s="204"/>
      <c r="EU126" s="204"/>
      <c r="EV126" s="204"/>
      <c r="EW126" s="204"/>
      <c r="EX126" s="204"/>
      <c r="EY126" s="204"/>
      <c r="EZ126" s="204"/>
      <c r="FA126" s="204"/>
      <c r="FB126" s="204"/>
      <c r="FC126" s="204"/>
      <c r="FD126" s="204"/>
      <c r="FE126" s="204"/>
      <c r="FF126" s="204"/>
      <c r="FG126" s="204"/>
      <c r="FH126" s="204"/>
      <c r="FI126" s="204"/>
      <c r="FJ126" s="204"/>
      <c r="FK126" s="204"/>
      <c r="FL126" s="204"/>
      <c r="FM126" s="204"/>
      <c r="FN126" s="204"/>
      <c r="FO126" s="204"/>
      <c r="FP126" s="204"/>
      <c r="FQ126" s="204"/>
      <c r="FR126" s="204"/>
      <c r="FS126" s="204"/>
      <c r="FT126" s="204"/>
      <c r="FU126" s="204"/>
      <c r="FV126" s="204"/>
      <c r="FW126" s="204"/>
      <c r="FX126" s="204"/>
      <c r="FY126" s="204"/>
      <c r="FZ126" s="204"/>
      <c r="GA126" s="204"/>
      <c r="GB126" s="204"/>
      <c r="GC126" s="204"/>
      <c r="GD126" s="204"/>
      <c r="GE126" s="204"/>
      <c r="GF126" s="204"/>
      <c r="GG126" s="204"/>
      <c r="GH126" s="204"/>
      <c r="GI126" s="204"/>
      <c r="GJ126" s="204"/>
      <c r="GK126" s="204"/>
      <c r="GL126" s="204"/>
      <c r="GM126" s="204"/>
      <c r="GN126" s="204"/>
      <c r="GO126" s="204"/>
      <c r="GP126" s="204"/>
      <c r="GQ126" s="204"/>
      <c r="GR126" s="204"/>
      <c r="GS126" s="204"/>
      <c r="GT126" s="204"/>
      <c r="GU126" s="204"/>
      <c r="GV126" s="204"/>
      <c r="GW126" s="204"/>
      <c r="GX126" s="204"/>
      <c r="GY126" s="204"/>
      <c r="GZ126" s="204"/>
      <c r="HA126" s="204"/>
      <c r="HB126" s="204"/>
      <c r="HC126" s="204"/>
      <c r="HD126" s="204"/>
      <c r="HE126" s="204"/>
      <c r="HF126" s="204"/>
      <c r="HG126" s="204"/>
      <c r="HH126" s="180"/>
      <c r="HI126" s="180"/>
      <c r="HJ126" s="180"/>
      <c r="HK126" s="180"/>
      <c r="HL126" s="180"/>
      <c r="HM126" s="180"/>
      <c r="HN126" s="180"/>
    </row>
    <row r="127" spans="1:222" x14ac:dyDescent="0.2">
      <c r="A127" s="205" t="s">
        <v>71</v>
      </c>
      <c r="B127" s="205" t="s">
        <v>87</v>
      </c>
      <c r="C127" s="205" t="s">
        <v>87</v>
      </c>
      <c r="D127" s="205"/>
      <c r="E127" s="206"/>
      <c r="F127" s="565"/>
      <c r="G127" s="94"/>
      <c r="H127" s="208"/>
      <c r="I127" s="436"/>
      <c r="J127" s="436"/>
      <c r="K127" s="436"/>
      <c r="L127" s="437"/>
      <c r="M127" s="436"/>
      <c r="N127" s="436"/>
      <c r="O127" s="209" t="s">
        <v>103</v>
      </c>
      <c r="P127" s="29">
        <f>Q127</f>
        <v>0</v>
      </c>
      <c r="Q127" s="193">
        <f t="shared" si="19"/>
        <v>0</v>
      </c>
      <c r="R127" s="34">
        <f t="shared" si="21"/>
        <v>0</v>
      </c>
      <c r="S127" s="199"/>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204"/>
      <c r="CD127" s="204"/>
      <c r="CE127" s="204"/>
      <c r="CF127" s="204"/>
      <c r="CG127" s="204"/>
      <c r="CH127" s="204"/>
      <c r="CI127" s="204"/>
      <c r="CJ127" s="204"/>
      <c r="CK127" s="204"/>
      <c r="CL127" s="204"/>
      <c r="CM127" s="204"/>
      <c r="CN127" s="204"/>
      <c r="CO127" s="204"/>
      <c r="CP127" s="204"/>
      <c r="CQ127" s="204"/>
      <c r="CR127" s="204"/>
      <c r="CS127" s="204"/>
      <c r="CT127" s="204"/>
      <c r="CU127" s="204"/>
      <c r="CV127" s="204"/>
      <c r="CW127" s="204"/>
      <c r="CX127" s="204"/>
      <c r="CY127" s="204"/>
      <c r="CZ127" s="204"/>
      <c r="DA127" s="204"/>
      <c r="DB127" s="204"/>
      <c r="DC127" s="204"/>
      <c r="DD127" s="204"/>
      <c r="DE127" s="204"/>
      <c r="DF127" s="204"/>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c r="EP127" s="204"/>
      <c r="EQ127" s="204"/>
      <c r="ER127" s="204"/>
      <c r="ES127" s="204"/>
      <c r="ET127" s="204"/>
      <c r="EU127" s="204"/>
      <c r="EV127" s="204"/>
      <c r="EW127" s="204"/>
      <c r="EX127" s="204"/>
      <c r="EY127" s="204"/>
      <c r="EZ127" s="204"/>
      <c r="FA127" s="204"/>
      <c r="FB127" s="204"/>
      <c r="FC127" s="204"/>
      <c r="FD127" s="204"/>
      <c r="FE127" s="204"/>
      <c r="FF127" s="204"/>
      <c r="FG127" s="204"/>
      <c r="FH127" s="204"/>
      <c r="FI127" s="204"/>
      <c r="FJ127" s="204"/>
      <c r="FK127" s="204"/>
      <c r="FL127" s="204"/>
      <c r="FM127" s="204"/>
      <c r="FN127" s="204"/>
      <c r="FO127" s="204"/>
      <c r="FP127" s="204"/>
      <c r="FQ127" s="204"/>
      <c r="FR127" s="204"/>
      <c r="FS127" s="204"/>
      <c r="FT127" s="204"/>
      <c r="FU127" s="204"/>
      <c r="FV127" s="204"/>
      <c r="FW127" s="204"/>
      <c r="FX127" s="204"/>
      <c r="FY127" s="204"/>
      <c r="FZ127" s="204"/>
      <c r="GA127" s="204"/>
      <c r="GB127" s="204"/>
      <c r="GC127" s="204"/>
      <c r="GD127" s="204"/>
      <c r="GE127" s="204"/>
      <c r="GF127" s="204"/>
      <c r="GG127" s="204"/>
      <c r="GH127" s="204"/>
      <c r="GI127" s="204"/>
      <c r="GJ127" s="204"/>
      <c r="GK127" s="204"/>
      <c r="GL127" s="204"/>
      <c r="GM127" s="204"/>
      <c r="GN127" s="204"/>
      <c r="GO127" s="204"/>
      <c r="GP127" s="204"/>
      <c r="GQ127" s="204"/>
      <c r="GR127" s="204"/>
      <c r="GS127" s="204"/>
      <c r="GT127" s="204"/>
      <c r="GU127" s="204"/>
      <c r="GV127" s="204"/>
      <c r="GW127" s="204"/>
      <c r="GX127" s="204"/>
      <c r="GY127" s="204"/>
      <c r="GZ127" s="204"/>
      <c r="HA127" s="204"/>
      <c r="HB127" s="204"/>
      <c r="HC127" s="204"/>
      <c r="HD127" s="204"/>
      <c r="HE127" s="204"/>
      <c r="HF127" s="204"/>
      <c r="HG127" s="204"/>
      <c r="HH127" s="180"/>
      <c r="HI127" s="180"/>
      <c r="HJ127" s="180"/>
      <c r="HK127" s="180"/>
      <c r="HL127" s="180"/>
      <c r="HM127" s="180"/>
      <c r="HN127" s="180"/>
    </row>
    <row r="128" spans="1:222" x14ac:dyDescent="0.2">
      <c r="A128" s="30" t="s">
        <v>71</v>
      </c>
      <c r="B128" s="30" t="s">
        <v>87</v>
      </c>
      <c r="C128" s="30" t="s">
        <v>87</v>
      </c>
      <c r="D128" s="30" t="s">
        <v>87</v>
      </c>
      <c r="E128" s="89"/>
      <c r="F128" s="578"/>
      <c r="G128" s="97"/>
      <c r="H128" s="19"/>
      <c r="I128" s="446"/>
      <c r="J128" s="446"/>
      <c r="K128" s="446"/>
      <c r="L128" s="447"/>
      <c r="M128" s="446"/>
      <c r="N128" s="446"/>
      <c r="O128" s="20" t="s">
        <v>136</v>
      </c>
      <c r="P128" s="29">
        <f>Q128</f>
        <v>0</v>
      </c>
      <c r="Q128" s="193">
        <f t="shared" si="19"/>
        <v>0</v>
      </c>
      <c r="R128" s="34">
        <f t="shared" si="21"/>
        <v>0</v>
      </c>
      <c r="S128" s="199"/>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c r="EI128" s="204"/>
      <c r="EJ128" s="204"/>
      <c r="EK128" s="204"/>
      <c r="EL128" s="204"/>
      <c r="EM128" s="204"/>
      <c r="EN128" s="204"/>
      <c r="EO128" s="204"/>
      <c r="EP128" s="204"/>
      <c r="EQ128" s="204"/>
      <c r="ER128" s="204"/>
      <c r="ES128" s="204"/>
      <c r="ET128" s="204"/>
      <c r="EU128" s="204"/>
      <c r="EV128" s="204"/>
      <c r="EW128" s="204"/>
      <c r="EX128" s="204"/>
      <c r="EY128" s="204"/>
      <c r="EZ128" s="204"/>
      <c r="FA128" s="204"/>
      <c r="FB128" s="204"/>
      <c r="FC128" s="204"/>
      <c r="FD128" s="204"/>
      <c r="FE128" s="204"/>
      <c r="FF128" s="204"/>
      <c r="FG128" s="204"/>
      <c r="FH128" s="204"/>
      <c r="FI128" s="204"/>
      <c r="FJ128" s="204"/>
      <c r="FK128" s="204"/>
      <c r="FL128" s="204"/>
      <c r="FM128" s="204"/>
      <c r="FN128" s="204"/>
      <c r="FO128" s="204"/>
      <c r="FP128" s="204"/>
      <c r="FQ128" s="204"/>
      <c r="FR128" s="204"/>
      <c r="FS128" s="204"/>
      <c r="FT128" s="204"/>
      <c r="FU128" s="204"/>
      <c r="FV128" s="204"/>
      <c r="FW128" s="204"/>
      <c r="FX128" s="204"/>
      <c r="FY128" s="204"/>
      <c r="FZ128" s="204"/>
      <c r="GA128" s="204"/>
      <c r="GB128" s="204"/>
      <c r="GC128" s="204"/>
      <c r="GD128" s="204"/>
      <c r="GE128" s="204"/>
      <c r="GF128" s="204"/>
      <c r="GG128" s="204"/>
      <c r="GH128" s="204"/>
      <c r="GI128" s="204"/>
      <c r="GJ128" s="204"/>
      <c r="GK128" s="204"/>
      <c r="GL128" s="204"/>
      <c r="GM128" s="204"/>
      <c r="GN128" s="204"/>
      <c r="GO128" s="204"/>
      <c r="GP128" s="204"/>
      <c r="GQ128" s="204"/>
      <c r="GR128" s="204"/>
      <c r="GS128" s="204"/>
      <c r="GT128" s="204"/>
      <c r="GU128" s="204"/>
      <c r="GV128" s="204"/>
      <c r="GW128" s="204"/>
      <c r="GX128" s="204"/>
      <c r="GY128" s="204"/>
      <c r="GZ128" s="204"/>
      <c r="HA128" s="204"/>
      <c r="HB128" s="204"/>
      <c r="HC128" s="204"/>
      <c r="HD128" s="204"/>
      <c r="HE128" s="204"/>
      <c r="HF128" s="204"/>
      <c r="HG128" s="204"/>
      <c r="HH128" s="180"/>
      <c r="HI128" s="180"/>
      <c r="HJ128" s="180"/>
      <c r="HK128" s="180"/>
      <c r="HL128" s="180"/>
      <c r="HM128" s="180"/>
      <c r="HN128" s="180"/>
    </row>
    <row r="129" spans="1:222" x14ac:dyDescent="0.2">
      <c r="A129" s="60" t="s">
        <v>71</v>
      </c>
      <c r="B129" s="60" t="s">
        <v>87</v>
      </c>
      <c r="C129" s="60" t="s">
        <v>87</v>
      </c>
      <c r="D129" s="60" t="s">
        <v>87</v>
      </c>
      <c r="E129" s="92" t="s">
        <v>50</v>
      </c>
      <c r="F129" s="576"/>
      <c r="G129" s="98"/>
      <c r="H129" s="56"/>
      <c r="I129" s="451"/>
      <c r="J129" s="451"/>
      <c r="K129" s="451"/>
      <c r="L129" s="452"/>
      <c r="M129" s="451"/>
      <c r="N129" s="451"/>
      <c r="O129" s="57" t="s">
        <v>137</v>
      </c>
      <c r="P129" s="29"/>
      <c r="Q129" s="193">
        <f t="shared" si="19"/>
        <v>0</v>
      </c>
      <c r="R129" s="34">
        <f t="shared" si="21"/>
        <v>0</v>
      </c>
      <c r="S129" s="199"/>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c r="EI129" s="204"/>
      <c r="EJ129" s="204"/>
      <c r="EK129" s="204"/>
      <c r="EL129" s="204"/>
      <c r="EM129" s="204"/>
      <c r="EN129" s="204"/>
      <c r="EO129" s="204"/>
      <c r="EP129" s="204"/>
      <c r="EQ129" s="204"/>
      <c r="ER129" s="204"/>
      <c r="ES129" s="204"/>
      <c r="ET129" s="204"/>
      <c r="EU129" s="204"/>
      <c r="EV129" s="204"/>
      <c r="EW129" s="204"/>
      <c r="EX129" s="204"/>
      <c r="EY129" s="204"/>
      <c r="EZ129" s="204"/>
      <c r="FA129" s="204"/>
      <c r="FB129" s="204"/>
      <c r="FC129" s="204"/>
      <c r="FD129" s="204"/>
      <c r="FE129" s="204"/>
      <c r="FF129" s="204"/>
      <c r="FG129" s="204"/>
      <c r="FH129" s="204"/>
      <c r="FI129" s="204"/>
      <c r="FJ129" s="204"/>
      <c r="FK129" s="204"/>
      <c r="FL129" s="204"/>
      <c r="FM129" s="204"/>
      <c r="FN129" s="204"/>
      <c r="FO129" s="204"/>
      <c r="FP129" s="204"/>
      <c r="FQ129" s="204"/>
      <c r="FR129" s="204"/>
      <c r="FS129" s="204"/>
      <c r="FT129" s="204"/>
      <c r="FU129" s="204"/>
      <c r="FV129" s="204"/>
      <c r="FW129" s="204"/>
      <c r="FX129" s="204"/>
      <c r="FY129" s="204"/>
      <c r="FZ129" s="204"/>
      <c r="GA129" s="204"/>
      <c r="GB129" s="204"/>
      <c r="GC129" s="204"/>
      <c r="GD129" s="204"/>
      <c r="GE129" s="204"/>
      <c r="GF129" s="204"/>
      <c r="GG129" s="204"/>
      <c r="GH129" s="204"/>
      <c r="GI129" s="204"/>
      <c r="GJ129" s="204"/>
      <c r="GK129" s="204"/>
      <c r="GL129" s="204"/>
      <c r="GM129" s="204"/>
      <c r="GN129" s="204"/>
      <c r="GO129" s="204"/>
      <c r="GP129" s="204"/>
      <c r="GQ129" s="204"/>
      <c r="GR129" s="204"/>
      <c r="GS129" s="204"/>
      <c r="GT129" s="204"/>
      <c r="GU129" s="204"/>
      <c r="GV129" s="204"/>
      <c r="GW129" s="204"/>
      <c r="GX129" s="204"/>
      <c r="GY129" s="204"/>
      <c r="GZ129" s="204"/>
      <c r="HA129" s="204"/>
      <c r="HB129" s="204"/>
      <c r="HC129" s="204"/>
      <c r="HD129" s="204"/>
      <c r="HE129" s="204"/>
      <c r="HF129" s="204"/>
      <c r="HG129" s="204"/>
      <c r="HH129" s="180"/>
      <c r="HI129" s="180"/>
      <c r="HJ129" s="180"/>
      <c r="HK129" s="180"/>
      <c r="HL129" s="180"/>
      <c r="HM129" s="180"/>
      <c r="HN129" s="180"/>
    </row>
    <row r="130" spans="1:222" s="262" customFormat="1" ht="40.799999999999997" x14ac:dyDescent="0.2">
      <c r="A130" s="21" t="s">
        <v>71</v>
      </c>
      <c r="B130" s="21" t="s">
        <v>87</v>
      </c>
      <c r="C130" s="21" t="s">
        <v>87</v>
      </c>
      <c r="D130" s="21" t="s">
        <v>87</v>
      </c>
      <c r="E130" s="45" t="s">
        <v>50</v>
      </c>
      <c r="F130" s="569">
        <v>2017005810442</v>
      </c>
      <c r="G130" s="76" t="s">
        <v>138</v>
      </c>
      <c r="H130" s="21" t="s">
        <v>66</v>
      </c>
      <c r="I130" s="457" t="s">
        <v>141</v>
      </c>
      <c r="J130" s="504" t="s">
        <v>284</v>
      </c>
      <c r="K130" s="504" t="s">
        <v>285</v>
      </c>
      <c r="L130" s="505">
        <v>6</v>
      </c>
      <c r="M130" s="458" t="s">
        <v>265</v>
      </c>
      <c r="N130" s="458" t="s">
        <v>266</v>
      </c>
      <c r="O130" s="139" t="s">
        <v>606</v>
      </c>
      <c r="P130" s="29">
        <f t="shared" ref="P130:P142" si="22">Q130</f>
        <v>1000000000</v>
      </c>
      <c r="Q130" s="193">
        <f t="shared" si="19"/>
        <v>1000000000</v>
      </c>
      <c r="R130" s="34">
        <f t="shared" si="21"/>
        <v>1000000000</v>
      </c>
      <c r="S130" s="259">
        <v>1000000000</v>
      </c>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270"/>
      <c r="CD130" s="270"/>
      <c r="CE130" s="270"/>
      <c r="CF130" s="270"/>
      <c r="CG130" s="270"/>
      <c r="CH130" s="270"/>
      <c r="CI130" s="270"/>
      <c r="CJ130" s="270"/>
      <c r="CK130" s="270"/>
      <c r="CL130" s="270"/>
      <c r="CM130" s="270"/>
      <c r="CN130" s="270"/>
      <c r="CO130" s="270"/>
      <c r="CP130" s="270"/>
      <c r="CQ130" s="270"/>
      <c r="CR130" s="270"/>
      <c r="CS130" s="270"/>
      <c r="CT130" s="270"/>
      <c r="CU130" s="270"/>
      <c r="CV130" s="270"/>
      <c r="CW130" s="270"/>
      <c r="CX130" s="270"/>
      <c r="CY130" s="270"/>
      <c r="CZ130" s="270"/>
      <c r="DA130" s="270"/>
      <c r="DB130" s="270"/>
      <c r="DC130" s="270"/>
      <c r="DD130" s="270"/>
      <c r="DE130" s="270"/>
      <c r="DF130" s="270"/>
      <c r="DG130" s="270"/>
      <c r="DH130" s="270"/>
      <c r="DI130" s="270"/>
      <c r="DJ130" s="270"/>
      <c r="DK130" s="270"/>
      <c r="DL130" s="270"/>
      <c r="DM130" s="270"/>
      <c r="DN130" s="270"/>
      <c r="DO130" s="270"/>
      <c r="DP130" s="270"/>
      <c r="DQ130" s="270"/>
      <c r="DR130" s="270"/>
      <c r="DS130" s="270"/>
      <c r="DT130" s="270"/>
      <c r="DU130" s="270"/>
      <c r="DV130" s="270"/>
      <c r="DW130" s="270"/>
      <c r="DX130" s="270"/>
      <c r="DY130" s="270"/>
      <c r="DZ130" s="270"/>
      <c r="EA130" s="270"/>
      <c r="EB130" s="270"/>
      <c r="EC130" s="270"/>
      <c r="ED130" s="270"/>
      <c r="EE130" s="270"/>
      <c r="EF130" s="270"/>
      <c r="EG130" s="270"/>
      <c r="EH130" s="270"/>
      <c r="EI130" s="270"/>
      <c r="EJ130" s="270"/>
      <c r="EK130" s="270"/>
      <c r="EL130" s="270"/>
      <c r="EM130" s="270"/>
      <c r="EN130" s="270"/>
      <c r="EO130" s="270"/>
      <c r="EP130" s="270"/>
      <c r="EQ130" s="270"/>
      <c r="ER130" s="270"/>
      <c r="ES130" s="270"/>
      <c r="ET130" s="270"/>
      <c r="EU130" s="270"/>
      <c r="EV130" s="270"/>
      <c r="EW130" s="270"/>
      <c r="EX130" s="270"/>
      <c r="EY130" s="270"/>
      <c r="EZ130" s="270"/>
      <c r="FA130" s="270"/>
      <c r="FB130" s="270"/>
      <c r="FC130" s="270"/>
      <c r="FD130" s="270"/>
      <c r="FE130" s="270"/>
      <c r="FF130" s="270"/>
      <c r="FG130" s="270"/>
      <c r="FH130" s="270"/>
      <c r="FI130" s="270"/>
      <c r="FJ130" s="270"/>
      <c r="FK130" s="270"/>
      <c r="FL130" s="270"/>
      <c r="FM130" s="270"/>
      <c r="FN130" s="270"/>
      <c r="FO130" s="270"/>
      <c r="FP130" s="270"/>
      <c r="FQ130" s="270"/>
      <c r="FR130" s="270"/>
      <c r="FS130" s="270"/>
      <c r="FT130" s="270"/>
      <c r="FU130" s="270"/>
      <c r="FV130" s="270"/>
      <c r="FW130" s="270"/>
      <c r="FX130" s="270"/>
      <c r="FY130" s="270"/>
      <c r="FZ130" s="270"/>
      <c r="GA130" s="270"/>
      <c r="GB130" s="270"/>
      <c r="GC130" s="270"/>
      <c r="GD130" s="270"/>
      <c r="GE130" s="270"/>
      <c r="GF130" s="270"/>
      <c r="GG130" s="270"/>
      <c r="GH130" s="270"/>
      <c r="GI130" s="270"/>
      <c r="GJ130" s="270"/>
      <c r="GK130" s="270"/>
      <c r="GL130" s="270"/>
      <c r="GM130" s="270"/>
      <c r="GN130" s="270"/>
      <c r="GO130" s="270"/>
      <c r="GP130" s="270"/>
      <c r="GQ130" s="270"/>
      <c r="GR130" s="270"/>
      <c r="GS130" s="270"/>
      <c r="GT130" s="270"/>
      <c r="GU130" s="270"/>
      <c r="GV130" s="270"/>
      <c r="GW130" s="270"/>
      <c r="GX130" s="270"/>
      <c r="GY130" s="270"/>
      <c r="GZ130" s="270"/>
      <c r="HA130" s="270"/>
      <c r="HB130" s="270"/>
      <c r="HC130" s="270"/>
      <c r="HD130" s="270"/>
      <c r="HE130" s="270"/>
      <c r="HF130" s="270"/>
      <c r="HG130" s="270"/>
      <c r="HH130" s="261"/>
      <c r="HI130" s="261"/>
      <c r="HJ130" s="261"/>
      <c r="HK130" s="261"/>
      <c r="HL130" s="261"/>
      <c r="HM130" s="261"/>
      <c r="HN130" s="261"/>
    </row>
    <row r="131" spans="1:222" s="262" customFormat="1" ht="39" x14ac:dyDescent="0.2">
      <c r="A131" s="21" t="s">
        <v>71</v>
      </c>
      <c r="B131" s="21" t="s">
        <v>87</v>
      </c>
      <c r="C131" s="21" t="s">
        <v>87</v>
      </c>
      <c r="D131" s="21" t="s">
        <v>87</v>
      </c>
      <c r="E131" s="45" t="s">
        <v>50</v>
      </c>
      <c r="F131" s="568" t="s">
        <v>139</v>
      </c>
      <c r="G131" s="76" t="s">
        <v>140</v>
      </c>
      <c r="H131" s="21" t="s">
        <v>66</v>
      </c>
      <c r="I131" s="457" t="s">
        <v>141</v>
      </c>
      <c r="J131" s="504" t="s">
        <v>284</v>
      </c>
      <c r="K131" s="504" t="s">
        <v>285</v>
      </c>
      <c r="L131" s="505">
        <v>6</v>
      </c>
      <c r="M131" s="458" t="s">
        <v>268</v>
      </c>
      <c r="N131" s="458" t="s">
        <v>253</v>
      </c>
      <c r="O131" s="139" t="s">
        <v>607</v>
      </c>
      <c r="P131" s="29">
        <f t="shared" si="22"/>
        <v>2600000000</v>
      </c>
      <c r="Q131" s="193">
        <f t="shared" si="19"/>
        <v>2600000000</v>
      </c>
      <c r="R131" s="34">
        <f t="shared" si="21"/>
        <v>2600000000</v>
      </c>
      <c r="S131" s="259">
        <v>2600000000</v>
      </c>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270"/>
      <c r="CD131" s="270"/>
      <c r="CE131" s="270"/>
      <c r="CF131" s="270"/>
      <c r="CG131" s="270"/>
      <c r="CH131" s="270"/>
      <c r="CI131" s="270"/>
      <c r="CJ131" s="270"/>
      <c r="CK131" s="270"/>
      <c r="CL131" s="270"/>
      <c r="CM131" s="270"/>
      <c r="CN131" s="270"/>
      <c r="CO131" s="270"/>
      <c r="CP131" s="270"/>
      <c r="CQ131" s="270"/>
      <c r="CR131" s="270"/>
      <c r="CS131" s="270"/>
      <c r="CT131" s="270"/>
      <c r="CU131" s="270"/>
      <c r="CV131" s="270"/>
      <c r="CW131" s="270"/>
      <c r="CX131" s="270"/>
      <c r="CY131" s="270"/>
      <c r="CZ131" s="270"/>
      <c r="DA131" s="270"/>
      <c r="DB131" s="270"/>
      <c r="DC131" s="270"/>
      <c r="DD131" s="270"/>
      <c r="DE131" s="270"/>
      <c r="DF131" s="270"/>
      <c r="DG131" s="270"/>
      <c r="DH131" s="270"/>
      <c r="DI131" s="270"/>
      <c r="DJ131" s="270"/>
      <c r="DK131" s="270"/>
      <c r="DL131" s="270"/>
      <c r="DM131" s="270"/>
      <c r="DN131" s="270"/>
      <c r="DO131" s="270"/>
      <c r="DP131" s="270"/>
      <c r="DQ131" s="270"/>
      <c r="DR131" s="270"/>
      <c r="DS131" s="270"/>
      <c r="DT131" s="270"/>
      <c r="DU131" s="270"/>
      <c r="DV131" s="270"/>
      <c r="DW131" s="270"/>
      <c r="DX131" s="270"/>
      <c r="DY131" s="270"/>
      <c r="DZ131" s="270"/>
      <c r="EA131" s="270"/>
      <c r="EB131" s="270"/>
      <c r="EC131" s="270"/>
      <c r="ED131" s="270"/>
      <c r="EE131" s="270"/>
      <c r="EF131" s="270"/>
      <c r="EG131" s="270"/>
      <c r="EH131" s="270"/>
      <c r="EI131" s="270"/>
      <c r="EJ131" s="270"/>
      <c r="EK131" s="270"/>
      <c r="EL131" s="270"/>
      <c r="EM131" s="270"/>
      <c r="EN131" s="270"/>
      <c r="EO131" s="270"/>
      <c r="EP131" s="270"/>
      <c r="EQ131" s="270"/>
      <c r="ER131" s="270"/>
      <c r="ES131" s="270"/>
      <c r="ET131" s="270"/>
      <c r="EU131" s="270"/>
      <c r="EV131" s="270"/>
      <c r="EW131" s="270"/>
      <c r="EX131" s="270"/>
      <c r="EY131" s="270"/>
      <c r="EZ131" s="270"/>
      <c r="FA131" s="270"/>
      <c r="FB131" s="270"/>
      <c r="FC131" s="270"/>
      <c r="FD131" s="270"/>
      <c r="FE131" s="270"/>
      <c r="FF131" s="270"/>
      <c r="FG131" s="270"/>
      <c r="FH131" s="270"/>
      <c r="FI131" s="270"/>
      <c r="FJ131" s="270"/>
      <c r="FK131" s="270"/>
      <c r="FL131" s="270"/>
      <c r="FM131" s="270"/>
      <c r="FN131" s="270"/>
      <c r="FO131" s="270"/>
      <c r="FP131" s="270"/>
      <c r="FQ131" s="270"/>
      <c r="FR131" s="270"/>
      <c r="FS131" s="270"/>
      <c r="FT131" s="270"/>
      <c r="FU131" s="270"/>
      <c r="FV131" s="270"/>
      <c r="FW131" s="270"/>
      <c r="FX131" s="270"/>
      <c r="FY131" s="270"/>
      <c r="FZ131" s="270"/>
      <c r="GA131" s="270"/>
      <c r="GB131" s="270"/>
      <c r="GC131" s="270"/>
      <c r="GD131" s="270"/>
      <c r="GE131" s="270"/>
      <c r="GF131" s="270"/>
      <c r="GG131" s="270"/>
      <c r="GH131" s="270"/>
      <c r="GI131" s="270"/>
      <c r="GJ131" s="270"/>
      <c r="GK131" s="270"/>
      <c r="GL131" s="270"/>
      <c r="GM131" s="270"/>
      <c r="GN131" s="270"/>
      <c r="GO131" s="270"/>
      <c r="GP131" s="270"/>
      <c r="GQ131" s="270"/>
      <c r="GR131" s="270"/>
      <c r="GS131" s="270"/>
      <c r="GT131" s="270"/>
      <c r="GU131" s="270"/>
      <c r="GV131" s="270"/>
      <c r="GW131" s="270"/>
      <c r="GX131" s="270"/>
      <c r="GY131" s="270"/>
      <c r="GZ131" s="270"/>
      <c r="HA131" s="270"/>
      <c r="HB131" s="270"/>
      <c r="HC131" s="270"/>
      <c r="HD131" s="270"/>
      <c r="HE131" s="270"/>
      <c r="HF131" s="270"/>
      <c r="HG131" s="270"/>
      <c r="HH131" s="261"/>
      <c r="HI131" s="261"/>
      <c r="HJ131" s="261"/>
      <c r="HK131" s="261"/>
      <c r="HL131" s="261"/>
      <c r="HM131" s="261"/>
      <c r="HN131" s="261"/>
    </row>
    <row r="132" spans="1:222" s="262" customFormat="1" ht="40.799999999999997" x14ac:dyDescent="0.2">
      <c r="A132" s="21" t="s">
        <v>71</v>
      </c>
      <c r="B132" s="21" t="s">
        <v>87</v>
      </c>
      <c r="C132" s="21" t="s">
        <v>87</v>
      </c>
      <c r="D132" s="21" t="s">
        <v>87</v>
      </c>
      <c r="E132" s="45" t="s">
        <v>50</v>
      </c>
      <c r="F132" s="568">
        <v>2017005810110</v>
      </c>
      <c r="G132" s="76" t="s">
        <v>155</v>
      </c>
      <c r="H132" s="21" t="s">
        <v>66</v>
      </c>
      <c r="I132" s="457" t="s">
        <v>141</v>
      </c>
      <c r="J132" s="504" t="s">
        <v>284</v>
      </c>
      <c r="K132" s="504" t="s">
        <v>285</v>
      </c>
      <c r="L132" s="505">
        <v>6</v>
      </c>
      <c r="M132" s="458" t="s">
        <v>268</v>
      </c>
      <c r="N132" s="458" t="s">
        <v>253</v>
      </c>
      <c r="O132" s="139" t="s">
        <v>608</v>
      </c>
      <c r="P132" s="29">
        <f t="shared" si="22"/>
        <v>1414963979.4000001</v>
      </c>
      <c r="Q132" s="193">
        <f t="shared" si="19"/>
        <v>1414963979.4000001</v>
      </c>
      <c r="R132" s="34">
        <f t="shared" si="21"/>
        <v>1414963979.4000001</v>
      </c>
      <c r="S132" s="259">
        <v>1414963979.4000001</v>
      </c>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60"/>
      <c r="DQ132" s="260"/>
      <c r="DR132" s="260"/>
      <c r="DS132" s="260"/>
      <c r="DT132" s="260"/>
      <c r="DU132" s="260"/>
      <c r="DV132" s="260"/>
      <c r="DW132" s="260"/>
      <c r="DX132" s="260"/>
      <c r="DY132" s="260"/>
      <c r="DZ132" s="260"/>
      <c r="EA132" s="260"/>
      <c r="EB132" s="260"/>
      <c r="EC132" s="260"/>
      <c r="ED132" s="260"/>
      <c r="EE132" s="260"/>
      <c r="EF132" s="260"/>
      <c r="EG132" s="260"/>
      <c r="EH132" s="260"/>
      <c r="EI132" s="260"/>
      <c r="EJ132" s="260"/>
      <c r="EK132" s="260"/>
      <c r="EL132" s="260"/>
      <c r="EM132" s="260"/>
      <c r="EN132" s="260"/>
      <c r="EO132" s="260"/>
      <c r="EP132" s="260"/>
      <c r="EQ132" s="260"/>
      <c r="ER132" s="260"/>
      <c r="ES132" s="260"/>
      <c r="ET132" s="260"/>
      <c r="EU132" s="260"/>
      <c r="EV132" s="260"/>
      <c r="EW132" s="260"/>
      <c r="EX132" s="260"/>
      <c r="EY132" s="260"/>
      <c r="EZ132" s="260"/>
      <c r="FA132" s="260"/>
      <c r="FB132" s="260"/>
      <c r="FC132" s="260"/>
      <c r="FD132" s="260"/>
      <c r="FE132" s="260"/>
      <c r="FF132" s="260"/>
      <c r="FG132" s="260"/>
      <c r="FH132" s="260"/>
      <c r="FI132" s="260"/>
      <c r="FJ132" s="260"/>
      <c r="FK132" s="260"/>
      <c r="FL132" s="260"/>
      <c r="FM132" s="260"/>
      <c r="FN132" s="260"/>
      <c r="FO132" s="260"/>
      <c r="FP132" s="260"/>
      <c r="FQ132" s="260"/>
      <c r="FR132" s="260"/>
      <c r="FS132" s="260"/>
      <c r="FT132" s="260"/>
      <c r="FU132" s="260"/>
      <c r="FV132" s="260"/>
      <c r="FW132" s="260"/>
      <c r="FX132" s="260"/>
      <c r="FY132" s="260"/>
      <c r="FZ132" s="260"/>
      <c r="GA132" s="260"/>
      <c r="GB132" s="260"/>
      <c r="GC132" s="260"/>
      <c r="GD132" s="260"/>
      <c r="GE132" s="260"/>
      <c r="GF132" s="260"/>
      <c r="GG132" s="260"/>
      <c r="GH132" s="260"/>
      <c r="GI132" s="260"/>
      <c r="GJ132" s="260"/>
      <c r="GK132" s="260"/>
      <c r="GL132" s="260"/>
      <c r="GM132" s="260"/>
      <c r="GN132" s="260"/>
      <c r="GO132" s="260"/>
      <c r="GP132" s="260"/>
      <c r="GQ132" s="260"/>
      <c r="GR132" s="260"/>
      <c r="GS132" s="260"/>
      <c r="GT132" s="260"/>
      <c r="GU132" s="260"/>
      <c r="GV132" s="260"/>
      <c r="GW132" s="260"/>
      <c r="GX132" s="260"/>
      <c r="GY132" s="260"/>
      <c r="GZ132" s="260"/>
      <c r="HA132" s="260"/>
      <c r="HB132" s="260"/>
      <c r="HC132" s="260"/>
      <c r="HD132" s="260"/>
      <c r="HE132" s="260"/>
      <c r="HF132" s="260"/>
      <c r="HG132" s="260"/>
      <c r="HH132" s="261"/>
      <c r="HI132" s="261"/>
      <c r="HJ132" s="261"/>
      <c r="HK132" s="261"/>
      <c r="HL132" s="261"/>
      <c r="HM132" s="261"/>
      <c r="HN132" s="261"/>
    </row>
    <row r="133" spans="1:222" ht="52.95" customHeight="1" x14ac:dyDescent="0.2">
      <c r="A133" s="21" t="s">
        <v>71</v>
      </c>
      <c r="B133" s="8" t="s">
        <v>87</v>
      </c>
      <c r="C133" s="8" t="s">
        <v>87</v>
      </c>
      <c r="D133" s="8" t="s">
        <v>87</v>
      </c>
      <c r="E133" s="91" t="s">
        <v>50</v>
      </c>
      <c r="F133" s="568">
        <v>2018005810127</v>
      </c>
      <c r="G133" s="78" t="s">
        <v>372</v>
      </c>
      <c r="H133" s="50" t="s">
        <v>66</v>
      </c>
      <c r="I133" s="455" t="s">
        <v>141</v>
      </c>
      <c r="J133" s="455" t="s">
        <v>284</v>
      </c>
      <c r="K133" s="455" t="s">
        <v>285</v>
      </c>
      <c r="L133" s="456">
        <v>6</v>
      </c>
      <c r="M133" s="456" t="s">
        <v>268</v>
      </c>
      <c r="N133" s="456" t="s">
        <v>253</v>
      </c>
      <c r="O133" s="133" t="s">
        <v>609</v>
      </c>
      <c r="P133" s="29">
        <f t="shared" si="22"/>
        <v>2550000000</v>
      </c>
      <c r="Q133" s="193">
        <f t="shared" si="19"/>
        <v>2550000000</v>
      </c>
      <c r="R133" s="34">
        <f t="shared" si="21"/>
        <v>2550000000</v>
      </c>
      <c r="S133" s="211">
        <v>2550000000</v>
      </c>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204"/>
      <c r="HI133" s="204"/>
      <c r="HJ133" s="204"/>
      <c r="HK133" s="204"/>
      <c r="HL133" s="204"/>
      <c r="HM133" s="204"/>
      <c r="HN133" s="204"/>
    </row>
    <row r="134" spans="1:222" ht="73.5" customHeight="1" x14ac:dyDescent="0.2">
      <c r="A134" s="21" t="s">
        <v>71</v>
      </c>
      <c r="B134" s="8" t="s">
        <v>87</v>
      </c>
      <c r="C134" s="8" t="s">
        <v>87</v>
      </c>
      <c r="D134" s="8" t="s">
        <v>87</v>
      </c>
      <c r="E134" s="91" t="s">
        <v>50</v>
      </c>
      <c r="F134" s="568">
        <v>2018005810019</v>
      </c>
      <c r="G134" s="78" t="s">
        <v>373</v>
      </c>
      <c r="H134" s="50" t="s">
        <v>66</v>
      </c>
      <c r="I134" s="455" t="s">
        <v>141</v>
      </c>
      <c r="J134" s="455" t="s">
        <v>284</v>
      </c>
      <c r="K134" s="455" t="s">
        <v>285</v>
      </c>
      <c r="L134" s="456">
        <v>6</v>
      </c>
      <c r="M134" s="456" t="s">
        <v>268</v>
      </c>
      <c r="N134" s="456" t="s">
        <v>253</v>
      </c>
      <c r="O134" s="133" t="s">
        <v>610</v>
      </c>
      <c r="P134" s="29">
        <f t="shared" si="22"/>
        <v>425000000</v>
      </c>
      <c r="Q134" s="193">
        <f t="shared" si="19"/>
        <v>425000000</v>
      </c>
      <c r="R134" s="34">
        <f t="shared" si="21"/>
        <v>425000000</v>
      </c>
      <c r="S134" s="211">
        <v>425000000</v>
      </c>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80"/>
      <c r="HI134" s="180"/>
      <c r="HJ134" s="180"/>
      <c r="HK134" s="180"/>
      <c r="HL134" s="180"/>
      <c r="HM134" s="180"/>
      <c r="HN134" s="180"/>
    </row>
    <row r="135" spans="1:222" ht="47.4" customHeight="1" x14ac:dyDescent="0.2">
      <c r="A135" s="21" t="s">
        <v>71</v>
      </c>
      <c r="B135" s="8" t="s">
        <v>87</v>
      </c>
      <c r="C135" s="8" t="s">
        <v>87</v>
      </c>
      <c r="D135" s="8" t="s">
        <v>87</v>
      </c>
      <c r="E135" s="91" t="s">
        <v>50</v>
      </c>
      <c r="F135" s="568">
        <v>2018005810024</v>
      </c>
      <c r="G135" s="78" t="s">
        <v>374</v>
      </c>
      <c r="H135" s="50" t="s">
        <v>66</v>
      </c>
      <c r="I135" s="455" t="s">
        <v>141</v>
      </c>
      <c r="J135" s="455" t="s">
        <v>284</v>
      </c>
      <c r="K135" s="455" t="s">
        <v>285</v>
      </c>
      <c r="L135" s="456">
        <v>6</v>
      </c>
      <c r="M135" s="456" t="s">
        <v>268</v>
      </c>
      <c r="N135" s="456" t="s">
        <v>253</v>
      </c>
      <c r="O135" s="133" t="s">
        <v>715</v>
      </c>
      <c r="P135" s="29">
        <f t="shared" si="22"/>
        <v>552500000</v>
      </c>
      <c r="Q135" s="193">
        <f t="shared" si="19"/>
        <v>552500000</v>
      </c>
      <c r="R135" s="34">
        <f t="shared" si="21"/>
        <v>552500000</v>
      </c>
      <c r="S135" s="211">
        <v>552500000</v>
      </c>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80"/>
      <c r="HI135" s="180"/>
      <c r="HJ135" s="180"/>
      <c r="HK135" s="180"/>
      <c r="HL135" s="180"/>
      <c r="HM135" s="180"/>
      <c r="HN135" s="180"/>
    </row>
    <row r="136" spans="1:222" ht="50.4" customHeight="1" x14ac:dyDescent="0.2">
      <c r="A136" s="21" t="s">
        <v>71</v>
      </c>
      <c r="B136" s="8" t="s">
        <v>87</v>
      </c>
      <c r="C136" s="8" t="s">
        <v>87</v>
      </c>
      <c r="D136" s="8" t="s">
        <v>87</v>
      </c>
      <c r="E136" s="91" t="s">
        <v>50</v>
      </c>
      <c r="F136" s="568">
        <v>2017005810630</v>
      </c>
      <c r="G136" s="78" t="s">
        <v>375</v>
      </c>
      <c r="H136" s="50" t="s">
        <v>66</v>
      </c>
      <c r="I136" s="455" t="s">
        <v>141</v>
      </c>
      <c r="J136" s="455" t="s">
        <v>284</v>
      </c>
      <c r="K136" s="455" t="s">
        <v>285</v>
      </c>
      <c r="L136" s="456">
        <v>6</v>
      </c>
      <c r="M136" s="456" t="s">
        <v>268</v>
      </c>
      <c r="N136" s="456" t="s">
        <v>253</v>
      </c>
      <c r="O136" s="133" t="s">
        <v>716</v>
      </c>
      <c r="P136" s="29">
        <f t="shared" si="22"/>
        <v>1343000000</v>
      </c>
      <c r="Q136" s="193">
        <f t="shared" si="19"/>
        <v>1343000000</v>
      </c>
      <c r="R136" s="34">
        <f t="shared" si="21"/>
        <v>1343000000</v>
      </c>
      <c r="S136" s="211">
        <v>1343000000</v>
      </c>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4"/>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204"/>
      <c r="HI136" s="204"/>
      <c r="HJ136" s="204"/>
      <c r="HK136" s="204"/>
      <c r="HL136" s="204"/>
      <c r="HM136" s="204"/>
      <c r="HN136" s="204"/>
    </row>
    <row r="137" spans="1:222" ht="52.2" customHeight="1" x14ac:dyDescent="0.2">
      <c r="A137" s="21" t="s">
        <v>71</v>
      </c>
      <c r="B137" s="8" t="s">
        <v>87</v>
      </c>
      <c r="C137" s="8" t="s">
        <v>87</v>
      </c>
      <c r="D137" s="8" t="s">
        <v>87</v>
      </c>
      <c r="E137" s="91" t="s">
        <v>50</v>
      </c>
      <c r="F137" s="568">
        <v>2017005810435</v>
      </c>
      <c r="G137" s="78" t="s">
        <v>376</v>
      </c>
      <c r="H137" s="50" t="s">
        <v>66</v>
      </c>
      <c r="I137" s="455" t="s">
        <v>141</v>
      </c>
      <c r="J137" s="455" t="s">
        <v>284</v>
      </c>
      <c r="K137" s="455" t="s">
        <v>285</v>
      </c>
      <c r="L137" s="456">
        <v>6</v>
      </c>
      <c r="M137" s="456" t="s">
        <v>268</v>
      </c>
      <c r="N137" s="456" t="s">
        <v>253</v>
      </c>
      <c r="O137" s="133" t="s">
        <v>611</v>
      </c>
      <c r="P137" s="29">
        <f t="shared" si="22"/>
        <v>4249566662.02</v>
      </c>
      <c r="Q137" s="193">
        <f t="shared" si="19"/>
        <v>4249566662.02</v>
      </c>
      <c r="R137" s="34">
        <f t="shared" si="21"/>
        <v>4249566662.02</v>
      </c>
      <c r="S137" s="211">
        <v>4249566662.02</v>
      </c>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4"/>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204"/>
      <c r="HI137" s="204"/>
      <c r="HJ137" s="204"/>
      <c r="HK137" s="204"/>
      <c r="HL137" s="204"/>
      <c r="HM137" s="204"/>
      <c r="HN137" s="204"/>
    </row>
    <row r="138" spans="1:222" ht="52.2" customHeight="1" x14ac:dyDescent="0.2">
      <c r="A138" s="21" t="s">
        <v>71</v>
      </c>
      <c r="B138" s="8" t="s">
        <v>87</v>
      </c>
      <c r="C138" s="8" t="s">
        <v>87</v>
      </c>
      <c r="D138" s="8" t="s">
        <v>87</v>
      </c>
      <c r="E138" s="91" t="s">
        <v>50</v>
      </c>
      <c r="F138" s="568"/>
      <c r="G138" s="41" t="s">
        <v>1046</v>
      </c>
      <c r="H138" s="50" t="s">
        <v>66</v>
      </c>
      <c r="I138" s="448" t="s">
        <v>902</v>
      </c>
      <c r="J138" s="457" t="s">
        <v>900</v>
      </c>
      <c r="K138" s="457" t="s">
        <v>901</v>
      </c>
      <c r="L138" s="458">
        <v>37000</v>
      </c>
      <c r="M138" s="456" t="s">
        <v>268</v>
      </c>
      <c r="N138" s="456" t="s">
        <v>253</v>
      </c>
      <c r="O138" s="557" t="s">
        <v>1047</v>
      </c>
      <c r="P138" s="29">
        <f t="shared" ref="P138" si="23">Q138</f>
        <v>10027665590</v>
      </c>
      <c r="Q138" s="193">
        <f t="shared" ref="Q138" si="24">R138</f>
        <v>10027665590</v>
      </c>
      <c r="R138" s="34">
        <f t="shared" ref="R138" si="25">SUM(S138:CB138)</f>
        <v>10027665590</v>
      </c>
      <c r="S138" s="211"/>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4"/>
      <c r="AU138" s="33"/>
      <c r="AV138" s="33"/>
      <c r="AW138" s="33"/>
      <c r="AX138" s="33"/>
      <c r="AY138" s="33"/>
      <c r="AZ138" s="33"/>
      <c r="BA138" s="33"/>
      <c r="BB138" s="33"/>
      <c r="BC138" s="33"/>
      <c r="BD138" s="33"/>
      <c r="BE138" s="33"/>
      <c r="BF138" s="33"/>
      <c r="BG138" s="33"/>
      <c r="BH138" s="33"/>
      <c r="BI138" s="33"/>
      <c r="BJ138" s="33"/>
      <c r="BK138" s="33"/>
      <c r="BL138" s="33"/>
      <c r="BM138" s="33"/>
      <c r="BN138" s="33">
        <v>9666763070</v>
      </c>
      <c r="BO138" s="33">
        <v>360902520</v>
      </c>
      <c r="BP138" s="33"/>
      <c r="BQ138" s="33"/>
      <c r="BR138" s="33"/>
      <c r="BS138" s="33"/>
      <c r="BT138" s="33"/>
      <c r="BU138" s="33"/>
      <c r="BV138" s="33"/>
      <c r="BW138" s="33"/>
      <c r="BX138" s="33"/>
      <c r="BY138" s="33"/>
      <c r="BZ138" s="33"/>
      <c r="CA138" s="33"/>
      <c r="CB138" s="33"/>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256"/>
      <c r="HI138" s="256"/>
      <c r="HJ138" s="256"/>
      <c r="HK138" s="256"/>
      <c r="HL138" s="256"/>
      <c r="HM138" s="256"/>
      <c r="HN138" s="256"/>
    </row>
    <row r="139" spans="1:222" ht="39" x14ac:dyDescent="0.2">
      <c r="A139" s="21" t="s">
        <v>71</v>
      </c>
      <c r="B139" s="8" t="s">
        <v>87</v>
      </c>
      <c r="C139" s="8" t="s">
        <v>87</v>
      </c>
      <c r="D139" s="8" t="s">
        <v>87</v>
      </c>
      <c r="E139" s="91" t="s">
        <v>50</v>
      </c>
      <c r="F139" s="581">
        <v>2017005810199</v>
      </c>
      <c r="G139" s="129" t="s">
        <v>1102</v>
      </c>
      <c r="H139" s="50" t="s">
        <v>66</v>
      </c>
      <c r="I139" s="455" t="s">
        <v>141</v>
      </c>
      <c r="J139" s="455" t="s">
        <v>284</v>
      </c>
      <c r="K139" s="455" t="s">
        <v>285</v>
      </c>
      <c r="L139" s="456">
        <v>6</v>
      </c>
      <c r="M139" s="456" t="s">
        <v>268</v>
      </c>
      <c r="N139" s="456" t="s">
        <v>253</v>
      </c>
      <c r="O139" s="26" t="s">
        <v>985</v>
      </c>
      <c r="P139" s="29">
        <f t="shared" si="22"/>
        <v>700000000</v>
      </c>
      <c r="Q139" s="193">
        <f t="shared" si="19"/>
        <v>700000000</v>
      </c>
      <c r="R139" s="34">
        <f t="shared" si="21"/>
        <v>700000000</v>
      </c>
      <c r="S139" s="211">
        <v>700000000</v>
      </c>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4">
        <v>0</v>
      </c>
      <c r="AU139" s="33">
        <v>0</v>
      </c>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80"/>
      <c r="HI139" s="180"/>
      <c r="HJ139" s="180"/>
      <c r="HK139" s="180"/>
      <c r="HL139" s="180"/>
      <c r="HM139" s="180"/>
      <c r="HN139" s="180"/>
    </row>
    <row r="140" spans="1:222" ht="31.2" x14ac:dyDescent="0.2">
      <c r="A140" s="21" t="s">
        <v>71</v>
      </c>
      <c r="B140" s="8" t="s">
        <v>87</v>
      </c>
      <c r="C140" s="8" t="s">
        <v>87</v>
      </c>
      <c r="D140" s="8" t="s">
        <v>87</v>
      </c>
      <c r="E140" s="91" t="s">
        <v>50</v>
      </c>
      <c r="F140" s="581">
        <v>2017005810415</v>
      </c>
      <c r="G140" s="129" t="s">
        <v>1103</v>
      </c>
      <c r="H140" s="79" t="s">
        <v>66</v>
      </c>
      <c r="I140" s="448" t="s">
        <v>902</v>
      </c>
      <c r="J140" s="457" t="s">
        <v>900</v>
      </c>
      <c r="K140" s="457" t="s">
        <v>901</v>
      </c>
      <c r="L140" s="458">
        <v>37000</v>
      </c>
      <c r="M140" s="456" t="s">
        <v>268</v>
      </c>
      <c r="N140" s="456" t="s">
        <v>253</v>
      </c>
      <c r="O140" s="26" t="s">
        <v>991</v>
      </c>
      <c r="P140" s="29">
        <f t="shared" si="22"/>
        <v>6515000000</v>
      </c>
      <c r="Q140" s="193">
        <f t="shared" si="19"/>
        <v>6515000000</v>
      </c>
      <c r="R140" s="34">
        <f t="shared" si="21"/>
        <v>6515000000</v>
      </c>
      <c r="S140" s="211"/>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4"/>
      <c r="AU140" s="33"/>
      <c r="AV140" s="33"/>
      <c r="AW140" s="33"/>
      <c r="AX140" s="33"/>
      <c r="AY140" s="33"/>
      <c r="AZ140" s="33"/>
      <c r="BA140" s="33"/>
      <c r="BB140" s="33"/>
      <c r="BC140" s="33"/>
      <c r="BD140" s="33"/>
      <c r="BE140" s="33"/>
      <c r="BF140" s="33"/>
      <c r="BG140" s="33"/>
      <c r="BH140" s="33"/>
      <c r="BI140" s="33"/>
      <c r="BJ140" s="33"/>
      <c r="BK140" s="33">
        <v>15000000</v>
      </c>
      <c r="BL140" s="33"/>
      <c r="BM140" s="33">
        <v>6500000000</v>
      </c>
      <c r="BN140" s="33"/>
      <c r="BO140" s="33"/>
      <c r="BP140" s="33"/>
      <c r="BQ140" s="33"/>
      <c r="BR140" s="33"/>
      <c r="BS140" s="33"/>
      <c r="BT140" s="33"/>
      <c r="BU140" s="33"/>
      <c r="BV140" s="33"/>
      <c r="BW140" s="33"/>
      <c r="BX140" s="33"/>
      <c r="BY140" s="33"/>
      <c r="BZ140" s="33"/>
      <c r="CA140" s="33"/>
      <c r="CB140" s="33"/>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204"/>
      <c r="HI140" s="204"/>
      <c r="HJ140" s="204"/>
      <c r="HK140" s="204"/>
      <c r="HL140" s="204"/>
      <c r="HM140" s="204"/>
      <c r="HN140" s="204"/>
    </row>
    <row r="141" spans="1:222" ht="40.799999999999997" x14ac:dyDescent="0.2">
      <c r="A141" s="21" t="s">
        <v>71</v>
      </c>
      <c r="B141" s="21" t="s">
        <v>87</v>
      </c>
      <c r="C141" s="21" t="s">
        <v>87</v>
      </c>
      <c r="D141" s="21" t="s">
        <v>87</v>
      </c>
      <c r="E141" s="45" t="s">
        <v>50</v>
      </c>
      <c r="F141" s="581">
        <v>2018005810339</v>
      </c>
      <c r="G141" s="129" t="s">
        <v>1104</v>
      </c>
      <c r="H141" s="41" t="s">
        <v>66</v>
      </c>
      <c r="I141" s="455" t="s">
        <v>141</v>
      </c>
      <c r="J141" s="455" t="s">
        <v>284</v>
      </c>
      <c r="K141" s="455" t="s">
        <v>285</v>
      </c>
      <c r="L141" s="456">
        <v>6</v>
      </c>
      <c r="M141" s="456" t="s">
        <v>268</v>
      </c>
      <c r="N141" s="456" t="s">
        <v>253</v>
      </c>
      <c r="O141" s="26" t="s">
        <v>791</v>
      </c>
      <c r="P141" s="29">
        <f t="shared" si="22"/>
        <v>190000000</v>
      </c>
      <c r="Q141" s="193">
        <f t="shared" si="19"/>
        <v>190000000</v>
      </c>
      <c r="R141" s="34">
        <f t="shared" si="21"/>
        <v>190000000</v>
      </c>
      <c r="S141" s="199">
        <v>190000000</v>
      </c>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256"/>
      <c r="CD141" s="256"/>
      <c r="CE141" s="256"/>
      <c r="CF141" s="256"/>
      <c r="CG141" s="256"/>
      <c r="CH141" s="256"/>
      <c r="CI141" s="256"/>
      <c r="CJ141" s="256"/>
      <c r="CK141" s="256"/>
      <c r="CL141" s="256"/>
      <c r="CM141" s="256"/>
      <c r="CN141" s="256"/>
      <c r="CO141" s="256"/>
      <c r="CP141" s="256"/>
      <c r="CQ141" s="256"/>
      <c r="CR141" s="256"/>
      <c r="CS141" s="256"/>
      <c r="CT141" s="256"/>
      <c r="CU141" s="256"/>
      <c r="CV141" s="256"/>
      <c r="CW141" s="256"/>
      <c r="CX141" s="256"/>
      <c r="CY141" s="256"/>
      <c r="CZ141" s="256"/>
      <c r="DA141" s="256"/>
      <c r="DB141" s="256"/>
      <c r="DC141" s="256"/>
      <c r="DD141" s="256"/>
      <c r="DE141" s="256"/>
      <c r="DF141" s="256"/>
      <c r="DG141" s="256"/>
      <c r="DH141" s="256"/>
      <c r="DI141" s="256"/>
      <c r="DJ141" s="256"/>
      <c r="DK141" s="256"/>
      <c r="DL141" s="256"/>
      <c r="DM141" s="256"/>
      <c r="DN141" s="256"/>
      <c r="DO141" s="256"/>
      <c r="DP141" s="256"/>
      <c r="DQ141" s="256"/>
      <c r="DR141" s="256"/>
      <c r="DS141" s="256"/>
      <c r="DT141" s="256"/>
      <c r="DU141" s="256"/>
      <c r="DV141" s="256"/>
      <c r="DW141" s="256"/>
      <c r="DX141" s="256"/>
      <c r="DY141" s="256"/>
      <c r="DZ141" s="256"/>
      <c r="EA141" s="256"/>
      <c r="EB141" s="256"/>
      <c r="EC141" s="256"/>
      <c r="ED141" s="256"/>
      <c r="EE141" s="256"/>
      <c r="EF141" s="256"/>
      <c r="EG141" s="256"/>
      <c r="EH141" s="256"/>
      <c r="EI141" s="256"/>
      <c r="EJ141" s="256"/>
      <c r="EK141" s="256"/>
      <c r="EL141" s="256"/>
      <c r="EM141" s="256"/>
      <c r="EN141" s="256"/>
      <c r="EO141" s="256"/>
      <c r="EP141" s="256"/>
      <c r="EQ141" s="256"/>
      <c r="ER141" s="256"/>
      <c r="ES141" s="256"/>
      <c r="ET141" s="256"/>
      <c r="EU141" s="256"/>
      <c r="EV141" s="256"/>
      <c r="EW141" s="256"/>
      <c r="EX141" s="256"/>
      <c r="EY141" s="256"/>
      <c r="EZ141" s="256"/>
      <c r="FA141" s="256"/>
      <c r="FB141" s="256"/>
      <c r="FC141" s="256"/>
      <c r="FD141" s="256"/>
      <c r="FE141" s="256"/>
      <c r="FF141" s="256"/>
      <c r="FG141" s="256"/>
      <c r="FH141" s="256"/>
      <c r="FI141" s="256"/>
      <c r="FJ141" s="256"/>
      <c r="FK141" s="256"/>
      <c r="FL141" s="256"/>
      <c r="FM141" s="256"/>
      <c r="FN141" s="256"/>
      <c r="FO141" s="256"/>
      <c r="FP141" s="256"/>
      <c r="FQ141" s="256"/>
      <c r="FR141" s="256"/>
      <c r="FS141" s="256"/>
      <c r="FT141" s="256"/>
      <c r="FU141" s="256"/>
      <c r="FV141" s="256"/>
      <c r="FW141" s="256"/>
      <c r="FX141" s="256"/>
      <c r="FY141" s="256"/>
      <c r="FZ141" s="256"/>
      <c r="GA141" s="256"/>
      <c r="GB141" s="256"/>
      <c r="GC141" s="256"/>
      <c r="GD141" s="256"/>
      <c r="GE141" s="256"/>
      <c r="GF141" s="256"/>
      <c r="GG141" s="256"/>
      <c r="GH141" s="256"/>
      <c r="GI141" s="256"/>
      <c r="GJ141" s="256"/>
      <c r="GK141" s="256"/>
      <c r="GL141" s="256"/>
      <c r="GM141" s="256"/>
      <c r="GN141" s="256"/>
      <c r="GO141" s="256"/>
      <c r="GP141" s="256"/>
      <c r="GQ141" s="256"/>
      <c r="GR141" s="256"/>
      <c r="GS141" s="256"/>
      <c r="GT141" s="256"/>
      <c r="GU141" s="256"/>
      <c r="GV141" s="256"/>
      <c r="GW141" s="256"/>
      <c r="GX141" s="256"/>
      <c r="GY141" s="256"/>
      <c r="GZ141" s="256"/>
      <c r="HA141" s="256"/>
      <c r="HB141" s="256"/>
      <c r="HC141" s="256"/>
      <c r="HD141" s="256"/>
      <c r="HE141" s="256"/>
      <c r="HF141" s="256"/>
      <c r="HG141" s="256"/>
      <c r="HH141" s="204"/>
      <c r="HI141" s="204"/>
      <c r="HJ141" s="204"/>
      <c r="HK141" s="204"/>
      <c r="HL141" s="204"/>
      <c r="HM141" s="204"/>
      <c r="HN141" s="204"/>
    </row>
    <row r="142" spans="1:222" ht="39" x14ac:dyDescent="0.2">
      <c r="A142" s="21" t="s">
        <v>71</v>
      </c>
      <c r="B142" s="21" t="s">
        <v>87</v>
      </c>
      <c r="C142" s="21" t="s">
        <v>87</v>
      </c>
      <c r="D142" s="21" t="s">
        <v>87</v>
      </c>
      <c r="E142" s="45" t="s">
        <v>50</v>
      </c>
      <c r="F142" s="581">
        <v>2018005810340</v>
      </c>
      <c r="G142" s="129" t="s">
        <v>1105</v>
      </c>
      <c r="H142" s="41" t="s">
        <v>66</v>
      </c>
      <c r="I142" s="455" t="s">
        <v>141</v>
      </c>
      <c r="J142" s="455" t="s">
        <v>284</v>
      </c>
      <c r="K142" s="455" t="s">
        <v>285</v>
      </c>
      <c r="L142" s="456">
        <v>6</v>
      </c>
      <c r="M142" s="456" t="s">
        <v>268</v>
      </c>
      <c r="N142" s="456" t="s">
        <v>253</v>
      </c>
      <c r="O142" s="26" t="s">
        <v>792</v>
      </c>
      <c r="P142" s="29">
        <f t="shared" si="22"/>
        <v>500000000</v>
      </c>
      <c r="Q142" s="193">
        <f t="shared" si="19"/>
        <v>500000000</v>
      </c>
      <c r="R142" s="34">
        <f t="shared" si="21"/>
        <v>500000000</v>
      </c>
      <c r="S142" s="199">
        <f>500000000-264500000-171000000</f>
        <v>64500000</v>
      </c>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v>428000000</v>
      </c>
      <c r="AU142" s="34">
        <v>7500000</v>
      </c>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256"/>
      <c r="CD142" s="256"/>
      <c r="CE142" s="256"/>
      <c r="CF142" s="256"/>
      <c r="CG142" s="256"/>
      <c r="CH142" s="256"/>
      <c r="CI142" s="256"/>
      <c r="CJ142" s="256"/>
      <c r="CK142" s="256"/>
      <c r="CL142" s="256"/>
      <c r="CM142" s="256"/>
      <c r="CN142" s="256"/>
      <c r="CO142" s="256"/>
      <c r="CP142" s="256"/>
      <c r="CQ142" s="256"/>
      <c r="CR142" s="256"/>
      <c r="CS142" s="256"/>
      <c r="CT142" s="256"/>
      <c r="CU142" s="256"/>
      <c r="CV142" s="256"/>
      <c r="CW142" s="256"/>
      <c r="CX142" s="256"/>
      <c r="CY142" s="256"/>
      <c r="CZ142" s="256"/>
      <c r="DA142" s="256"/>
      <c r="DB142" s="256"/>
      <c r="DC142" s="256"/>
      <c r="DD142" s="256"/>
      <c r="DE142" s="256"/>
      <c r="DF142" s="256"/>
      <c r="DG142" s="256"/>
      <c r="DH142" s="256"/>
      <c r="DI142" s="256"/>
      <c r="DJ142" s="256"/>
      <c r="DK142" s="256"/>
      <c r="DL142" s="256"/>
      <c r="DM142" s="256"/>
      <c r="DN142" s="256"/>
      <c r="DO142" s="256"/>
      <c r="DP142" s="256"/>
      <c r="DQ142" s="256"/>
      <c r="DR142" s="256"/>
      <c r="DS142" s="256"/>
      <c r="DT142" s="256"/>
      <c r="DU142" s="256"/>
      <c r="DV142" s="256"/>
      <c r="DW142" s="256"/>
      <c r="DX142" s="256"/>
      <c r="DY142" s="256"/>
      <c r="DZ142" s="256"/>
      <c r="EA142" s="256"/>
      <c r="EB142" s="256"/>
      <c r="EC142" s="256"/>
      <c r="ED142" s="256"/>
      <c r="EE142" s="256"/>
      <c r="EF142" s="256"/>
      <c r="EG142" s="256"/>
      <c r="EH142" s="256"/>
      <c r="EI142" s="256"/>
      <c r="EJ142" s="256"/>
      <c r="EK142" s="256"/>
      <c r="EL142" s="256"/>
      <c r="EM142" s="256"/>
      <c r="EN142" s="256"/>
      <c r="EO142" s="256"/>
      <c r="EP142" s="256"/>
      <c r="EQ142" s="256"/>
      <c r="ER142" s="256"/>
      <c r="ES142" s="256"/>
      <c r="ET142" s="256"/>
      <c r="EU142" s="256"/>
      <c r="EV142" s="256"/>
      <c r="EW142" s="256"/>
      <c r="EX142" s="256"/>
      <c r="EY142" s="256"/>
      <c r="EZ142" s="256"/>
      <c r="FA142" s="256"/>
      <c r="FB142" s="256"/>
      <c r="FC142" s="256"/>
      <c r="FD142" s="256"/>
      <c r="FE142" s="256"/>
      <c r="FF142" s="256"/>
      <c r="FG142" s="256"/>
      <c r="FH142" s="256"/>
      <c r="FI142" s="256"/>
      <c r="FJ142" s="256"/>
      <c r="FK142" s="256"/>
      <c r="FL142" s="256"/>
      <c r="FM142" s="256"/>
      <c r="FN142" s="256"/>
      <c r="FO142" s="256"/>
      <c r="FP142" s="256"/>
      <c r="FQ142" s="256"/>
      <c r="FR142" s="256"/>
      <c r="FS142" s="256"/>
      <c r="FT142" s="256"/>
      <c r="FU142" s="256"/>
      <c r="FV142" s="256"/>
      <c r="FW142" s="256"/>
      <c r="FX142" s="256"/>
      <c r="FY142" s="256"/>
      <c r="FZ142" s="256"/>
      <c r="GA142" s="256"/>
      <c r="GB142" s="256"/>
      <c r="GC142" s="256"/>
      <c r="GD142" s="256"/>
      <c r="GE142" s="256"/>
      <c r="GF142" s="256"/>
      <c r="GG142" s="256"/>
      <c r="GH142" s="256"/>
      <c r="GI142" s="256"/>
      <c r="GJ142" s="256"/>
      <c r="GK142" s="256"/>
      <c r="GL142" s="256"/>
      <c r="GM142" s="256"/>
      <c r="GN142" s="256"/>
      <c r="GO142" s="256"/>
      <c r="GP142" s="256"/>
      <c r="GQ142" s="256"/>
      <c r="GR142" s="256"/>
      <c r="GS142" s="256"/>
      <c r="GT142" s="256"/>
      <c r="GU142" s="256"/>
      <c r="GV142" s="256"/>
      <c r="GW142" s="256"/>
      <c r="GX142" s="256"/>
      <c r="GY142" s="256"/>
      <c r="GZ142" s="256"/>
      <c r="HA142" s="256"/>
      <c r="HB142" s="256"/>
      <c r="HC142" s="256"/>
      <c r="HD142" s="256"/>
      <c r="HE142" s="256"/>
      <c r="HF142" s="256"/>
      <c r="HG142" s="256"/>
      <c r="HH142" s="204"/>
      <c r="HI142" s="204"/>
      <c r="HJ142" s="204"/>
      <c r="HK142" s="204"/>
      <c r="HL142" s="204"/>
      <c r="HM142" s="204"/>
      <c r="HN142" s="204"/>
    </row>
    <row r="143" spans="1:222" x14ac:dyDescent="0.2">
      <c r="A143" s="214" t="s">
        <v>71</v>
      </c>
      <c r="B143" s="214" t="s">
        <v>87</v>
      </c>
      <c r="C143" s="214" t="s">
        <v>87</v>
      </c>
      <c r="D143" s="214" t="s">
        <v>87</v>
      </c>
      <c r="E143" s="215" t="s">
        <v>55</v>
      </c>
      <c r="F143" s="571"/>
      <c r="G143" s="96"/>
      <c r="H143" s="216"/>
      <c r="I143" s="440"/>
      <c r="J143" s="440"/>
      <c r="K143" s="440"/>
      <c r="L143" s="441"/>
      <c r="M143" s="440"/>
      <c r="N143" s="440"/>
      <c r="O143" s="55" t="s">
        <v>142</v>
      </c>
      <c r="P143" s="29"/>
      <c r="Q143" s="193">
        <f t="shared" si="19"/>
        <v>0</v>
      </c>
      <c r="R143" s="34">
        <f t="shared" si="21"/>
        <v>0</v>
      </c>
      <c r="S143" s="211"/>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204"/>
      <c r="HI143" s="204"/>
      <c r="HJ143" s="204"/>
      <c r="HK143" s="204"/>
      <c r="HL143" s="204"/>
      <c r="HM143" s="204"/>
      <c r="HN143" s="204"/>
    </row>
    <row r="144" spans="1:222" s="262" customFormat="1" ht="51" x14ac:dyDescent="0.2">
      <c r="A144" s="21" t="s">
        <v>71</v>
      </c>
      <c r="B144" s="21" t="s">
        <v>87</v>
      </c>
      <c r="C144" s="21" t="s">
        <v>87</v>
      </c>
      <c r="D144" s="21" t="s">
        <v>87</v>
      </c>
      <c r="E144" s="45" t="s">
        <v>55</v>
      </c>
      <c r="F144" s="568" t="s">
        <v>161</v>
      </c>
      <c r="G144" s="76" t="s">
        <v>162</v>
      </c>
      <c r="H144" s="21" t="s">
        <v>66</v>
      </c>
      <c r="I144" s="464" t="s">
        <v>287</v>
      </c>
      <c r="J144" s="504" t="s">
        <v>286</v>
      </c>
      <c r="K144" s="504" t="s">
        <v>717</v>
      </c>
      <c r="L144" s="505">
        <v>350</v>
      </c>
      <c r="M144" s="458" t="s">
        <v>268</v>
      </c>
      <c r="N144" s="458" t="s">
        <v>253</v>
      </c>
      <c r="O144" s="139" t="s">
        <v>718</v>
      </c>
      <c r="P144" s="29">
        <f>Q144</f>
        <v>1000000000</v>
      </c>
      <c r="Q144" s="193">
        <f t="shared" si="19"/>
        <v>1000000000</v>
      </c>
      <c r="R144" s="34">
        <f t="shared" si="21"/>
        <v>1000000000</v>
      </c>
      <c r="S144" s="259">
        <v>1000000000</v>
      </c>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c r="DL144" s="260"/>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J144" s="260"/>
      <c r="EK144" s="260"/>
      <c r="EL144" s="260"/>
      <c r="EM144" s="260"/>
      <c r="EN144" s="260"/>
      <c r="EO144" s="260"/>
      <c r="EP144" s="260"/>
      <c r="EQ144" s="260"/>
      <c r="ER144" s="260"/>
      <c r="ES144" s="260"/>
      <c r="ET144" s="260"/>
      <c r="EU144" s="260"/>
      <c r="EV144" s="260"/>
      <c r="EW144" s="260"/>
      <c r="EX144" s="260"/>
      <c r="EY144" s="260"/>
      <c r="EZ144" s="260"/>
      <c r="FA144" s="260"/>
      <c r="FB144" s="260"/>
      <c r="FC144" s="260"/>
      <c r="FD144" s="260"/>
      <c r="FE144" s="260"/>
      <c r="FF144" s="260"/>
      <c r="FG144" s="260"/>
      <c r="FH144" s="260"/>
      <c r="FI144" s="260"/>
      <c r="FJ144" s="260"/>
      <c r="FK144" s="260"/>
      <c r="FL144" s="260"/>
      <c r="FM144" s="260"/>
      <c r="FN144" s="260"/>
      <c r="FO144" s="260"/>
      <c r="FP144" s="260"/>
      <c r="FQ144" s="260"/>
      <c r="FR144" s="260"/>
      <c r="FS144" s="260"/>
      <c r="FT144" s="260"/>
      <c r="FU144" s="260"/>
      <c r="FV144" s="260"/>
      <c r="FW144" s="260"/>
      <c r="FX144" s="260"/>
      <c r="FY144" s="260"/>
      <c r="FZ144" s="260"/>
      <c r="GA144" s="260"/>
      <c r="GB144" s="260"/>
      <c r="GC144" s="260"/>
      <c r="GD144" s="260"/>
      <c r="GE144" s="260"/>
      <c r="GF144" s="260"/>
      <c r="GG144" s="260"/>
      <c r="GH144" s="260"/>
      <c r="GI144" s="260"/>
      <c r="GJ144" s="260"/>
      <c r="GK144" s="260"/>
      <c r="GL144" s="260"/>
      <c r="GM144" s="260"/>
      <c r="GN144" s="260"/>
      <c r="GO144" s="260"/>
      <c r="GP144" s="260"/>
      <c r="GQ144" s="260"/>
      <c r="GR144" s="260"/>
      <c r="GS144" s="260"/>
      <c r="GT144" s="260"/>
      <c r="GU144" s="260"/>
      <c r="GV144" s="260"/>
      <c r="GW144" s="260"/>
      <c r="GX144" s="260"/>
      <c r="GY144" s="260"/>
      <c r="GZ144" s="260"/>
      <c r="HA144" s="260"/>
      <c r="HB144" s="260"/>
      <c r="HC144" s="260"/>
      <c r="HD144" s="260"/>
      <c r="HE144" s="260"/>
      <c r="HF144" s="260"/>
      <c r="HG144" s="260"/>
      <c r="HH144" s="260"/>
      <c r="HI144" s="260"/>
      <c r="HJ144" s="260"/>
      <c r="HK144" s="260"/>
      <c r="HL144" s="260"/>
      <c r="HM144" s="260"/>
      <c r="HN144" s="260"/>
    </row>
    <row r="145" spans="1:222" ht="40.799999999999997" x14ac:dyDescent="0.2">
      <c r="A145" s="21" t="s">
        <v>71</v>
      </c>
      <c r="B145" s="21" t="s">
        <v>87</v>
      </c>
      <c r="C145" s="21" t="s">
        <v>87</v>
      </c>
      <c r="D145" s="21" t="s">
        <v>87</v>
      </c>
      <c r="E145" s="45" t="s">
        <v>55</v>
      </c>
      <c r="F145" s="582">
        <v>2017005810555</v>
      </c>
      <c r="G145" s="76" t="s">
        <v>1106</v>
      </c>
      <c r="H145" s="50" t="s">
        <v>66</v>
      </c>
      <c r="I145" s="464" t="s">
        <v>904</v>
      </c>
      <c r="J145" s="457" t="s">
        <v>286</v>
      </c>
      <c r="K145" s="457" t="s">
        <v>903</v>
      </c>
      <c r="L145" s="458">
        <v>2</v>
      </c>
      <c r="M145" s="458" t="s">
        <v>268</v>
      </c>
      <c r="N145" s="458" t="s">
        <v>253</v>
      </c>
      <c r="O145" s="26" t="s">
        <v>809</v>
      </c>
      <c r="P145" s="29">
        <f>Q145</f>
        <v>500000000</v>
      </c>
      <c r="Q145" s="193">
        <f t="shared" si="19"/>
        <v>500000000</v>
      </c>
      <c r="R145" s="34">
        <f t="shared" si="21"/>
        <v>500000000</v>
      </c>
      <c r="S145" s="211">
        <f>500000000-124840000</f>
        <v>375160000</v>
      </c>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4"/>
      <c r="AU145" s="33"/>
      <c r="AV145" s="33"/>
      <c r="AW145" s="33"/>
      <c r="AX145" s="33"/>
      <c r="AY145" s="33">
        <v>119840000</v>
      </c>
      <c r="AZ145" s="33">
        <v>5000000</v>
      </c>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256"/>
      <c r="HI145" s="256"/>
      <c r="HJ145" s="256"/>
      <c r="HK145" s="256"/>
      <c r="HL145" s="256"/>
      <c r="HM145" s="256"/>
      <c r="HN145" s="256"/>
    </row>
    <row r="146" spans="1:222" x14ac:dyDescent="0.2">
      <c r="A146" s="30" t="s">
        <v>71</v>
      </c>
      <c r="B146" s="30" t="s">
        <v>87</v>
      </c>
      <c r="C146" s="30" t="s">
        <v>87</v>
      </c>
      <c r="D146" s="30" t="s">
        <v>143</v>
      </c>
      <c r="E146" s="89"/>
      <c r="F146" s="570"/>
      <c r="G146" s="97"/>
      <c r="H146" s="19"/>
      <c r="I146" s="446"/>
      <c r="J146" s="446"/>
      <c r="K146" s="446"/>
      <c r="L146" s="447"/>
      <c r="M146" s="446"/>
      <c r="N146" s="446"/>
      <c r="O146" s="20" t="s">
        <v>144</v>
      </c>
      <c r="P146" s="29">
        <f>Q146</f>
        <v>0</v>
      </c>
      <c r="Q146" s="193">
        <f t="shared" si="19"/>
        <v>0</v>
      </c>
      <c r="R146" s="34">
        <f t="shared" si="21"/>
        <v>0</v>
      </c>
      <c r="S146" s="211"/>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204"/>
      <c r="HI146" s="204"/>
      <c r="HJ146" s="204"/>
      <c r="HK146" s="204"/>
      <c r="HL146" s="204"/>
      <c r="HM146" s="204"/>
      <c r="HN146" s="204"/>
    </row>
    <row r="147" spans="1:222" x14ac:dyDescent="0.2">
      <c r="A147" s="60" t="s">
        <v>71</v>
      </c>
      <c r="B147" s="60" t="s">
        <v>87</v>
      </c>
      <c r="C147" s="60" t="s">
        <v>87</v>
      </c>
      <c r="D147" s="60" t="s">
        <v>143</v>
      </c>
      <c r="E147" s="92" t="s">
        <v>145</v>
      </c>
      <c r="F147" s="576"/>
      <c r="G147" s="98"/>
      <c r="H147" s="56"/>
      <c r="I147" s="451"/>
      <c r="J147" s="451"/>
      <c r="K147" s="451"/>
      <c r="L147" s="452"/>
      <c r="M147" s="451"/>
      <c r="N147" s="451"/>
      <c r="O147" s="57" t="s">
        <v>146</v>
      </c>
      <c r="P147" s="29"/>
      <c r="Q147" s="193">
        <f t="shared" si="19"/>
        <v>0</v>
      </c>
      <c r="R147" s="34">
        <f t="shared" si="21"/>
        <v>0</v>
      </c>
      <c r="S147" s="211"/>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80"/>
      <c r="HI147" s="180"/>
      <c r="HJ147" s="180"/>
      <c r="HK147" s="180"/>
      <c r="HL147" s="180"/>
      <c r="HM147" s="180"/>
      <c r="HN147" s="180"/>
    </row>
    <row r="148" spans="1:222" s="262" customFormat="1" ht="39" x14ac:dyDescent="0.2">
      <c r="A148" s="21" t="s">
        <v>71</v>
      </c>
      <c r="B148" s="21" t="s">
        <v>87</v>
      </c>
      <c r="C148" s="21" t="s">
        <v>87</v>
      </c>
      <c r="D148" s="21" t="s">
        <v>143</v>
      </c>
      <c r="E148" s="45" t="s">
        <v>145</v>
      </c>
      <c r="F148" s="568" t="s">
        <v>148</v>
      </c>
      <c r="G148" s="76" t="s">
        <v>149</v>
      </c>
      <c r="H148" s="21" t="s">
        <v>66</v>
      </c>
      <c r="I148" s="457" t="s">
        <v>150</v>
      </c>
      <c r="J148" s="504" t="s">
        <v>288</v>
      </c>
      <c r="K148" s="504" t="s">
        <v>289</v>
      </c>
      <c r="L148" s="505">
        <v>37930</v>
      </c>
      <c r="M148" s="458" t="s">
        <v>270</v>
      </c>
      <c r="N148" s="458" t="s">
        <v>255</v>
      </c>
      <c r="O148" s="139" t="s">
        <v>693</v>
      </c>
      <c r="P148" s="29">
        <f t="shared" ref="P148:P159" si="26">Q148</f>
        <v>600000000</v>
      </c>
      <c r="Q148" s="193">
        <f t="shared" si="19"/>
        <v>600000000</v>
      </c>
      <c r="R148" s="34">
        <f t="shared" si="21"/>
        <v>600000000</v>
      </c>
      <c r="S148" s="259"/>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v>600000000</v>
      </c>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261"/>
      <c r="CD148" s="261"/>
      <c r="CE148" s="261"/>
      <c r="CF148" s="261"/>
      <c r="CG148" s="261"/>
      <c r="CH148" s="261"/>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1"/>
      <c r="DF148" s="261"/>
      <c r="DG148" s="261"/>
      <c r="DH148" s="261"/>
      <c r="DI148" s="261"/>
      <c r="DJ148" s="261"/>
      <c r="DK148" s="261"/>
      <c r="DL148" s="261"/>
      <c r="DM148" s="261"/>
      <c r="DN148" s="261"/>
      <c r="DO148" s="261"/>
      <c r="DP148" s="261"/>
      <c r="DQ148" s="261"/>
      <c r="DR148" s="261"/>
      <c r="DS148" s="261"/>
      <c r="DT148" s="261"/>
      <c r="DU148" s="261"/>
      <c r="DV148" s="261"/>
      <c r="DW148" s="261"/>
      <c r="DX148" s="261"/>
      <c r="DY148" s="261"/>
      <c r="DZ148" s="261"/>
      <c r="EA148" s="261"/>
      <c r="EB148" s="261"/>
      <c r="EC148" s="261"/>
      <c r="ED148" s="261"/>
      <c r="EE148" s="261"/>
      <c r="EF148" s="261"/>
      <c r="EG148" s="261"/>
      <c r="EH148" s="261"/>
      <c r="EI148" s="261"/>
      <c r="EJ148" s="261"/>
      <c r="EK148" s="261"/>
      <c r="EL148" s="261"/>
      <c r="EM148" s="261"/>
      <c r="EN148" s="261"/>
      <c r="EO148" s="261"/>
      <c r="EP148" s="261"/>
      <c r="EQ148" s="261"/>
      <c r="ER148" s="261"/>
      <c r="ES148" s="261"/>
      <c r="ET148" s="261"/>
      <c r="EU148" s="261"/>
      <c r="EV148" s="261"/>
      <c r="EW148" s="261"/>
      <c r="EX148" s="261"/>
      <c r="EY148" s="261"/>
      <c r="EZ148" s="261"/>
      <c r="FA148" s="261"/>
      <c r="FB148" s="261"/>
      <c r="FC148" s="261"/>
      <c r="FD148" s="261"/>
      <c r="FE148" s="261"/>
      <c r="FF148" s="261"/>
      <c r="FG148" s="261"/>
      <c r="FH148" s="261"/>
      <c r="FI148" s="261"/>
      <c r="FJ148" s="261"/>
      <c r="FK148" s="261"/>
      <c r="FL148" s="261"/>
      <c r="FM148" s="261"/>
      <c r="FN148" s="261"/>
      <c r="FO148" s="261"/>
      <c r="FP148" s="261"/>
      <c r="FQ148" s="261"/>
      <c r="FR148" s="261"/>
      <c r="FS148" s="261"/>
      <c r="FT148" s="261"/>
      <c r="FU148" s="261"/>
      <c r="FV148" s="261"/>
      <c r="FW148" s="261"/>
      <c r="FX148" s="261"/>
      <c r="FY148" s="261"/>
      <c r="FZ148" s="261"/>
      <c r="GA148" s="261"/>
      <c r="GB148" s="261"/>
      <c r="GC148" s="261"/>
      <c r="GD148" s="261"/>
      <c r="GE148" s="261"/>
      <c r="GF148" s="261"/>
      <c r="GG148" s="261"/>
      <c r="GH148" s="261"/>
      <c r="GI148" s="261"/>
      <c r="GJ148" s="261"/>
      <c r="GK148" s="261"/>
      <c r="GL148" s="261"/>
      <c r="GM148" s="261"/>
      <c r="GN148" s="261"/>
      <c r="GO148" s="261"/>
      <c r="GP148" s="261"/>
      <c r="GQ148" s="261"/>
      <c r="GR148" s="261"/>
      <c r="GS148" s="261"/>
      <c r="GT148" s="261"/>
      <c r="GU148" s="261"/>
      <c r="GV148" s="261"/>
      <c r="GW148" s="261"/>
      <c r="GX148" s="261"/>
      <c r="GY148" s="261"/>
      <c r="GZ148" s="261"/>
      <c r="HA148" s="261"/>
      <c r="HB148" s="261"/>
      <c r="HC148" s="261"/>
      <c r="HD148" s="261"/>
      <c r="HE148" s="261"/>
      <c r="HF148" s="261"/>
      <c r="HG148" s="261"/>
      <c r="HH148" s="261"/>
      <c r="HI148" s="261"/>
      <c r="HJ148" s="261"/>
      <c r="HK148" s="261"/>
      <c r="HL148" s="261"/>
      <c r="HM148" s="261"/>
      <c r="HN148" s="261"/>
    </row>
    <row r="149" spans="1:222" s="262" customFormat="1" ht="46.8" x14ac:dyDescent="0.2">
      <c r="A149" s="21" t="s">
        <v>71</v>
      </c>
      <c r="B149" s="21" t="s">
        <v>87</v>
      </c>
      <c r="C149" s="21" t="s">
        <v>87</v>
      </c>
      <c r="D149" s="21" t="s">
        <v>143</v>
      </c>
      <c r="E149" s="45" t="s">
        <v>145</v>
      </c>
      <c r="F149" s="568" t="s">
        <v>170</v>
      </c>
      <c r="G149" s="76" t="s">
        <v>235</v>
      </c>
      <c r="H149" s="21" t="s">
        <v>66</v>
      </c>
      <c r="I149" s="457" t="s">
        <v>147</v>
      </c>
      <c r="J149" s="504" t="s">
        <v>719</v>
      </c>
      <c r="K149" s="504" t="s">
        <v>290</v>
      </c>
      <c r="L149" s="505">
        <v>2300</v>
      </c>
      <c r="M149" s="458" t="s">
        <v>270</v>
      </c>
      <c r="N149" s="458" t="s">
        <v>255</v>
      </c>
      <c r="O149" s="139" t="s">
        <v>694</v>
      </c>
      <c r="P149" s="29">
        <f t="shared" si="26"/>
        <v>400000000</v>
      </c>
      <c r="Q149" s="193">
        <f t="shared" si="19"/>
        <v>400000000</v>
      </c>
      <c r="R149" s="34">
        <f t="shared" si="21"/>
        <v>400000000</v>
      </c>
      <c r="S149" s="259"/>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29">
        <v>400000000</v>
      </c>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c r="DL149" s="260"/>
      <c r="DM149" s="260"/>
      <c r="DN149" s="260"/>
      <c r="DO149" s="260"/>
      <c r="DP149" s="260"/>
      <c r="DQ149" s="260"/>
      <c r="DR149" s="260"/>
      <c r="DS149" s="260"/>
      <c r="DT149" s="260"/>
      <c r="DU149" s="260"/>
      <c r="DV149" s="260"/>
      <c r="DW149" s="260"/>
      <c r="DX149" s="260"/>
      <c r="DY149" s="260"/>
      <c r="DZ149" s="260"/>
      <c r="EA149" s="260"/>
      <c r="EB149" s="260"/>
      <c r="EC149" s="260"/>
      <c r="ED149" s="260"/>
      <c r="EE149" s="260"/>
      <c r="EF149" s="260"/>
      <c r="EG149" s="260"/>
      <c r="EH149" s="260"/>
      <c r="EI149" s="260"/>
      <c r="EJ149" s="260"/>
      <c r="EK149" s="260"/>
      <c r="EL149" s="260"/>
      <c r="EM149" s="260"/>
      <c r="EN149" s="260"/>
      <c r="EO149" s="260"/>
      <c r="EP149" s="260"/>
      <c r="EQ149" s="260"/>
      <c r="ER149" s="260"/>
      <c r="ES149" s="260"/>
      <c r="ET149" s="260"/>
      <c r="EU149" s="260"/>
      <c r="EV149" s="260"/>
      <c r="EW149" s="260"/>
      <c r="EX149" s="260"/>
      <c r="EY149" s="260"/>
      <c r="EZ149" s="260"/>
      <c r="FA149" s="260"/>
      <c r="FB149" s="260"/>
      <c r="FC149" s="260"/>
      <c r="FD149" s="260"/>
      <c r="FE149" s="260"/>
      <c r="FF149" s="260"/>
      <c r="FG149" s="260"/>
      <c r="FH149" s="260"/>
      <c r="FI149" s="260"/>
      <c r="FJ149" s="260"/>
      <c r="FK149" s="260"/>
      <c r="FL149" s="260"/>
      <c r="FM149" s="260"/>
      <c r="FN149" s="260"/>
      <c r="FO149" s="260"/>
      <c r="FP149" s="260"/>
      <c r="FQ149" s="260"/>
      <c r="FR149" s="260"/>
      <c r="FS149" s="260"/>
      <c r="FT149" s="260"/>
      <c r="FU149" s="260"/>
      <c r="FV149" s="260"/>
      <c r="FW149" s="260"/>
      <c r="FX149" s="260"/>
      <c r="FY149" s="260"/>
      <c r="FZ149" s="260"/>
      <c r="GA149" s="260"/>
      <c r="GB149" s="260"/>
      <c r="GC149" s="260"/>
      <c r="GD149" s="260"/>
      <c r="GE149" s="260"/>
      <c r="GF149" s="260"/>
      <c r="GG149" s="260"/>
      <c r="GH149" s="260"/>
      <c r="GI149" s="260"/>
      <c r="GJ149" s="260"/>
      <c r="GK149" s="260"/>
      <c r="GL149" s="260"/>
      <c r="GM149" s="260"/>
      <c r="GN149" s="260"/>
      <c r="GO149" s="260"/>
      <c r="GP149" s="260"/>
      <c r="GQ149" s="260"/>
      <c r="GR149" s="260"/>
      <c r="GS149" s="260"/>
      <c r="GT149" s="260"/>
      <c r="GU149" s="260"/>
      <c r="GV149" s="260"/>
      <c r="GW149" s="260"/>
      <c r="GX149" s="260"/>
      <c r="GY149" s="260"/>
      <c r="GZ149" s="260"/>
      <c r="HA149" s="260"/>
      <c r="HB149" s="260"/>
      <c r="HC149" s="260"/>
      <c r="HD149" s="260"/>
      <c r="HE149" s="260"/>
      <c r="HF149" s="260"/>
      <c r="HG149" s="260"/>
      <c r="HH149" s="260"/>
      <c r="HI149" s="260"/>
      <c r="HJ149" s="260"/>
      <c r="HK149" s="260"/>
      <c r="HL149" s="260"/>
      <c r="HM149" s="260"/>
      <c r="HN149" s="260"/>
    </row>
    <row r="150" spans="1:222" ht="39" x14ac:dyDescent="0.2">
      <c r="A150" s="21" t="s">
        <v>71</v>
      </c>
      <c r="B150" s="21" t="s">
        <v>87</v>
      </c>
      <c r="C150" s="21" t="s">
        <v>87</v>
      </c>
      <c r="D150" s="21" t="s">
        <v>143</v>
      </c>
      <c r="E150" s="45" t="s">
        <v>145</v>
      </c>
      <c r="F150" s="468" t="s">
        <v>673</v>
      </c>
      <c r="G150" s="76" t="s">
        <v>1107</v>
      </c>
      <c r="H150" s="21" t="s">
        <v>66</v>
      </c>
      <c r="I150" s="459">
        <v>37647</v>
      </c>
      <c r="J150" s="457" t="s">
        <v>288</v>
      </c>
      <c r="K150" s="457" t="s">
        <v>289</v>
      </c>
      <c r="L150" s="458">
        <v>37930</v>
      </c>
      <c r="M150" s="458" t="s">
        <v>270</v>
      </c>
      <c r="N150" s="458" t="s">
        <v>255</v>
      </c>
      <c r="O150" s="558" t="s">
        <v>682</v>
      </c>
      <c r="P150" s="29">
        <f t="shared" si="26"/>
        <v>662000000</v>
      </c>
      <c r="Q150" s="193">
        <f t="shared" si="19"/>
        <v>662000000</v>
      </c>
      <c r="R150" s="34">
        <f t="shared" si="21"/>
        <v>662000000</v>
      </c>
      <c r="S150" s="321"/>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v>652000000</v>
      </c>
      <c r="BD150" s="34"/>
      <c r="BE150" s="34">
        <v>10000000</v>
      </c>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180"/>
      <c r="CD150" s="180"/>
      <c r="CE150" s="180"/>
      <c r="CF150" s="180"/>
      <c r="CG150" s="180"/>
      <c r="CH150" s="180"/>
      <c r="CI150" s="180"/>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0"/>
      <c r="DF150" s="180"/>
      <c r="DG150" s="180"/>
      <c r="DH150" s="180"/>
      <c r="DI150" s="180"/>
      <c r="DJ150" s="180"/>
      <c r="DK150" s="180"/>
      <c r="DL150" s="180"/>
      <c r="DM150" s="180"/>
      <c r="DN150" s="180"/>
      <c r="DO150" s="180"/>
      <c r="DP150" s="180"/>
      <c r="DQ150" s="180"/>
      <c r="DR150" s="180"/>
      <c r="DS150" s="180"/>
      <c r="DT150" s="180"/>
      <c r="DU150" s="180"/>
      <c r="DV150" s="180"/>
      <c r="DW150" s="180"/>
      <c r="DX150" s="180"/>
      <c r="DY150" s="180"/>
      <c r="DZ150" s="180"/>
      <c r="EA150" s="180"/>
      <c r="EB150" s="180"/>
      <c r="EC150" s="180"/>
      <c r="ED150" s="180"/>
      <c r="EE150" s="180"/>
      <c r="EF150" s="180"/>
      <c r="EG150" s="180"/>
      <c r="EH150" s="180"/>
      <c r="EI150" s="180"/>
      <c r="EJ150" s="180"/>
      <c r="EK150" s="180"/>
      <c r="EL150" s="180"/>
      <c r="EM150" s="180"/>
      <c r="EN150" s="180"/>
      <c r="EO150" s="180"/>
      <c r="EP150" s="180"/>
      <c r="EQ150" s="180"/>
      <c r="ER150" s="180"/>
      <c r="ES150" s="180"/>
      <c r="ET150" s="180"/>
      <c r="EU150" s="180"/>
      <c r="EV150" s="180"/>
      <c r="EW150" s="180"/>
      <c r="EX150" s="180"/>
      <c r="EY150" s="180"/>
      <c r="EZ150" s="180"/>
      <c r="FA150" s="180"/>
      <c r="FB150" s="180"/>
      <c r="FC150" s="180"/>
      <c r="FD150" s="180"/>
      <c r="FE150" s="180"/>
      <c r="FF150" s="180"/>
      <c r="FG150" s="180"/>
      <c r="FH150" s="180"/>
      <c r="FI150" s="180"/>
      <c r="FJ150" s="180"/>
      <c r="FK150" s="180"/>
      <c r="FL150" s="180"/>
      <c r="FM150" s="180"/>
      <c r="FN150" s="180"/>
      <c r="FO150" s="180"/>
      <c r="FP150" s="180"/>
      <c r="FQ150" s="180"/>
      <c r="FR150" s="180"/>
      <c r="FS150" s="180"/>
      <c r="FT150" s="180"/>
      <c r="FU150" s="180"/>
      <c r="FV150" s="180"/>
      <c r="FW150" s="180"/>
      <c r="FX150" s="180"/>
      <c r="FY150" s="180"/>
      <c r="FZ150" s="180"/>
      <c r="GA150" s="180"/>
      <c r="GB150" s="180"/>
      <c r="GC150" s="180"/>
      <c r="GD150" s="180"/>
      <c r="GE150" s="180"/>
      <c r="GF150" s="180"/>
      <c r="GG150" s="180"/>
      <c r="GH150" s="180"/>
      <c r="GI150" s="180"/>
      <c r="GJ150" s="180"/>
      <c r="GK150" s="180"/>
      <c r="GL150" s="180"/>
      <c r="GM150" s="180"/>
      <c r="GN150" s="180"/>
      <c r="GO150" s="180"/>
      <c r="GP150" s="180"/>
      <c r="GQ150" s="180"/>
      <c r="GR150" s="180"/>
      <c r="GS150" s="180"/>
      <c r="GT150" s="180"/>
      <c r="GU150" s="180"/>
      <c r="GV150" s="180"/>
      <c r="GW150" s="180"/>
      <c r="GX150" s="180"/>
      <c r="GY150" s="180"/>
      <c r="GZ150" s="180"/>
      <c r="HA150" s="180"/>
      <c r="HB150" s="180"/>
      <c r="HC150" s="180"/>
      <c r="HD150" s="180"/>
      <c r="HE150" s="180"/>
      <c r="HF150" s="180"/>
      <c r="HG150" s="180"/>
      <c r="HH150" s="180"/>
      <c r="HI150" s="180"/>
      <c r="HJ150" s="180"/>
      <c r="HK150" s="180"/>
      <c r="HL150" s="180"/>
      <c r="HM150" s="180"/>
      <c r="HN150" s="180"/>
    </row>
    <row r="151" spans="1:222" ht="31.2" x14ac:dyDescent="0.2">
      <c r="A151" s="21" t="s">
        <v>71</v>
      </c>
      <c r="B151" s="21" t="s">
        <v>87</v>
      </c>
      <c r="C151" s="21" t="s">
        <v>87</v>
      </c>
      <c r="D151" s="21" t="s">
        <v>143</v>
      </c>
      <c r="E151" s="45" t="s">
        <v>145</v>
      </c>
      <c r="F151" s="468" t="s">
        <v>674</v>
      </c>
      <c r="G151" s="76" t="s">
        <v>1108</v>
      </c>
      <c r="H151" s="21" t="s">
        <v>66</v>
      </c>
      <c r="I151" s="459">
        <v>37282</v>
      </c>
      <c r="J151" s="457" t="s">
        <v>288</v>
      </c>
      <c r="K151" s="457" t="s">
        <v>905</v>
      </c>
      <c r="L151" s="458">
        <v>8</v>
      </c>
      <c r="M151" s="458" t="s">
        <v>270</v>
      </c>
      <c r="N151" s="458" t="s">
        <v>255</v>
      </c>
      <c r="O151" s="558" t="s">
        <v>683</v>
      </c>
      <c r="P151" s="29">
        <f t="shared" si="26"/>
        <v>48050000</v>
      </c>
      <c r="Q151" s="193">
        <f t="shared" si="19"/>
        <v>48050000</v>
      </c>
      <c r="R151" s="34">
        <f t="shared" ref="R151:R182" si="27">SUM(S151:CB151)</f>
        <v>48050000</v>
      </c>
      <c r="S151" s="321"/>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v>48050000</v>
      </c>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180"/>
      <c r="CD151" s="180"/>
      <c r="CE151" s="180"/>
      <c r="CF151" s="180"/>
      <c r="CG151" s="180"/>
      <c r="CH151" s="180"/>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0"/>
      <c r="DF151" s="180"/>
      <c r="DG151" s="180"/>
      <c r="DH151" s="180"/>
      <c r="DI151" s="180"/>
      <c r="DJ151" s="180"/>
      <c r="DK151" s="180"/>
      <c r="DL151" s="180"/>
      <c r="DM151" s="180"/>
      <c r="DN151" s="180"/>
      <c r="DO151" s="180"/>
      <c r="DP151" s="180"/>
      <c r="DQ151" s="180"/>
      <c r="DR151" s="180"/>
      <c r="DS151" s="180"/>
      <c r="DT151" s="180"/>
      <c r="DU151" s="180"/>
      <c r="DV151" s="180"/>
      <c r="DW151" s="180"/>
      <c r="DX151" s="180"/>
      <c r="DY151" s="180"/>
      <c r="DZ151" s="180"/>
      <c r="EA151" s="180"/>
      <c r="EB151" s="180"/>
      <c r="EC151" s="180"/>
      <c r="ED151" s="180"/>
      <c r="EE151" s="180"/>
      <c r="EF151" s="180"/>
      <c r="EG151" s="180"/>
      <c r="EH151" s="180"/>
      <c r="EI151" s="180"/>
      <c r="EJ151" s="180"/>
      <c r="EK151" s="180"/>
      <c r="EL151" s="180"/>
      <c r="EM151" s="180"/>
      <c r="EN151" s="180"/>
      <c r="EO151" s="180"/>
      <c r="EP151" s="180"/>
      <c r="EQ151" s="180"/>
      <c r="ER151" s="180"/>
      <c r="ES151" s="180"/>
      <c r="ET151" s="180"/>
      <c r="EU151" s="180"/>
      <c r="EV151" s="180"/>
      <c r="EW151" s="180"/>
      <c r="EX151" s="180"/>
      <c r="EY151" s="180"/>
      <c r="EZ151" s="180"/>
      <c r="FA151" s="180"/>
      <c r="FB151" s="180"/>
      <c r="FC151" s="180"/>
      <c r="FD151" s="180"/>
      <c r="FE151" s="180"/>
      <c r="FF151" s="180"/>
      <c r="FG151" s="180"/>
      <c r="FH151" s="180"/>
      <c r="FI151" s="180"/>
      <c r="FJ151" s="180"/>
      <c r="FK151" s="180"/>
      <c r="FL151" s="180"/>
      <c r="FM151" s="180"/>
      <c r="FN151" s="180"/>
      <c r="FO151" s="180"/>
      <c r="FP151" s="180"/>
      <c r="FQ151" s="180"/>
      <c r="FR151" s="180"/>
      <c r="FS151" s="180"/>
      <c r="FT151" s="180"/>
      <c r="FU151" s="180"/>
      <c r="FV151" s="180"/>
      <c r="FW151" s="180"/>
      <c r="FX151" s="180"/>
      <c r="FY151" s="180"/>
      <c r="FZ151" s="180"/>
      <c r="GA151" s="180"/>
      <c r="GB151" s="180"/>
      <c r="GC151" s="180"/>
      <c r="GD151" s="180"/>
      <c r="GE151" s="180"/>
      <c r="GF151" s="180"/>
      <c r="GG151" s="180"/>
      <c r="GH151" s="180"/>
      <c r="GI151" s="180"/>
      <c r="GJ151" s="180"/>
      <c r="GK151" s="180"/>
      <c r="GL151" s="180"/>
      <c r="GM151" s="180"/>
      <c r="GN151" s="180"/>
      <c r="GO151" s="180"/>
      <c r="GP151" s="180"/>
      <c r="GQ151" s="180"/>
      <c r="GR151" s="180"/>
      <c r="GS151" s="180"/>
      <c r="GT151" s="180"/>
      <c r="GU151" s="180"/>
      <c r="GV151" s="180"/>
      <c r="GW151" s="180"/>
      <c r="GX151" s="180"/>
      <c r="GY151" s="180"/>
      <c r="GZ151" s="180"/>
      <c r="HA151" s="180"/>
      <c r="HB151" s="180"/>
      <c r="HC151" s="180"/>
      <c r="HD151" s="180"/>
      <c r="HE151" s="180"/>
      <c r="HF151" s="180"/>
      <c r="HG151" s="180"/>
      <c r="HH151" s="180"/>
      <c r="HI151" s="180"/>
      <c r="HJ151" s="180"/>
      <c r="HK151" s="180"/>
      <c r="HL151" s="180"/>
      <c r="HM151" s="180"/>
      <c r="HN151" s="180"/>
    </row>
    <row r="152" spans="1:222" ht="46.8" x14ac:dyDescent="0.2">
      <c r="A152" s="21" t="s">
        <v>71</v>
      </c>
      <c r="B152" s="21" t="s">
        <v>87</v>
      </c>
      <c r="C152" s="21" t="s">
        <v>87</v>
      </c>
      <c r="D152" s="21" t="s">
        <v>143</v>
      </c>
      <c r="E152" s="45" t="s">
        <v>145</v>
      </c>
      <c r="F152" s="468" t="s">
        <v>675</v>
      </c>
      <c r="G152" s="76" t="s">
        <v>1109</v>
      </c>
      <c r="H152" s="21" t="s">
        <v>66</v>
      </c>
      <c r="I152" s="459">
        <v>39533</v>
      </c>
      <c r="J152" s="457" t="s">
        <v>906</v>
      </c>
      <c r="K152" s="457" t="s">
        <v>290</v>
      </c>
      <c r="L152" s="458">
        <v>2300</v>
      </c>
      <c r="M152" s="458" t="s">
        <v>270</v>
      </c>
      <c r="N152" s="458" t="s">
        <v>255</v>
      </c>
      <c r="O152" s="558" t="s">
        <v>1049</v>
      </c>
      <c r="P152" s="29">
        <f t="shared" si="26"/>
        <v>300000000</v>
      </c>
      <c r="Q152" s="193">
        <f t="shared" ref="Q152:Q215" si="28">R152</f>
        <v>300000000</v>
      </c>
      <c r="R152" s="34">
        <f t="shared" si="27"/>
        <v>300000000</v>
      </c>
      <c r="S152" s="321"/>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16">
        <v>300000000</v>
      </c>
      <c r="BD152" s="16"/>
      <c r="BE152" s="16"/>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204"/>
      <c r="CD152" s="204"/>
      <c r="CE152" s="204"/>
      <c r="CF152" s="204"/>
      <c r="CG152" s="204"/>
      <c r="CH152" s="204"/>
      <c r="CI152" s="204"/>
      <c r="CJ152" s="204"/>
      <c r="CK152" s="204"/>
      <c r="CL152" s="204"/>
      <c r="CM152" s="204"/>
      <c r="CN152" s="204"/>
      <c r="CO152" s="204"/>
      <c r="CP152" s="204"/>
      <c r="CQ152" s="204"/>
      <c r="CR152" s="204"/>
      <c r="CS152" s="204"/>
      <c r="CT152" s="204"/>
      <c r="CU152" s="204"/>
      <c r="CV152" s="204"/>
      <c r="CW152" s="204"/>
      <c r="CX152" s="204"/>
      <c r="CY152" s="204"/>
      <c r="CZ152" s="204"/>
      <c r="DA152" s="204"/>
      <c r="DB152" s="204"/>
      <c r="DC152" s="204"/>
      <c r="DD152" s="204"/>
      <c r="DE152" s="204"/>
      <c r="DF152" s="204"/>
      <c r="DG152" s="204"/>
      <c r="DH152" s="204"/>
      <c r="DI152" s="204"/>
      <c r="DJ152" s="204"/>
      <c r="DK152" s="204"/>
      <c r="DL152" s="204"/>
      <c r="DM152" s="204"/>
      <c r="DN152" s="204"/>
      <c r="DO152" s="204"/>
      <c r="DP152" s="204"/>
      <c r="DQ152" s="204"/>
      <c r="DR152" s="204"/>
      <c r="DS152" s="204"/>
      <c r="DT152" s="204"/>
      <c r="DU152" s="204"/>
      <c r="DV152" s="204"/>
      <c r="DW152" s="204"/>
      <c r="DX152" s="204"/>
      <c r="DY152" s="204"/>
      <c r="DZ152" s="204"/>
      <c r="EA152" s="204"/>
      <c r="EB152" s="204"/>
      <c r="EC152" s="204"/>
      <c r="ED152" s="204"/>
      <c r="EE152" s="204"/>
      <c r="EF152" s="204"/>
      <c r="EG152" s="204"/>
      <c r="EH152" s="204"/>
      <c r="EI152" s="204"/>
      <c r="EJ152" s="204"/>
      <c r="EK152" s="204"/>
      <c r="EL152" s="204"/>
      <c r="EM152" s="204"/>
      <c r="EN152" s="204"/>
      <c r="EO152" s="204"/>
      <c r="EP152" s="204"/>
      <c r="EQ152" s="204"/>
      <c r="ER152" s="204"/>
      <c r="ES152" s="204"/>
      <c r="ET152" s="204"/>
      <c r="EU152" s="204"/>
      <c r="EV152" s="204"/>
      <c r="EW152" s="204"/>
      <c r="EX152" s="204"/>
      <c r="EY152" s="204"/>
      <c r="EZ152" s="204"/>
      <c r="FA152" s="204"/>
      <c r="FB152" s="204"/>
      <c r="FC152" s="204"/>
      <c r="FD152" s="204"/>
      <c r="FE152" s="204"/>
      <c r="FF152" s="204"/>
      <c r="FG152" s="204"/>
      <c r="FH152" s="204"/>
      <c r="FI152" s="204"/>
      <c r="FJ152" s="204"/>
      <c r="FK152" s="204"/>
      <c r="FL152" s="204"/>
      <c r="FM152" s="204"/>
      <c r="FN152" s="204"/>
      <c r="FO152" s="204"/>
      <c r="FP152" s="204"/>
      <c r="FQ152" s="204"/>
      <c r="FR152" s="204"/>
      <c r="FS152" s="204"/>
      <c r="FT152" s="204"/>
      <c r="FU152" s="204"/>
      <c r="FV152" s="204"/>
      <c r="FW152" s="204"/>
      <c r="FX152" s="204"/>
      <c r="FY152" s="204"/>
      <c r="FZ152" s="204"/>
      <c r="GA152" s="204"/>
      <c r="GB152" s="204"/>
      <c r="GC152" s="204"/>
      <c r="GD152" s="204"/>
      <c r="GE152" s="204"/>
      <c r="GF152" s="204"/>
      <c r="GG152" s="204"/>
      <c r="GH152" s="204"/>
      <c r="GI152" s="204"/>
      <c r="GJ152" s="204"/>
      <c r="GK152" s="204"/>
      <c r="GL152" s="204"/>
      <c r="GM152" s="204"/>
      <c r="GN152" s="204"/>
      <c r="GO152" s="204"/>
      <c r="GP152" s="204"/>
      <c r="GQ152" s="204"/>
      <c r="GR152" s="204"/>
      <c r="GS152" s="204"/>
      <c r="GT152" s="204"/>
      <c r="GU152" s="204"/>
      <c r="GV152" s="204"/>
      <c r="GW152" s="204"/>
      <c r="GX152" s="204"/>
      <c r="GY152" s="204"/>
      <c r="GZ152" s="204"/>
      <c r="HA152" s="204"/>
      <c r="HB152" s="204"/>
      <c r="HC152" s="204"/>
      <c r="HD152" s="204"/>
      <c r="HE152" s="204"/>
      <c r="HF152" s="204"/>
      <c r="HG152" s="204"/>
      <c r="HH152" s="204"/>
      <c r="HI152" s="204"/>
      <c r="HJ152" s="204"/>
      <c r="HK152" s="204"/>
      <c r="HL152" s="204"/>
      <c r="HM152" s="204"/>
      <c r="HN152" s="204"/>
    </row>
    <row r="153" spans="1:222" ht="46.8" x14ac:dyDescent="0.2">
      <c r="A153" s="21" t="s">
        <v>71</v>
      </c>
      <c r="B153" s="21" t="s">
        <v>87</v>
      </c>
      <c r="C153" s="21" t="s">
        <v>87</v>
      </c>
      <c r="D153" s="21" t="s">
        <v>143</v>
      </c>
      <c r="E153" s="45" t="s">
        <v>145</v>
      </c>
      <c r="F153" s="455" t="s">
        <v>676</v>
      </c>
      <c r="G153" s="76" t="s">
        <v>1110</v>
      </c>
      <c r="H153" s="21" t="s">
        <v>66</v>
      </c>
      <c r="I153" s="459">
        <v>40994</v>
      </c>
      <c r="J153" s="457" t="s">
        <v>906</v>
      </c>
      <c r="K153" s="457" t="s">
        <v>907</v>
      </c>
      <c r="L153" s="458">
        <v>200</v>
      </c>
      <c r="M153" s="458" t="s">
        <v>270</v>
      </c>
      <c r="N153" s="458" t="s">
        <v>255</v>
      </c>
      <c r="O153" s="558" t="s">
        <v>684</v>
      </c>
      <c r="P153" s="29">
        <f t="shared" si="26"/>
        <v>50000000</v>
      </c>
      <c r="Q153" s="193">
        <f t="shared" si="28"/>
        <v>50000000</v>
      </c>
      <c r="R153" s="34">
        <f t="shared" si="27"/>
        <v>50000000</v>
      </c>
      <c r="S153" s="321"/>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16">
        <v>50000000</v>
      </c>
      <c r="BD153" s="16"/>
      <c r="BE153" s="16"/>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c r="EI153" s="204"/>
      <c r="EJ153" s="204"/>
      <c r="EK153" s="204"/>
      <c r="EL153" s="204"/>
      <c r="EM153" s="204"/>
      <c r="EN153" s="204"/>
      <c r="EO153" s="204"/>
      <c r="EP153" s="204"/>
      <c r="EQ153" s="204"/>
      <c r="ER153" s="204"/>
      <c r="ES153" s="204"/>
      <c r="ET153" s="204"/>
      <c r="EU153" s="204"/>
      <c r="EV153" s="204"/>
      <c r="EW153" s="204"/>
      <c r="EX153" s="204"/>
      <c r="EY153" s="204"/>
      <c r="EZ153" s="204"/>
      <c r="FA153" s="204"/>
      <c r="FB153" s="204"/>
      <c r="FC153" s="204"/>
      <c r="FD153" s="204"/>
      <c r="FE153" s="204"/>
      <c r="FF153" s="204"/>
      <c r="FG153" s="204"/>
      <c r="FH153" s="204"/>
      <c r="FI153" s="204"/>
      <c r="FJ153" s="204"/>
      <c r="FK153" s="204"/>
      <c r="FL153" s="204"/>
      <c r="FM153" s="204"/>
      <c r="FN153" s="204"/>
      <c r="FO153" s="204"/>
      <c r="FP153" s="204"/>
      <c r="FQ153" s="204"/>
      <c r="FR153" s="204"/>
      <c r="FS153" s="204"/>
      <c r="FT153" s="204"/>
      <c r="FU153" s="204"/>
      <c r="FV153" s="204"/>
      <c r="FW153" s="204"/>
      <c r="FX153" s="204"/>
      <c r="FY153" s="204"/>
      <c r="FZ153" s="204"/>
      <c r="GA153" s="204"/>
      <c r="GB153" s="204"/>
      <c r="GC153" s="204"/>
      <c r="GD153" s="204"/>
      <c r="GE153" s="204"/>
      <c r="GF153" s="204"/>
      <c r="GG153" s="204"/>
      <c r="GH153" s="204"/>
      <c r="GI153" s="204"/>
      <c r="GJ153" s="204"/>
      <c r="GK153" s="204"/>
      <c r="GL153" s="204"/>
      <c r="GM153" s="204"/>
      <c r="GN153" s="204"/>
      <c r="GO153" s="204"/>
      <c r="GP153" s="204"/>
      <c r="GQ153" s="204"/>
      <c r="GR153" s="204"/>
      <c r="GS153" s="204"/>
      <c r="GT153" s="204"/>
      <c r="GU153" s="204"/>
      <c r="GV153" s="204"/>
      <c r="GW153" s="204"/>
      <c r="GX153" s="204"/>
      <c r="GY153" s="204"/>
      <c r="GZ153" s="204"/>
      <c r="HA153" s="204"/>
      <c r="HB153" s="204"/>
      <c r="HC153" s="204"/>
      <c r="HD153" s="204"/>
      <c r="HE153" s="204"/>
      <c r="HF153" s="204"/>
      <c r="HG153" s="204"/>
      <c r="HH153" s="204"/>
      <c r="HI153" s="204"/>
      <c r="HJ153" s="204"/>
      <c r="HK153" s="204"/>
      <c r="HL153" s="204"/>
      <c r="HM153" s="204"/>
      <c r="HN153" s="204"/>
    </row>
    <row r="154" spans="1:222" ht="46.8" x14ac:dyDescent="0.2">
      <c r="A154" s="21" t="s">
        <v>71</v>
      </c>
      <c r="B154" s="21" t="s">
        <v>87</v>
      </c>
      <c r="C154" s="21" t="s">
        <v>87</v>
      </c>
      <c r="D154" s="21" t="s">
        <v>143</v>
      </c>
      <c r="E154" s="45" t="s">
        <v>145</v>
      </c>
      <c r="F154" s="455" t="s">
        <v>677</v>
      </c>
      <c r="G154" s="76" t="s">
        <v>1111</v>
      </c>
      <c r="H154" s="21" t="s">
        <v>66</v>
      </c>
      <c r="I154" s="459">
        <v>40994</v>
      </c>
      <c r="J154" s="457" t="s">
        <v>906</v>
      </c>
      <c r="K154" s="457" t="s">
        <v>907</v>
      </c>
      <c r="L154" s="458">
        <v>200</v>
      </c>
      <c r="M154" s="458" t="s">
        <v>270</v>
      </c>
      <c r="N154" s="458" t="s">
        <v>255</v>
      </c>
      <c r="O154" s="558" t="s">
        <v>720</v>
      </c>
      <c r="P154" s="29">
        <f t="shared" si="26"/>
        <v>50000000</v>
      </c>
      <c r="Q154" s="193">
        <f t="shared" si="28"/>
        <v>50000000</v>
      </c>
      <c r="R154" s="34">
        <f t="shared" si="27"/>
        <v>50000000</v>
      </c>
      <c r="S154" s="321"/>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16">
        <v>50000000</v>
      </c>
      <c r="BD154" s="16"/>
      <c r="BE154" s="16"/>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04"/>
      <c r="DJ154" s="204"/>
      <c r="DK154" s="204"/>
      <c r="DL154" s="204"/>
      <c r="DM154" s="204"/>
      <c r="DN154" s="204"/>
      <c r="DO154" s="204"/>
      <c r="DP154" s="204"/>
      <c r="DQ154" s="204"/>
      <c r="DR154" s="204"/>
      <c r="DS154" s="204"/>
      <c r="DT154" s="204"/>
      <c r="DU154" s="204"/>
      <c r="DV154" s="204"/>
      <c r="DW154" s="204"/>
      <c r="DX154" s="204"/>
      <c r="DY154" s="204"/>
      <c r="DZ154" s="204"/>
      <c r="EA154" s="204"/>
      <c r="EB154" s="204"/>
      <c r="EC154" s="204"/>
      <c r="ED154" s="204"/>
      <c r="EE154" s="204"/>
      <c r="EF154" s="204"/>
      <c r="EG154" s="204"/>
      <c r="EH154" s="204"/>
      <c r="EI154" s="204"/>
      <c r="EJ154" s="204"/>
      <c r="EK154" s="204"/>
      <c r="EL154" s="204"/>
      <c r="EM154" s="204"/>
      <c r="EN154" s="204"/>
      <c r="EO154" s="204"/>
      <c r="EP154" s="204"/>
      <c r="EQ154" s="204"/>
      <c r="ER154" s="204"/>
      <c r="ES154" s="204"/>
      <c r="ET154" s="204"/>
      <c r="EU154" s="204"/>
      <c r="EV154" s="204"/>
      <c r="EW154" s="204"/>
      <c r="EX154" s="204"/>
      <c r="EY154" s="204"/>
      <c r="EZ154" s="204"/>
      <c r="FA154" s="204"/>
      <c r="FB154" s="204"/>
      <c r="FC154" s="204"/>
      <c r="FD154" s="204"/>
      <c r="FE154" s="204"/>
      <c r="FF154" s="204"/>
      <c r="FG154" s="204"/>
      <c r="FH154" s="204"/>
      <c r="FI154" s="204"/>
      <c r="FJ154" s="204"/>
      <c r="FK154" s="204"/>
      <c r="FL154" s="204"/>
      <c r="FM154" s="204"/>
      <c r="FN154" s="204"/>
      <c r="FO154" s="204"/>
      <c r="FP154" s="204"/>
      <c r="FQ154" s="204"/>
      <c r="FR154" s="204"/>
      <c r="FS154" s="204"/>
      <c r="FT154" s="204"/>
      <c r="FU154" s="204"/>
      <c r="FV154" s="204"/>
      <c r="FW154" s="204"/>
      <c r="FX154" s="204"/>
      <c r="FY154" s="204"/>
      <c r="FZ154" s="204"/>
      <c r="GA154" s="204"/>
      <c r="GB154" s="204"/>
      <c r="GC154" s="204"/>
      <c r="GD154" s="204"/>
      <c r="GE154" s="204"/>
      <c r="GF154" s="204"/>
      <c r="GG154" s="204"/>
      <c r="GH154" s="204"/>
      <c r="GI154" s="204"/>
      <c r="GJ154" s="204"/>
      <c r="GK154" s="204"/>
      <c r="GL154" s="204"/>
      <c r="GM154" s="204"/>
      <c r="GN154" s="204"/>
      <c r="GO154" s="204"/>
      <c r="GP154" s="204"/>
      <c r="GQ154" s="204"/>
      <c r="GR154" s="204"/>
      <c r="GS154" s="204"/>
      <c r="GT154" s="204"/>
      <c r="GU154" s="204"/>
      <c r="GV154" s="204"/>
      <c r="GW154" s="204"/>
      <c r="GX154" s="204"/>
      <c r="GY154" s="204"/>
      <c r="GZ154" s="204"/>
      <c r="HA154" s="204"/>
      <c r="HB154" s="204"/>
      <c r="HC154" s="204"/>
      <c r="HD154" s="204"/>
      <c r="HE154" s="204"/>
      <c r="HF154" s="204"/>
      <c r="HG154" s="204"/>
      <c r="HH154" s="204"/>
      <c r="HI154" s="204"/>
      <c r="HJ154" s="204"/>
      <c r="HK154" s="204"/>
      <c r="HL154" s="204"/>
      <c r="HM154" s="204"/>
      <c r="HN154" s="204"/>
    </row>
    <row r="155" spans="1:222" ht="31.2" x14ac:dyDescent="0.2">
      <c r="A155" s="21" t="s">
        <v>71</v>
      </c>
      <c r="B155" s="21" t="s">
        <v>87</v>
      </c>
      <c r="C155" s="21" t="s">
        <v>87</v>
      </c>
      <c r="D155" s="21" t="s">
        <v>143</v>
      </c>
      <c r="E155" s="45" t="s">
        <v>145</v>
      </c>
      <c r="F155" s="468" t="s">
        <v>678</v>
      </c>
      <c r="G155" s="76" t="s">
        <v>1112</v>
      </c>
      <c r="H155" s="21" t="s">
        <v>66</v>
      </c>
      <c r="I155" s="459">
        <v>37313</v>
      </c>
      <c r="J155" s="457" t="s">
        <v>908</v>
      </c>
      <c r="K155" s="457" t="s">
        <v>909</v>
      </c>
      <c r="L155" s="458">
        <v>1</v>
      </c>
      <c r="M155" s="458" t="s">
        <v>270</v>
      </c>
      <c r="N155" s="458" t="s">
        <v>255</v>
      </c>
      <c r="O155" s="1" t="s">
        <v>721</v>
      </c>
      <c r="P155" s="29">
        <f t="shared" si="26"/>
        <v>80000000</v>
      </c>
      <c r="Q155" s="193">
        <f t="shared" si="28"/>
        <v>80000000</v>
      </c>
      <c r="R155" s="34">
        <f t="shared" si="27"/>
        <v>80000000</v>
      </c>
      <c r="S155" s="321"/>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16">
        <v>80000000</v>
      </c>
      <c r="BD155" s="16"/>
      <c r="BE155" s="16"/>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c r="EI155" s="204"/>
      <c r="EJ155" s="204"/>
      <c r="EK155" s="204"/>
      <c r="EL155" s="204"/>
      <c r="EM155" s="204"/>
      <c r="EN155" s="204"/>
      <c r="EO155" s="204"/>
      <c r="EP155" s="204"/>
      <c r="EQ155" s="204"/>
      <c r="ER155" s="204"/>
      <c r="ES155" s="204"/>
      <c r="ET155" s="204"/>
      <c r="EU155" s="204"/>
      <c r="EV155" s="204"/>
      <c r="EW155" s="204"/>
      <c r="EX155" s="204"/>
      <c r="EY155" s="204"/>
      <c r="EZ155" s="204"/>
      <c r="FA155" s="204"/>
      <c r="FB155" s="204"/>
      <c r="FC155" s="204"/>
      <c r="FD155" s="204"/>
      <c r="FE155" s="204"/>
      <c r="FF155" s="204"/>
      <c r="FG155" s="204"/>
      <c r="FH155" s="204"/>
      <c r="FI155" s="204"/>
      <c r="FJ155" s="204"/>
      <c r="FK155" s="204"/>
      <c r="FL155" s="204"/>
      <c r="FM155" s="204"/>
      <c r="FN155" s="204"/>
      <c r="FO155" s="204"/>
      <c r="FP155" s="204"/>
      <c r="FQ155" s="204"/>
      <c r="FR155" s="204"/>
      <c r="FS155" s="204"/>
      <c r="FT155" s="204"/>
      <c r="FU155" s="204"/>
      <c r="FV155" s="204"/>
      <c r="FW155" s="204"/>
      <c r="FX155" s="204"/>
      <c r="FY155" s="204"/>
      <c r="FZ155" s="204"/>
      <c r="GA155" s="204"/>
      <c r="GB155" s="204"/>
      <c r="GC155" s="204"/>
      <c r="GD155" s="204"/>
      <c r="GE155" s="204"/>
      <c r="GF155" s="204"/>
      <c r="GG155" s="204"/>
      <c r="GH155" s="204"/>
      <c r="GI155" s="204"/>
      <c r="GJ155" s="204"/>
      <c r="GK155" s="204"/>
      <c r="GL155" s="204"/>
      <c r="GM155" s="204"/>
      <c r="GN155" s="204"/>
      <c r="GO155" s="204"/>
      <c r="GP155" s="204"/>
      <c r="GQ155" s="204"/>
      <c r="GR155" s="204"/>
      <c r="GS155" s="204"/>
      <c r="GT155" s="204"/>
      <c r="GU155" s="204"/>
      <c r="GV155" s="204"/>
      <c r="GW155" s="204"/>
      <c r="GX155" s="204"/>
      <c r="GY155" s="204"/>
      <c r="GZ155" s="204"/>
      <c r="HA155" s="204"/>
      <c r="HB155" s="204"/>
      <c r="HC155" s="204"/>
      <c r="HD155" s="204"/>
      <c r="HE155" s="204"/>
      <c r="HF155" s="204"/>
      <c r="HG155" s="204"/>
      <c r="HH155" s="204"/>
      <c r="HI155" s="204"/>
      <c r="HJ155" s="204"/>
      <c r="HK155" s="204"/>
      <c r="HL155" s="204"/>
      <c r="HM155" s="204"/>
      <c r="HN155" s="204"/>
    </row>
    <row r="156" spans="1:222" ht="31.2" x14ac:dyDescent="0.2">
      <c r="A156" s="21" t="s">
        <v>71</v>
      </c>
      <c r="B156" s="21" t="s">
        <v>87</v>
      </c>
      <c r="C156" s="21" t="s">
        <v>87</v>
      </c>
      <c r="D156" s="21" t="s">
        <v>143</v>
      </c>
      <c r="E156" s="45" t="s">
        <v>145</v>
      </c>
      <c r="F156" s="568">
        <v>2017005810151</v>
      </c>
      <c r="G156" s="76" t="s">
        <v>1113</v>
      </c>
      <c r="H156" s="21" t="s">
        <v>66</v>
      </c>
      <c r="I156" s="459">
        <v>37341</v>
      </c>
      <c r="J156" s="457" t="s">
        <v>908</v>
      </c>
      <c r="K156" s="457" t="s">
        <v>910</v>
      </c>
      <c r="L156" s="458">
        <v>1</v>
      </c>
      <c r="M156" s="458" t="s">
        <v>270</v>
      </c>
      <c r="N156" s="458" t="s">
        <v>255</v>
      </c>
      <c r="O156" s="1" t="s">
        <v>685</v>
      </c>
      <c r="P156" s="29">
        <f t="shared" si="26"/>
        <v>300000000</v>
      </c>
      <c r="Q156" s="193">
        <f t="shared" si="28"/>
        <v>300000000</v>
      </c>
      <c r="R156" s="34">
        <f t="shared" si="27"/>
        <v>300000000</v>
      </c>
      <c r="S156" s="321"/>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16">
        <v>300000000</v>
      </c>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204"/>
      <c r="CD156" s="204"/>
      <c r="CE156" s="204"/>
      <c r="CF156" s="204"/>
      <c r="CG156" s="204"/>
      <c r="CH156" s="204"/>
      <c r="CI156" s="204"/>
      <c r="CJ156" s="204"/>
      <c r="CK156" s="204"/>
      <c r="CL156" s="204"/>
      <c r="CM156" s="204"/>
      <c r="CN156" s="204"/>
      <c r="CO156" s="204"/>
      <c r="CP156" s="204"/>
      <c r="CQ156" s="204"/>
      <c r="CR156" s="204"/>
      <c r="CS156" s="204"/>
      <c r="CT156" s="204"/>
      <c r="CU156" s="204"/>
      <c r="CV156" s="204"/>
      <c r="CW156" s="204"/>
      <c r="CX156" s="204"/>
      <c r="CY156" s="204"/>
      <c r="CZ156" s="204"/>
      <c r="DA156" s="204"/>
      <c r="DB156" s="204"/>
      <c r="DC156" s="204"/>
      <c r="DD156" s="204"/>
      <c r="DE156" s="204"/>
      <c r="DF156" s="204"/>
      <c r="DG156" s="204"/>
      <c r="DH156" s="204"/>
      <c r="DI156" s="204"/>
      <c r="DJ156" s="204"/>
      <c r="DK156" s="204"/>
      <c r="DL156" s="204"/>
      <c r="DM156" s="204"/>
      <c r="DN156" s="204"/>
      <c r="DO156" s="204"/>
      <c r="DP156" s="204"/>
      <c r="DQ156" s="204"/>
      <c r="DR156" s="204"/>
      <c r="DS156" s="204"/>
      <c r="DT156" s="204"/>
      <c r="DU156" s="204"/>
      <c r="DV156" s="204"/>
      <c r="DW156" s="204"/>
      <c r="DX156" s="204"/>
      <c r="DY156" s="204"/>
      <c r="DZ156" s="204"/>
      <c r="EA156" s="204"/>
      <c r="EB156" s="204"/>
      <c r="EC156" s="204"/>
      <c r="ED156" s="204"/>
      <c r="EE156" s="204"/>
      <c r="EF156" s="204"/>
      <c r="EG156" s="204"/>
      <c r="EH156" s="204"/>
      <c r="EI156" s="204"/>
      <c r="EJ156" s="204"/>
      <c r="EK156" s="204"/>
      <c r="EL156" s="204"/>
      <c r="EM156" s="204"/>
      <c r="EN156" s="204"/>
      <c r="EO156" s="204"/>
      <c r="EP156" s="204"/>
      <c r="EQ156" s="204"/>
      <c r="ER156" s="204"/>
      <c r="ES156" s="204"/>
      <c r="ET156" s="204"/>
      <c r="EU156" s="204"/>
      <c r="EV156" s="204"/>
      <c r="EW156" s="204"/>
      <c r="EX156" s="204"/>
      <c r="EY156" s="204"/>
      <c r="EZ156" s="204"/>
      <c r="FA156" s="204"/>
      <c r="FB156" s="204"/>
      <c r="FC156" s="204"/>
      <c r="FD156" s="204"/>
      <c r="FE156" s="204"/>
      <c r="FF156" s="204"/>
      <c r="FG156" s="204"/>
      <c r="FH156" s="204"/>
      <c r="FI156" s="204"/>
      <c r="FJ156" s="204"/>
      <c r="FK156" s="204"/>
      <c r="FL156" s="204"/>
      <c r="FM156" s="204"/>
      <c r="FN156" s="204"/>
      <c r="FO156" s="204"/>
      <c r="FP156" s="204"/>
      <c r="FQ156" s="204"/>
      <c r="FR156" s="204"/>
      <c r="FS156" s="204"/>
      <c r="FT156" s="204"/>
      <c r="FU156" s="204"/>
      <c r="FV156" s="204"/>
      <c r="FW156" s="204"/>
      <c r="FX156" s="204"/>
      <c r="FY156" s="204"/>
      <c r="FZ156" s="204"/>
      <c r="GA156" s="204"/>
      <c r="GB156" s="204"/>
      <c r="GC156" s="204"/>
      <c r="GD156" s="204"/>
      <c r="GE156" s="204"/>
      <c r="GF156" s="204"/>
      <c r="GG156" s="204"/>
      <c r="GH156" s="204"/>
      <c r="GI156" s="204"/>
      <c r="GJ156" s="204"/>
      <c r="GK156" s="204"/>
      <c r="GL156" s="204"/>
      <c r="GM156" s="204"/>
      <c r="GN156" s="204"/>
      <c r="GO156" s="204"/>
      <c r="GP156" s="204"/>
      <c r="GQ156" s="204"/>
      <c r="GR156" s="204"/>
      <c r="GS156" s="204"/>
      <c r="GT156" s="204"/>
      <c r="GU156" s="204"/>
      <c r="GV156" s="204"/>
      <c r="GW156" s="204"/>
      <c r="GX156" s="204"/>
      <c r="GY156" s="204"/>
      <c r="GZ156" s="204"/>
      <c r="HA156" s="204"/>
      <c r="HB156" s="204"/>
      <c r="HC156" s="204"/>
      <c r="HD156" s="204"/>
      <c r="HE156" s="204"/>
      <c r="HF156" s="204"/>
      <c r="HG156" s="204"/>
      <c r="HH156" s="204"/>
      <c r="HI156" s="204"/>
      <c r="HJ156" s="204"/>
      <c r="HK156" s="204"/>
      <c r="HL156" s="204"/>
      <c r="HM156" s="204"/>
      <c r="HN156" s="204"/>
    </row>
    <row r="157" spans="1:222" ht="46.8" x14ac:dyDescent="0.2">
      <c r="A157" s="21" t="s">
        <v>71</v>
      </c>
      <c r="B157" s="21" t="s">
        <v>87</v>
      </c>
      <c r="C157" s="21" t="s">
        <v>87</v>
      </c>
      <c r="D157" s="21" t="s">
        <v>143</v>
      </c>
      <c r="E157" s="45" t="s">
        <v>145</v>
      </c>
      <c r="F157" s="468" t="s">
        <v>679</v>
      </c>
      <c r="G157" s="76" t="s">
        <v>1114</v>
      </c>
      <c r="H157" s="21" t="s">
        <v>66</v>
      </c>
      <c r="I157" s="459">
        <v>38802</v>
      </c>
      <c r="J157" s="457" t="s">
        <v>906</v>
      </c>
      <c r="K157" s="457" t="s">
        <v>911</v>
      </c>
      <c r="L157" s="458">
        <v>3</v>
      </c>
      <c r="M157" s="458" t="s">
        <v>270</v>
      </c>
      <c r="N157" s="458" t="s">
        <v>255</v>
      </c>
      <c r="O157" s="1" t="s">
        <v>773</v>
      </c>
      <c r="P157" s="29">
        <f t="shared" si="26"/>
        <v>1551950000</v>
      </c>
      <c r="Q157" s="193">
        <f t="shared" si="28"/>
        <v>1551950000</v>
      </c>
      <c r="R157" s="34">
        <f t="shared" si="27"/>
        <v>1551950000</v>
      </c>
      <c r="S157" s="321"/>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16">
        <f>1550000000+1950000</f>
        <v>1551950000</v>
      </c>
      <c r="BD157" s="34"/>
      <c r="BE157" s="16"/>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c r="EP157" s="204"/>
      <c r="EQ157" s="204"/>
      <c r="ER157" s="204"/>
      <c r="ES157" s="204"/>
      <c r="ET157" s="204"/>
      <c r="EU157" s="204"/>
      <c r="EV157" s="204"/>
      <c r="EW157" s="204"/>
      <c r="EX157" s="204"/>
      <c r="EY157" s="204"/>
      <c r="EZ157" s="204"/>
      <c r="FA157" s="204"/>
      <c r="FB157" s="204"/>
      <c r="FC157" s="204"/>
      <c r="FD157" s="204"/>
      <c r="FE157" s="204"/>
      <c r="FF157" s="204"/>
      <c r="FG157" s="204"/>
      <c r="FH157" s="204"/>
      <c r="FI157" s="204"/>
      <c r="FJ157" s="204"/>
      <c r="FK157" s="204"/>
      <c r="FL157" s="204"/>
      <c r="FM157" s="204"/>
      <c r="FN157" s="204"/>
      <c r="FO157" s="204"/>
      <c r="FP157" s="204"/>
      <c r="FQ157" s="204"/>
      <c r="FR157" s="204"/>
      <c r="FS157" s="204"/>
      <c r="FT157" s="204"/>
      <c r="FU157" s="204"/>
      <c r="FV157" s="204"/>
      <c r="FW157" s="204"/>
      <c r="FX157" s="204"/>
      <c r="FY157" s="204"/>
      <c r="FZ157" s="204"/>
      <c r="GA157" s="204"/>
      <c r="GB157" s="204"/>
      <c r="GC157" s="204"/>
      <c r="GD157" s="204"/>
      <c r="GE157" s="204"/>
      <c r="GF157" s="204"/>
      <c r="GG157" s="204"/>
      <c r="GH157" s="204"/>
      <c r="GI157" s="204"/>
      <c r="GJ157" s="204"/>
      <c r="GK157" s="204"/>
      <c r="GL157" s="204"/>
      <c r="GM157" s="204"/>
      <c r="GN157" s="204"/>
      <c r="GO157" s="204"/>
      <c r="GP157" s="204"/>
      <c r="GQ157" s="204"/>
      <c r="GR157" s="204"/>
      <c r="GS157" s="204"/>
      <c r="GT157" s="204"/>
      <c r="GU157" s="204"/>
      <c r="GV157" s="204"/>
      <c r="GW157" s="204"/>
      <c r="GX157" s="204"/>
      <c r="GY157" s="204"/>
      <c r="GZ157" s="204"/>
      <c r="HA157" s="204"/>
      <c r="HB157" s="204"/>
      <c r="HC157" s="204"/>
      <c r="HD157" s="204"/>
      <c r="HE157" s="204"/>
      <c r="HF157" s="204"/>
      <c r="HG157" s="204"/>
      <c r="HH157" s="180"/>
      <c r="HI157" s="180"/>
      <c r="HJ157" s="180"/>
      <c r="HK157" s="180"/>
      <c r="HL157" s="180"/>
      <c r="HM157" s="180"/>
      <c r="HN157" s="180"/>
    </row>
    <row r="158" spans="1:222" ht="31.2" x14ac:dyDescent="0.2">
      <c r="A158" s="21" t="s">
        <v>71</v>
      </c>
      <c r="B158" s="21" t="s">
        <v>87</v>
      </c>
      <c r="C158" s="21" t="s">
        <v>87</v>
      </c>
      <c r="D158" s="21" t="s">
        <v>143</v>
      </c>
      <c r="E158" s="45" t="s">
        <v>145</v>
      </c>
      <c r="F158" s="468" t="s">
        <v>680</v>
      </c>
      <c r="G158" s="76" t="s">
        <v>1115</v>
      </c>
      <c r="H158" s="21" t="s">
        <v>66</v>
      </c>
      <c r="I158" s="459">
        <v>38072</v>
      </c>
      <c r="J158" s="462" t="s">
        <v>908</v>
      </c>
      <c r="K158" s="462" t="s">
        <v>912</v>
      </c>
      <c r="L158" s="506">
        <v>15</v>
      </c>
      <c r="M158" s="458" t="s">
        <v>270</v>
      </c>
      <c r="N158" s="458" t="s">
        <v>255</v>
      </c>
      <c r="O158" s="552" t="s">
        <v>774</v>
      </c>
      <c r="P158" s="29">
        <f t="shared" si="26"/>
        <v>200000000</v>
      </c>
      <c r="Q158" s="193">
        <f t="shared" si="28"/>
        <v>200000000</v>
      </c>
      <c r="R158" s="34">
        <f t="shared" si="27"/>
        <v>200000000</v>
      </c>
      <c r="S158" s="322"/>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v>200000000</v>
      </c>
      <c r="BD158" s="323"/>
      <c r="BE158" s="323"/>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323"/>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row>
    <row r="159" spans="1:222" ht="31.2" x14ac:dyDescent="0.2">
      <c r="A159" s="21" t="s">
        <v>71</v>
      </c>
      <c r="B159" s="21" t="s">
        <v>87</v>
      </c>
      <c r="C159" s="21" t="s">
        <v>87</v>
      </c>
      <c r="D159" s="21" t="s">
        <v>143</v>
      </c>
      <c r="E159" s="45" t="s">
        <v>145</v>
      </c>
      <c r="F159" s="455" t="s">
        <v>681</v>
      </c>
      <c r="G159" s="76" t="s">
        <v>1116</v>
      </c>
      <c r="H159" s="21" t="s">
        <v>66</v>
      </c>
      <c r="I159" s="459">
        <v>37706</v>
      </c>
      <c r="J159" s="462" t="s">
        <v>908</v>
      </c>
      <c r="K159" s="462" t="s">
        <v>913</v>
      </c>
      <c r="L159" s="506">
        <v>2</v>
      </c>
      <c r="M159" s="458" t="s">
        <v>270</v>
      </c>
      <c r="N159" s="458" t="s">
        <v>255</v>
      </c>
      <c r="O159" s="552" t="s">
        <v>1048</v>
      </c>
      <c r="P159" s="29">
        <f t="shared" si="26"/>
        <v>557000000</v>
      </c>
      <c r="Q159" s="193">
        <f t="shared" si="28"/>
        <v>557000000</v>
      </c>
      <c r="R159" s="34">
        <f t="shared" si="27"/>
        <v>557000000</v>
      </c>
      <c r="S159" s="322"/>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f>360000000-BD159+197000000</f>
        <v>482000000</v>
      </c>
      <c r="BD159" s="323">
        <v>75000000</v>
      </c>
      <c r="BE159" s="323"/>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c r="BZ159" s="323"/>
      <c r="CA159" s="323"/>
      <c r="CB159" s="323"/>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row>
    <row r="160" spans="1:222" x14ac:dyDescent="0.2">
      <c r="A160" s="60" t="s">
        <v>71</v>
      </c>
      <c r="B160" s="60" t="s">
        <v>87</v>
      </c>
      <c r="C160" s="60" t="s">
        <v>87</v>
      </c>
      <c r="D160" s="60" t="s">
        <v>143</v>
      </c>
      <c r="E160" s="92" t="s">
        <v>151</v>
      </c>
      <c r="F160" s="576"/>
      <c r="G160" s="98"/>
      <c r="H160" s="56"/>
      <c r="I160" s="451"/>
      <c r="J160" s="451"/>
      <c r="K160" s="451"/>
      <c r="L160" s="452"/>
      <c r="M160" s="451"/>
      <c r="N160" s="451"/>
      <c r="O160" s="57" t="s">
        <v>152</v>
      </c>
      <c r="P160" s="29"/>
      <c r="Q160" s="193">
        <f t="shared" si="28"/>
        <v>0</v>
      </c>
      <c r="R160" s="34">
        <f t="shared" si="27"/>
        <v>0</v>
      </c>
      <c r="S160" s="211"/>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80"/>
      <c r="HI160" s="180"/>
      <c r="HJ160" s="180"/>
      <c r="HK160" s="180"/>
      <c r="HL160" s="180"/>
      <c r="HM160" s="180"/>
      <c r="HN160" s="180"/>
    </row>
    <row r="161" spans="1:222" ht="39" x14ac:dyDescent="0.2">
      <c r="A161" s="21" t="s">
        <v>71</v>
      </c>
      <c r="B161" s="8" t="s">
        <v>87</v>
      </c>
      <c r="C161" s="8" t="s">
        <v>87</v>
      </c>
      <c r="D161" s="8" t="s">
        <v>143</v>
      </c>
      <c r="E161" s="91" t="s">
        <v>151</v>
      </c>
      <c r="F161" s="468" t="s">
        <v>686</v>
      </c>
      <c r="G161" s="129" t="s">
        <v>1117</v>
      </c>
      <c r="H161" s="28" t="s">
        <v>66</v>
      </c>
      <c r="I161" s="467">
        <v>37648</v>
      </c>
      <c r="J161" s="442" t="s">
        <v>914</v>
      </c>
      <c r="K161" s="442" t="s">
        <v>915</v>
      </c>
      <c r="L161" s="443">
        <v>1</v>
      </c>
      <c r="M161" s="458" t="s">
        <v>270</v>
      </c>
      <c r="N161" s="458" t="s">
        <v>255</v>
      </c>
      <c r="O161" s="553" t="s">
        <v>687</v>
      </c>
      <c r="P161" s="29">
        <f>Q161</f>
        <v>218000000</v>
      </c>
      <c r="Q161" s="193">
        <f t="shared" si="28"/>
        <v>218000000</v>
      </c>
      <c r="R161" s="34">
        <f t="shared" si="27"/>
        <v>218000000</v>
      </c>
      <c r="S161" s="19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v>100000000</v>
      </c>
      <c r="BD161" s="33"/>
      <c r="BE161" s="33"/>
      <c r="BF161" s="33"/>
      <c r="BG161" s="33"/>
      <c r="BH161" s="33"/>
      <c r="BI161" s="33"/>
      <c r="BJ161" s="33"/>
      <c r="BK161" s="33"/>
      <c r="BL161" s="33"/>
      <c r="BM161" s="33"/>
      <c r="BN161" s="33"/>
      <c r="BO161" s="33"/>
      <c r="BP161" s="33"/>
      <c r="BQ161" s="33"/>
      <c r="BR161" s="33"/>
      <c r="BS161" s="33"/>
      <c r="BT161" s="33"/>
      <c r="BU161" s="33">
        <v>118000000</v>
      </c>
      <c r="BV161" s="33"/>
      <c r="BW161" s="33"/>
      <c r="BX161" s="33"/>
      <c r="BY161" s="33"/>
      <c r="BZ161" s="33"/>
      <c r="CA161" s="33"/>
      <c r="CB161" s="33"/>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c r="GT161" s="198"/>
      <c r="GU161" s="198"/>
      <c r="GV161" s="198"/>
      <c r="GW161" s="198"/>
      <c r="GX161" s="198"/>
      <c r="GY161" s="198"/>
      <c r="GZ161" s="198"/>
      <c r="HA161" s="198"/>
      <c r="HB161" s="198"/>
      <c r="HC161" s="198"/>
      <c r="HD161" s="198"/>
      <c r="HE161" s="198"/>
      <c r="HF161" s="198"/>
      <c r="HG161" s="198"/>
      <c r="HH161" s="204"/>
      <c r="HI161" s="204"/>
      <c r="HJ161" s="204"/>
      <c r="HK161" s="204"/>
      <c r="HL161" s="204"/>
      <c r="HM161" s="204"/>
      <c r="HN161" s="204"/>
    </row>
    <row r="162" spans="1:222" x14ac:dyDescent="0.2">
      <c r="A162" s="205" t="s">
        <v>71</v>
      </c>
      <c r="B162" s="205" t="s">
        <v>87</v>
      </c>
      <c r="C162" s="205" t="s">
        <v>50</v>
      </c>
      <c r="D162" s="205"/>
      <c r="E162" s="206"/>
      <c r="F162" s="565"/>
      <c r="G162" s="94"/>
      <c r="H162" s="208"/>
      <c r="I162" s="436"/>
      <c r="J162" s="436"/>
      <c r="K162" s="436"/>
      <c r="L162" s="437"/>
      <c r="M162" s="436"/>
      <c r="N162" s="436"/>
      <c r="O162" s="209" t="s">
        <v>89</v>
      </c>
      <c r="P162" s="29">
        <f>Q162</f>
        <v>0</v>
      </c>
      <c r="Q162" s="193">
        <f t="shared" si="28"/>
        <v>0</v>
      </c>
      <c r="R162" s="34">
        <f t="shared" si="27"/>
        <v>0</v>
      </c>
      <c r="S162" s="211"/>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c r="GT162" s="198"/>
      <c r="GU162" s="198"/>
      <c r="GV162" s="198"/>
      <c r="GW162" s="198"/>
      <c r="GX162" s="198"/>
      <c r="GY162" s="198"/>
      <c r="GZ162" s="198"/>
      <c r="HA162" s="198"/>
      <c r="HB162" s="198"/>
      <c r="HC162" s="198"/>
      <c r="HD162" s="198"/>
      <c r="HE162" s="198"/>
      <c r="HF162" s="198"/>
      <c r="HG162" s="198"/>
      <c r="HH162" s="204"/>
      <c r="HI162" s="204"/>
      <c r="HJ162" s="204"/>
      <c r="HK162" s="204"/>
      <c r="HL162" s="204"/>
      <c r="HM162" s="204"/>
      <c r="HN162" s="204"/>
    </row>
    <row r="163" spans="1:222" x14ac:dyDescent="0.2">
      <c r="A163" s="30" t="s">
        <v>71</v>
      </c>
      <c r="B163" s="30" t="s">
        <v>87</v>
      </c>
      <c r="C163" s="30" t="s">
        <v>50</v>
      </c>
      <c r="D163" s="30" t="s">
        <v>153</v>
      </c>
      <c r="E163" s="89"/>
      <c r="F163" s="570"/>
      <c r="G163" s="97"/>
      <c r="H163" s="19"/>
      <c r="I163" s="446"/>
      <c r="J163" s="446"/>
      <c r="K163" s="446"/>
      <c r="L163" s="447"/>
      <c r="M163" s="446"/>
      <c r="N163" s="446"/>
      <c r="O163" s="20" t="s">
        <v>176</v>
      </c>
      <c r="P163" s="29">
        <f>Q163</f>
        <v>0</v>
      </c>
      <c r="Q163" s="193">
        <f t="shared" si="28"/>
        <v>0</v>
      </c>
      <c r="R163" s="34">
        <f t="shared" si="27"/>
        <v>0</v>
      </c>
      <c r="S163" s="211"/>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c r="GT163" s="198"/>
      <c r="GU163" s="198"/>
      <c r="GV163" s="198"/>
      <c r="GW163" s="198"/>
      <c r="GX163" s="198"/>
      <c r="GY163" s="198"/>
      <c r="GZ163" s="198"/>
      <c r="HA163" s="198"/>
      <c r="HB163" s="198"/>
      <c r="HC163" s="198"/>
      <c r="HD163" s="198"/>
      <c r="HE163" s="198"/>
      <c r="HF163" s="198"/>
      <c r="HG163" s="198"/>
      <c r="HH163" s="180"/>
      <c r="HI163" s="180"/>
      <c r="HJ163" s="180"/>
      <c r="HK163" s="180"/>
      <c r="HL163" s="180"/>
      <c r="HM163" s="180"/>
      <c r="HN163" s="180"/>
    </row>
    <row r="164" spans="1:222" x14ac:dyDescent="0.2">
      <c r="A164" s="60" t="s">
        <v>71</v>
      </c>
      <c r="B164" s="60" t="s">
        <v>87</v>
      </c>
      <c r="C164" s="60" t="s">
        <v>50</v>
      </c>
      <c r="D164" s="60" t="s">
        <v>153</v>
      </c>
      <c r="E164" s="92" t="s">
        <v>78</v>
      </c>
      <c r="F164" s="573"/>
      <c r="G164" s="98"/>
      <c r="H164" s="56"/>
      <c r="I164" s="451"/>
      <c r="J164" s="451"/>
      <c r="K164" s="451"/>
      <c r="L164" s="452"/>
      <c r="M164" s="451"/>
      <c r="N164" s="451"/>
      <c r="O164" s="57" t="s">
        <v>154</v>
      </c>
      <c r="P164" s="29"/>
      <c r="Q164" s="193">
        <f t="shared" si="28"/>
        <v>0</v>
      </c>
      <c r="R164" s="34">
        <f t="shared" si="27"/>
        <v>0</v>
      </c>
      <c r="S164" s="211"/>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c r="GT164" s="198"/>
      <c r="GU164" s="198"/>
      <c r="GV164" s="198"/>
      <c r="GW164" s="198"/>
      <c r="GX164" s="198"/>
      <c r="GY164" s="198"/>
      <c r="GZ164" s="198"/>
      <c r="HA164" s="198"/>
      <c r="HB164" s="198"/>
      <c r="HC164" s="198"/>
      <c r="HD164" s="198"/>
      <c r="HE164" s="198"/>
      <c r="HF164" s="198"/>
      <c r="HG164" s="198"/>
      <c r="HH164" s="180"/>
      <c r="HI164" s="180"/>
      <c r="HJ164" s="180"/>
      <c r="HK164" s="180"/>
      <c r="HL164" s="180"/>
      <c r="HM164" s="180"/>
      <c r="HN164" s="180"/>
    </row>
    <row r="165" spans="1:222" ht="46.8" x14ac:dyDescent="0.2">
      <c r="A165" s="21" t="s">
        <v>71</v>
      </c>
      <c r="B165" s="8" t="s">
        <v>87</v>
      </c>
      <c r="C165" s="8" t="s">
        <v>50</v>
      </c>
      <c r="D165" s="8" t="s">
        <v>153</v>
      </c>
      <c r="E165" s="91" t="s">
        <v>78</v>
      </c>
      <c r="F165" s="582" t="s">
        <v>576</v>
      </c>
      <c r="G165" s="129" t="s">
        <v>1118</v>
      </c>
      <c r="H165" s="28" t="s">
        <v>66</v>
      </c>
      <c r="I165" s="467">
        <v>38859</v>
      </c>
      <c r="J165" s="497" t="s">
        <v>916</v>
      </c>
      <c r="K165" s="497" t="s">
        <v>917</v>
      </c>
      <c r="L165" s="445">
        <v>100</v>
      </c>
      <c r="M165" s="443" t="s">
        <v>261</v>
      </c>
      <c r="N165" s="443" t="s">
        <v>918</v>
      </c>
      <c r="O165" s="72" t="s">
        <v>577</v>
      </c>
      <c r="P165" s="29">
        <f>Q165</f>
        <v>50000000</v>
      </c>
      <c r="Q165" s="193">
        <f t="shared" si="28"/>
        <v>50000000</v>
      </c>
      <c r="R165" s="34">
        <f t="shared" si="27"/>
        <v>50000000</v>
      </c>
      <c r="S165" s="211"/>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v>50000000</v>
      </c>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c r="GT165" s="198"/>
      <c r="GU165" s="198"/>
      <c r="GV165" s="198"/>
      <c r="GW165" s="198"/>
      <c r="GX165" s="198"/>
      <c r="GY165" s="198"/>
      <c r="GZ165" s="198"/>
      <c r="HA165" s="198"/>
      <c r="HB165" s="198"/>
      <c r="HC165" s="198"/>
      <c r="HD165" s="198"/>
      <c r="HE165" s="198"/>
      <c r="HF165" s="198"/>
      <c r="HG165" s="198"/>
      <c r="HH165" s="198"/>
      <c r="HI165" s="198"/>
      <c r="HJ165" s="198"/>
      <c r="HK165" s="198"/>
      <c r="HL165" s="198"/>
      <c r="HM165" s="198"/>
      <c r="HN165" s="198"/>
    </row>
    <row r="166" spans="1:222" x14ac:dyDescent="0.2">
      <c r="A166" s="60" t="s">
        <v>71</v>
      </c>
      <c r="B166" s="60" t="s">
        <v>87</v>
      </c>
      <c r="C166" s="60" t="s">
        <v>50</v>
      </c>
      <c r="D166" s="60" t="s">
        <v>153</v>
      </c>
      <c r="E166" s="92" t="s">
        <v>156</v>
      </c>
      <c r="F166" s="573"/>
      <c r="G166" s="98"/>
      <c r="H166" s="56"/>
      <c r="I166" s="451"/>
      <c r="J166" s="451"/>
      <c r="K166" s="451"/>
      <c r="L166" s="452"/>
      <c r="M166" s="451"/>
      <c r="N166" s="451"/>
      <c r="O166" s="57" t="s">
        <v>157</v>
      </c>
      <c r="P166" s="29"/>
      <c r="Q166" s="193">
        <f t="shared" si="28"/>
        <v>0</v>
      </c>
      <c r="R166" s="34">
        <f t="shared" si="27"/>
        <v>0</v>
      </c>
      <c r="S166" s="211"/>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c r="GT166" s="198"/>
      <c r="GU166" s="198"/>
      <c r="GV166" s="198"/>
      <c r="GW166" s="198"/>
      <c r="GX166" s="198"/>
      <c r="GY166" s="198"/>
      <c r="GZ166" s="198"/>
      <c r="HA166" s="198"/>
      <c r="HB166" s="198"/>
      <c r="HC166" s="198"/>
      <c r="HD166" s="198"/>
      <c r="HE166" s="198"/>
      <c r="HF166" s="198"/>
      <c r="HG166" s="198"/>
      <c r="HH166" s="180"/>
      <c r="HI166" s="180"/>
      <c r="HJ166" s="180"/>
      <c r="HK166" s="180"/>
      <c r="HL166" s="180"/>
      <c r="HM166" s="180"/>
      <c r="HN166" s="180"/>
    </row>
    <row r="167" spans="1:222" ht="39" x14ac:dyDescent="0.2">
      <c r="A167" s="21" t="s">
        <v>71</v>
      </c>
      <c r="B167" s="8" t="s">
        <v>87</v>
      </c>
      <c r="C167" s="8" t="s">
        <v>50</v>
      </c>
      <c r="D167" s="8" t="s">
        <v>153</v>
      </c>
      <c r="E167" s="91" t="s">
        <v>156</v>
      </c>
      <c r="F167" s="582" t="s">
        <v>578</v>
      </c>
      <c r="G167" s="129" t="s">
        <v>1119</v>
      </c>
      <c r="H167" s="28" t="s">
        <v>66</v>
      </c>
      <c r="I167" s="507" t="s">
        <v>579</v>
      </c>
      <c r="J167" s="442" t="s">
        <v>919</v>
      </c>
      <c r="K167" s="442" t="s">
        <v>920</v>
      </c>
      <c r="L167" s="443">
        <v>200</v>
      </c>
      <c r="M167" s="443" t="s">
        <v>261</v>
      </c>
      <c r="N167" s="443" t="s">
        <v>918</v>
      </c>
      <c r="O167" s="324" t="s">
        <v>580</v>
      </c>
      <c r="P167" s="29">
        <f>Q167</f>
        <v>50000000</v>
      </c>
      <c r="Q167" s="193">
        <f t="shared" si="28"/>
        <v>50000000</v>
      </c>
      <c r="R167" s="34">
        <f t="shared" si="27"/>
        <v>50000000</v>
      </c>
      <c r="S167" s="211"/>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v>50000000</v>
      </c>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c r="GT167" s="198"/>
      <c r="GU167" s="198"/>
      <c r="GV167" s="198"/>
      <c r="GW167" s="198"/>
      <c r="GX167" s="198"/>
      <c r="GY167" s="198"/>
      <c r="GZ167" s="198"/>
      <c r="HA167" s="198"/>
      <c r="HB167" s="198"/>
      <c r="HC167" s="198"/>
      <c r="HD167" s="198"/>
      <c r="HE167" s="198"/>
      <c r="HF167" s="198"/>
      <c r="HG167" s="198"/>
      <c r="HH167" s="180"/>
      <c r="HI167" s="180"/>
      <c r="HJ167" s="180"/>
      <c r="HK167" s="180"/>
      <c r="HL167" s="180"/>
      <c r="HM167" s="180"/>
      <c r="HN167" s="180"/>
    </row>
    <row r="168" spans="1:222" ht="20.399999999999999" x14ac:dyDescent="0.2">
      <c r="A168" s="10" t="s">
        <v>96</v>
      </c>
      <c r="B168" s="10"/>
      <c r="C168" s="10"/>
      <c r="D168" s="10"/>
      <c r="E168" s="86"/>
      <c r="F168" s="575"/>
      <c r="G168" s="84"/>
      <c r="H168" s="11"/>
      <c r="I168" s="432"/>
      <c r="J168" s="432"/>
      <c r="K168" s="432"/>
      <c r="L168" s="433"/>
      <c r="M168" s="432"/>
      <c r="N168" s="432"/>
      <c r="O168" s="12" t="s">
        <v>158</v>
      </c>
      <c r="P168" s="29">
        <f>Q168</f>
        <v>0</v>
      </c>
      <c r="Q168" s="193">
        <f t="shared" si="28"/>
        <v>0</v>
      </c>
      <c r="R168" s="34">
        <f t="shared" si="27"/>
        <v>0</v>
      </c>
      <c r="S168" s="199"/>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204"/>
      <c r="CD168" s="204"/>
      <c r="CE168" s="204"/>
      <c r="CF168" s="204"/>
      <c r="CG168" s="204"/>
      <c r="CH168" s="204"/>
      <c r="CI168" s="204"/>
      <c r="CJ168" s="204"/>
      <c r="CK168" s="204"/>
      <c r="CL168" s="204"/>
      <c r="CM168" s="204"/>
      <c r="CN168" s="204"/>
      <c r="CO168" s="204"/>
      <c r="CP168" s="204"/>
      <c r="CQ168" s="204"/>
      <c r="CR168" s="204"/>
      <c r="CS168" s="204"/>
      <c r="CT168" s="204"/>
      <c r="CU168" s="204"/>
      <c r="CV168" s="204"/>
      <c r="CW168" s="204"/>
      <c r="CX168" s="204"/>
      <c r="CY168" s="204"/>
      <c r="CZ168" s="204"/>
      <c r="DA168" s="204"/>
      <c r="DB168" s="204"/>
      <c r="DC168" s="204"/>
      <c r="DD168" s="204"/>
      <c r="DE168" s="204"/>
      <c r="DF168" s="204"/>
      <c r="DG168" s="204"/>
      <c r="DH168" s="204"/>
      <c r="DI168" s="204"/>
      <c r="DJ168" s="204"/>
      <c r="DK168" s="204"/>
      <c r="DL168" s="204"/>
      <c r="DM168" s="204"/>
      <c r="DN168" s="204"/>
      <c r="DO168" s="204"/>
      <c r="DP168" s="204"/>
      <c r="DQ168" s="204"/>
      <c r="DR168" s="204"/>
      <c r="DS168" s="204"/>
      <c r="DT168" s="204"/>
      <c r="DU168" s="204"/>
      <c r="DV168" s="204"/>
      <c r="DW168" s="204"/>
      <c r="DX168" s="204"/>
      <c r="DY168" s="204"/>
      <c r="DZ168" s="204"/>
      <c r="EA168" s="204"/>
      <c r="EB168" s="204"/>
      <c r="EC168" s="204"/>
      <c r="ED168" s="204"/>
      <c r="EE168" s="204"/>
      <c r="EF168" s="204"/>
      <c r="EG168" s="204"/>
      <c r="EH168" s="204"/>
      <c r="EI168" s="204"/>
      <c r="EJ168" s="204"/>
      <c r="EK168" s="204"/>
      <c r="EL168" s="204"/>
      <c r="EM168" s="204"/>
      <c r="EN168" s="204"/>
      <c r="EO168" s="204"/>
      <c r="EP168" s="204"/>
      <c r="EQ168" s="204"/>
      <c r="ER168" s="204"/>
      <c r="ES168" s="204"/>
      <c r="ET168" s="204"/>
      <c r="EU168" s="204"/>
      <c r="EV168" s="204"/>
      <c r="EW168" s="204"/>
      <c r="EX168" s="204"/>
      <c r="EY168" s="204"/>
      <c r="EZ168" s="204"/>
      <c r="FA168" s="204"/>
      <c r="FB168" s="204"/>
      <c r="FC168" s="204"/>
      <c r="FD168" s="204"/>
      <c r="FE168" s="204"/>
      <c r="FF168" s="204"/>
      <c r="FG168" s="204"/>
      <c r="FH168" s="204"/>
      <c r="FI168" s="204"/>
      <c r="FJ168" s="204"/>
      <c r="FK168" s="204"/>
      <c r="FL168" s="204"/>
      <c r="FM168" s="204"/>
      <c r="FN168" s="204"/>
      <c r="FO168" s="204"/>
      <c r="FP168" s="204"/>
      <c r="FQ168" s="204"/>
      <c r="FR168" s="204"/>
      <c r="FS168" s="204"/>
      <c r="FT168" s="204"/>
      <c r="FU168" s="204"/>
      <c r="FV168" s="204"/>
      <c r="FW168" s="204"/>
      <c r="FX168" s="204"/>
      <c r="FY168" s="204"/>
      <c r="FZ168" s="204"/>
      <c r="GA168" s="204"/>
      <c r="GB168" s="204"/>
      <c r="GC168" s="204"/>
      <c r="GD168" s="204"/>
      <c r="GE168" s="204"/>
      <c r="GF168" s="204"/>
      <c r="GG168" s="204"/>
      <c r="GH168" s="204"/>
      <c r="GI168" s="204"/>
      <c r="GJ168" s="204"/>
      <c r="GK168" s="204"/>
      <c r="GL168" s="204"/>
      <c r="GM168" s="204"/>
      <c r="GN168" s="204"/>
      <c r="GO168" s="204"/>
      <c r="GP168" s="204"/>
      <c r="GQ168" s="204"/>
      <c r="GR168" s="204"/>
      <c r="GS168" s="204"/>
      <c r="GT168" s="204"/>
      <c r="GU168" s="204"/>
      <c r="GV168" s="204"/>
      <c r="GW168" s="204"/>
      <c r="GX168" s="204"/>
      <c r="GY168" s="204"/>
      <c r="GZ168" s="204"/>
      <c r="HA168" s="204"/>
      <c r="HB168" s="204"/>
      <c r="HC168" s="204"/>
      <c r="HD168" s="204"/>
      <c r="HE168" s="204"/>
      <c r="HF168" s="204"/>
      <c r="HG168" s="204"/>
      <c r="HH168" s="180"/>
      <c r="HI168" s="180"/>
      <c r="HJ168" s="180"/>
      <c r="HK168" s="180"/>
      <c r="HL168" s="180"/>
      <c r="HM168" s="180"/>
      <c r="HN168" s="180"/>
    </row>
    <row r="169" spans="1:222" x14ac:dyDescent="0.2">
      <c r="A169" s="13" t="s">
        <v>96</v>
      </c>
      <c r="B169" s="13" t="s">
        <v>50</v>
      </c>
      <c r="C169" s="13"/>
      <c r="D169" s="13"/>
      <c r="E169" s="87"/>
      <c r="F169" s="564"/>
      <c r="G169" s="93"/>
      <c r="H169" s="14"/>
      <c r="I169" s="434"/>
      <c r="J169" s="434"/>
      <c r="K169" s="434"/>
      <c r="L169" s="435"/>
      <c r="M169" s="434"/>
      <c r="N169" s="434"/>
      <c r="O169" s="15" t="s">
        <v>106</v>
      </c>
      <c r="P169" s="29">
        <f>Q169</f>
        <v>0</v>
      </c>
      <c r="Q169" s="193">
        <f t="shared" si="28"/>
        <v>0</v>
      </c>
      <c r="R169" s="34">
        <f t="shared" si="27"/>
        <v>0</v>
      </c>
      <c r="S169" s="199"/>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204"/>
      <c r="CD169" s="204"/>
      <c r="CE169" s="204"/>
      <c r="CF169" s="204"/>
      <c r="CG169" s="204"/>
      <c r="CH169" s="204"/>
      <c r="CI169" s="204"/>
      <c r="CJ169" s="204"/>
      <c r="CK169" s="204"/>
      <c r="CL169" s="204"/>
      <c r="CM169" s="204"/>
      <c r="CN169" s="204"/>
      <c r="CO169" s="204"/>
      <c r="CP169" s="204"/>
      <c r="CQ169" s="204"/>
      <c r="CR169" s="204"/>
      <c r="CS169" s="204"/>
      <c r="CT169" s="204"/>
      <c r="CU169" s="204"/>
      <c r="CV169" s="204"/>
      <c r="CW169" s="204"/>
      <c r="CX169" s="204"/>
      <c r="CY169" s="204"/>
      <c r="CZ169" s="204"/>
      <c r="DA169" s="204"/>
      <c r="DB169" s="204"/>
      <c r="DC169" s="204"/>
      <c r="DD169" s="204"/>
      <c r="DE169" s="204"/>
      <c r="DF169" s="204"/>
      <c r="DG169" s="204"/>
      <c r="DH169" s="204"/>
      <c r="DI169" s="204"/>
      <c r="DJ169" s="204"/>
      <c r="DK169" s="204"/>
      <c r="DL169" s="204"/>
      <c r="DM169" s="204"/>
      <c r="DN169" s="204"/>
      <c r="DO169" s="204"/>
      <c r="DP169" s="204"/>
      <c r="DQ169" s="204"/>
      <c r="DR169" s="204"/>
      <c r="DS169" s="204"/>
      <c r="DT169" s="204"/>
      <c r="DU169" s="204"/>
      <c r="DV169" s="204"/>
      <c r="DW169" s="204"/>
      <c r="DX169" s="204"/>
      <c r="DY169" s="204"/>
      <c r="DZ169" s="204"/>
      <c r="EA169" s="204"/>
      <c r="EB169" s="204"/>
      <c r="EC169" s="204"/>
      <c r="ED169" s="204"/>
      <c r="EE169" s="204"/>
      <c r="EF169" s="204"/>
      <c r="EG169" s="204"/>
      <c r="EH169" s="204"/>
      <c r="EI169" s="204"/>
      <c r="EJ169" s="204"/>
      <c r="EK169" s="204"/>
      <c r="EL169" s="204"/>
      <c r="EM169" s="204"/>
      <c r="EN169" s="204"/>
      <c r="EO169" s="204"/>
      <c r="EP169" s="204"/>
      <c r="EQ169" s="204"/>
      <c r="ER169" s="204"/>
      <c r="ES169" s="204"/>
      <c r="ET169" s="204"/>
      <c r="EU169" s="204"/>
      <c r="EV169" s="204"/>
      <c r="EW169" s="204"/>
      <c r="EX169" s="204"/>
      <c r="EY169" s="204"/>
      <c r="EZ169" s="204"/>
      <c r="FA169" s="204"/>
      <c r="FB169" s="204"/>
      <c r="FC169" s="204"/>
      <c r="FD169" s="204"/>
      <c r="FE169" s="204"/>
      <c r="FF169" s="204"/>
      <c r="FG169" s="204"/>
      <c r="FH169" s="204"/>
      <c r="FI169" s="204"/>
      <c r="FJ169" s="204"/>
      <c r="FK169" s="204"/>
      <c r="FL169" s="204"/>
      <c r="FM169" s="204"/>
      <c r="FN169" s="204"/>
      <c r="FO169" s="204"/>
      <c r="FP169" s="204"/>
      <c r="FQ169" s="204"/>
      <c r="FR169" s="204"/>
      <c r="FS169" s="204"/>
      <c r="FT169" s="204"/>
      <c r="FU169" s="204"/>
      <c r="FV169" s="204"/>
      <c r="FW169" s="204"/>
      <c r="FX169" s="204"/>
      <c r="FY169" s="204"/>
      <c r="FZ169" s="204"/>
      <c r="GA169" s="204"/>
      <c r="GB169" s="204"/>
      <c r="GC169" s="204"/>
      <c r="GD169" s="204"/>
      <c r="GE169" s="204"/>
      <c r="GF169" s="204"/>
      <c r="GG169" s="204"/>
      <c r="GH169" s="204"/>
      <c r="GI169" s="204"/>
      <c r="GJ169" s="204"/>
      <c r="GK169" s="204"/>
      <c r="GL169" s="204"/>
      <c r="GM169" s="204"/>
      <c r="GN169" s="204"/>
      <c r="GO169" s="204"/>
      <c r="GP169" s="204"/>
      <c r="GQ169" s="204"/>
      <c r="GR169" s="204"/>
      <c r="GS169" s="204"/>
      <c r="GT169" s="204"/>
      <c r="GU169" s="204"/>
      <c r="GV169" s="204"/>
      <c r="GW169" s="204"/>
      <c r="GX169" s="204"/>
      <c r="GY169" s="204"/>
      <c r="GZ169" s="204"/>
      <c r="HA169" s="204"/>
      <c r="HB169" s="204"/>
      <c r="HC169" s="204"/>
      <c r="HD169" s="204"/>
      <c r="HE169" s="204"/>
      <c r="HF169" s="204"/>
      <c r="HG169" s="204"/>
      <c r="HH169" s="180"/>
      <c r="HI169" s="180"/>
      <c r="HJ169" s="180"/>
      <c r="HK169" s="180"/>
      <c r="HL169" s="180"/>
      <c r="HM169" s="180"/>
      <c r="HN169" s="180"/>
    </row>
    <row r="170" spans="1:222" x14ac:dyDescent="0.2">
      <c r="A170" s="205" t="s">
        <v>96</v>
      </c>
      <c r="B170" s="205" t="s">
        <v>50</v>
      </c>
      <c r="C170" s="205" t="s">
        <v>52</v>
      </c>
      <c r="D170" s="205"/>
      <c r="E170" s="206"/>
      <c r="F170" s="565"/>
      <c r="G170" s="94"/>
      <c r="H170" s="208"/>
      <c r="I170" s="436"/>
      <c r="J170" s="436"/>
      <c r="K170" s="436"/>
      <c r="L170" s="437"/>
      <c r="M170" s="436"/>
      <c r="N170" s="436"/>
      <c r="O170" s="209" t="s">
        <v>107</v>
      </c>
      <c r="P170" s="29">
        <f>Q170</f>
        <v>0</v>
      </c>
      <c r="Q170" s="193">
        <f t="shared" si="28"/>
        <v>0</v>
      </c>
      <c r="R170" s="34">
        <f t="shared" si="27"/>
        <v>0</v>
      </c>
      <c r="S170" s="199"/>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204"/>
      <c r="CD170" s="204"/>
      <c r="CE170" s="204"/>
      <c r="CF170" s="204"/>
      <c r="CG170" s="204"/>
      <c r="CH170" s="204"/>
      <c r="CI170" s="204"/>
      <c r="CJ170" s="204"/>
      <c r="CK170" s="204"/>
      <c r="CL170" s="204"/>
      <c r="CM170" s="204"/>
      <c r="CN170" s="204"/>
      <c r="CO170" s="204"/>
      <c r="CP170" s="204"/>
      <c r="CQ170" s="204"/>
      <c r="CR170" s="204"/>
      <c r="CS170" s="204"/>
      <c r="CT170" s="204"/>
      <c r="CU170" s="204"/>
      <c r="CV170" s="204"/>
      <c r="CW170" s="204"/>
      <c r="CX170" s="204"/>
      <c r="CY170" s="204"/>
      <c r="CZ170" s="204"/>
      <c r="DA170" s="204"/>
      <c r="DB170" s="204"/>
      <c r="DC170" s="204"/>
      <c r="DD170" s="204"/>
      <c r="DE170" s="204"/>
      <c r="DF170" s="204"/>
      <c r="DG170" s="204"/>
      <c r="DH170" s="204"/>
      <c r="DI170" s="204"/>
      <c r="DJ170" s="204"/>
      <c r="DK170" s="204"/>
      <c r="DL170" s="204"/>
      <c r="DM170" s="204"/>
      <c r="DN170" s="204"/>
      <c r="DO170" s="204"/>
      <c r="DP170" s="204"/>
      <c r="DQ170" s="204"/>
      <c r="DR170" s="204"/>
      <c r="DS170" s="204"/>
      <c r="DT170" s="204"/>
      <c r="DU170" s="204"/>
      <c r="DV170" s="204"/>
      <c r="DW170" s="204"/>
      <c r="DX170" s="204"/>
      <c r="DY170" s="204"/>
      <c r="DZ170" s="204"/>
      <c r="EA170" s="204"/>
      <c r="EB170" s="204"/>
      <c r="EC170" s="204"/>
      <c r="ED170" s="204"/>
      <c r="EE170" s="204"/>
      <c r="EF170" s="204"/>
      <c r="EG170" s="204"/>
      <c r="EH170" s="204"/>
      <c r="EI170" s="204"/>
      <c r="EJ170" s="204"/>
      <c r="EK170" s="204"/>
      <c r="EL170" s="204"/>
      <c r="EM170" s="204"/>
      <c r="EN170" s="204"/>
      <c r="EO170" s="204"/>
      <c r="EP170" s="204"/>
      <c r="EQ170" s="204"/>
      <c r="ER170" s="204"/>
      <c r="ES170" s="204"/>
      <c r="ET170" s="204"/>
      <c r="EU170" s="204"/>
      <c r="EV170" s="204"/>
      <c r="EW170" s="204"/>
      <c r="EX170" s="204"/>
      <c r="EY170" s="204"/>
      <c r="EZ170" s="204"/>
      <c r="FA170" s="204"/>
      <c r="FB170" s="204"/>
      <c r="FC170" s="204"/>
      <c r="FD170" s="204"/>
      <c r="FE170" s="204"/>
      <c r="FF170" s="204"/>
      <c r="FG170" s="204"/>
      <c r="FH170" s="204"/>
      <c r="FI170" s="204"/>
      <c r="FJ170" s="204"/>
      <c r="FK170" s="204"/>
      <c r="FL170" s="204"/>
      <c r="FM170" s="204"/>
      <c r="FN170" s="204"/>
      <c r="FO170" s="204"/>
      <c r="FP170" s="204"/>
      <c r="FQ170" s="204"/>
      <c r="FR170" s="204"/>
      <c r="FS170" s="204"/>
      <c r="FT170" s="204"/>
      <c r="FU170" s="204"/>
      <c r="FV170" s="204"/>
      <c r="FW170" s="204"/>
      <c r="FX170" s="204"/>
      <c r="FY170" s="204"/>
      <c r="FZ170" s="204"/>
      <c r="GA170" s="204"/>
      <c r="GB170" s="204"/>
      <c r="GC170" s="204"/>
      <c r="GD170" s="204"/>
      <c r="GE170" s="204"/>
      <c r="GF170" s="204"/>
      <c r="GG170" s="204"/>
      <c r="GH170" s="204"/>
      <c r="GI170" s="204"/>
      <c r="GJ170" s="204"/>
      <c r="GK170" s="204"/>
      <c r="GL170" s="204"/>
      <c r="GM170" s="204"/>
      <c r="GN170" s="204"/>
      <c r="GO170" s="204"/>
      <c r="GP170" s="204"/>
      <c r="GQ170" s="204"/>
      <c r="GR170" s="204"/>
      <c r="GS170" s="204"/>
      <c r="GT170" s="204"/>
      <c r="GU170" s="204"/>
      <c r="GV170" s="204"/>
      <c r="GW170" s="204"/>
      <c r="GX170" s="204"/>
      <c r="GY170" s="204"/>
      <c r="GZ170" s="204"/>
      <c r="HA170" s="204"/>
      <c r="HB170" s="204"/>
      <c r="HC170" s="204"/>
      <c r="HD170" s="204"/>
      <c r="HE170" s="204"/>
      <c r="HF170" s="204"/>
      <c r="HG170" s="204"/>
      <c r="HH170" s="180"/>
      <c r="HI170" s="180"/>
      <c r="HJ170" s="180"/>
      <c r="HK170" s="180"/>
      <c r="HL170" s="180"/>
      <c r="HM170" s="180"/>
      <c r="HN170" s="180"/>
    </row>
    <row r="171" spans="1:222" x14ac:dyDescent="0.2">
      <c r="A171" s="30" t="s">
        <v>96</v>
      </c>
      <c r="B171" s="30" t="s">
        <v>50</v>
      </c>
      <c r="C171" s="30" t="s">
        <v>52</v>
      </c>
      <c r="D171" s="30" t="s">
        <v>159</v>
      </c>
      <c r="E171" s="89"/>
      <c r="F171" s="578"/>
      <c r="G171" s="97"/>
      <c r="H171" s="19"/>
      <c r="I171" s="446"/>
      <c r="J171" s="446"/>
      <c r="K171" s="446"/>
      <c r="L171" s="447"/>
      <c r="M171" s="446"/>
      <c r="N171" s="446"/>
      <c r="O171" s="20" t="s">
        <v>160</v>
      </c>
      <c r="P171" s="29">
        <f>Q171</f>
        <v>0</v>
      </c>
      <c r="Q171" s="193">
        <f t="shared" si="28"/>
        <v>0</v>
      </c>
      <c r="R171" s="34">
        <f t="shared" si="27"/>
        <v>0</v>
      </c>
      <c r="S171" s="199"/>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204"/>
      <c r="CD171" s="204"/>
      <c r="CE171" s="204"/>
      <c r="CF171" s="204"/>
      <c r="CG171" s="204"/>
      <c r="CH171" s="204"/>
      <c r="CI171" s="204"/>
      <c r="CJ171" s="204"/>
      <c r="CK171" s="204"/>
      <c r="CL171" s="204"/>
      <c r="CM171" s="204"/>
      <c r="CN171" s="204"/>
      <c r="CO171" s="204"/>
      <c r="CP171" s="204"/>
      <c r="CQ171" s="204"/>
      <c r="CR171" s="204"/>
      <c r="CS171" s="204"/>
      <c r="CT171" s="204"/>
      <c r="CU171" s="204"/>
      <c r="CV171" s="204"/>
      <c r="CW171" s="204"/>
      <c r="CX171" s="204"/>
      <c r="CY171" s="204"/>
      <c r="CZ171" s="204"/>
      <c r="DA171" s="204"/>
      <c r="DB171" s="204"/>
      <c r="DC171" s="204"/>
      <c r="DD171" s="204"/>
      <c r="DE171" s="204"/>
      <c r="DF171" s="204"/>
      <c r="DG171" s="204"/>
      <c r="DH171" s="204"/>
      <c r="DI171" s="204"/>
      <c r="DJ171" s="204"/>
      <c r="DK171" s="204"/>
      <c r="DL171" s="204"/>
      <c r="DM171" s="204"/>
      <c r="DN171" s="204"/>
      <c r="DO171" s="204"/>
      <c r="DP171" s="204"/>
      <c r="DQ171" s="204"/>
      <c r="DR171" s="204"/>
      <c r="DS171" s="204"/>
      <c r="DT171" s="204"/>
      <c r="DU171" s="204"/>
      <c r="DV171" s="204"/>
      <c r="DW171" s="204"/>
      <c r="DX171" s="204"/>
      <c r="DY171" s="204"/>
      <c r="DZ171" s="204"/>
      <c r="EA171" s="204"/>
      <c r="EB171" s="204"/>
      <c r="EC171" s="204"/>
      <c r="ED171" s="204"/>
      <c r="EE171" s="204"/>
      <c r="EF171" s="204"/>
      <c r="EG171" s="204"/>
      <c r="EH171" s="204"/>
      <c r="EI171" s="204"/>
      <c r="EJ171" s="204"/>
      <c r="EK171" s="204"/>
      <c r="EL171" s="204"/>
      <c r="EM171" s="204"/>
      <c r="EN171" s="204"/>
      <c r="EO171" s="204"/>
      <c r="EP171" s="204"/>
      <c r="EQ171" s="204"/>
      <c r="ER171" s="204"/>
      <c r="ES171" s="204"/>
      <c r="ET171" s="204"/>
      <c r="EU171" s="204"/>
      <c r="EV171" s="204"/>
      <c r="EW171" s="204"/>
      <c r="EX171" s="204"/>
      <c r="EY171" s="204"/>
      <c r="EZ171" s="204"/>
      <c r="FA171" s="204"/>
      <c r="FB171" s="204"/>
      <c r="FC171" s="204"/>
      <c r="FD171" s="204"/>
      <c r="FE171" s="204"/>
      <c r="FF171" s="204"/>
      <c r="FG171" s="204"/>
      <c r="FH171" s="204"/>
      <c r="FI171" s="204"/>
      <c r="FJ171" s="204"/>
      <c r="FK171" s="204"/>
      <c r="FL171" s="204"/>
      <c r="FM171" s="204"/>
      <c r="FN171" s="204"/>
      <c r="FO171" s="204"/>
      <c r="FP171" s="204"/>
      <c r="FQ171" s="204"/>
      <c r="FR171" s="204"/>
      <c r="FS171" s="204"/>
      <c r="FT171" s="204"/>
      <c r="FU171" s="204"/>
      <c r="FV171" s="204"/>
      <c r="FW171" s="204"/>
      <c r="FX171" s="204"/>
      <c r="FY171" s="204"/>
      <c r="FZ171" s="204"/>
      <c r="GA171" s="204"/>
      <c r="GB171" s="204"/>
      <c r="GC171" s="204"/>
      <c r="GD171" s="204"/>
      <c r="GE171" s="204"/>
      <c r="GF171" s="204"/>
      <c r="GG171" s="204"/>
      <c r="GH171" s="204"/>
      <c r="GI171" s="204"/>
      <c r="GJ171" s="204"/>
      <c r="GK171" s="204"/>
      <c r="GL171" s="204"/>
      <c r="GM171" s="204"/>
      <c r="GN171" s="204"/>
      <c r="GO171" s="204"/>
      <c r="GP171" s="204"/>
      <c r="GQ171" s="204"/>
      <c r="GR171" s="204"/>
      <c r="GS171" s="204"/>
      <c r="GT171" s="204"/>
      <c r="GU171" s="204"/>
      <c r="GV171" s="204"/>
      <c r="GW171" s="204"/>
      <c r="GX171" s="204"/>
      <c r="GY171" s="204"/>
      <c r="GZ171" s="204"/>
      <c r="HA171" s="204"/>
      <c r="HB171" s="204"/>
      <c r="HC171" s="204"/>
      <c r="HD171" s="204"/>
      <c r="HE171" s="204"/>
      <c r="HF171" s="204"/>
      <c r="HG171" s="204"/>
      <c r="HH171" s="204"/>
      <c r="HI171" s="204"/>
      <c r="HJ171" s="204"/>
      <c r="HK171" s="204"/>
      <c r="HL171" s="204"/>
      <c r="HM171" s="204"/>
      <c r="HN171" s="204"/>
    </row>
    <row r="172" spans="1:222" x14ac:dyDescent="0.2">
      <c r="A172" s="60" t="s">
        <v>96</v>
      </c>
      <c r="B172" s="60" t="s">
        <v>50</v>
      </c>
      <c r="C172" s="60" t="s">
        <v>52</v>
      </c>
      <c r="D172" s="60" t="s">
        <v>159</v>
      </c>
      <c r="E172" s="92" t="s">
        <v>163</v>
      </c>
      <c r="F172" s="573"/>
      <c r="G172" s="98"/>
      <c r="H172" s="56"/>
      <c r="I172" s="451"/>
      <c r="J172" s="451"/>
      <c r="K172" s="451"/>
      <c r="L172" s="452"/>
      <c r="M172" s="451"/>
      <c r="N172" s="451"/>
      <c r="O172" s="57" t="s">
        <v>164</v>
      </c>
      <c r="P172" s="29"/>
      <c r="Q172" s="193">
        <f t="shared" si="28"/>
        <v>0</v>
      </c>
      <c r="R172" s="34">
        <f t="shared" si="27"/>
        <v>0</v>
      </c>
      <c r="S172" s="199"/>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180"/>
      <c r="CD172" s="180"/>
      <c r="CE172" s="180"/>
      <c r="CF172" s="180"/>
      <c r="CG172" s="180"/>
      <c r="CH172" s="180"/>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0"/>
      <c r="DF172" s="180"/>
      <c r="DG172" s="180"/>
      <c r="DH172" s="180"/>
      <c r="DI172" s="180"/>
      <c r="DJ172" s="180"/>
      <c r="DK172" s="180"/>
      <c r="DL172" s="180"/>
      <c r="DM172" s="180"/>
      <c r="DN172" s="180"/>
      <c r="DO172" s="180"/>
      <c r="DP172" s="180"/>
      <c r="DQ172" s="180"/>
      <c r="DR172" s="180"/>
      <c r="DS172" s="180"/>
      <c r="DT172" s="180"/>
      <c r="DU172" s="180"/>
      <c r="DV172" s="180"/>
      <c r="DW172" s="180"/>
      <c r="DX172" s="180"/>
      <c r="DY172" s="180"/>
      <c r="DZ172" s="180"/>
      <c r="EA172" s="180"/>
      <c r="EB172" s="180"/>
      <c r="EC172" s="180"/>
      <c r="ED172" s="180"/>
      <c r="EE172" s="180"/>
      <c r="EF172" s="180"/>
      <c r="EG172" s="180"/>
      <c r="EH172" s="180"/>
      <c r="EI172" s="180"/>
      <c r="EJ172" s="180"/>
      <c r="EK172" s="180"/>
      <c r="EL172" s="180"/>
      <c r="EM172" s="180"/>
      <c r="EN172" s="180"/>
      <c r="EO172" s="180"/>
      <c r="EP172" s="180"/>
      <c r="EQ172" s="180"/>
      <c r="ER172" s="180"/>
      <c r="ES172" s="180"/>
      <c r="ET172" s="180"/>
      <c r="EU172" s="180"/>
      <c r="EV172" s="180"/>
      <c r="EW172" s="180"/>
      <c r="EX172" s="180"/>
      <c r="EY172" s="180"/>
      <c r="EZ172" s="180"/>
      <c r="FA172" s="180"/>
      <c r="FB172" s="180"/>
      <c r="FC172" s="180"/>
      <c r="FD172" s="180"/>
      <c r="FE172" s="180"/>
      <c r="FF172" s="180"/>
      <c r="FG172" s="180"/>
      <c r="FH172" s="180"/>
      <c r="FI172" s="180"/>
      <c r="FJ172" s="180"/>
      <c r="FK172" s="180"/>
      <c r="FL172" s="180"/>
      <c r="FM172" s="180"/>
      <c r="FN172" s="180"/>
      <c r="FO172" s="180"/>
      <c r="FP172" s="180"/>
      <c r="FQ172" s="180"/>
      <c r="FR172" s="180"/>
      <c r="FS172" s="180"/>
      <c r="FT172" s="180"/>
      <c r="FU172" s="180"/>
      <c r="FV172" s="180"/>
      <c r="FW172" s="180"/>
      <c r="FX172" s="180"/>
      <c r="FY172" s="180"/>
      <c r="FZ172" s="180"/>
      <c r="GA172" s="180"/>
      <c r="GB172" s="180"/>
      <c r="GC172" s="180"/>
      <c r="GD172" s="180"/>
      <c r="GE172" s="180"/>
      <c r="GF172" s="180"/>
      <c r="GG172" s="180"/>
      <c r="GH172" s="180"/>
      <c r="GI172" s="180"/>
      <c r="GJ172" s="180"/>
      <c r="GK172" s="180"/>
      <c r="GL172" s="180"/>
      <c r="GM172" s="180"/>
      <c r="GN172" s="180"/>
      <c r="GO172" s="180"/>
      <c r="GP172" s="180"/>
      <c r="GQ172" s="180"/>
      <c r="GR172" s="180"/>
      <c r="GS172" s="180"/>
      <c r="GT172" s="180"/>
      <c r="GU172" s="180"/>
      <c r="GV172" s="180"/>
      <c r="GW172" s="180"/>
      <c r="GX172" s="180"/>
      <c r="GY172" s="180"/>
      <c r="GZ172" s="180"/>
      <c r="HA172" s="180"/>
      <c r="HB172" s="180"/>
      <c r="HC172" s="180"/>
      <c r="HD172" s="180"/>
      <c r="HE172" s="180"/>
      <c r="HF172" s="180"/>
      <c r="HG172" s="180"/>
      <c r="HH172" s="180"/>
      <c r="HI172" s="180"/>
      <c r="HJ172" s="180"/>
      <c r="HK172" s="180"/>
      <c r="HL172" s="180"/>
      <c r="HM172" s="180"/>
      <c r="HN172" s="180"/>
    </row>
    <row r="173" spans="1:222" ht="47.4" customHeight="1" x14ac:dyDescent="0.2">
      <c r="A173" s="21" t="s">
        <v>96</v>
      </c>
      <c r="B173" s="8" t="s">
        <v>50</v>
      </c>
      <c r="C173" s="8" t="s">
        <v>52</v>
      </c>
      <c r="D173" s="8" t="s">
        <v>159</v>
      </c>
      <c r="E173" s="91" t="s">
        <v>163</v>
      </c>
      <c r="F173" s="568">
        <v>2018005810053</v>
      </c>
      <c r="G173" s="78" t="s">
        <v>377</v>
      </c>
      <c r="H173" s="50" t="s">
        <v>73</v>
      </c>
      <c r="I173" s="463">
        <v>36922</v>
      </c>
      <c r="J173" s="455" t="s">
        <v>378</v>
      </c>
      <c r="K173" s="455" t="s">
        <v>379</v>
      </c>
      <c r="L173" s="456">
        <v>2</v>
      </c>
      <c r="M173" s="443" t="s">
        <v>259</v>
      </c>
      <c r="N173" s="443" t="s">
        <v>871</v>
      </c>
      <c r="O173" s="133" t="s">
        <v>585</v>
      </c>
      <c r="P173" s="29">
        <f>Q173</f>
        <v>850000000</v>
      </c>
      <c r="Q173" s="193">
        <f t="shared" si="28"/>
        <v>850000000</v>
      </c>
      <c r="R173" s="34">
        <f t="shared" si="27"/>
        <v>850000000</v>
      </c>
      <c r="S173" s="211">
        <v>850000000</v>
      </c>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c r="GT173" s="198"/>
      <c r="GU173" s="198"/>
      <c r="GV173" s="198"/>
      <c r="GW173" s="198"/>
      <c r="GX173" s="198"/>
      <c r="GY173" s="198"/>
      <c r="GZ173" s="198"/>
      <c r="HA173" s="198"/>
      <c r="HB173" s="198"/>
      <c r="HC173" s="198"/>
      <c r="HD173" s="198"/>
      <c r="HE173" s="198"/>
      <c r="HF173" s="198"/>
      <c r="HG173" s="198"/>
      <c r="HH173" s="204"/>
      <c r="HI173" s="204"/>
      <c r="HJ173" s="204"/>
      <c r="HK173" s="204"/>
      <c r="HL173" s="204"/>
      <c r="HM173" s="204"/>
      <c r="HN173" s="204"/>
    </row>
    <row r="174" spans="1:222" ht="31.2" x14ac:dyDescent="0.2">
      <c r="A174" s="21" t="s">
        <v>96</v>
      </c>
      <c r="B174" s="8" t="s">
        <v>50</v>
      </c>
      <c r="C174" s="8" t="s">
        <v>52</v>
      </c>
      <c r="D174" s="8" t="s">
        <v>159</v>
      </c>
      <c r="E174" s="91" t="s">
        <v>163</v>
      </c>
      <c r="F174" s="581">
        <v>2017005810460</v>
      </c>
      <c r="G174" s="129" t="s">
        <v>1120</v>
      </c>
      <c r="H174" s="28" t="s">
        <v>73</v>
      </c>
      <c r="I174" s="463">
        <v>36922</v>
      </c>
      <c r="J174" s="455" t="s">
        <v>378</v>
      </c>
      <c r="K174" s="455" t="s">
        <v>379</v>
      </c>
      <c r="L174" s="456">
        <v>3</v>
      </c>
      <c r="M174" s="443" t="s">
        <v>259</v>
      </c>
      <c r="N174" s="443" t="s">
        <v>871</v>
      </c>
      <c r="O174" s="24" t="s">
        <v>775</v>
      </c>
      <c r="P174" s="29">
        <f>Q174</f>
        <v>8150000000</v>
      </c>
      <c r="Q174" s="193">
        <f t="shared" si="28"/>
        <v>8150000000</v>
      </c>
      <c r="R174" s="34">
        <f t="shared" si="27"/>
        <v>8150000000</v>
      </c>
      <c r="S174" s="211">
        <v>8150000000</v>
      </c>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c r="GT174" s="198"/>
      <c r="GU174" s="198"/>
      <c r="GV174" s="198"/>
      <c r="GW174" s="198"/>
      <c r="GX174" s="198"/>
      <c r="GY174" s="198"/>
      <c r="GZ174" s="198"/>
      <c r="HA174" s="198"/>
      <c r="HB174" s="198"/>
      <c r="HC174" s="198"/>
      <c r="HD174" s="198"/>
      <c r="HE174" s="198"/>
      <c r="HF174" s="198"/>
      <c r="HG174" s="198"/>
      <c r="HH174" s="180"/>
      <c r="HI174" s="180"/>
      <c r="HJ174" s="180"/>
      <c r="HK174" s="180"/>
      <c r="HL174" s="180"/>
      <c r="HM174" s="180"/>
      <c r="HN174" s="180"/>
    </row>
    <row r="175" spans="1:222" x14ac:dyDescent="0.2">
      <c r="A175" s="30" t="s">
        <v>96</v>
      </c>
      <c r="B175" s="30" t="s">
        <v>50</v>
      </c>
      <c r="C175" s="30" t="s">
        <v>52</v>
      </c>
      <c r="D175" s="30" t="s">
        <v>165</v>
      </c>
      <c r="E175" s="89"/>
      <c r="F175" s="578"/>
      <c r="G175" s="104"/>
      <c r="H175" s="19"/>
      <c r="I175" s="446"/>
      <c r="J175" s="446"/>
      <c r="K175" s="446"/>
      <c r="L175" s="447"/>
      <c r="M175" s="446"/>
      <c r="N175" s="446"/>
      <c r="O175" s="20" t="s">
        <v>166</v>
      </c>
      <c r="P175" s="29">
        <f>Q175</f>
        <v>0</v>
      </c>
      <c r="Q175" s="193">
        <f t="shared" si="28"/>
        <v>0</v>
      </c>
      <c r="R175" s="34">
        <f t="shared" si="27"/>
        <v>0</v>
      </c>
      <c r="S175" s="199"/>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c r="EI175" s="204"/>
      <c r="EJ175" s="204"/>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c r="FM175" s="204"/>
      <c r="FN175" s="204"/>
      <c r="FO175" s="204"/>
      <c r="FP175" s="204"/>
      <c r="FQ175" s="204"/>
      <c r="FR175" s="204"/>
      <c r="FS175" s="204"/>
      <c r="FT175" s="204"/>
      <c r="FU175" s="204"/>
      <c r="FV175" s="204"/>
      <c r="FW175" s="204"/>
      <c r="FX175" s="204"/>
      <c r="FY175" s="204"/>
      <c r="FZ175" s="204"/>
      <c r="GA175" s="204"/>
      <c r="GB175" s="204"/>
      <c r="GC175" s="204"/>
      <c r="GD175" s="204"/>
      <c r="GE175" s="204"/>
      <c r="GF175" s="204"/>
      <c r="GG175" s="204"/>
      <c r="GH175" s="204"/>
      <c r="GI175" s="204"/>
      <c r="GJ175" s="204"/>
      <c r="GK175" s="204"/>
      <c r="GL175" s="204"/>
      <c r="GM175" s="204"/>
      <c r="GN175" s="204"/>
      <c r="GO175" s="204"/>
      <c r="GP175" s="204"/>
      <c r="GQ175" s="204"/>
      <c r="GR175" s="204"/>
      <c r="GS175" s="204"/>
      <c r="GT175" s="204"/>
      <c r="GU175" s="204"/>
      <c r="GV175" s="204"/>
      <c r="GW175" s="204"/>
      <c r="GX175" s="204"/>
      <c r="GY175" s="204"/>
      <c r="GZ175" s="204"/>
      <c r="HA175" s="204"/>
      <c r="HB175" s="204"/>
      <c r="HC175" s="204"/>
      <c r="HD175" s="204"/>
      <c r="HE175" s="204"/>
      <c r="HF175" s="204"/>
      <c r="HG175" s="204"/>
      <c r="HH175" s="180"/>
      <c r="HI175" s="180"/>
      <c r="HJ175" s="180"/>
      <c r="HK175" s="180"/>
      <c r="HL175" s="180"/>
      <c r="HM175" s="180"/>
      <c r="HN175" s="180"/>
    </row>
    <row r="176" spans="1:222" x14ac:dyDescent="0.2">
      <c r="A176" s="60" t="s">
        <v>96</v>
      </c>
      <c r="B176" s="60" t="s">
        <v>50</v>
      </c>
      <c r="C176" s="60" t="s">
        <v>52</v>
      </c>
      <c r="D176" s="60" t="s">
        <v>165</v>
      </c>
      <c r="E176" s="92" t="s">
        <v>167</v>
      </c>
      <c r="F176" s="573"/>
      <c r="G176" s="105"/>
      <c r="H176" s="56"/>
      <c r="I176" s="451"/>
      <c r="J176" s="451"/>
      <c r="K176" s="451"/>
      <c r="L176" s="452"/>
      <c r="M176" s="451"/>
      <c r="N176" s="451"/>
      <c r="O176" s="57" t="s">
        <v>168</v>
      </c>
      <c r="P176" s="29"/>
      <c r="Q176" s="193">
        <f t="shared" si="28"/>
        <v>0</v>
      </c>
      <c r="R176" s="34">
        <f t="shared" si="27"/>
        <v>0</v>
      </c>
      <c r="S176" s="199"/>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c r="EI176" s="180"/>
      <c r="EJ176" s="180"/>
      <c r="EK176" s="180"/>
      <c r="EL176" s="180"/>
      <c r="EM176" s="180"/>
      <c r="EN176" s="180"/>
      <c r="EO176" s="180"/>
      <c r="EP176" s="180"/>
      <c r="EQ176" s="180"/>
      <c r="ER176" s="180"/>
      <c r="ES176" s="180"/>
      <c r="ET176" s="180"/>
      <c r="EU176" s="180"/>
      <c r="EV176" s="180"/>
      <c r="EW176" s="180"/>
      <c r="EX176" s="180"/>
      <c r="EY176" s="180"/>
      <c r="EZ176" s="180"/>
      <c r="FA176" s="180"/>
      <c r="FB176" s="180"/>
      <c r="FC176" s="180"/>
      <c r="FD176" s="180"/>
      <c r="FE176" s="180"/>
      <c r="FF176" s="180"/>
      <c r="FG176" s="180"/>
      <c r="FH176" s="180"/>
      <c r="FI176" s="180"/>
      <c r="FJ176" s="180"/>
      <c r="FK176" s="180"/>
      <c r="FL176" s="180"/>
      <c r="FM176" s="180"/>
      <c r="FN176" s="180"/>
      <c r="FO176" s="180"/>
      <c r="FP176" s="180"/>
      <c r="FQ176" s="180"/>
      <c r="FR176" s="180"/>
      <c r="FS176" s="180"/>
      <c r="FT176" s="180"/>
      <c r="FU176" s="180"/>
      <c r="FV176" s="180"/>
      <c r="FW176" s="180"/>
      <c r="FX176" s="180"/>
      <c r="FY176" s="180"/>
      <c r="FZ176" s="180"/>
      <c r="GA176" s="180"/>
      <c r="GB176" s="180"/>
      <c r="GC176" s="180"/>
      <c r="GD176" s="180"/>
      <c r="GE176" s="180"/>
      <c r="GF176" s="180"/>
      <c r="GG176" s="180"/>
      <c r="GH176" s="180"/>
      <c r="GI176" s="180"/>
      <c r="GJ176" s="180"/>
      <c r="GK176" s="180"/>
      <c r="GL176" s="180"/>
      <c r="GM176" s="180"/>
      <c r="GN176" s="180"/>
      <c r="GO176" s="180"/>
      <c r="GP176" s="180"/>
      <c r="GQ176" s="180"/>
      <c r="GR176" s="180"/>
      <c r="GS176" s="180"/>
      <c r="GT176" s="180"/>
      <c r="GU176" s="180"/>
      <c r="GV176" s="180"/>
      <c r="GW176" s="180"/>
      <c r="GX176" s="180"/>
      <c r="GY176" s="180"/>
      <c r="GZ176" s="180"/>
      <c r="HA176" s="180"/>
      <c r="HB176" s="180"/>
      <c r="HC176" s="180"/>
      <c r="HD176" s="180"/>
      <c r="HE176" s="180"/>
      <c r="HF176" s="180"/>
      <c r="HG176" s="180"/>
      <c r="HH176" s="180"/>
      <c r="HI176" s="180"/>
      <c r="HJ176" s="180"/>
      <c r="HK176" s="180"/>
      <c r="HL176" s="180"/>
      <c r="HM176" s="180"/>
      <c r="HN176" s="180"/>
    </row>
    <row r="177" spans="1:222" s="262" customFormat="1" ht="51" x14ac:dyDescent="0.2">
      <c r="A177" s="21" t="s">
        <v>96</v>
      </c>
      <c r="B177" s="21" t="s">
        <v>50</v>
      </c>
      <c r="C177" s="21" t="s">
        <v>52</v>
      </c>
      <c r="D177" s="21" t="s">
        <v>165</v>
      </c>
      <c r="E177" s="45" t="s">
        <v>167</v>
      </c>
      <c r="F177" s="568" t="s">
        <v>190</v>
      </c>
      <c r="G177" s="76" t="s">
        <v>236</v>
      </c>
      <c r="H177" s="21" t="s">
        <v>73</v>
      </c>
      <c r="I177" s="545" t="s">
        <v>291</v>
      </c>
      <c r="J177" s="465" t="s">
        <v>292</v>
      </c>
      <c r="K177" s="465" t="s">
        <v>293</v>
      </c>
      <c r="L177" s="458">
        <v>200</v>
      </c>
      <c r="M177" s="458" t="s">
        <v>923</v>
      </c>
      <c r="N177" s="458" t="s">
        <v>924</v>
      </c>
      <c r="O177" s="139" t="s">
        <v>612</v>
      </c>
      <c r="P177" s="29">
        <f t="shared" ref="P177:P190" si="29">Q177</f>
        <v>1550000000</v>
      </c>
      <c r="Q177" s="193">
        <f t="shared" si="28"/>
        <v>1550000000</v>
      </c>
      <c r="R177" s="34">
        <f t="shared" si="27"/>
        <v>1550000000</v>
      </c>
      <c r="S177" s="259">
        <v>1550000000</v>
      </c>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261"/>
      <c r="CD177" s="261"/>
      <c r="CE177" s="261"/>
      <c r="CF177" s="261"/>
      <c r="CG177" s="261"/>
      <c r="CH177" s="261"/>
      <c r="CI177" s="261"/>
      <c r="CJ177" s="261"/>
      <c r="CK177" s="261"/>
      <c r="CL177" s="261"/>
      <c r="CM177" s="261"/>
      <c r="CN177" s="261"/>
      <c r="CO177" s="261"/>
      <c r="CP177" s="261"/>
      <c r="CQ177" s="261"/>
      <c r="CR177" s="261"/>
      <c r="CS177" s="261"/>
      <c r="CT177" s="261"/>
      <c r="CU177" s="261"/>
      <c r="CV177" s="261"/>
      <c r="CW177" s="261"/>
      <c r="CX177" s="261"/>
      <c r="CY177" s="261"/>
      <c r="CZ177" s="261"/>
      <c r="DA177" s="261"/>
      <c r="DB177" s="261"/>
      <c r="DC177" s="261"/>
      <c r="DD177" s="261"/>
      <c r="DE177" s="261"/>
      <c r="DF177" s="261"/>
      <c r="DG177" s="261"/>
      <c r="DH177" s="261"/>
      <c r="DI177" s="261"/>
      <c r="DJ177" s="261"/>
      <c r="DK177" s="261"/>
      <c r="DL177" s="261"/>
      <c r="DM177" s="261"/>
      <c r="DN177" s="261"/>
      <c r="DO177" s="261"/>
      <c r="DP177" s="261"/>
      <c r="DQ177" s="261"/>
      <c r="DR177" s="261"/>
      <c r="DS177" s="261"/>
      <c r="DT177" s="261"/>
      <c r="DU177" s="261"/>
      <c r="DV177" s="261"/>
      <c r="DW177" s="261"/>
      <c r="DX177" s="261"/>
      <c r="DY177" s="261"/>
      <c r="DZ177" s="261"/>
      <c r="EA177" s="261"/>
      <c r="EB177" s="261"/>
      <c r="EC177" s="261"/>
      <c r="ED177" s="261"/>
      <c r="EE177" s="261"/>
      <c r="EF177" s="261"/>
      <c r="EG177" s="261"/>
      <c r="EH177" s="261"/>
      <c r="EI177" s="261"/>
      <c r="EJ177" s="261"/>
      <c r="EK177" s="261"/>
      <c r="EL177" s="261"/>
      <c r="EM177" s="261"/>
      <c r="EN177" s="261"/>
      <c r="EO177" s="261"/>
      <c r="EP177" s="261"/>
      <c r="EQ177" s="261"/>
      <c r="ER177" s="261"/>
      <c r="ES177" s="261"/>
      <c r="ET177" s="261"/>
      <c r="EU177" s="261"/>
      <c r="EV177" s="261"/>
      <c r="EW177" s="261"/>
      <c r="EX177" s="261"/>
      <c r="EY177" s="261"/>
      <c r="EZ177" s="261"/>
      <c r="FA177" s="261"/>
      <c r="FB177" s="261"/>
      <c r="FC177" s="261"/>
      <c r="FD177" s="261"/>
      <c r="FE177" s="261"/>
      <c r="FF177" s="261"/>
      <c r="FG177" s="261"/>
      <c r="FH177" s="261"/>
      <c r="FI177" s="261"/>
      <c r="FJ177" s="261"/>
      <c r="FK177" s="261"/>
      <c r="FL177" s="261"/>
      <c r="FM177" s="261"/>
      <c r="FN177" s="261"/>
      <c r="FO177" s="261"/>
      <c r="FP177" s="261"/>
      <c r="FQ177" s="261"/>
      <c r="FR177" s="261"/>
      <c r="FS177" s="261"/>
      <c r="FT177" s="261"/>
      <c r="FU177" s="261"/>
      <c r="FV177" s="261"/>
      <c r="FW177" s="261"/>
      <c r="FX177" s="261"/>
      <c r="FY177" s="261"/>
      <c r="FZ177" s="261"/>
      <c r="GA177" s="261"/>
      <c r="GB177" s="261"/>
      <c r="GC177" s="261"/>
      <c r="GD177" s="261"/>
      <c r="GE177" s="261"/>
      <c r="GF177" s="261"/>
      <c r="GG177" s="261"/>
      <c r="GH177" s="261"/>
      <c r="GI177" s="261"/>
      <c r="GJ177" s="261"/>
      <c r="GK177" s="261"/>
      <c r="GL177" s="261"/>
      <c r="GM177" s="261"/>
      <c r="GN177" s="261"/>
      <c r="GO177" s="261"/>
      <c r="GP177" s="261"/>
      <c r="GQ177" s="261"/>
      <c r="GR177" s="261"/>
      <c r="GS177" s="261"/>
      <c r="GT177" s="261"/>
      <c r="GU177" s="261"/>
      <c r="GV177" s="261"/>
      <c r="GW177" s="261"/>
      <c r="GX177" s="261"/>
      <c r="GY177" s="261"/>
      <c r="GZ177" s="261"/>
      <c r="HA177" s="261"/>
      <c r="HB177" s="261"/>
      <c r="HC177" s="261"/>
      <c r="HD177" s="261"/>
      <c r="HE177" s="261"/>
      <c r="HF177" s="261"/>
      <c r="HG177" s="261"/>
      <c r="HH177" s="261"/>
      <c r="HI177" s="261"/>
      <c r="HJ177" s="261"/>
      <c r="HK177" s="261"/>
      <c r="HL177" s="261"/>
      <c r="HM177" s="261"/>
      <c r="HN177" s="261"/>
    </row>
    <row r="178" spans="1:222" s="262" customFormat="1" ht="62.4" x14ac:dyDescent="0.2">
      <c r="A178" s="21" t="s">
        <v>96</v>
      </c>
      <c r="B178" s="21" t="s">
        <v>50</v>
      </c>
      <c r="C178" s="21" t="s">
        <v>52</v>
      </c>
      <c r="D178" s="21" t="s">
        <v>165</v>
      </c>
      <c r="E178" s="45" t="s">
        <v>167</v>
      </c>
      <c r="F178" s="568">
        <v>2017005810464</v>
      </c>
      <c r="G178" s="76" t="s">
        <v>237</v>
      </c>
      <c r="H178" s="21" t="s">
        <v>73</v>
      </c>
      <c r="I178" s="545" t="s">
        <v>245</v>
      </c>
      <c r="J178" s="465" t="s">
        <v>247</v>
      </c>
      <c r="K178" s="465" t="s">
        <v>246</v>
      </c>
      <c r="L178" s="458">
        <v>3340</v>
      </c>
      <c r="M178" s="458" t="s">
        <v>923</v>
      </c>
      <c r="N178" s="458" t="s">
        <v>924</v>
      </c>
      <c r="O178" s="139" t="s">
        <v>613</v>
      </c>
      <c r="P178" s="29">
        <f t="shared" si="29"/>
        <v>200000000</v>
      </c>
      <c r="Q178" s="193">
        <f t="shared" si="28"/>
        <v>200000000</v>
      </c>
      <c r="R178" s="34">
        <f t="shared" si="27"/>
        <v>200000000</v>
      </c>
      <c r="S178" s="259">
        <v>200000000</v>
      </c>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261"/>
      <c r="CD178" s="261"/>
      <c r="CE178" s="261"/>
      <c r="CF178" s="261"/>
      <c r="CG178" s="261"/>
      <c r="CH178" s="261"/>
      <c r="CI178" s="261"/>
      <c r="CJ178" s="261"/>
      <c r="CK178" s="261"/>
      <c r="CL178" s="261"/>
      <c r="CM178" s="261"/>
      <c r="CN178" s="261"/>
      <c r="CO178" s="261"/>
      <c r="CP178" s="261"/>
      <c r="CQ178" s="261"/>
      <c r="CR178" s="261"/>
      <c r="CS178" s="261"/>
      <c r="CT178" s="261"/>
      <c r="CU178" s="261"/>
      <c r="CV178" s="261"/>
      <c r="CW178" s="261"/>
      <c r="CX178" s="261"/>
      <c r="CY178" s="261"/>
      <c r="CZ178" s="261"/>
      <c r="DA178" s="261"/>
      <c r="DB178" s="261"/>
      <c r="DC178" s="261"/>
      <c r="DD178" s="261"/>
      <c r="DE178" s="261"/>
      <c r="DF178" s="261"/>
      <c r="DG178" s="261"/>
      <c r="DH178" s="261"/>
      <c r="DI178" s="261"/>
      <c r="DJ178" s="261"/>
      <c r="DK178" s="261"/>
      <c r="DL178" s="261"/>
      <c r="DM178" s="261"/>
      <c r="DN178" s="261"/>
      <c r="DO178" s="261"/>
      <c r="DP178" s="261"/>
      <c r="DQ178" s="261"/>
      <c r="DR178" s="261"/>
      <c r="DS178" s="261"/>
      <c r="DT178" s="261"/>
      <c r="DU178" s="261"/>
      <c r="DV178" s="261"/>
      <c r="DW178" s="261"/>
      <c r="DX178" s="261"/>
      <c r="DY178" s="261"/>
      <c r="DZ178" s="261"/>
      <c r="EA178" s="261"/>
      <c r="EB178" s="261"/>
      <c r="EC178" s="261"/>
      <c r="ED178" s="261"/>
      <c r="EE178" s="261"/>
      <c r="EF178" s="261"/>
      <c r="EG178" s="261"/>
      <c r="EH178" s="261"/>
      <c r="EI178" s="261"/>
      <c r="EJ178" s="261"/>
      <c r="EK178" s="261"/>
      <c r="EL178" s="261"/>
      <c r="EM178" s="261"/>
      <c r="EN178" s="261"/>
      <c r="EO178" s="261"/>
      <c r="EP178" s="261"/>
      <c r="EQ178" s="261"/>
      <c r="ER178" s="261"/>
      <c r="ES178" s="261"/>
      <c r="ET178" s="261"/>
      <c r="EU178" s="261"/>
      <c r="EV178" s="261"/>
      <c r="EW178" s="261"/>
      <c r="EX178" s="261"/>
      <c r="EY178" s="261"/>
      <c r="EZ178" s="261"/>
      <c r="FA178" s="261"/>
      <c r="FB178" s="261"/>
      <c r="FC178" s="261"/>
      <c r="FD178" s="261"/>
      <c r="FE178" s="261"/>
      <c r="FF178" s="261"/>
      <c r="FG178" s="261"/>
      <c r="FH178" s="261"/>
      <c r="FI178" s="261"/>
      <c r="FJ178" s="261"/>
      <c r="FK178" s="261"/>
      <c r="FL178" s="261"/>
      <c r="FM178" s="261"/>
      <c r="FN178" s="261"/>
      <c r="FO178" s="261"/>
      <c r="FP178" s="261"/>
      <c r="FQ178" s="261"/>
      <c r="FR178" s="261"/>
      <c r="FS178" s="261"/>
      <c r="FT178" s="261"/>
      <c r="FU178" s="261"/>
      <c r="FV178" s="261"/>
      <c r="FW178" s="261"/>
      <c r="FX178" s="261"/>
      <c r="FY178" s="261"/>
      <c r="FZ178" s="261"/>
      <c r="GA178" s="261"/>
      <c r="GB178" s="261"/>
      <c r="GC178" s="261"/>
      <c r="GD178" s="261"/>
      <c r="GE178" s="261"/>
      <c r="GF178" s="261"/>
      <c r="GG178" s="261"/>
      <c r="GH178" s="261"/>
      <c r="GI178" s="261"/>
      <c r="GJ178" s="261"/>
      <c r="GK178" s="261"/>
      <c r="GL178" s="261"/>
      <c r="GM178" s="261"/>
      <c r="GN178" s="261"/>
      <c r="GO178" s="261"/>
      <c r="GP178" s="261"/>
      <c r="GQ178" s="261"/>
      <c r="GR178" s="261"/>
      <c r="GS178" s="261"/>
      <c r="GT178" s="261"/>
      <c r="GU178" s="261"/>
      <c r="GV178" s="261"/>
      <c r="GW178" s="261"/>
      <c r="GX178" s="261"/>
      <c r="GY178" s="261"/>
      <c r="GZ178" s="261"/>
      <c r="HA178" s="261"/>
      <c r="HB178" s="261"/>
      <c r="HC178" s="261"/>
      <c r="HD178" s="261"/>
      <c r="HE178" s="261"/>
      <c r="HF178" s="261"/>
      <c r="HG178" s="261"/>
      <c r="HH178" s="261"/>
      <c r="HI178" s="261"/>
      <c r="HJ178" s="261"/>
      <c r="HK178" s="261"/>
      <c r="HL178" s="261"/>
      <c r="HM178" s="261"/>
      <c r="HN178" s="261"/>
    </row>
    <row r="179" spans="1:222" s="262" customFormat="1" ht="40.799999999999997" x14ac:dyDescent="0.2">
      <c r="A179" s="21" t="s">
        <v>96</v>
      </c>
      <c r="B179" s="21" t="s">
        <v>50</v>
      </c>
      <c r="C179" s="21" t="s">
        <v>52</v>
      </c>
      <c r="D179" s="21" t="s">
        <v>165</v>
      </c>
      <c r="E179" s="45" t="s">
        <v>167</v>
      </c>
      <c r="F179" s="568">
        <v>2017005810489</v>
      </c>
      <c r="G179" s="76" t="s">
        <v>238</v>
      </c>
      <c r="H179" s="21" t="s">
        <v>73</v>
      </c>
      <c r="I179" s="545" t="s">
        <v>296</v>
      </c>
      <c r="J179" s="465" t="s">
        <v>294</v>
      </c>
      <c r="K179" s="465" t="s">
        <v>295</v>
      </c>
      <c r="L179" s="458" t="s">
        <v>857</v>
      </c>
      <c r="M179" s="458" t="s">
        <v>923</v>
      </c>
      <c r="N179" s="458" t="s">
        <v>924</v>
      </c>
      <c r="O179" s="139" t="s">
        <v>614</v>
      </c>
      <c r="P179" s="29">
        <f t="shared" si="29"/>
        <v>300000000</v>
      </c>
      <c r="Q179" s="193">
        <f t="shared" si="28"/>
        <v>300000000</v>
      </c>
      <c r="R179" s="34">
        <f t="shared" si="27"/>
        <v>300000000</v>
      </c>
      <c r="S179" s="259">
        <v>300000000</v>
      </c>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261"/>
      <c r="CD179" s="261"/>
      <c r="CE179" s="261"/>
      <c r="CF179" s="261"/>
      <c r="CG179" s="261"/>
      <c r="CH179" s="261"/>
      <c r="CI179" s="261"/>
      <c r="CJ179" s="261"/>
      <c r="CK179" s="261"/>
      <c r="CL179" s="261"/>
      <c r="CM179" s="261"/>
      <c r="CN179" s="261"/>
      <c r="CO179" s="261"/>
      <c r="CP179" s="261"/>
      <c r="CQ179" s="261"/>
      <c r="CR179" s="261"/>
      <c r="CS179" s="261"/>
      <c r="CT179" s="261"/>
      <c r="CU179" s="261"/>
      <c r="CV179" s="261"/>
      <c r="CW179" s="261"/>
      <c r="CX179" s="261"/>
      <c r="CY179" s="261"/>
      <c r="CZ179" s="261"/>
      <c r="DA179" s="261"/>
      <c r="DB179" s="261"/>
      <c r="DC179" s="261"/>
      <c r="DD179" s="261"/>
      <c r="DE179" s="261"/>
      <c r="DF179" s="261"/>
      <c r="DG179" s="261"/>
      <c r="DH179" s="261"/>
      <c r="DI179" s="261"/>
      <c r="DJ179" s="261"/>
      <c r="DK179" s="261"/>
      <c r="DL179" s="261"/>
      <c r="DM179" s="261"/>
      <c r="DN179" s="261"/>
      <c r="DO179" s="261"/>
      <c r="DP179" s="261"/>
      <c r="DQ179" s="261"/>
      <c r="DR179" s="261"/>
      <c r="DS179" s="261"/>
      <c r="DT179" s="261"/>
      <c r="DU179" s="261"/>
      <c r="DV179" s="261"/>
      <c r="DW179" s="261"/>
      <c r="DX179" s="261"/>
      <c r="DY179" s="261"/>
      <c r="DZ179" s="261"/>
      <c r="EA179" s="261"/>
      <c r="EB179" s="261"/>
      <c r="EC179" s="261"/>
      <c r="ED179" s="261"/>
      <c r="EE179" s="261"/>
      <c r="EF179" s="261"/>
      <c r="EG179" s="261"/>
      <c r="EH179" s="261"/>
      <c r="EI179" s="261"/>
      <c r="EJ179" s="261"/>
      <c r="EK179" s="261"/>
      <c r="EL179" s="261"/>
      <c r="EM179" s="261"/>
      <c r="EN179" s="261"/>
      <c r="EO179" s="261"/>
      <c r="EP179" s="261"/>
      <c r="EQ179" s="261"/>
      <c r="ER179" s="261"/>
      <c r="ES179" s="261"/>
      <c r="ET179" s="261"/>
      <c r="EU179" s="261"/>
      <c r="EV179" s="261"/>
      <c r="EW179" s="261"/>
      <c r="EX179" s="261"/>
      <c r="EY179" s="261"/>
      <c r="EZ179" s="261"/>
      <c r="FA179" s="261"/>
      <c r="FB179" s="261"/>
      <c r="FC179" s="261"/>
      <c r="FD179" s="261"/>
      <c r="FE179" s="261"/>
      <c r="FF179" s="261"/>
      <c r="FG179" s="261"/>
      <c r="FH179" s="261"/>
      <c r="FI179" s="261"/>
      <c r="FJ179" s="261"/>
      <c r="FK179" s="261"/>
      <c r="FL179" s="261"/>
      <c r="FM179" s="261"/>
      <c r="FN179" s="261"/>
      <c r="FO179" s="261"/>
      <c r="FP179" s="261"/>
      <c r="FQ179" s="261"/>
      <c r="FR179" s="261"/>
      <c r="FS179" s="261"/>
      <c r="FT179" s="261"/>
      <c r="FU179" s="261"/>
      <c r="FV179" s="261"/>
      <c r="FW179" s="261"/>
      <c r="FX179" s="261"/>
      <c r="FY179" s="261"/>
      <c r="FZ179" s="261"/>
      <c r="GA179" s="261"/>
      <c r="GB179" s="261"/>
      <c r="GC179" s="261"/>
      <c r="GD179" s="261"/>
      <c r="GE179" s="261"/>
      <c r="GF179" s="261"/>
      <c r="GG179" s="261"/>
      <c r="GH179" s="261"/>
      <c r="GI179" s="261"/>
      <c r="GJ179" s="261"/>
      <c r="GK179" s="261"/>
      <c r="GL179" s="261"/>
      <c r="GM179" s="261"/>
      <c r="GN179" s="261"/>
      <c r="GO179" s="261"/>
      <c r="GP179" s="261"/>
      <c r="GQ179" s="261"/>
      <c r="GR179" s="261"/>
      <c r="GS179" s="261"/>
      <c r="GT179" s="261"/>
      <c r="GU179" s="261"/>
      <c r="GV179" s="261"/>
      <c r="GW179" s="261"/>
      <c r="GX179" s="261"/>
      <c r="GY179" s="261"/>
      <c r="GZ179" s="261"/>
      <c r="HA179" s="261"/>
      <c r="HB179" s="261"/>
      <c r="HC179" s="261"/>
      <c r="HD179" s="261"/>
      <c r="HE179" s="261"/>
      <c r="HF179" s="261"/>
      <c r="HG179" s="261"/>
      <c r="HH179" s="261"/>
      <c r="HI179" s="261"/>
      <c r="HJ179" s="261"/>
      <c r="HK179" s="261"/>
      <c r="HL179" s="261"/>
      <c r="HM179" s="261"/>
      <c r="HN179" s="261"/>
    </row>
    <row r="180" spans="1:222" s="262" customFormat="1" ht="62.4" x14ac:dyDescent="0.2">
      <c r="A180" s="21" t="s">
        <v>96</v>
      </c>
      <c r="B180" s="21" t="s">
        <v>50</v>
      </c>
      <c r="C180" s="21" t="s">
        <v>52</v>
      </c>
      <c r="D180" s="21" t="s">
        <v>165</v>
      </c>
      <c r="E180" s="45" t="s">
        <v>167</v>
      </c>
      <c r="F180" s="568" t="s">
        <v>193</v>
      </c>
      <c r="G180" s="76" t="s">
        <v>239</v>
      </c>
      <c r="H180" s="21" t="s">
        <v>73</v>
      </c>
      <c r="I180" s="545" t="s">
        <v>245</v>
      </c>
      <c r="J180" s="465" t="s">
        <v>247</v>
      </c>
      <c r="K180" s="465" t="s">
        <v>246</v>
      </c>
      <c r="L180" s="458">
        <v>3340</v>
      </c>
      <c r="M180" s="458" t="s">
        <v>923</v>
      </c>
      <c r="N180" s="458" t="s">
        <v>924</v>
      </c>
      <c r="O180" s="139" t="s">
        <v>615</v>
      </c>
      <c r="P180" s="29">
        <f t="shared" si="29"/>
        <v>200000000</v>
      </c>
      <c r="Q180" s="193">
        <f t="shared" si="28"/>
        <v>200000000</v>
      </c>
      <c r="R180" s="34">
        <f t="shared" si="27"/>
        <v>200000000</v>
      </c>
      <c r="S180" s="259">
        <v>200000000</v>
      </c>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261"/>
      <c r="CD180" s="261"/>
      <c r="CE180" s="261"/>
      <c r="CF180" s="261"/>
      <c r="CG180" s="261"/>
      <c r="CH180" s="261"/>
      <c r="CI180" s="261"/>
      <c r="CJ180" s="261"/>
      <c r="CK180" s="261"/>
      <c r="CL180" s="261"/>
      <c r="CM180" s="261"/>
      <c r="CN180" s="261"/>
      <c r="CO180" s="261"/>
      <c r="CP180" s="261"/>
      <c r="CQ180" s="261"/>
      <c r="CR180" s="261"/>
      <c r="CS180" s="261"/>
      <c r="CT180" s="261"/>
      <c r="CU180" s="261"/>
      <c r="CV180" s="261"/>
      <c r="CW180" s="261"/>
      <c r="CX180" s="261"/>
      <c r="CY180" s="261"/>
      <c r="CZ180" s="261"/>
      <c r="DA180" s="261"/>
      <c r="DB180" s="261"/>
      <c r="DC180" s="261"/>
      <c r="DD180" s="261"/>
      <c r="DE180" s="261"/>
      <c r="DF180" s="261"/>
      <c r="DG180" s="261"/>
      <c r="DH180" s="261"/>
      <c r="DI180" s="261"/>
      <c r="DJ180" s="261"/>
      <c r="DK180" s="261"/>
      <c r="DL180" s="261"/>
      <c r="DM180" s="261"/>
      <c r="DN180" s="261"/>
      <c r="DO180" s="261"/>
      <c r="DP180" s="261"/>
      <c r="DQ180" s="261"/>
      <c r="DR180" s="261"/>
      <c r="DS180" s="261"/>
      <c r="DT180" s="261"/>
      <c r="DU180" s="261"/>
      <c r="DV180" s="261"/>
      <c r="DW180" s="261"/>
      <c r="DX180" s="261"/>
      <c r="DY180" s="261"/>
      <c r="DZ180" s="261"/>
      <c r="EA180" s="261"/>
      <c r="EB180" s="261"/>
      <c r="EC180" s="261"/>
      <c r="ED180" s="261"/>
      <c r="EE180" s="261"/>
      <c r="EF180" s="261"/>
      <c r="EG180" s="261"/>
      <c r="EH180" s="261"/>
      <c r="EI180" s="261"/>
      <c r="EJ180" s="261"/>
      <c r="EK180" s="261"/>
      <c r="EL180" s="261"/>
      <c r="EM180" s="261"/>
      <c r="EN180" s="261"/>
      <c r="EO180" s="261"/>
      <c r="EP180" s="261"/>
      <c r="EQ180" s="261"/>
      <c r="ER180" s="261"/>
      <c r="ES180" s="261"/>
      <c r="ET180" s="261"/>
      <c r="EU180" s="261"/>
      <c r="EV180" s="261"/>
      <c r="EW180" s="261"/>
      <c r="EX180" s="261"/>
      <c r="EY180" s="261"/>
      <c r="EZ180" s="261"/>
      <c r="FA180" s="261"/>
      <c r="FB180" s="261"/>
      <c r="FC180" s="261"/>
      <c r="FD180" s="261"/>
      <c r="FE180" s="261"/>
      <c r="FF180" s="261"/>
      <c r="FG180" s="261"/>
      <c r="FH180" s="261"/>
      <c r="FI180" s="261"/>
      <c r="FJ180" s="261"/>
      <c r="FK180" s="261"/>
      <c r="FL180" s="261"/>
      <c r="FM180" s="261"/>
      <c r="FN180" s="261"/>
      <c r="FO180" s="261"/>
      <c r="FP180" s="261"/>
      <c r="FQ180" s="261"/>
      <c r="FR180" s="261"/>
      <c r="FS180" s="261"/>
      <c r="FT180" s="261"/>
      <c r="FU180" s="261"/>
      <c r="FV180" s="261"/>
      <c r="FW180" s="261"/>
      <c r="FX180" s="261"/>
      <c r="FY180" s="261"/>
      <c r="FZ180" s="261"/>
      <c r="GA180" s="261"/>
      <c r="GB180" s="261"/>
      <c r="GC180" s="261"/>
      <c r="GD180" s="261"/>
      <c r="GE180" s="261"/>
      <c r="GF180" s="261"/>
      <c r="GG180" s="261"/>
      <c r="GH180" s="261"/>
      <c r="GI180" s="261"/>
      <c r="GJ180" s="261"/>
      <c r="GK180" s="261"/>
      <c r="GL180" s="261"/>
      <c r="GM180" s="261"/>
      <c r="GN180" s="261"/>
      <c r="GO180" s="261"/>
      <c r="GP180" s="261"/>
      <c r="GQ180" s="261"/>
      <c r="GR180" s="261"/>
      <c r="GS180" s="261"/>
      <c r="GT180" s="261"/>
      <c r="GU180" s="261"/>
      <c r="GV180" s="261"/>
      <c r="GW180" s="261"/>
      <c r="GX180" s="261"/>
      <c r="GY180" s="261"/>
      <c r="GZ180" s="261"/>
      <c r="HA180" s="261"/>
      <c r="HB180" s="261"/>
      <c r="HC180" s="261"/>
      <c r="HD180" s="261"/>
      <c r="HE180" s="261"/>
      <c r="HF180" s="261"/>
      <c r="HG180" s="261"/>
      <c r="HH180" s="261"/>
      <c r="HI180" s="261"/>
      <c r="HJ180" s="261"/>
      <c r="HK180" s="261"/>
      <c r="HL180" s="261"/>
      <c r="HM180" s="261"/>
      <c r="HN180" s="261"/>
    </row>
    <row r="181" spans="1:222" ht="60.6" customHeight="1" x14ac:dyDescent="0.2">
      <c r="A181" s="21" t="s">
        <v>96</v>
      </c>
      <c r="B181" s="22" t="s">
        <v>50</v>
      </c>
      <c r="C181" s="22" t="s">
        <v>52</v>
      </c>
      <c r="D181" s="22" t="s">
        <v>165</v>
      </c>
      <c r="E181" s="27" t="s">
        <v>167</v>
      </c>
      <c r="F181" s="568">
        <v>2018005810081</v>
      </c>
      <c r="G181" s="78" t="s">
        <v>380</v>
      </c>
      <c r="H181" s="50" t="s">
        <v>73</v>
      </c>
      <c r="I181" s="545" t="s">
        <v>381</v>
      </c>
      <c r="J181" s="455" t="s">
        <v>292</v>
      </c>
      <c r="K181" s="455" t="s">
        <v>382</v>
      </c>
      <c r="L181" s="456">
        <v>350</v>
      </c>
      <c r="M181" s="458" t="s">
        <v>923</v>
      </c>
      <c r="N181" s="458" t="s">
        <v>924</v>
      </c>
      <c r="O181" s="133" t="s">
        <v>722</v>
      </c>
      <c r="P181" s="29">
        <f t="shared" si="29"/>
        <v>569500000</v>
      </c>
      <c r="Q181" s="193">
        <f t="shared" si="28"/>
        <v>569500000</v>
      </c>
      <c r="R181" s="34">
        <f t="shared" si="27"/>
        <v>569500000</v>
      </c>
      <c r="S181" s="199">
        <v>569500000</v>
      </c>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180"/>
      <c r="CD181" s="180"/>
      <c r="CE181" s="180"/>
      <c r="CF181" s="180"/>
      <c r="CG181" s="180"/>
      <c r="CH181" s="180"/>
      <c r="CI181" s="180"/>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0"/>
      <c r="DF181" s="180"/>
      <c r="DG181" s="180"/>
      <c r="DH181" s="180"/>
      <c r="DI181" s="180"/>
      <c r="DJ181" s="180"/>
      <c r="DK181" s="180"/>
      <c r="DL181" s="180"/>
      <c r="DM181" s="180"/>
      <c r="DN181" s="180"/>
      <c r="DO181" s="180"/>
      <c r="DP181" s="180"/>
      <c r="DQ181" s="180"/>
      <c r="DR181" s="180"/>
      <c r="DS181" s="180"/>
      <c r="DT181" s="180"/>
      <c r="DU181" s="180"/>
      <c r="DV181" s="180"/>
      <c r="DW181" s="180"/>
      <c r="DX181" s="180"/>
      <c r="DY181" s="180"/>
      <c r="DZ181" s="180"/>
      <c r="EA181" s="180"/>
      <c r="EB181" s="180"/>
      <c r="EC181" s="180"/>
      <c r="ED181" s="180"/>
      <c r="EE181" s="180"/>
      <c r="EF181" s="180"/>
      <c r="EG181" s="180"/>
      <c r="EH181" s="180"/>
      <c r="EI181" s="180"/>
      <c r="EJ181" s="180"/>
      <c r="EK181" s="180"/>
      <c r="EL181" s="180"/>
      <c r="EM181" s="180"/>
      <c r="EN181" s="180"/>
      <c r="EO181" s="180"/>
      <c r="EP181" s="180"/>
      <c r="EQ181" s="180"/>
      <c r="ER181" s="180"/>
      <c r="ES181" s="180"/>
      <c r="ET181" s="180"/>
      <c r="EU181" s="180"/>
      <c r="EV181" s="180"/>
      <c r="EW181" s="180"/>
      <c r="EX181" s="180"/>
      <c r="EY181" s="180"/>
      <c r="EZ181" s="180"/>
      <c r="FA181" s="180"/>
      <c r="FB181" s="180"/>
      <c r="FC181" s="180"/>
      <c r="FD181" s="180"/>
      <c r="FE181" s="180"/>
      <c r="FF181" s="180"/>
      <c r="FG181" s="180"/>
      <c r="FH181" s="180"/>
      <c r="FI181" s="180"/>
      <c r="FJ181" s="180"/>
      <c r="FK181" s="180"/>
      <c r="FL181" s="180"/>
      <c r="FM181" s="180"/>
      <c r="FN181" s="180"/>
      <c r="FO181" s="180"/>
      <c r="FP181" s="180"/>
      <c r="FQ181" s="180"/>
      <c r="FR181" s="180"/>
      <c r="FS181" s="180"/>
      <c r="FT181" s="180"/>
      <c r="FU181" s="180"/>
      <c r="FV181" s="180"/>
      <c r="FW181" s="180"/>
      <c r="FX181" s="180"/>
      <c r="FY181" s="180"/>
      <c r="FZ181" s="180"/>
      <c r="GA181" s="180"/>
      <c r="GB181" s="180"/>
      <c r="GC181" s="180"/>
      <c r="GD181" s="180"/>
      <c r="GE181" s="180"/>
      <c r="GF181" s="180"/>
      <c r="GG181" s="180"/>
      <c r="GH181" s="180"/>
      <c r="GI181" s="180"/>
      <c r="GJ181" s="180"/>
      <c r="GK181" s="180"/>
      <c r="GL181" s="180"/>
      <c r="GM181" s="180"/>
      <c r="GN181" s="180"/>
      <c r="GO181" s="180"/>
      <c r="GP181" s="180"/>
      <c r="GQ181" s="180"/>
      <c r="GR181" s="180"/>
      <c r="GS181" s="180"/>
      <c r="GT181" s="180"/>
      <c r="GU181" s="180"/>
      <c r="GV181" s="180"/>
      <c r="GW181" s="180"/>
      <c r="GX181" s="180"/>
      <c r="GY181" s="180"/>
      <c r="GZ181" s="180"/>
      <c r="HA181" s="180"/>
      <c r="HB181" s="180"/>
      <c r="HC181" s="180"/>
      <c r="HD181" s="180"/>
      <c r="HE181" s="180"/>
      <c r="HF181" s="180"/>
      <c r="HG181" s="180"/>
      <c r="HH181" s="180"/>
      <c r="HI181" s="180"/>
      <c r="HJ181" s="180"/>
      <c r="HK181" s="180"/>
      <c r="HL181" s="180"/>
      <c r="HM181" s="180"/>
      <c r="HN181" s="180"/>
    </row>
    <row r="182" spans="1:222" ht="56.4" customHeight="1" x14ac:dyDescent="0.2">
      <c r="A182" s="21" t="s">
        <v>96</v>
      </c>
      <c r="B182" s="22" t="s">
        <v>50</v>
      </c>
      <c r="C182" s="22" t="s">
        <v>52</v>
      </c>
      <c r="D182" s="22" t="s">
        <v>165</v>
      </c>
      <c r="E182" s="27" t="s">
        <v>167</v>
      </c>
      <c r="F182" s="568">
        <v>2017005810478</v>
      </c>
      <c r="G182" s="78" t="s">
        <v>383</v>
      </c>
      <c r="H182" s="50" t="s">
        <v>73</v>
      </c>
      <c r="I182" s="545" t="s">
        <v>384</v>
      </c>
      <c r="J182" s="455" t="s">
        <v>292</v>
      </c>
      <c r="K182" s="455" t="s">
        <v>385</v>
      </c>
      <c r="L182" s="456">
        <v>350</v>
      </c>
      <c r="M182" s="458" t="s">
        <v>923</v>
      </c>
      <c r="N182" s="458" t="s">
        <v>924</v>
      </c>
      <c r="O182" s="133" t="s">
        <v>616</v>
      </c>
      <c r="P182" s="29">
        <f t="shared" si="29"/>
        <v>96034762</v>
      </c>
      <c r="Q182" s="193">
        <f t="shared" si="28"/>
        <v>96034762</v>
      </c>
      <c r="R182" s="34">
        <f t="shared" si="27"/>
        <v>96034762</v>
      </c>
      <c r="S182" s="199">
        <v>96034762</v>
      </c>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180"/>
      <c r="CD182" s="180"/>
      <c r="CE182" s="180"/>
      <c r="CF182" s="180"/>
      <c r="CG182" s="180"/>
      <c r="CH182" s="180"/>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0"/>
      <c r="DF182" s="180"/>
      <c r="DG182" s="180"/>
      <c r="DH182" s="180"/>
      <c r="DI182" s="180"/>
      <c r="DJ182" s="180"/>
      <c r="DK182" s="180"/>
      <c r="DL182" s="180"/>
      <c r="DM182" s="180"/>
      <c r="DN182" s="180"/>
      <c r="DO182" s="180"/>
      <c r="DP182" s="180"/>
      <c r="DQ182" s="180"/>
      <c r="DR182" s="180"/>
      <c r="DS182" s="180"/>
      <c r="DT182" s="180"/>
      <c r="DU182" s="180"/>
      <c r="DV182" s="180"/>
      <c r="DW182" s="180"/>
      <c r="DX182" s="180"/>
      <c r="DY182" s="180"/>
      <c r="DZ182" s="180"/>
      <c r="EA182" s="180"/>
      <c r="EB182" s="180"/>
      <c r="EC182" s="180"/>
      <c r="ED182" s="180"/>
      <c r="EE182" s="180"/>
      <c r="EF182" s="180"/>
      <c r="EG182" s="180"/>
      <c r="EH182" s="180"/>
      <c r="EI182" s="180"/>
      <c r="EJ182" s="180"/>
      <c r="EK182" s="180"/>
      <c r="EL182" s="180"/>
      <c r="EM182" s="180"/>
      <c r="EN182" s="180"/>
      <c r="EO182" s="180"/>
      <c r="EP182" s="180"/>
      <c r="EQ182" s="180"/>
      <c r="ER182" s="180"/>
      <c r="ES182" s="180"/>
      <c r="ET182" s="180"/>
      <c r="EU182" s="180"/>
      <c r="EV182" s="180"/>
      <c r="EW182" s="180"/>
      <c r="EX182" s="180"/>
      <c r="EY182" s="180"/>
      <c r="EZ182" s="180"/>
      <c r="FA182" s="180"/>
      <c r="FB182" s="180"/>
      <c r="FC182" s="180"/>
      <c r="FD182" s="180"/>
      <c r="FE182" s="180"/>
      <c r="FF182" s="180"/>
      <c r="FG182" s="180"/>
      <c r="FH182" s="180"/>
      <c r="FI182" s="180"/>
      <c r="FJ182" s="180"/>
      <c r="FK182" s="180"/>
      <c r="FL182" s="180"/>
      <c r="FM182" s="180"/>
      <c r="FN182" s="180"/>
      <c r="FO182" s="180"/>
      <c r="FP182" s="180"/>
      <c r="FQ182" s="180"/>
      <c r="FR182" s="180"/>
      <c r="FS182" s="180"/>
      <c r="FT182" s="180"/>
      <c r="FU182" s="180"/>
      <c r="FV182" s="180"/>
      <c r="FW182" s="180"/>
      <c r="FX182" s="180"/>
      <c r="FY182" s="180"/>
      <c r="FZ182" s="180"/>
      <c r="GA182" s="180"/>
      <c r="GB182" s="180"/>
      <c r="GC182" s="180"/>
      <c r="GD182" s="180"/>
      <c r="GE182" s="180"/>
      <c r="GF182" s="180"/>
      <c r="GG182" s="180"/>
      <c r="GH182" s="180"/>
      <c r="GI182" s="180"/>
      <c r="GJ182" s="180"/>
      <c r="GK182" s="180"/>
      <c r="GL182" s="180"/>
      <c r="GM182" s="180"/>
      <c r="GN182" s="180"/>
      <c r="GO182" s="180"/>
      <c r="GP182" s="180"/>
      <c r="GQ182" s="180"/>
      <c r="GR182" s="180"/>
      <c r="GS182" s="180"/>
      <c r="GT182" s="180"/>
      <c r="GU182" s="180"/>
      <c r="GV182" s="180"/>
      <c r="GW182" s="180"/>
      <c r="GX182" s="180"/>
      <c r="GY182" s="180"/>
      <c r="GZ182" s="180"/>
      <c r="HA182" s="180"/>
      <c r="HB182" s="180"/>
      <c r="HC182" s="180"/>
      <c r="HD182" s="180"/>
      <c r="HE182" s="180"/>
      <c r="HF182" s="180"/>
      <c r="HG182" s="180"/>
      <c r="HH182" s="180"/>
      <c r="HI182" s="180"/>
      <c r="HJ182" s="180"/>
      <c r="HK182" s="180"/>
      <c r="HL182" s="180"/>
      <c r="HM182" s="180"/>
      <c r="HN182" s="180"/>
    </row>
    <row r="183" spans="1:222" ht="44.4" customHeight="1" x14ac:dyDescent="0.2">
      <c r="A183" s="21" t="s">
        <v>96</v>
      </c>
      <c r="B183" s="22" t="s">
        <v>50</v>
      </c>
      <c r="C183" s="22" t="s">
        <v>52</v>
      </c>
      <c r="D183" s="22" t="s">
        <v>165</v>
      </c>
      <c r="E183" s="27" t="s">
        <v>167</v>
      </c>
      <c r="F183" s="568">
        <v>2018005810043</v>
      </c>
      <c r="G183" s="78" t="s">
        <v>386</v>
      </c>
      <c r="H183" s="50" t="s">
        <v>66</v>
      </c>
      <c r="I183" s="545" t="s">
        <v>291</v>
      </c>
      <c r="J183" s="455" t="s">
        <v>292</v>
      </c>
      <c r="K183" s="455" t="s">
        <v>293</v>
      </c>
      <c r="L183" s="456">
        <v>200</v>
      </c>
      <c r="M183" s="458" t="s">
        <v>923</v>
      </c>
      <c r="N183" s="458" t="s">
        <v>924</v>
      </c>
      <c r="O183" s="133" t="s">
        <v>617</v>
      </c>
      <c r="P183" s="29">
        <f t="shared" si="29"/>
        <v>183265423</v>
      </c>
      <c r="Q183" s="193">
        <f t="shared" si="28"/>
        <v>183265423</v>
      </c>
      <c r="R183" s="34">
        <f t="shared" ref="R183:R186" si="30">SUM(S183:CB183)</f>
        <v>183265423</v>
      </c>
      <c r="S183" s="199">
        <v>183265423</v>
      </c>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180"/>
      <c r="CD183" s="180"/>
      <c r="CE183" s="180"/>
      <c r="CF183" s="180"/>
      <c r="CG183" s="180"/>
      <c r="CH183" s="180"/>
      <c r="CI183" s="180"/>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0"/>
      <c r="DF183" s="180"/>
      <c r="DG183" s="180"/>
      <c r="DH183" s="180"/>
      <c r="DI183" s="180"/>
      <c r="DJ183" s="180"/>
      <c r="DK183" s="180"/>
      <c r="DL183" s="180"/>
      <c r="DM183" s="180"/>
      <c r="DN183" s="180"/>
      <c r="DO183" s="180"/>
      <c r="DP183" s="180"/>
      <c r="DQ183" s="180"/>
      <c r="DR183" s="180"/>
      <c r="DS183" s="180"/>
      <c r="DT183" s="180"/>
      <c r="DU183" s="180"/>
      <c r="DV183" s="180"/>
      <c r="DW183" s="180"/>
      <c r="DX183" s="180"/>
      <c r="DY183" s="180"/>
      <c r="DZ183" s="180"/>
      <c r="EA183" s="180"/>
      <c r="EB183" s="180"/>
      <c r="EC183" s="180"/>
      <c r="ED183" s="180"/>
      <c r="EE183" s="180"/>
      <c r="EF183" s="180"/>
      <c r="EG183" s="180"/>
      <c r="EH183" s="180"/>
      <c r="EI183" s="180"/>
      <c r="EJ183" s="180"/>
      <c r="EK183" s="180"/>
      <c r="EL183" s="180"/>
      <c r="EM183" s="180"/>
      <c r="EN183" s="180"/>
      <c r="EO183" s="180"/>
      <c r="EP183" s="180"/>
      <c r="EQ183" s="180"/>
      <c r="ER183" s="180"/>
      <c r="ES183" s="180"/>
      <c r="ET183" s="180"/>
      <c r="EU183" s="180"/>
      <c r="EV183" s="180"/>
      <c r="EW183" s="180"/>
      <c r="EX183" s="180"/>
      <c r="EY183" s="180"/>
      <c r="EZ183" s="180"/>
      <c r="FA183" s="180"/>
      <c r="FB183" s="180"/>
      <c r="FC183" s="180"/>
      <c r="FD183" s="180"/>
      <c r="FE183" s="180"/>
      <c r="FF183" s="180"/>
      <c r="FG183" s="180"/>
      <c r="FH183" s="180"/>
      <c r="FI183" s="180"/>
      <c r="FJ183" s="180"/>
      <c r="FK183" s="180"/>
      <c r="FL183" s="180"/>
      <c r="FM183" s="180"/>
      <c r="FN183" s="180"/>
      <c r="FO183" s="180"/>
      <c r="FP183" s="180"/>
      <c r="FQ183" s="180"/>
      <c r="FR183" s="180"/>
      <c r="FS183" s="180"/>
      <c r="FT183" s="180"/>
      <c r="FU183" s="180"/>
      <c r="FV183" s="180"/>
      <c r="FW183" s="180"/>
      <c r="FX183" s="180"/>
      <c r="FY183" s="180"/>
      <c r="FZ183" s="180"/>
      <c r="GA183" s="180"/>
      <c r="GB183" s="180"/>
      <c r="GC183" s="180"/>
      <c r="GD183" s="180"/>
      <c r="GE183" s="180"/>
      <c r="GF183" s="180"/>
      <c r="GG183" s="180"/>
      <c r="GH183" s="180"/>
      <c r="GI183" s="180"/>
      <c r="GJ183" s="180"/>
      <c r="GK183" s="180"/>
      <c r="GL183" s="180"/>
      <c r="GM183" s="180"/>
      <c r="GN183" s="180"/>
      <c r="GO183" s="180"/>
      <c r="GP183" s="180"/>
      <c r="GQ183" s="180"/>
      <c r="GR183" s="180"/>
      <c r="GS183" s="180"/>
      <c r="GT183" s="180"/>
      <c r="GU183" s="180"/>
      <c r="GV183" s="180"/>
      <c r="GW183" s="180"/>
      <c r="GX183" s="180"/>
      <c r="GY183" s="180"/>
      <c r="GZ183" s="180"/>
      <c r="HA183" s="180"/>
      <c r="HB183" s="180"/>
      <c r="HC183" s="180"/>
      <c r="HD183" s="180"/>
      <c r="HE183" s="180"/>
      <c r="HF183" s="180"/>
      <c r="HG183" s="180"/>
      <c r="HH183" s="180"/>
      <c r="HI183" s="180"/>
      <c r="HJ183" s="180"/>
      <c r="HK183" s="180"/>
      <c r="HL183" s="180"/>
      <c r="HM183" s="180"/>
      <c r="HN183" s="180"/>
    </row>
    <row r="184" spans="1:222" ht="46.8" x14ac:dyDescent="0.2">
      <c r="A184" s="21" t="s">
        <v>96</v>
      </c>
      <c r="B184" s="22" t="s">
        <v>50</v>
      </c>
      <c r="C184" s="22" t="s">
        <v>52</v>
      </c>
      <c r="D184" s="22" t="s">
        <v>165</v>
      </c>
      <c r="E184" s="27" t="s">
        <v>167</v>
      </c>
      <c r="F184" s="569">
        <v>2018005810253</v>
      </c>
      <c r="G184" s="129" t="s">
        <v>1121</v>
      </c>
      <c r="H184" s="28" t="s">
        <v>73</v>
      </c>
      <c r="I184" s="448" t="s">
        <v>922</v>
      </c>
      <c r="J184" s="442" t="s">
        <v>292</v>
      </c>
      <c r="K184" s="457" t="s">
        <v>921</v>
      </c>
      <c r="L184" s="458">
        <v>2</v>
      </c>
      <c r="M184" s="458" t="s">
        <v>923</v>
      </c>
      <c r="N184" s="458" t="s">
        <v>924</v>
      </c>
      <c r="O184" s="26" t="s">
        <v>618</v>
      </c>
      <c r="P184" s="29">
        <f t="shared" si="29"/>
        <v>200000000</v>
      </c>
      <c r="Q184" s="410">
        <f t="shared" si="28"/>
        <v>200000000</v>
      </c>
      <c r="R184" s="32">
        <f t="shared" si="30"/>
        <v>200000000</v>
      </c>
      <c r="S184" s="199">
        <v>50000000</v>
      </c>
      <c r="T184" s="34">
        <v>150000000</v>
      </c>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180"/>
      <c r="CD184" s="180"/>
      <c r="CE184" s="180"/>
      <c r="CF184" s="180"/>
      <c r="CG184" s="180"/>
      <c r="CH184" s="180"/>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0"/>
      <c r="DF184" s="180"/>
      <c r="DG184" s="180"/>
      <c r="DH184" s="180"/>
      <c r="DI184" s="180"/>
      <c r="DJ184" s="180"/>
      <c r="DK184" s="180"/>
      <c r="DL184" s="180"/>
      <c r="DM184" s="180"/>
      <c r="DN184" s="180"/>
      <c r="DO184" s="180"/>
      <c r="DP184" s="180"/>
      <c r="DQ184" s="180"/>
      <c r="DR184" s="180"/>
      <c r="DS184" s="180"/>
      <c r="DT184" s="180"/>
      <c r="DU184" s="180"/>
      <c r="DV184" s="180"/>
      <c r="DW184" s="180"/>
      <c r="DX184" s="180"/>
      <c r="DY184" s="180"/>
      <c r="DZ184" s="180"/>
      <c r="EA184" s="180"/>
      <c r="EB184" s="180"/>
      <c r="EC184" s="180"/>
      <c r="ED184" s="180"/>
      <c r="EE184" s="180"/>
      <c r="EF184" s="180"/>
      <c r="EG184" s="180"/>
      <c r="EH184" s="180"/>
      <c r="EI184" s="180"/>
      <c r="EJ184" s="180"/>
      <c r="EK184" s="180"/>
      <c r="EL184" s="180"/>
      <c r="EM184" s="180"/>
      <c r="EN184" s="180"/>
      <c r="EO184" s="180"/>
      <c r="EP184" s="180"/>
      <c r="EQ184" s="180"/>
      <c r="ER184" s="180"/>
      <c r="ES184" s="180"/>
      <c r="ET184" s="180"/>
      <c r="EU184" s="180"/>
      <c r="EV184" s="180"/>
      <c r="EW184" s="180"/>
      <c r="EX184" s="180"/>
      <c r="EY184" s="180"/>
      <c r="EZ184" s="180"/>
      <c r="FA184" s="180"/>
      <c r="FB184" s="180"/>
      <c r="FC184" s="180"/>
      <c r="FD184" s="180"/>
      <c r="FE184" s="180"/>
      <c r="FF184" s="180"/>
      <c r="FG184" s="180"/>
      <c r="FH184" s="180"/>
      <c r="FI184" s="180"/>
      <c r="FJ184" s="180"/>
      <c r="FK184" s="180"/>
      <c r="FL184" s="180"/>
      <c r="FM184" s="180"/>
      <c r="FN184" s="180"/>
      <c r="FO184" s="180"/>
      <c r="FP184" s="180"/>
      <c r="FQ184" s="180"/>
      <c r="FR184" s="180"/>
      <c r="FS184" s="180"/>
      <c r="FT184" s="180"/>
      <c r="FU184" s="180"/>
      <c r="FV184" s="180"/>
      <c r="FW184" s="180"/>
      <c r="FX184" s="180"/>
      <c r="FY184" s="180"/>
      <c r="FZ184" s="180"/>
      <c r="GA184" s="180"/>
      <c r="GB184" s="180"/>
      <c r="GC184" s="180"/>
      <c r="GD184" s="180"/>
      <c r="GE184" s="180"/>
      <c r="GF184" s="180"/>
      <c r="GG184" s="180"/>
      <c r="GH184" s="180"/>
      <c r="GI184" s="180"/>
      <c r="GJ184" s="180"/>
      <c r="GK184" s="180"/>
      <c r="GL184" s="180"/>
      <c r="GM184" s="180"/>
      <c r="GN184" s="180"/>
      <c r="GO184" s="180"/>
      <c r="GP184" s="180"/>
      <c r="GQ184" s="180"/>
      <c r="GR184" s="180"/>
      <c r="GS184" s="180"/>
      <c r="GT184" s="180"/>
      <c r="GU184" s="180"/>
      <c r="GV184" s="180"/>
      <c r="GW184" s="180"/>
      <c r="GX184" s="180"/>
      <c r="GY184" s="180"/>
      <c r="GZ184" s="180"/>
      <c r="HA184" s="180"/>
      <c r="HB184" s="180"/>
      <c r="HC184" s="180"/>
      <c r="HD184" s="180"/>
      <c r="HE184" s="180"/>
      <c r="HF184" s="180"/>
      <c r="HG184" s="180"/>
      <c r="HH184" s="180"/>
      <c r="HI184" s="180"/>
      <c r="HJ184" s="180"/>
      <c r="HK184" s="180"/>
      <c r="HL184" s="180"/>
      <c r="HM184" s="180"/>
      <c r="HN184" s="180"/>
    </row>
    <row r="185" spans="1:222" ht="46.8" x14ac:dyDescent="0.2">
      <c r="A185" s="21" t="s">
        <v>96</v>
      </c>
      <c r="B185" s="22" t="s">
        <v>50</v>
      </c>
      <c r="C185" s="22" t="s">
        <v>52</v>
      </c>
      <c r="D185" s="22" t="s">
        <v>165</v>
      </c>
      <c r="E185" s="27" t="s">
        <v>167</v>
      </c>
      <c r="F185" s="569">
        <v>2017005810706</v>
      </c>
      <c r="G185" s="129" t="s">
        <v>1122</v>
      </c>
      <c r="H185" s="28" t="s">
        <v>66</v>
      </c>
      <c r="I185" s="448" t="s">
        <v>926</v>
      </c>
      <c r="J185" s="442" t="s">
        <v>292</v>
      </c>
      <c r="K185" s="457" t="s">
        <v>925</v>
      </c>
      <c r="L185" s="458">
        <v>1</v>
      </c>
      <c r="M185" s="458" t="s">
        <v>923</v>
      </c>
      <c r="N185" s="458" t="s">
        <v>924</v>
      </c>
      <c r="O185" s="26" t="s">
        <v>776</v>
      </c>
      <c r="P185" s="29">
        <f t="shared" si="29"/>
        <v>200000000</v>
      </c>
      <c r="Q185" s="410">
        <f t="shared" si="28"/>
        <v>200000000</v>
      </c>
      <c r="R185" s="32">
        <f t="shared" si="30"/>
        <v>200000000</v>
      </c>
      <c r="S185" s="199">
        <v>0</v>
      </c>
      <c r="T185" s="34">
        <v>200000000</v>
      </c>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180"/>
      <c r="CD185" s="180"/>
      <c r="CE185" s="180"/>
      <c r="CF185" s="180"/>
      <c r="CG185" s="180"/>
      <c r="CH185" s="180"/>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0"/>
      <c r="DF185" s="180"/>
      <c r="DG185" s="180"/>
      <c r="DH185" s="180"/>
      <c r="DI185" s="180"/>
      <c r="DJ185" s="180"/>
      <c r="DK185" s="180"/>
      <c r="DL185" s="180"/>
      <c r="DM185" s="180"/>
      <c r="DN185" s="180"/>
      <c r="DO185" s="180"/>
      <c r="DP185" s="180"/>
      <c r="DQ185" s="180"/>
      <c r="DR185" s="180"/>
      <c r="DS185" s="180"/>
      <c r="DT185" s="180"/>
      <c r="DU185" s="180"/>
      <c r="DV185" s="180"/>
      <c r="DW185" s="180"/>
      <c r="DX185" s="180"/>
      <c r="DY185" s="180"/>
      <c r="DZ185" s="180"/>
      <c r="EA185" s="180"/>
      <c r="EB185" s="180"/>
      <c r="EC185" s="180"/>
      <c r="ED185" s="180"/>
      <c r="EE185" s="180"/>
      <c r="EF185" s="180"/>
      <c r="EG185" s="180"/>
      <c r="EH185" s="180"/>
      <c r="EI185" s="180"/>
      <c r="EJ185" s="180"/>
      <c r="EK185" s="180"/>
      <c r="EL185" s="180"/>
      <c r="EM185" s="180"/>
      <c r="EN185" s="180"/>
      <c r="EO185" s="180"/>
      <c r="EP185" s="180"/>
      <c r="EQ185" s="180"/>
      <c r="ER185" s="180"/>
      <c r="ES185" s="180"/>
      <c r="ET185" s="180"/>
      <c r="EU185" s="180"/>
      <c r="EV185" s="180"/>
      <c r="EW185" s="180"/>
      <c r="EX185" s="180"/>
      <c r="EY185" s="180"/>
      <c r="EZ185" s="180"/>
      <c r="FA185" s="180"/>
      <c r="FB185" s="180"/>
      <c r="FC185" s="180"/>
      <c r="FD185" s="180"/>
      <c r="FE185" s="180"/>
      <c r="FF185" s="180"/>
      <c r="FG185" s="180"/>
      <c r="FH185" s="180"/>
      <c r="FI185" s="180"/>
      <c r="FJ185" s="180"/>
      <c r="FK185" s="180"/>
      <c r="FL185" s="180"/>
      <c r="FM185" s="180"/>
      <c r="FN185" s="180"/>
      <c r="FO185" s="180"/>
      <c r="FP185" s="180"/>
      <c r="FQ185" s="180"/>
      <c r="FR185" s="180"/>
      <c r="FS185" s="180"/>
      <c r="FT185" s="180"/>
      <c r="FU185" s="180"/>
      <c r="FV185" s="180"/>
      <c r="FW185" s="180"/>
      <c r="FX185" s="180"/>
      <c r="FY185" s="180"/>
      <c r="FZ185" s="180"/>
      <c r="GA185" s="180"/>
      <c r="GB185" s="180"/>
      <c r="GC185" s="180"/>
      <c r="GD185" s="180"/>
      <c r="GE185" s="180"/>
      <c r="GF185" s="180"/>
      <c r="GG185" s="180"/>
      <c r="GH185" s="180"/>
      <c r="GI185" s="180"/>
      <c r="GJ185" s="180"/>
      <c r="GK185" s="180"/>
      <c r="GL185" s="180"/>
      <c r="GM185" s="180"/>
      <c r="GN185" s="180"/>
      <c r="GO185" s="180"/>
      <c r="GP185" s="180"/>
      <c r="GQ185" s="180"/>
      <c r="GR185" s="180"/>
      <c r="GS185" s="180"/>
      <c r="GT185" s="180"/>
      <c r="GU185" s="180"/>
      <c r="GV185" s="180"/>
      <c r="GW185" s="180"/>
      <c r="GX185" s="180"/>
      <c r="GY185" s="180"/>
      <c r="GZ185" s="180"/>
      <c r="HA185" s="180"/>
      <c r="HB185" s="180"/>
      <c r="HC185" s="180"/>
      <c r="HD185" s="180"/>
      <c r="HE185" s="180"/>
      <c r="HF185" s="180"/>
      <c r="HG185" s="180"/>
      <c r="HH185" s="180"/>
      <c r="HI185" s="180"/>
      <c r="HJ185" s="180"/>
      <c r="HK185" s="180"/>
      <c r="HL185" s="180"/>
      <c r="HM185" s="180"/>
      <c r="HN185" s="180"/>
    </row>
    <row r="186" spans="1:222" ht="46.8" x14ac:dyDescent="0.2">
      <c r="A186" s="21" t="s">
        <v>96</v>
      </c>
      <c r="B186" s="22" t="s">
        <v>50</v>
      </c>
      <c r="C186" s="22" t="s">
        <v>52</v>
      </c>
      <c r="D186" s="22" t="s">
        <v>165</v>
      </c>
      <c r="E186" s="27" t="s">
        <v>167</v>
      </c>
      <c r="F186" s="569">
        <v>2017005810705</v>
      </c>
      <c r="G186" s="129" t="s">
        <v>1123</v>
      </c>
      <c r="H186" s="28" t="s">
        <v>66</v>
      </c>
      <c r="I186" s="448" t="s">
        <v>926</v>
      </c>
      <c r="J186" s="442" t="s">
        <v>292</v>
      </c>
      <c r="K186" s="457" t="s">
        <v>925</v>
      </c>
      <c r="L186" s="458">
        <v>1</v>
      </c>
      <c r="M186" s="458" t="s">
        <v>923</v>
      </c>
      <c r="N186" s="458" t="s">
        <v>924</v>
      </c>
      <c r="O186" s="26" t="s">
        <v>777</v>
      </c>
      <c r="P186" s="29">
        <f t="shared" si="29"/>
        <v>400000000</v>
      </c>
      <c r="Q186" s="410">
        <f t="shared" si="28"/>
        <v>400000000</v>
      </c>
      <c r="R186" s="32">
        <f t="shared" si="30"/>
        <v>400000000</v>
      </c>
      <c r="S186" s="199"/>
      <c r="T186" s="34">
        <v>400000000</v>
      </c>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204"/>
      <c r="CD186" s="204"/>
      <c r="CE186" s="204"/>
      <c r="CF186" s="204"/>
      <c r="CG186" s="204"/>
      <c r="CH186" s="204"/>
      <c r="CI186" s="204"/>
      <c r="CJ186" s="204"/>
      <c r="CK186" s="204"/>
      <c r="CL186" s="204"/>
      <c r="CM186" s="204"/>
      <c r="CN186" s="204"/>
      <c r="CO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204"/>
      <c r="DL186" s="204"/>
      <c r="DM186" s="204"/>
      <c r="DN186" s="204"/>
      <c r="DO186" s="204"/>
      <c r="DP186" s="204"/>
      <c r="DQ186" s="204"/>
      <c r="DR186" s="204"/>
      <c r="DS186" s="204"/>
      <c r="DT186" s="204"/>
      <c r="DU186" s="204"/>
      <c r="DV186" s="204"/>
      <c r="DW186" s="204"/>
      <c r="DX186" s="204"/>
      <c r="DY186" s="204"/>
      <c r="DZ186" s="204"/>
      <c r="EA186" s="204"/>
      <c r="EB186" s="204"/>
      <c r="EC186" s="204"/>
      <c r="ED186" s="204"/>
      <c r="EE186" s="204"/>
      <c r="EF186" s="204"/>
      <c r="EG186" s="204"/>
      <c r="EH186" s="204"/>
      <c r="EI186" s="204"/>
      <c r="EJ186" s="204"/>
      <c r="EK186" s="204"/>
      <c r="EL186" s="204"/>
      <c r="EM186" s="204"/>
      <c r="EN186" s="204"/>
      <c r="EO186" s="204"/>
      <c r="EP186" s="204"/>
      <c r="EQ186" s="204"/>
      <c r="ER186" s="204"/>
      <c r="ES186" s="204"/>
      <c r="ET186" s="204"/>
      <c r="EU186" s="204"/>
      <c r="EV186" s="204"/>
      <c r="EW186" s="204"/>
      <c r="EX186" s="204"/>
      <c r="EY186" s="204"/>
      <c r="EZ186" s="204"/>
      <c r="FA186" s="204"/>
      <c r="FB186" s="204"/>
      <c r="FC186" s="204"/>
      <c r="FD186" s="204"/>
      <c r="FE186" s="204"/>
      <c r="FF186" s="204"/>
      <c r="FG186" s="204"/>
      <c r="FH186" s="204"/>
      <c r="FI186" s="204"/>
      <c r="FJ186" s="204"/>
      <c r="FK186" s="204"/>
      <c r="FL186" s="204"/>
      <c r="FM186" s="204"/>
      <c r="FN186" s="204"/>
      <c r="FO186" s="204"/>
      <c r="FP186" s="204"/>
      <c r="FQ186" s="204"/>
      <c r="FR186" s="204"/>
      <c r="FS186" s="204"/>
      <c r="FT186" s="204"/>
      <c r="FU186" s="204"/>
      <c r="FV186" s="204"/>
      <c r="FW186" s="204"/>
      <c r="FX186" s="204"/>
      <c r="FY186" s="204"/>
      <c r="FZ186" s="204"/>
      <c r="GA186" s="204"/>
      <c r="GB186" s="204"/>
      <c r="GC186" s="204"/>
      <c r="GD186" s="204"/>
      <c r="GE186" s="204"/>
      <c r="GF186" s="204"/>
      <c r="GG186" s="204"/>
      <c r="GH186" s="204"/>
      <c r="GI186" s="204"/>
      <c r="GJ186" s="204"/>
      <c r="GK186" s="204"/>
      <c r="GL186" s="204"/>
      <c r="GM186" s="204"/>
      <c r="GN186" s="204"/>
      <c r="GO186" s="204"/>
      <c r="GP186" s="204"/>
      <c r="GQ186" s="204"/>
      <c r="GR186" s="204"/>
      <c r="GS186" s="204"/>
      <c r="GT186" s="204"/>
      <c r="GU186" s="204"/>
      <c r="GV186" s="204"/>
      <c r="GW186" s="204"/>
      <c r="GX186" s="204"/>
      <c r="GY186" s="204"/>
      <c r="GZ186" s="204"/>
      <c r="HA186" s="204"/>
      <c r="HB186" s="204"/>
      <c r="HC186" s="204"/>
      <c r="HD186" s="204"/>
      <c r="HE186" s="204"/>
      <c r="HF186" s="204"/>
      <c r="HG186" s="204"/>
      <c r="HH186" s="204"/>
      <c r="HI186" s="204"/>
      <c r="HJ186" s="204"/>
      <c r="HK186" s="204"/>
      <c r="HL186" s="204"/>
      <c r="HM186" s="204"/>
      <c r="HN186" s="204"/>
    </row>
    <row r="187" spans="1:222" ht="30.6" x14ac:dyDescent="0.2">
      <c r="A187" s="21" t="s">
        <v>96</v>
      </c>
      <c r="B187" s="22" t="s">
        <v>50</v>
      </c>
      <c r="C187" s="22" t="s">
        <v>52</v>
      </c>
      <c r="D187" s="22" t="s">
        <v>165</v>
      </c>
      <c r="E187" s="27" t="s">
        <v>167</v>
      </c>
      <c r="F187" s="569">
        <v>2017005810196</v>
      </c>
      <c r="G187" s="129" t="s">
        <v>1124</v>
      </c>
      <c r="H187" s="28" t="s">
        <v>73</v>
      </c>
      <c r="I187" s="448" t="s">
        <v>929</v>
      </c>
      <c r="J187" s="442" t="s">
        <v>927</v>
      </c>
      <c r="K187" s="457" t="s">
        <v>928</v>
      </c>
      <c r="L187" s="458">
        <v>250</v>
      </c>
      <c r="M187" s="458" t="s">
        <v>923</v>
      </c>
      <c r="N187" s="458" t="s">
        <v>924</v>
      </c>
      <c r="O187" s="26" t="s">
        <v>778</v>
      </c>
      <c r="P187" s="29">
        <f t="shared" si="29"/>
        <v>306215374.42000002</v>
      </c>
      <c r="Q187" s="410">
        <f t="shared" si="28"/>
        <v>306215374.42000002</v>
      </c>
      <c r="R187" s="32">
        <f>SUM(T187:CB187)</f>
        <v>306215374.42000002</v>
      </c>
      <c r="S187" s="244"/>
      <c r="T187" s="34"/>
      <c r="U187" s="34"/>
      <c r="V187" s="34"/>
      <c r="W187" s="34"/>
      <c r="X187" s="34"/>
      <c r="Y187" s="34"/>
      <c r="Z187" s="34"/>
      <c r="AA187" s="34"/>
      <c r="AB187" s="34"/>
      <c r="AC187" s="34"/>
      <c r="AD187" s="34"/>
      <c r="AE187" s="34"/>
      <c r="AF187" s="246">
        <f>326215374.42-314353374.42</f>
        <v>11862000</v>
      </c>
      <c r="AG187" s="34"/>
      <c r="AH187" s="34"/>
      <c r="AI187" s="34"/>
      <c r="AJ187" s="34">
        <v>53982174.420000002</v>
      </c>
      <c r="AK187" s="245">
        <v>8131200</v>
      </c>
      <c r="AL187" s="245">
        <v>17325000</v>
      </c>
      <c r="AM187" s="34">
        <v>67670000</v>
      </c>
      <c r="AN187" s="34">
        <v>5820000</v>
      </c>
      <c r="AO187" s="34"/>
      <c r="AP187" s="245">
        <v>4935000</v>
      </c>
      <c r="AQ187" s="34">
        <v>8148000</v>
      </c>
      <c r="AR187" s="34"/>
      <c r="AS187" s="34">
        <v>3492000</v>
      </c>
      <c r="AT187" s="34"/>
      <c r="AU187" s="326"/>
      <c r="AV187" s="34"/>
      <c r="AW187" s="34"/>
      <c r="AX187" s="34"/>
      <c r="AY187" s="34">
        <v>119840000</v>
      </c>
      <c r="AZ187" s="34">
        <v>5000000</v>
      </c>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25">
        <f>20000000-20000000</f>
        <v>0</v>
      </c>
      <c r="CA187" s="34">
        <v>10000</v>
      </c>
      <c r="CB187" s="34"/>
      <c r="CC187" s="204"/>
      <c r="CD187" s="204"/>
      <c r="CE187" s="204"/>
      <c r="CF187" s="204"/>
      <c r="CG187" s="204"/>
      <c r="CH187" s="204"/>
      <c r="CI187" s="204"/>
      <c r="CJ187" s="204"/>
      <c r="CK187" s="204"/>
      <c r="CL187" s="204"/>
      <c r="CM187" s="204"/>
      <c r="CN187" s="204"/>
      <c r="CO187" s="204"/>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204"/>
      <c r="DL187" s="204"/>
      <c r="DM187" s="204"/>
      <c r="DN187" s="204"/>
      <c r="DO187" s="204"/>
      <c r="DP187" s="204"/>
      <c r="DQ187" s="204"/>
      <c r="DR187" s="204"/>
      <c r="DS187" s="204"/>
      <c r="DT187" s="204"/>
      <c r="DU187" s="204"/>
      <c r="DV187" s="204"/>
      <c r="DW187" s="204"/>
      <c r="DX187" s="204"/>
      <c r="DY187" s="204"/>
      <c r="DZ187" s="204"/>
      <c r="EA187" s="204"/>
      <c r="EB187" s="204"/>
      <c r="EC187" s="204"/>
      <c r="ED187" s="204"/>
      <c r="EE187" s="204"/>
      <c r="EF187" s="204"/>
      <c r="EG187" s="204"/>
      <c r="EH187" s="204"/>
      <c r="EI187" s="204"/>
      <c r="EJ187" s="204"/>
      <c r="EK187" s="204"/>
      <c r="EL187" s="204"/>
      <c r="EM187" s="204"/>
      <c r="EN187" s="204"/>
      <c r="EO187" s="204"/>
      <c r="EP187" s="204"/>
      <c r="EQ187" s="204"/>
      <c r="ER187" s="204"/>
      <c r="ES187" s="204"/>
      <c r="ET187" s="204"/>
      <c r="EU187" s="204"/>
      <c r="EV187" s="204"/>
      <c r="EW187" s="204"/>
      <c r="EX187" s="204"/>
      <c r="EY187" s="204"/>
      <c r="EZ187" s="204"/>
      <c r="FA187" s="204"/>
      <c r="FB187" s="204"/>
      <c r="FC187" s="204"/>
      <c r="FD187" s="204"/>
      <c r="FE187" s="204"/>
      <c r="FF187" s="204"/>
      <c r="FG187" s="204"/>
      <c r="FH187" s="204"/>
      <c r="FI187" s="204"/>
      <c r="FJ187" s="204"/>
      <c r="FK187" s="204"/>
      <c r="FL187" s="204"/>
      <c r="FM187" s="204"/>
      <c r="FN187" s="204"/>
      <c r="FO187" s="204"/>
      <c r="FP187" s="204"/>
      <c r="FQ187" s="204"/>
      <c r="FR187" s="204"/>
      <c r="FS187" s="204"/>
      <c r="FT187" s="204"/>
      <c r="FU187" s="204"/>
      <c r="FV187" s="204"/>
      <c r="FW187" s="204"/>
      <c r="FX187" s="204"/>
      <c r="FY187" s="204"/>
      <c r="FZ187" s="204"/>
      <c r="GA187" s="204"/>
      <c r="GB187" s="204"/>
      <c r="GC187" s="204"/>
      <c r="GD187" s="204"/>
      <c r="GE187" s="204"/>
      <c r="GF187" s="204"/>
      <c r="GG187" s="204"/>
      <c r="GH187" s="204"/>
      <c r="GI187" s="204"/>
      <c r="GJ187" s="204"/>
      <c r="GK187" s="204"/>
      <c r="GL187" s="204"/>
      <c r="GM187" s="204"/>
      <c r="GN187" s="204"/>
      <c r="GO187" s="204"/>
      <c r="GP187" s="204"/>
      <c r="GQ187" s="204"/>
      <c r="GR187" s="204"/>
      <c r="GS187" s="204"/>
      <c r="GT187" s="204"/>
      <c r="GU187" s="204"/>
      <c r="GV187" s="204"/>
      <c r="GW187" s="204"/>
      <c r="GX187" s="204"/>
      <c r="GY187" s="204"/>
      <c r="GZ187" s="204"/>
      <c r="HA187" s="204"/>
      <c r="HB187" s="204"/>
      <c r="HC187" s="204"/>
      <c r="HD187" s="204"/>
      <c r="HE187" s="204"/>
      <c r="HF187" s="204"/>
      <c r="HG187" s="204"/>
      <c r="HH187" s="204"/>
      <c r="HI187" s="204"/>
      <c r="HJ187" s="204"/>
      <c r="HK187" s="204"/>
      <c r="HL187" s="204"/>
      <c r="HM187" s="204"/>
      <c r="HN187" s="204"/>
    </row>
    <row r="188" spans="1:222" x14ac:dyDescent="0.2">
      <c r="A188" s="13" t="s">
        <v>96</v>
      </c>
      <c r="B188" s="13" t="s">
        <v>52</v>
      </c>
      <c r="C188" s="13"/>
      <c r="D188" s="13"/>
      <c r="E188" s="87"/>
      <c r="F188" s="564"/>
      <c r="G188" s="93"/>
      <c r="H188" s="14"/>
      <c r="I188" s="434"/>
      <c r="J188" s="434"/>
      <c r="K188" s="434"/>
      <c r="L188" s="435"/>
      <c r="M188" s="434"/>
      <c r="N188" s="434"/>
      <c r="O188" s="15" t="s">
        <v>54</v>
      </c>
      <c r="P188" s="29">
        <f t="shared" si="29"/>
        <v>0</v>
      </c>
      <c r="Q188" s="193">
        <f t="shared" si="28"/>
        <v>0</v>
      </c>
      <c r="R188" s="34">
        <f t="shared" ref="R188:R219" si="31">SUM(S188:CB188)</f>
        <v>0</v>
      </c>
      <c r="S188" s="199"/>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204"/>
      <c r="CD188" s="204"/>
      <c r="CE188" s="204"/>
      <c r="CF188" s="204"/>
      <c r="CG188" s="204"/>
      <c r="CH188" s="204"/>
      <c r="CI188" s="204"/>
      <c r="CJ188" s="204"/>
      <c r="CK188" s="204"/>
      <c r="CL188" s="204"/>
      <c r="CM188" s="204"/>
      <c r="CN188" s="204"/>
      <c r="CO188" s="204"/>
      <c r="CP188" s="204"/>
      <c r="CQ188" s="204"/>
      <c r="CR188" s="204"/>
      <c r="CS188" s="204"/>
      <c r="CT188" s="204"/>
      <c r="CU188" s="204"/>
      <c r="CV188" s="204"/>
      <c r="CW188" s="204"/>
      <c r="CX188" s="204"/>
      <c r="CY188" s="204"/>
      <c r="CZ188" s="204"/>
      <c r="DA188" s="204"/>
      <c r="DB188" s="204"/>
      <c r="DC188" s="204"/>
      <c r="DD188" s="204"/>
      <c r="DE188" s="204"/>
      <c r="DF188" s="204"/>
      <c r="DG188" s="204"/>
      <c r="DH188" s="204"/>
      <c r="DI188" s="204"/>
      <c r="DJ188" s="204"/>
      <c r="DK188" s="204"/>
      <c r="DL188" s="204"/>
      <c r="DM188" s="204"/>
      <c r="DN188" s="204"/>
      <c r="DO188" s="204"/>
      <c r="DP188" s="204"/>
      <c r="DQ188" s="204"/>
      <c r="DR188" s="204"/>
      <c r="DS188" s="204"/>
      <c r="DT188" s="204"/>
      <c r="DU188" s="204"/>
      <c r="DV188" s="204"/>
      <c r="DW188" s="204"/>
      <c r="DX188" s="204"/>
      <c r="DY188" s="204"/>
      <c r="DZ188" s="204"/>
      <c r="EA188" s="204"/>
      <c r="EB188" s="204"/>
      <c r="EC188" s="204"/>
      <c r="ED188" s="204"/>
      <c r="EE188" s="204"/>
      <c r="EF188" s="204"/>
      <c r="EG188" s="204"/>
      <c r="EH188" s="204"/>
      <c r="EI188" s="204"/>
      <c r="EJ188" s="204"/>
      <c r="EK188" s="204"/>
      <c r="EL188" s="204"/>
      <c r="EM188" s="204"/>
      <c r="EN188" s="204"/>
      <c r="EO188" s="204"/>
      <c r="EP188" s="204"/>
      <c r="EQ188" s="204"/>
      <c r="ER188" s="204"/>
      <c r="ES188" s="204"/>
      <c r="ET188" s="204"/>
      <c r="EU188" s="204"/>
      <c r="EV188" s="204"/>
      <c r="EW188" s="204"/>
      <c r="EX188" s="204"/>
      <c r="EY188" s="204"/>
      <c r="EZ188" s="204"/>
      <c r="FA188" s="204"/>
      <c r="FB188" s="204"/>
      <c r="FC188" s="204"/>
      <c r="FD188" s="204"/>
      <c r="FE188" s="204"/>
      <c r="FF188" s="204"/>
      <c r="FG188" s="204"/>
      <c r="FH188" s="204"/>
      <c r="FI188" s="204"/>
      <c r="FJ188" s="204"/>
      <c r="FK188" s="204"/>
      <c r="FL188" s="204"/>
      <c r="FM188" s="204"/>
      <c r="FN188" s="204"/>
      <c r="FO188" s="204"/>
      <c r="FP188" s="204"/>
      <c r="FQ188" s="204"/>
      <c r="FR188" s="204"/>
      <c r="FS188" s="204"/>
      <c r="FT188" s="204"/>
      <c r="FU188" s="204"/>
      <c r="FV188" s="204"/>
      <c r="FW188" s="204"/>
      <c r="FX188" s="204"/>
      <c r="FY188" s="204"/>
      <c r="FZ188" s="204"/>
      <c r="GA188" s="204"/>
      <c r="GB188" s="204"/>
      <c r="GC188" s="204"/>
      <c r="GD188" s="204"/>
      <c r="GE188" s="204"/>
      <c r="GF188" s="204"/>
      <c r="GG188" s="204"/>
      <c r="GH188" s="204"/>
      <c r="GI188" s="204"/>
      <c r="GJ188" s="204"/>
      <c r="GK188" s="204"/>
      <c r="GL188" s="204"/>
      <c r="GM188" s="204"/>
      <c r="GN188" s="204"/>
      <c r="GO188" s="204"/>
      <c r="GP188" s="204"/>
      <c r="GQ188" s="204"/>
      <c r="GR188" s="204"/>
      <c r="GS188" s="204"/>
      <c r="GT188" s="204"/>
      <c r="GU188" s="204"/>
      <c r="GV188" s="204"/>
      <c r="GW188" s="204"/>
      <c r="GX188" s="204"/>
      <c r="GY188" s="204"/>
      <c r="GZ188" s="204"/>
      <c r="HA188" s="204"/>
      <c r="HB188" s="204"/>
      <c r="HC188" s="204"/>
      <c r="HD188" s="204"/>
      <c r="HE188" s="204"/>
      <c r="HF188" s="204"/>
      <c r="HG188" s="204"/>
      <c r="HH188" s="204"/>
      <c r="HI188" s="204"/>
      <c r="HJ188" s="204"/>
      <c r="HK188" s="204"/>
      <c r="HL188" s="204"/>
      <c r="HM188" s="204"/>
      <c r="HN188" s="204"/>
    </row>
    <row r="189" spans="1:222" x14ac:dyDescent="0.2">
      <c r="A189" s="205" t="s">
        <v>96</v>
      </c>
      <c r="B189" s="205" t="s">
        <v>52</v>
      </c>
      <c r="C189" s="205" t="s">
        <v>55</v>
      </c>
      <c r="D189" s="205"/>
      <c r="E189" s="206"/>
      <c r="F189" s="565"/>
      <c r="G189" s="94"/>
      <c r="H189" s="208"/>
      <c r="I189" s="436"/>
      <c r="J189" s="436"/>
      <c r="K189" s="436"/>
      <c r="L189" s="437"/>
      <c r="M189" s="436"/>
      <c r="N189" s="436"/>
      <c r="O189" s="209" t="s">
        <v>56</v>
      </c>
      <c r="P189" s="29">
        <f t="shared" si="29"/>
        <v>0</v>
      </c>
      <c r="Q189" s="193">
        <f t="shared" si="28"/>
        <v>0</v>
      </c>
      <c r="R189" s="34">
        <f t="shared" si="31"/>
        <v>0</v>
      </c>
      <c r="S189" s="199"/>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204"/>
      <c r="CD189" s="204"/>
      <c r="CE189" s="204"/>
      <c r="CF189" s="204"/>
      <c r="CG189" s="204"/>
      <c r="CH189" s="204"/>
      <c r="CI189" s="204"/>
      <c r="CJ189" s="204"/>
      <c r="CK189" s="204"/>
      <c r="CL189" s="204"/>
      <c r="CM189" s="204"/>
      <c r="CN189" s="204"/>
      <c r="CO189" s="204"/>
      <c r="CP189" s="204"/>
      <c r="CQ189" s="204"/>
      <c r="CR189" s="204"/>
      <c r="CS189" s="204"/>
      <c r="CT189" s="204"/>
      <c r="CU189" s="204"/>
      <c r="CV189" s="204"/>
      <c r="CW189" s="204"/>
      <c r="CX189" s="204"/>
      <c r="CY189" s="204"/>
      <c r="CZ189" s="204"/>
      <c r="DA189" s="204"/>
      <c r="DB189" s="204"/>
      <c r="DC189" s="204"/>
      <c r="DD189" s="204"/>
      <c r="DE189" s="204"/>
      <c r="DF189" s="204"/>
      <c r="DG189" s="204"/>
      <c r="DH189" s="204"/>
      <c r="DI189" s="204"/>
      <c r="DJ189" s="204"/>
      <c r="DK189" s="204"/>
      <c r="DL189" s="204"/>
      <c r="DM189" s="204"/>
      <c r="DN189" s="204"/>
      <c r="DO189" s="204"/>
      <c r="DP189" s="204"/>
      <c r="DQ189" s="204"/>
      <c r="DR189" s="204"/>
      <c r="DS189" s="204"/>
      <c r="DT189" s="204"/>
      <c r="DU189" s="204"/>
      <c r="DV189" s="204"/>
      <c r="DW189" s="204"/>
      <c r="DX189" s="204"/>
      <c r="DY189" s="204"/>
      <c r="DZ189" s="204"/>
      <c r="EA189" s="204"/>
      <c r="EB189" s="204"/>
      <c r="EC189" s="204"/>
      <c r="ED189" s="204"/>
      <c r="EE189" s="204"/>
      <c r="EF189" s="204"/>
      <c r="EG189" s="204"/>
      <c r="EH189" s="204"/>
      <c r="EI189" s="204"/>
      <c r="EJ189" s="204"/>
      <c r="EK189" s="204"/>
      <c r="EL189" s="204"/>
      <c r="EM189" s="204"/>
      <c r="EN189" s="204"/>
      <c r="EO189" s="204"/>
      <c r="EP189" s="204"/>
      <c r="EQ189" s="204"/>
      <c r="ER189" s="204"/>
      <c r="ES189" s="204"/>
      <c r="ET189" s="204"/>
      <c r="EU189" s="204"/>
      <c r="EV189" s="204"/>
      <c r="EW189" s="204"/>
      <c r="EX189" s="204"/>
      <c r="EY189" s="204"/>
      <c r="EZ189" s="204"/>
      <c r="FA189" s="204"/>
      <c r="FB189" s="204"/>
      <c r="FC189" s="204"/>
      <c r="FD189" s="204"/>
      <c r="FE189" s="204"/>
      <c r="FF189" s="204"/>
      <c r="FG189" s="204"/>
      <c r="FH189" s="204"/>
      <c r="FI189" s="204"/>
      <c r="FJ189" s="204"/>
      <c r="FK189" s="204"/>
      <c r="FL189" s="204"/>
      <c r="FM189" s="204"/>
      <c r="FN189" s="204"/>
      <c r="FO189" s="204"/>
      <c r="FP189" s="204"/>
      <c r="FQ189" s="204"/>
      <c r="FR189" s="204"/>
      <c r="FS189" s="204"/>
      <c r="FT189" s="204"/>
      <c r="FU189" s="204"/>
      <c r="FV189" s="204"/>
      <c r="FW189" s="204"/>
      <c r="FX189" s="204"/>
      <c r="FY189" s="204"/>
      <c r="FZ189" s="204"/>
      <c r="GA189" s="204"/>
      <c r="GB189" s="204"/>
      <c r="GC189" s="204"/>
      <c r="GD189" s="204"/>
      <c r="GE189" s="204"/>
      <c r="GF189" s="204"/>
      <c r="GG189" s="204"/>
      <c r="GH189" s="204"/>
      <c r="GI189" s="204"/>
      <c r="GJ189" s="204"/>
      <c r="GK189" s="204"/>
      <c r="GL189" s="204"/>
      <c r="GM189" s="204"/>
      <c r="GN189" s="204"/>
      <c r="GO189" s="204"/>
      <c r="GP189" s="204"/>
      <c r="GQ189" s="204"/>
      <c r="GR189" s="204"/>
      <c r="GS189" s="204"/>
      <c r="GT189" s="204"/>
      <c r="GU189" s="204"/>
      <c r="GV189" s="204"/>
      <c r="GW189" s="204"/>
      <c r="GX189" s="204"/>
      <c r="GY189" s="204"/>
      <c r="GZ189" s="204"/>
      <c r="HA189" s="204"/>
      <c r="HB189" s="204"/>
      <c r="HC189" s="204"/>
      <c r="HD189" s="204"/>
      <c r="HE189" s="204"/>
      <c r="HF189" s="204"/>
      <c r="HG189" s="204"/>
      <c r="HH189" s="204"/>
      <c r="HI189" s="204"/>
      <c r="HJ189" s="204"/>
      <c r="HK189" s="204"/>
      <c r="HL189" s="204"/>
      <c r="HM189" s="204"/>
      <c r="HN189" s="204"/>
    </row>
    <row r="190" spans="1:222" x14ac:dyDescent="0.2">
      <c r="A190" s="30" t="s">
        <v>96</v>
      </c>
      <c r="B190" s="30" t="s">
        <v>52</v>
      </c>
      <c r="C190" s="30" t="s">
        <v>55</v>
      </c>
      <c r="D190" s="30" t="s">
        <v>58</v>
      </c>
      <c r="E190" s="89"/>
      <c r="F190" s="578"/>
      <c r="G190" s="97"/>
      <c r="H190" s="19"/>
      <c r="I190" s="446"/>
      <c r="J190" s="446"/>
      <c r="K190" s="446"/>
      <c r="L190" s="447"/>
      <c r="M190" s="446"/>
      <c r="N190" s="446"/>
      <c r="O190" s="20" t="s">
        <v>59</v>
      </c>
      <c r="P190" s="29">
        <f t="shared" si="29"/>
        <v>0</v>
      </c>
      <c r="Q190" s="193">
        <f t="shared" si="28"/>
        <v>0</v>
      </c>
      <c r="R190" s="34">
        <f t="shared" si="31"/>
        <v>0</v>
      </c>
      <c r="S190" s="199"/>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204"/>
      <c r="CD190" s="204"/>
      <c r="CE190" s="204"/>
      <c r="CF190" s="204"/>
      <c r="CG190" s="204"/>
      <c r="CH190" s="204"/>
      <c r="CI190" s="204"/>
      <c r="CJ190" s="204"/>
      <c r="CK190" s="204"/>
      <c r="CL190" s="204"/>
      <c r="CM190" s="204"/>
      <c r="CN190" s="204"/>
      <c r="CO190" s="204"/>
      <c r="CP190" s="204"/>
      <c r="CQ190" s="204"/>
      <c r="CR190" s="204"/>
      <c r="CS190" s="204"/>
      <c r="CT190" s="204"/>
      <c r="CU190" s="204"/>
      <c r="CV190" s="204"/>
      <c r="CW190" s="204"/>
      <c r="CX190" s="204"/>
      <c r="CY190" s="204"/>
      <c r="CZ190" s="204"/>
      <c r="DA190" s="204"/>
      <c r="DB190" s="204"/>
      <c r="DC190" s="204"/>
      <c r="DD190" s="204"/>
      <c r="DE190" s="204"/>
      <c r="DF190" s="204"/>
      <c r="DG190" s="204"/>
      <c r="DH190" s="204"/>
      <c r="DI190" s="204"/>
      <c r="DJ190" s="204"/>
      <c r="DK190" s="204"/>
      <c r="DL190" s="204"/>
      <c r="DM190" s="204"/>
      <c r="DN190" s="204"/>
      <c r="DO190" s="204"/>
      <c r="DP190" s="204"/>
      <c r="DQ190" s="204"/>
      <c r="DR190" s="204"/>
      <c r="DS190" s="204"/>
      <c r="DT190" s="204"/>
      <c r="DU190" s="204"/>
      <c r="DV190" s="204"/>
      <c r="DW190" s="204"/>
      <c r="DX190" s="204"/>
      <c r="DY190" s="204"/>
      <c r="DZ190" s="204"/>
      <c r="EA190" s="204"/>
      <c r="EB190" s="204"/>
      <c r="EC190" s="204"/>
      <c r="ED190" s="204"/>
      <c r="EE190" s="204"/>
      <c r="EF190" s="204"/>
      <c r="EG190" s="204"/>
      <c r="EH190" s="204"/>
      <c r="EI190" s="204"/>
      <c r="EJ190" s="204"/>
      <c r="EK190" s="204"/>
      <c r="EL190" s="204"/>
      <c r="EM190" s="204"/>
      <c r="EN190" s="204"/>
      <c r="EO190" s="204"/>
      <c r="EP190" s="204"/>
      <c r="EQ190" s="204"/>
      <c r="ER190" s="204"/>
      <c r="ES190" s="204"/>
      <c r="ET190" s="204"/>
      <c r="EU190" s="204"/>
      <c r="EV190" s="204"/>
      <c r="EW190" s="204"/>
      <c r="EX190" s="204"/>
      <c r="EY190" s="204"/>
      <c r="EZ190" s="204"/>
      <c r="FA190" s="204"/>
      <c r="FB190" s="204"/>
      <c r="FC190" s="204"/>
      <c r="FD190" s="204"/>
      <c r="FE190" s="204"/>
      <c r="FF190" s="204"/>
      <c r="FG190" s="204"/>
      <c r="FH190" s="204"/>
      <c r="FI190" s="204"/>
      <c r="FJ190" s="204"/>
      <c r="FK190" s="204"/>
      <c r="FL190" s="204"/>
      <c r="FM190" s="204"/>
      <c r="FN190" s="204"/>
      <c r="FO190" s="204"/>
      <c r="FP190" s="204"/>
      <c r="FQ190" s="204"/>
      <c r="FR190" s="204"/>
      <c r="FS190" s="204"/>
      <c r="FT190" s="204"/>
      <c r="FU190" s="204"/>
      <c r="FV190" s="204"/>
      <c r="FW190" s="204"/>
      <c r="FX190" s="204"/>
      <c r="FY190" s="204"/>
      <c r="FZ190" s="204"/>
      <c r="GA190" s="204"/>
      <c r="GB190" s="204"/>
      <c r="GC190" s="204"/>
      <c r="GD190" s="204"/>
      <c r="GE190" s="204"/>
      <c r="GF190" s="204"/>
      <c r="GG190" s="204"/>
      <c r="GH190" s="204"/>
      <c r="GI190" s="204"/>
      <c r="GJ190" s="204"/>
      <c r="GK190" s="204"/>
      <c r="GL190" s="204"/>
      <c r="GM190" s="204"/>
      <c r="GN190" s="204"/>
      <c r="GO190" s="204"/>
      <c r="GP190" s="204"/>
      <c r="GQ190" s="204"/>
      <c r="GR190" s="204"/>
      <c r="GS190" s="204"/>
      <c r="GT190" s="204"/>
      <c r="GU190" s="204"/>
      <c r="GV190" s="204"/>
      <c r="GW190" s="204"/>
      <c r="GX190" s="204"/>
      <c r="GY190" s="204"/>
      <c r="GZ190" s="204"/>
      <c r="HA190" s="204"/>
      <c r="HB190" s="204"/>
      <c r="HC190" s="204"/>
      <c r="HD190" s="204"/>
      <c r="HE190" s="204"/>
      <c r="HF190" s="204"/>
      <c r="HG190" s="204"/>
      <c r="HH190" s="204"/>
      <c r="HI190" s="204"/>
      <c r="HJ190" s="204"/>
      <c r="HK190" s="204"/>
      <c r="HL190" s="204"/>
      <c r="HM190" s="204"/>
      <c r="HN190" s="204"/>
    </row>
    <row r="191" spans="1:222" x14ac:dyDescent="0.2">
      <c r="A191" s="60" t="s">
        <v>96</v>
      </c>
      <c r="B191" s="60" t="s">
        <v>52</v>
      </c>
      <c r="C191" s="60" t="s">
        <v>55</v>
      </c>
      <c r="D191" s="60" t="s">
        <v>58</v>
      </c>
      <c r="E191" s="92" t="s">
        <v>169</v>
      </c>
      <c r="F191" s="576"/>
      <c r="G191" s="98"/>
      <c r="H191" s="56"/>
      <c r="I191" s="451"/>
      <c r="J191" s="451"/>
      <c r="K191" s="451"/>
      <c r="L191" s="452"/>
      <c r="M191" s="451"/>
      <c r="N191" s="451"/>
      <c r="O191" s="57" t="s">
        <v>196</v>
      </c>
      <c r="P191" s="29"/>
      <c r="Q191" s="193">
        <f t="shared" si="28"/>
        <v>0</v>
      </c>
      <c r="R191" s="34">
        <f t="shared" si="31"/>
        <v>0</v>
      </c>
      <c r="S191" s="199"/>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204"/>
      <c r="CD191" s="204"/>
      <c r="CE191" s="204"/>
      <c r="CF191" s="204"/>
      <c r="CG191" s="204"/>
      <c r="CH191" s="204"/>
      <c r="CI191" s="204"/>
      <c r="CJ191" s="204"/>
      <c r="CK191" s="204"/>
      <c r="CL191" s="204"/>
      <c r="CM191" s="204"/>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204"/>
      <c r="DI191" s="204"/>
      <c r="DJ191" s="204"/>
      <c r="DK191" s="204"/>
      <c r="DL191" s="204"/>
      <c r="DM191" s="204"/>
      <c r="DN191" s="204"/>
      <c r="DO191" s="204"/>
      <c r="DP191" s="204"/>
      <c r="DQ191" s="204"/>
      <c r="DR191" s="204"/>
      <c r="DS191" s="204"/>
      <c r="DT191" s="204"/>
      <c r="DU191" s="204"/>
      <c r="DV191" s="204"/>
      <c r="DW191" s="204"/>
      <c r="DX191" s="204"/>
      <c r="DY191" s="204"/>
      <c r="DZ191" s="204"/>
      <c r="EA191" s="204"/>
      <c r="EB191" s="204"/>
      <c r="EC191" s="204"/>
      <c r="ED191" s="204"/>
      <c r="EE191" s="204"/>
      <c r="EF191" s="204"/>
      <c r="EG191" s="204"/>
      <c r="EH191" s="204"/>
      <c r="EI191" s="204"/>
      <c r="EJ191" s="204"/>
      <c r="EK191" s="204"/>
      <c r="EL191" s="204"/>
      <c r="EM191" s="204"/>
      <c r="EN191" s="204"/>
      <c r="EO191" s="204"/>
      <c r="EP191" s="204"/>
      <c r="EQ191" s="204"/>
      <c r="ER191" s="204"/>
      <c r="ES191" s="204"/>
      <c r="ET191" s="204"/>
      <c r="EU191" s="204"/>
      <c r="EV191" s="204"/>
      <c r="EW191" s="204"/>
      <c r="EX191" s="204"/>
      <c r="EY191" s="204"/>
      <c r="EZ191" s="204"/>
      <c r="FA191" s="204"/>
      <c r="FB191" s="204"/>
      <c r="FC191" s="204"/>
      <c r="FD191" s="204"/>
      <c r="FE191" s="204"/>
      <c r="FF191" s="204"/>
      <c r="FG191" s="204"/>
      <c r="FH191" s="204"/>
      <c r="FI191" s="204"/>
      <c r="FJ191" s="204"/>
      <c r="FK191" s="204"/>
      <c r="FL191" s="204"/>
      <c r="FM191" s="204"/>
      <c r="FN191" s="204"/>
      <c r="FO191" s="204"/>
      <c r="FP191" s="204"/>
      <c r="FQ191" s="204"/>
      <c r="FR191" s="204"/>
      <c r="FS191" s="204"/>
      <c r="FT191" s="204"/>
      <c r="FU191" s="204"/>
      <c r="FV191" s="204"/>
      <c r="FW191" s="204"/>
      <c r="FX191" s="204"/>
      <c r="FY191" s="204"/>
      <c r="FZ191" s="204"/>
      <c r="GA191" s="204"/>
      <c r="GB191" s="204"/>
      <c r="GC191" s="204"/>
      <c r="GD191" s="204"/>
      <c r="GE191" s="204"/>
      <c r="GF191" s="204"/>
      <c r="GG191" s="204"/>
      <c r="GH191" s="204"/>
      <c r="GI191" s="204"/>
      <c r="GJ191" s="204"/>
      <c r="GK191" s="204"/>
      <c r="GL191" s="204"/>
      <c r="GM191" s="204"/>
      <c r="GN191" s="204"/>
      <c r="GO191" s="204"/>
      <c r="GP191" s="204"/>
      <c r="GQ191" s="204"/>
      <c r="GR191" s="204"/>
      <c r="GS191" s="204"/>
      <c r="GT191" s="204"/>
      <c r="GU191" s="204"/>
      <c r="GV191" s="204"/>
      <c r="GW191" s="204"/>
      <c r="GX191" s="204"/>
      <c r="GY191" s="204"/>
      <c r="GZ191" s="204"/>
      <c r="HA191" s="204"/>
      <c r="HB191" s="204"/>
      <c r="HC191" s="204"/>
      <c r="HD191" s="204"/>
      <c r="HE191" s="204"/>
      <c r="HF191" s="204"/>
      <c r="HG191" s="204"/>
      <c r="HH191" s="204"/>
      <c r="HI191" s="204"/>
      <c r="HJ191" s="204"/>
      <c r="HK191" s="204"/>
      <c r="HL191" s="204"/>
      <c r="HM191" s="204"/>
      <c r="HN191" s="204"/>
    </row>
    <row r="192" spans="1:222" s="262" customFormat="1" ht="45" customHeight="1" x14ac:dyDescent="0.2">
      <c r="A192" s="159" t="s">
        <v>96</v>
      </c>
      <c r="B192" s="21" t="s">
        <v>52</v>
      </c>
      <c r="C192" s="21" t="s">
        <v>55</v>
      </c>
      <c r="D192" s="21" t="s">
        <v>58</v>
      </c>
      <c r="E192" s="45" t="s">
        <v>169</v>
      </c>
      <c r="F192" s="568" t="s">
        <v>197</v>
      </c>
      <c r="G192" s="76" t="s">
        <v>240</v>
      </c>
      <c r="H192" s="21" t="s">
        <v>66</v>
      </c>
      <c r="I192" s="457" t="s">
        <v>302</v>
      </c>
      <c r="J192" s="465" t="s">
        <v>297</v>
      </c>
      <c r="K192" s="465" t="s">
        <v>298</v>
      </c>
      <c r="L192" s="458" t="s">
        <v>857</v>
      </c>
      <c r="M192" s="458" t="s">
        <v>257</v>
      </c>
      <c r="N192" s="458" t="s">
        <v>931</v>
      </c>
      <c r="O192" s="139" t="s">
        <v>619</v>
      </c>
      <c r="P192" s="29">
        <f t="shared" ref="P192:P199" si="32">Q192</f>
        <v>73000000</v>
      </c>
      <c r="Q192" s="193">
        <f t="shared" si="28"/>
        <v>73000000</v>
      </c>
      <c r="R192" s="34">
        <f t="shared" si="31"/>
        <v>73000000</v>
      </c>
      <c r="S192" s="123">
        <v>73000000</v>
      </c>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260"/>
      <c r="CD192" s="260"/>
      <c r="CE192" s="260"/>
      <c r="CF192" s="260"/>
      <c r="CG192" s="260"/>
      <c r="CH192" s="260"/>
      <c r="CI192" s="260"/>
      <c r="CJ192" s="260"/>
      <c r="CK192" s="260"/>
      <c r="CL192" s="260"/>
      <c r="CM192" s="260"/>
      <c r="CN192" s="260"/>
      <c r="CO192" s="260"/>
      <c r="CP192" s="260"/>
      <c r="CQ192" s="260"/>
      <c r="CR192" s="260"/>
      <c r="CS192" s="260"/>
      <c r="CT192" s="260"/>
      <c r="CU192" s="260"/>
      <c r="CV192" s="260"/>
      <c r="CW192" s="260"/>
      <c r="CX192" s="260"/>
      <c r="CY192" s="260"/>
      <c r="CZ192" s="260"/>
      <c r="DA192" s="260"/>
      <c r="DB192" s="260"/>
      <c r="DC192" s="260"/>
      <c r="DD192" s="260"/>
      <c r="DE192" s="260"/>
      <c r="DF192" s="260"/>
      <c r="DG192" s="260"/>
      <c r="DH192" s="260"/>
      <c r="DI192" s="260"/>
      <c r="DJ192" s="260"/>
      <c r="DK192" s="260"/>
      <c r="DL192" s="260"/>
      <c r="DM192" s="260"/>
      <c r="DN192" s="260"/>
      <c r="DO192" s="260"/>
      <c r="DP192" s="260"/>
      <c r="DQ192" s="260"/>
      <c r="DR192" s="260"/>
      <c r="DS192" s="260"/>
      <c r="DT192" s="260"/>
      <c r="DU192" s="260"/>
      <c r="DV192" s="260"/>
      <c r="DW192" s="260"/>
      <c r="DX192" s="260"/>
      <c r="DY192" s="260"/>
      <c r="DZ192" s="260"/>
      <c r="EA192" s="260"/>
      <c r="EB192" s="260"/>
      <c r="EC192" s="260"/>
      <c r="ED192" s="260"/>
      <c r="EE192" s="260"/>
      <c r="EF192" s="260"/>
      <c r="EG192" s="260"/>
      <c r="EH192" s="260"/>
      <c r="EI192" s="260"/>
      <c r="EJ192" s="260"/>
      <c r="EK192" s="260"/>
      <c r="EL192" s="260"/>
      <c r="EM192" s="260"/>
      <c r="EN192" s="260"/>
      <c r="EO192" s="260"/>
      <c r="EP192" s="260"/>
      <c r="EQ192" s="260"/>
      <c r="ER192" s="260"/>
      <c r="ES192" s="260"/>
      <c r="ET192" s="260"/>
      <c r="EU192" s="260"/>
      <c r="EV192" s="260"/>
      <c r="EW192" s="260"/>
      <c r="EX192" s="260"/>
      <c r="EY192" s="260"/>
      <c r="EZ192" s="260"/>
      <c r="FA192" s="260"/>
      <c r="FB192" s="260"/>
      <c r="FC192" s="260"/>
      <c r="FD192" s="260"/>
      <c r="FE192" s="260"/>
      <c r="FF192" s="260"/>
      <c r="FG192" s="260"/>
      <c r="FH192" s="260"/>
      <c r="FI192" s="260"/>
      <c r="FJ192" s="260"/>
      <c r="FK192" s="260"/>
      <c r="FL192" s="260"/>
      <c r="FM192" s="260"/>
      <c r="FN192" s="260"/>
      <c r="FO192" s="260"/>
      <c r="FP192" s="260"/>
      <c r="FQ192" s="260"/>
      <c r="FR192" s="260"/>
      <c r="FS192" s="260"/>
      <c r="FT192" s="260"/>
      <c r="FU192" s="260"/>
      <c r="FV192" s="260"/>
      <c r="FW192" s="260"/>
      <c r="FX192" s="260"/>
      <c r="FY192" s="260"/>
      <c r="FZ192" s="260"/>
      <c r="GA192" s="260"/>
      <c r="GB192" s="260"/>
      <c r="GC192" s="260"/>
      <c r="GD192" s="260"/>
      <c r="GE192" s="260"/>
      <c r="GF192" s="260"/>
      <c r="GG192" s="260"/>
      <c r="GH192" s="260"/>
      <c r="GI192" s="260"/>
      <c r="GJ192" s="260"/>
      <c r="GK192" s="260"/>
      <c r="GL192" s="260"/>
      <c r="GM192" s="260"/>
      <c r="GN192" s="260"/>
      <c r="GO192" s="260"/>
      <c r="GP192" s="260"/>
      <c r="GQ192" s="260"/>
      <c r="GR192" s="260"/>
      <c r="GS192" s="260"/>
      <c r="GT192" s="260"/>
      <c r="GU192" s="260"/>
      <c r="GV192" s="260"/>
      <c r="GW192" s="260"/>
      <c r="GX192" s="260"/>
      <c r="GY192" s="260"/>
      <c r="GZ192" s="260"/>
      <c r="HA192" s="260"/>
      <c r="HB192" s="260"/>
      <c r="HC192" s="260"/>
      <c r="HD192" s="260"/>
      <c r="HE192" s="260"/>
      <c r="HF192" s="260"/>
      <c r="HG192" s="260"/>
      <c r="HH192" s="260"/>
      <c r="HI192" s="260"/>
      <c r="HJ192" s="260"/>
      <c r="HK192" s="260"/>
      <c r="HL192" s="260"/>
      <c r="HM192" s="260"/>
      <c r="HN192" s="260"/>
    </row>
    <row r="193" spans="1:222" s="262" customFormat="1" ht="57" customHeight="1" x14ac:dyDescent="0.2">
      <c r="A193" s="159" t="s">
        <v>96</v>
      </c>
      <c r="B193" s="21" t="s">
        <v>52</v>
      </c>
      <c r="C193" s="21" t="s">
        <v>55</v>
      </c>
      <c r="D193" s="21" t="s">
        <v>58</v>
      </c>
      <c r="E193" s="45" t="s">
        <v>169</v>
      </c>
      <c r="F193" s="568" t="s">
        <v>200</v>
      </c>
      <c r="G193" s="76" t="s">
        <v>208</v>
      </c>
      <c r="H193" s="21" t="s">
        <v>66</v>
      </c>
      <c r="I193" s="457" t="s">
        <v>301</v>
      </c>
      <c r="J193" s="465" t="s">
        <v>299</v>
      </c>
      <c r="K193" s="465" t="s">
        <v>300</v>
      </c>
      <c r="L193" s="508">
        <v>400</v>
      </c>
      <c r="M193" s="458" t="s">
        <v>257</v>
      </c>
      <c r="N193" s="458" t="s">
        <v>931</v>
      </c>
      <c r="O193" s="139" t="s">
        <v>620</v>
      </c>
      <c r="P193" s="29">
        <f t="shared" si="32"/>
        <v>100000000</v>
      </c>
      <c r="Q193" s="193">
        <f t="shared" si="28"/>
        <v>100000000</v>
      </c>
      <c r="R193" s="34">
        <f t="shared" si="31"/>
        <v>100000000</v>
      </c>
      <c r="S193" s="123">
        <v>100000000</v>
      </c>
      <c r="T193" s="32"/>
      <c r="U193" s="32"/>
      <c r="V193" s="32"/>
      <c r="W193" s="32"/>
      <c r="X193" s="32"/>
      <c r="Y193" s="32"/>
      <c r="Z193" s="32"/>
      <c r="AA193" s="32"/>
      <c r="AB193" s="32"/>
      <c r="AC193" s="32"/>
      <c r="AD193" s="32"/>
      <c r="AE193" s="32"/>
      <c r="AF193" s="32">
        <v>0</v>
      </c>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260"/>
      <c r="CD193" s="260"/>
      <c r="CE193" s="260"/>
      <c r="CF193" s="260"/>
      <c r="CG193" s="260"/>
      <c r="CH193" s="260"/>
      <c r="CI193" s="260"/>
      <c r="CJ193" s="260"/>
      <c r="CK193" s="260"/>
      <c r="CL193" s="260"/>
      <c r="CM193" s="260"/>
      <c r="CN193" s="260"/>
      <c r="CO193" s="260"/>
      <c r="CP193" s="260"/>
      <c r="CQ193" s="260"/>
      <c r="CR193" s="260"/>
      <c r="CS193" s="260"/>
      <c r="CT193" s="260"/>
      <c r="CU193" s="260"/>
      <c r="CV193" s="260"/>
      <c r="CW193" s="260"/>
      <c r="CX193" s="260"/>
      <c r="CY193" s="260"/>
      <c r="CZ193" s="260"/>
      <c r="DA193" s="260"/>
      <c r="DB193" s="260"/>
      <c r="DC193" s="260"/>
      <c r="DD193" s="260"/>
      <c r="DE193" s="260"/>
      <c r="DF193" s="260"/>
      <c r="DG193" s="260"/>
      <c r="DH193" s="260"/>
      <c r="DI193" s="260"/>
      <c r="DJ193" s="260"/>
      <c r="DK193" s="260"/>
      <c r="DL193" s="260"/>
      <c r="DM193" s="260"/>
      <c r="DN193" s="260"/>
      <c r="DO193" s="260"/>
      <c r="DP193" s="260"/>
      <c r="DQ193" s="260"/>
      <c r="DR193" s="260"/>
      <c r="DS193" s="260"/>
      <c r="DT193" s="260"/>
      <c r="DU193" s="260"/>
      <c r="DV193" s="260"/>
      <c r="DW193" s="260"/>
      <c r="DX193" s="260"/>
      <c r="DY193" s="260"/>
      <c r="DZ193" s="260"/>
      <c r="EA193" s="260"/>
      <c r="EB193" s="260"/>
      <c r="EC193" s="260"/>
      <c r="ED193" s="260"/>
      <c r="EE193" s="260"/>
      <c r="EF193" s="260"/>
      <c r="EG193" s="260"/>
      <c r="EH193" s="260"/>
      <c r="EI193" s="260"/>
      <c r="EJ193" s="260"/>
      <c r="EK193" s="260"/>
      <c r="EL193" s="260"/>
      <c r="EM193" s="260"/>
      <c r="EN193" s="260"/>
      <c r="EO193" s="260"/>
      <c r="EP193" s="260"/>
      <c r="EQ193" s="260"/>
      <c r="ER193" s="260"/>
      <c r="ES193" s="260"/>
      <c r="ET193" s="260"/>
      <c r="EU193" s="260"/>
      <c r="EV193" s="260"/>
      <c r="EW193" s="260"/>
      <c r="EX193" s="260"/>
      <c r="EY193" s="260"/>
      <c r="EZ193" s="260"/>
      <c r="FA193" s="260"/>
      <c r="FB193" s="260"/>
      <c r="FC193" s="260"/>
      <c r="FD193" s="260"/>
      <c r="FE193" s="260"/>
      <c r="FF193" s="260"/>
      <c r="FG193" s="260"/>
      <c r="FH193" s="260"/>
      <c r="FI193" s="260"/>
      <c r="FJ193" s="260"/>
      <c r="FK193" s="260"/>
      <c r="FL193" s="260"/>
      <c r="FM193" s="260"/>
      <c r="FN193" s="260"/>
      <c r="FO193" s="260"/>
      <c r="FP193" s="260"/>
      <c r="FQ193" s="260"/>
      <c r="FR193" s="260"/>
      <c r="FS193" s="260"/>
      <c r="FT193" s="260"/>
      <c r="FU193" s="260"/>
      <c r="FV193" s="260"/>
      <c r="FW193" s="260"/>
      <c r="FX193" s="260"/>
      <c r="FY193" s="260"/>
      <c r="FZ193" s="260"/>
      <c r="GA193" s="260"/>
      <c r="GB193" s="260"/>
      <c r="GC193" s="260"/>
      <c r="GD193" s="260"/>
      <c r="GE193" s="260"/>
      <c r="GF193" s="260"/>
      <c r="GG193" s="260"/>
      <c r="GH193" s="260"/>
      <c r="GI193" s="260"/>
      <c r="GJ193" s="260"/>
      <c r="GK193" s="260"/>
      <c r="GL193" s="260"/>
      <c r="GM193" s="260"/>
      <c r="GN193" s="260"/>
      <c r="GO193" s="260"/>
      <c r="GP193" s="260"/>
      <c r="GQ193" s="260"/>
      <c r="GR193" s="260"/>
      <c r="GS193" s="260"/>
      <c r="GT193" s="260"/>
      <c r="GU193" s="260"/>
      <c r="GV193" s="260"/>
      <c r="GW193" s="260"/>
      <c r="GX193" s="260"/>
      <c r="GY193" s="260"/>
      <c r="GZ193" s="260"/>
      <c r="HA193" s="260"/>
      <c r="HB193" s="260"/>
      <c r="HC193" s="260"/>
      <c r="HD193" s="260"/>
      <c r="HE193" s="260"/>
      <c r="HF193" s="260"/>
      <c r="HG193" s="260"/>
      <c r="HH193" s="260"/>
      <c r="HI193" s="260"/>
      <c r="HJ193" s="260"/>
      <c r="HK193" s="260"/>
      <c r="HL193" s="260"/>
      <c r="HM193" s="260"/>
      <c r="HN193" s="260"/>
    </row>
    <row r="194" spans="1:222" s="262" customFormat="1" ht="57.6" customHeight="1" x14ac:dyDescent="0.2">
      <c r="A194" s="159" t="s">
        <v>96</v>
      </c>
      <c r="B194" s="8" t="s">
        <v>52</v>
      </c>
      <c r="C194" s="8" t="s">
        <v>55</v>
      </c>
      <c r="D194" s="8" t="s">
        <v>58</v>
      </c>
      <c r="E194" s="91" t="s">
        <v>169</v>
      </c>
      <c r="F194" s="568">
        <v>2017005810660</v>
      </c>
      <c r="G194" s="78" t="s">
        <v>387</v>
      </c>
      <c r="H194" s="50" t="s">
        <v>66</v>
      </c>
      <c r="I194" s="545" t="s">
        <v>388</v>
      </c>
      <c r="J194" s="455" t="s">
        <v>389</v>
      </c>
      <c r="K194" s="455" t="s">
        <v>390</v>
      </c>
      <c r="L194" s="456">
        <v>2</v>
      </c>
      <c r="M194" s="458" t="s">
        <v>257</v>
      </c>
      <c r="N194" s="458" t="s">
        <v>931</v>
      </c>
      <c r="O194" s="133" t="s">
        <v>621</v>
      </c>
      <c r="P194" s="29">
        <f t="shared" si="32"/>
        <v>107000000</v>
      </c>
      <c r="Q194" s="193">
        <f t="shared" si="28"/>
        <v>107000000</v>
      </c>
      <c r="R194" s="34">
        <f t="shared" si="31"/>
        <v>107000000</v>
      </c>
      <c r="S194" s="123"/>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v>107000000</v>
      </c>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260"/>
      <c r="CD194" s="260"/>
      <c r="CE194" s="260"/>
      <c r="CF194" s="260"/>
      <c r="CG194" s="260"/>
      <c r="CH194" s="260"/>
      <c r="CI194" s="260"/>
      <c r="CJ194" s="260"/>
      <c r="CK194" s="260"/>
      <c r="CL194" s="260"/>
      <c r="CM194" s="260"/>
      <c r="CN194" s="260"/>
      <c r="CO194" s="260"/>
      <c r="CP194" s="260"/>
      <c r="CQ194" s="260"/>
      <c r="CR194" s="260"/>
      <c r="CS194" s="260"/>
      <c r="CT194" s="260"/>
      <c r="CU194" s="260"/>
      <c r="CV194" s="260"/>
      <c r="CW194" s="260"/>
      <c r="CX194" s="260"/>
      <c r="CY194" s="260"/>
      <c r="CZ194" s="260"/>
      <c r="DA194" s="260"/>
      <c r="DB194" s="260"/>
      <c r="DC194" s="260"/>
      <c r="DD194" s="260"/>
      <c r="DE194" s="260"/>
      <c r="DF194" s="260"/>
      <c r="DG194" s="260"/>
      <c r="DH194" s="260"/>
      <c r="DI194" s="260"/>
      <c r="DJ194" s="260"/>
      <c r="DK194" s="260"/>
      <c r="DL194" s="260"/>
      <c r="DM194" s="260"/>
      <c r="DN194" s="260"/>
      <c r="DO194" s="260"/>
      <c r="DP194" s="260"/>
      <c r="DQ194" s="260"/>
      <c r="DR194" s="260"/>
      <c r="DS194" s="260"/>
      <c r="DT194" s="260"/>
      <c r="DU194" s="260"/>
      <c r="DV194" s="260"/>
      <c r="DW194" s="260"/>
      <c r="DX194" s="260"/>
      <c r="DY194" s="260"/>
      <c r="DZ194" s="260"/>
      <c r="EA194" s="260"/>
      <c r="EB194" s="260"/>
      <c r="EC194" s="260"/>
      <c r="ED194" s="260"/>
      <c r="EE194" s="260"/>
      <c r="EF194" s="260"/>
      <c r="EG194" s="260"/>
      <c r="EH194" s="260"/>
      <c r="EI194" s="260"/>
      <c r="EJ194" s="260"/>
      <c r="EK194" s="260"/>
      <c r="EL194" s="260"/>
      <c r="EM194" s="260"/>
      <c r="EN194" s="260"/>
      <c r="EO194" s="260"/>
      <c r="EP194" s="260"/>
      <c r="EQ194" s="260"/>
      <c r="ER194" s="260"/>
      <c r="ES194" s="260"/>
      <c r="ET194" s="260"/>
      <c r="EU194" s="260"/>
      <c r="EV194" s="260"/>
      <c r="EW194" s="260"/>
      <c r="EX194" s="260"/>
      <c r="EY194" s="260"/>
      <c r="EZ194" s="260"/>
      <c r="FA194" s="260"/>
      <c r="FB194" s="260"/>
      <c r="FC194" s="260"/>
      <c r="FD194" s="260"/>
      <c r="FE194" s="260"/>
      <c r="FF194" s="260"/>
      <c r="FG194" s="260"/>
      <c r="FH194" s="260"/>
      <c r="FI194" s="260"/>
      <c r="FJ194" s="260"/>
      <c r="FK194" s="260"/>
      <c r="FL194" s="260"/>
      <c r="FM194" s="260"/>
      <c r="FN194" s="260"/>
      <c r="FO194" s="260"/>
      <c r="FP194" s="260"/>
      <c r="FQ194" s="260"/>
      <c r="FR194" s="260"/>
      <c r="FS194" s="260"/>
      <c r="FT194" s="260"/>
      <c r="FU194" s="260"/>
      <c r="FV194" s="260"/>
      <c r="FW194" s="260"/>
      <c r="FX194" s="260"/>
      <c r="FY194" s="260"/>
      <c r="FZ194" s="260"/>
      <c r="GA194" s="260"/>
      <c r="GB194" s="260"/>
      <c r="GC194" s="260"/>
      <c r="GD194" s="260"/>
      <c r="GE194" s="260"/>
      <c r="GF194" s="260"/>
      <c r="GG194" s="260"/>
      <c r="GH194" s="260"/>
      <c r="GI194" s="260"/>
      <c r="GJ194" s="260"/>
      <c r="GK194" s="260"/>
      <c r="GL194" s="260"/>
      <c r="GM194" s="260"/>
      <c r="GN194" s="260"/>
      <c r="GO194" s="260"/>
      <c r="GP194" s="260"/>
      <c r="GQ194" s="260"/>
      <c r="GR194" s="260"/>
      <c r="GS194" s="260"/>
      <c r="GT194" s="260"/>
      <c r="GU194" s="260"/>
      <c r="GV194" s="260"/>
      <c r="GW194" s="260"/>
      <c r="GX194" s="260"/>
      <c r="GY194" s="260"/>
      <c r="GZ194" s="260"/>
      <c r="HA194" s="260"/>
      <c r="HB194" s="260"/>
      <c r="HC194" s="260"/>
      <c r="HD194" s="260"/>
      <c r="HE194" s="260"/>
      <c r="HF194" s="260"/>
      <c r="HG194" s="260"/>
      <c r="HH194" s="260"/>
      <c r="HI194" s="260"/>
      <c r="HJ194" s="260"/>
      <c r="HK194" s="260"/>
      <c r="HL194" s="260"/>
      <c r="HM194" s="260"/>
      <c r="HN194" s="260"/>
    </row>
    <row r="195" spans="1:222" ht="40.799999999999997" x14ac:dyDescent="0.2">
      <c r="A195" s="159" t="s">
        <v>96</v>
      </c>
      <c r="B195" s="8" t="s">
        <v>52</v>
      </c>
      <c r="C195" s="8" t="s">
        <v>55</v>
      </c>
      <c r="D195" s="8" t="s">
        <v>58</v>
      </c>
      <c r="E195" s="91" t="s">
        <v>169</v>
      </c>
      <c r="F195" s="581">
        <v>2017005810117</v>
      </c>
      <c r="G195" s="129" t="s">
        <v>1125</v>
      </c>
      <c r="H195" s="28" t="s">
        <v>66</v>
      </c>
      <c r="I195" s="448" t="s">
        <v>930</v>
      </c>
      <c r="J195" s="442" t="s">
        <v>299</v>
      </c>
      <c r="K195" s="442" t="s">
        <v>300</v>
      </c>
      <c r="L195" s="443">
        <v>400</v>
      </c>
      <c r="M195" s="458" t="s">
        <v>257</v>
      </c>
      <c r="N195" s="458" t="s">
        <v>931</v>
      </c>
      <c r="O195" s="23" t="s">
        <v>779</v>
      </c>
      <c r="P195" s="29">
        <f t="shared" si="32"/>
        <v>405437994.63</v>
      </c>
      <c r="Q195" s="193">
        <f t="shared" si="28"/>
        <v>405437994.63</v>
      </c>
      <c r="R195" s="34">
        <f t="shared" si="31"/>
        <v>405437994.63</v>
      </c>
      <c r="S195" s="211"/>
      <c r="T195" s="33"/>
      <c r="U195" s="33"/>
      <c r="V195" s="33"/>
      <c r="W195" s="33"/>
      <c r="X195" s="33"/>
      <c r="Y195" s="33"/>
      <c r="Z195" s="33"/>
      <c r="AA195" s="33"/>
      <c r="AB195" s="327">
        <v>19557500</v>
      </c>
      <c r="AC195" s="327">
        <v>7030000</v>
      </c>
      <c r="AD195" s="327">
        <v>9450000</v>
      </c>
      <c r="AE195" s="327">
        <v>2200000</v>
      </c>
      <c r="AF195" s="327">
        <v>143264000</v>
      </c>
      <c r="AG195" s="327">
        <v>340000</v>
      </c>
      <c r="AH195" s="327">
        <v>1130349.31</v>
      </c>
      <c r="AI195" s="33"/>
      <c r="AJ195" s="327">
        <v>13882548.949999999</v>
      </c>
      <c r="AK195" s="327">
        <v>352000</v>
      </c>
      <c r="AL195" s="327">
        <v>750000</v>
      </c>
      <c r="AM195" s="327">
        <v>6075000</v>
      </c>
      <c r="AN195" s="327">
        <v>200000</v>
      </c>
      <c r="AO195" s="33"/>
      <c r="AP195" s="327">
        <v>350000</v>
      </c>
      <c r="AQ195" s="327">
        <v>280000</v>
      </c>
      <c r="AR195" s="327">
        <v>183616596.37</v>
      </c>
      <c r="AS195" s="327">
        <v>120000</v>
      </c>
      <c r="AT195" s="33"/>
      <c r="AU195" s="33"/>
      <c r="AV195" s="33"/>
      <c r="AW195" s="33"/>
      <c r="AX195" s="33"/>
      <c r="AY195" s="33">
        <v>12840000</v>
      </c>
      <c r="AZ195" s="33">
        <v>4000000</v>
      </c>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c r="GT195" s="198"/>
      <c r="GU195" s="198"/>
      <c r="GV195" s="198"/>
      <c r="GW195" s="198"/>
      <c r="GX195" s="198"/>
      <c r="GY195" s="198"/>
      <c r="GZ195" s="198"/>
      <c r="HA195" s="198"/>
      <c r="HB195" s="198"/>
      <c r="HC195" s="198"/>
      <c r="HD195" s="198"/>
      <c r="HE195" s="198"/>
      <c r="HF195" s="198"/>
      <c r="HG195" s="198"/>
      <c r="HH195" s="180"/>
      <c r="HI195" s="180"/>
      <c r="HJ195" s="180"/>
      <c r="HK195" s="180"/>
      <c r="HL195" s="180"/>
      <c r="HM195" s="180"/>
      <c r="HN195" s="180"/>
    </row>
    <row r="196" spans="1:222" x14ac:dyDescent="0.2">
      <c r="A196" s="10" t="s">
        <v>153</v>
      </c>
      <c r="B196" s="10"/>
      <c r="C196" s="10"/>
      <c r="D196" s="10"/>
      <c r="E196" s="86"/>
      <c r="F196" s="575"/>
      <c r="G196" s="84"/>
      <c r="H196" s="11"/>
      <c r="I196" s="432"/>
      <c r="J196" s="432"/>
      <c r="K196" s="432"/>
      <c r="L196" s="433"/>
      <c r="M196" s="432"/>
      <c r="N196" s="432"/>
      <c r="O196" s="12" t="s">
        <v>171</v>
      </c>
      <c r="P196" s="29">
        <f t="shared" si="32"/>
        <v>0</v>
      </c>
      <c r="Q196" s="193">
        <f t="shared" si="28"/>
        <v>0</v>
      </c>
      <c r="R196" s="34">
        <f t="shared" si="31"/>
        <v>0</v>
      </c>
      <c r="S196" s="199"/>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204"/>
      <c r="CD196" s="204"/>
      <c r="CE196" s="204"/>
      <c r="CF196" s="204"/>
      <c r="CG196" s="204"/>
      <c r="CH196" s="204"/>
      <c r="CI196" s="204"/>
      <c r="CJ196" s="204"/>
      <c r="CK196" s="204"/>
      <c r="CL196" s="204"/>
      <c r="CM196" s="204"/>
      <c r="CN196" s="204"/>
      <c r="CO196" s="204"/>
      <c r="CP196" s="204"/>
      <c r="CQ196" s="204"/>
      <c r="CR196" s="204"/>
      <c r="CS196" s="204"/>
      <c r="CT196" s="204"/>
      <c r="CU196" s="204"/>
      <c r="CV196" s="204"/>
      <c r="CW196" s="204"/>
      <c r="CX196" s="204"/>
      <c r="CY196" s="204"/>
      <c r="CZ196" s="204"/>
      <c r="DA196" s="204"/>
      <c r="DB196" s="204"/>
      <c r="DC196" s="204"/>
      <c r="DD196" s="204"/>
      <c r="DE196" s="204"/>
      <c r="DF196" s="204"/>
      <c r="DG196" s="204"/>
      <c r="DH196" s="204"/>
      <c r="DI196" s="204"/>
      <c r="DJ196" s="204"/>
      <c r="DK196" s="204"/>
      <c r="DL196" s="204"/>
      <c r="DM196" s="204"/>
      <c r="DN196" s="204"/>
      <c r="DO196" s="204"/>
      <c r="DP196" s="204"/>
      <c r="DQ196" s="204"/>
      <c r="DR196" s="204"/>
      <c r="DS196" s="204"/>
      <c r="DT196" s="204"/>
      <c r="DU196" s="204"/>
      <c r="DV196" s="204"/>
      <c r="DW196" s="204"/>
      <c r="DX196" s="204"/>
      <c r="DY196" s="204"/>
      <c r="DZ196" s="204"/>
      <c r="EA196" s="204"/>
      <c r="EB196" s="204"/>
      <c r="EC196" s="204"/>
      <c r="ED196" s="204"/>
      <c r="EE196" s="204"/>
      <c r="EF196" s="204"/>
      <c r="EG196" s="204"/>
      <c r="EH196" s="204"/>
      <c r="EI196" s="204"/>
      <c r="EJ196" s="204"/>
      <c r="EK196" s="204"/>
      <c r="EL196" s="204"/>
      <c r="EM196" s="204"/>
      <c r="EN196" s="204"/>
      <c r="EO196" s="204"/>
      <c r="EP196" s="204"/>
      <c r="EQ196" s="204"/>
      <c r="ER196" s="204"/>
      <c r="ES196" s="204"/>
      <c r="ET196" s="204"/>
      <c r="EU196" s="204"/>
      <c r="EV196" s="204"/>
      <c r="EW196" s="204"/>
      <c r="EX196" s="204"/>
      <c r="EY196" s="204"/>
      <c r="EZ196" s="204"/>
      <c r="FA196" s="204"/>
      <c r="FB196" s="204"/>
      <c r="FC196" s="204"/>
      <c r="FD196" s="204"/>
      <c r="FE196" s="204"/>
      <c r="FF196" s="204"/>
      <c r="FG196" s="204"/>
      <c r="FH196" s="204"/>
      <c r="FI196" s="204"/>
      <c r="FJ196" s="204"/>
      <c r="FK196" s="204"/>
      <c r="FL196" s="204"/>
      <c r="FM196" s="204"/>
      <c r="FN196" s="204"/>
      <c r="FO196" s="204"/>
      <c r="FP196" s="204"/>
      <c r="FQ196" s="204"/>
      <c r="FR196" s="204"/>
      <c r="FS196" s="204"/>
      <c r="FT196" s="204"/>
      <c r="FU196" s="204"/>
      <c r="FV196" s="204"/>
      <c r="FW196" s="204"/>
      <c r="FX196" s="204"/>
      <c r="FY196" s="204"/>
      <c r="FZ196" s="204"/>
      <c r="GA196" s="204"/>
      <c r="GB196" s="204"/>
      <c r="GC196" s="204"/>
      <c r="GD196" s="204"/>
      <c r="GE196" s="204"/>
      <c r="GF196" s="204"/>
      <c r="GG196" s="204"/>
      <c r="GH196" s="204"/>
      <c r="GI196" s="204"/>
      <c r="GJ196" s="204"/>
      <c r="GK196" s="204"/>
      <c r="GL196" s="204"/>
      <c r="GM196" s="204"/>
      <c r="GN196" s="204"/>
      <c r="GO196" s="204"/>
      <c r="GP196" s="204"/>
      <c r="GQ196" s="204"/>
      <c r="GR196" s="204"/>
      <c r="GS196" s="204"/>
      <c r="GT196" s="204"/>
      <c r="GU196" s="204"/>
      <c r="GV196" s="204"/>
      <c r="GW196" s="204"/>
      <c r="GX196" s="204"/>
      <c r="GY196" s="204"/>
      <c r="GZ196" s="204"/>
      <c r="HA196" s="204"/>
      <c r="HB196" s="204"/>
      <c r="HC196" s="204"/>
      <c r="HD196" s="204"/>
      <c r="HE196" s="204"/>
      <c r="HF196" s="204"/>
      <c r="HG196" s="204"/>
      <c r="HH196" s="204"/>
      <c r="HI196" s="204"/>
      <c r="HJ196" s="204"/>
      <c r="HK196" s="204"/>
      <c r="HL196" s="204"/>
      <c r="HM196" s="204"/>
      <c r="HN196" s="204"/>
    </row>
    <row r="197" spans="1:222" x14ac:dyDescent="0.2">
      <c r="A197" s="13" t="s">
        <v>153</v>
      </c>
      <c r="B197" s="13" t="s">
        <v>87</v>
      </c>
      <c r="C197" s="13"/>
      <c r="D197" s="13"/>
      <c r="E197" s="87"/>
      <c r="F197" s="577"/>
      <c r="G197" s="93"/>
      <c r="H197" s="14"/>
      <c r="I197" s="434"/>
      <c r="J197" s="434"/>
      <c r="K197" s="434"/>
      <c r="L197" s="435"/>
      <c r="M197" s="434"/>
      <c r="N197" s="434"/>
      <c r="O197" s="15" t="s">
        <v>88</v>
      </c>
      <c r="P197" s="29">
        <f t="shared" si="32"/>
        <v>0</v>
      </c>
      <c r="Q197" s="193">
        <f t="shared" si="28"/>
        <v>0</v>
      </c>
      <c r="R197" s="34">
        <f t="shared" si="31"/>
        <v>0</v>
      </c>
      <c r="S197" s="211"/>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c r="GT197" s="198"/>
      <c r="GU197" s="198"/>
      <c r="GV197" s="198"/>
      <c r="GW197" s="198"/>
      <c r="GX197" s="198"/>
      <c r="GY197" s="198"/>
      <c r="GZ197" s="198"/>
      <c r="HA197" s="198"/>
      <c r="HB197" s="198"/>
      <c r="HC197" s="198"/>
      <c r="HD197" s="198"/>
      <c r="HE197" s="198"/>
      <c r="HF197" s="198"/>
      <c r="HG197" s="198"/>
      <c r="HH197" s="204"/>
      <c r="HI197" s="204"/>
      <c r="HJ197" s="204"/>
      <c r="HK197" s="204"/>
      <c r="HL197" s="204"/>
      <c r="HM197" s="204"/>
      <c r="HN197" s="204"/>
    </row>
    <row r="198" spans="1:222" x14ac:dyDescent="0.2">
      <c r="A198" s="205" t="s">
        <v>153</v>
      </c>
      <c r="B198" s="205" t="s">
        <v>87</v>
      </c>
      <c r="C198" s="205" t="s">
        <v>87</v>
      </c>
      <c r="D198" s="205"/>
      <c r="E198" s="206"/>
      <c r="F198" s="565"/>
      <c r="G198" s="94"/>
      <c r="H198" s="208"/>
      <c r="I198" s="436"/>
      <c r="J198" s="436"/>
      <c r="K198" s="436"/>
      <c r="L198" s="437"/>
      <c r="M198" s="436"/>
      <c r="N198" s="436"/>
      <c r="O198" s="209" t="s">
        <v>103</v>
      </c>
      <c r="P198" s="29">
        <f t="shared" si="32"/>
        <v>0</v>
      </c>
      <c r="Q198" s="193">
        <f t="shared" si="28"/>
        <v>0</v>
      </c>
      <c r="R198" s="34">
        <f t="shared" si="31"/>
        <v>0</v>
      </c>
      <c r="S198" s="211"/>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c r="GT198" s="198"/>
      <c r="GU198" s="198"/>
      <c r="GV198" s="198"/>
      <c r="GW198" s="198"/>
      <c r="GX198" s="198"/>
      <c r="GY198" s="198"/>
      <c r="GZ198" s="198"/>
      <c r="HA198" s="198"/>
      <c r="HB198" s="198"/>
      <c r="HC198" s="198"/>
      <c r="HD198" s="198"/>
      <c r="HE198" s="198"/>
      <c r="HF198" s="198"/>
      <c r="HG198" s="198"/>
      <c r="HH198" s="204"/>
      <c r="HI198" s="204"/>
      <c r="HJ198" s="204"/>
      <c r="HK198" s="204"/>
      <c r="HL198" s="204"/>
      <c r="HM198" s="204"/>
      <c r="HN198" s="204"/>
    </row>
    <row r="199" spans="1:222" x14ac:dyDescent="0.2">
      <c r="A199" s="30" t="s">
        <v>153</v>
      </c>
      <c r="B199" s="30" t="s">
        <v>87</v>
      </c>
      <c r="C199" s="30" t="s">
        <v>87</v>
      </c>
      <c r="D199" s="30" t="s">
        <v>52</v>
      </c>
      <c r="E199" s="89"/>
      <c r="F199" s="570"/>
      <c r="G199" s="97"/>
      <c r="H199" s="19"/>
      <c r="I199" s="446"/>
      <c r="J199" s="446"/>
      <c r="K199" s="446"/>
      <c r="L199" s="447"/>
      <c r="M199" s="446"/>
      <c r="N199" s="446"/>
      <c r="O199" s="20" t="s">
        <v>173</v>
      </c>
      <c r="P199" s="29">
        <f t="shared" si="32"/>
        <v>0</v>
      </c>
      <c r="Q199" s="193">
        <f t="shared" si="28"/>
        <v>0</v>
      </c>
      <c r="R199" s="34">
        <f t="shared" si="31"/>
        <v>0</v>
      </c>
      <c r="S199" s="211"/>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c r="GT199" s="198"/>
      <c r="GU199" s="198"/>
      <c r="GV199" s="198"/>
      <c r="GW199" s="198"/>
      <c r="GX199" s="198"/>
      <c r="GY199" s="198"/>
      <c r="GZ199" s="198"/>
      <c r="HA199" s="198"/>
      <c r="HB199" s="198"/>
      <c r="HC199" s="198"/>
      <c r="HD199" s="198"/>
      <c r="HE199" s="198"/>
      <c r="HF199" s="198"/>
      <c r="HG199" s="198"/>
      <c r="HH199" s="204"/>
      <c r="HI199" s="204"/>
      <c r="HJ199" s="204"/>
      <c r="HK199" s="204"/>
      <c r="HL199" s="204"/>
      <c r="HM199" s="204"/>
      <c r="HN199" s="204"/>
    </row>
    <row r="200" spans="1:222" x14ac:dyDescent="0.2">
      <c r="A200" s="60" t="s">
        <v>153</v>
      </c>
      <c r="B200" s="60" t="s">
        <v>87</v>
      </c>
      <c r="C200" s="60" t="s">
        <v>87</v>
      </c>
      <c r="D200" s="60" t="s">
        <v>52</v>
      </c>
      <c r="E200" s="92" t="s">
        <v>174</v>
      </c>
      <c r="F200" s="573"/>
      <c r="G200" s="98"/>
      <c r="H200" s="56"/>
      <c r="I200" s="451"/>
      <c r="J200" s="451"/>
      <c r="K200" s="451"/>
      <c r="L200" s="452"/>
      <c r="M200" s="451"/>
      <c r="N200" s="451"/>
      <c r="O200" s="57" t="s">
        <v>175</v>
      </c>
      <c r="P200" s="29"/>
      <c r="Q200" s="193">
        <f t="shared" si="28"/>
        <v>0</v>
      </c>
      <c r="R200" s="34">
        <f t="shared" si="31"/>
        <v>0</v>
      </c>
      <c r="S200" s="211"/>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c r="GT200" s="198"/>
      <c r="GU200" s="198"/>
      <c r="GV200" s="198"/>
      <c r="GW200" s="198"/>
      <c r="GX200" s="198"/>
      <c r="GY200" s="198"/>
      <c r="GZ200" s="198"/>
      <c r="HA200" s="198"/>
      <c r="HB200" s="198"/>
      <c r="HC200" s="198"/>
      <c r="HD200" s="198"/>
      <c r="HE200" s="198"/>
      <c r="HF200" s="198"/>
      <c r="HG200" s="198"/>
      <c r="HH200" s="204"/>
      <c r="HI200" s="204"/>
      <c r="HJ200" s="204"/>
      <c r="HK200" s="204"/>
      <c r="HL200" s="204"/>
      <c r="HM200" s="204"/>
      <c r="HN200" s="204"/>
    </row>
    <row r="201" spans="1:222" ht="51" customHeight="1" x14ac:dyDescent="0.2">
      <c r="A201" s="21" t="s">
        <v>153</v>
      </c>
      <c r="B201" s="22" t="s">
        <v>87</v>
      </c>
      <c r="C201" s="22" t="s">
        <v>87</v>
      </c>
      <c r="D201" s="22" t="s">
        <v>52</v>
      </c>
      <c r="E201" s="27" t="s">
        <v>174</v>
      </c>
      <c r="F201" s="568">
        <v>2017005810590</v>
      </c>
      <c r="G201" s="78" t="s">
        <v>391</v>
      </c>
      <c r="H201" s="50" t="s">
        <v>66</v>
      </c>
      <c r="I201" s="459">
        <v>36900</v>
      </c>
      <c r="J201" s="455" t="s">
        <v>392</v>
      </c>
      <c r="K201" s="455" t="s">
        <v>393</v>
      </c>
      <c r="L201" s="456">
        <v>2</v>
      </c>
      <c r="M201" s="456" t="s">
        <v>934</v>
      </c>
      <c r="N201" s="456" t="s">
        <v>935</v>
      </c>
      <c r="O201" s="133" t="s">
        <v>622</v>
      </c>
      <c r="P201" s="29">
        <f>Q201</f>
        <v>1700000000</v>
      </c>
      <c r="Q201" s="193">
        <f t="shared" si="28"/>
        <v>1700000000</v>
      </c>
      <c r="R201" s="34">
        <f t="shared" si="31"/>
        <v>1700000000</v>
      </c>
      <c r="S201" s="199">
        <v>1700000000</v>
      </c>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c r="EI201" s="204"/>
      <c r="EJ201" s="204"/>
      <c r="EK201" s="204"/>
      <c r="EL201" s="204"/>
      <c r="EM201" s="204"/>
      <c r="EN201" s="204"/>
      <c r="EO201" s="204"/>
      <c r="EP201" s="204"/>
      <c r="EQ201" s="204"/>
      <c r="ER201" s="204"/>
      <c r="ES201" s="204"/>
      <c r="ET201" s="204"/>
      <c r="EU201" s="204"/>
      <c r="EV201" s="204"/>
      <c r="EW201" s="204"/>
      <c r="EX201" s="204"/>
      <c r="EY201" s="204"/>
      <c r="EZ201" s="204"/>
      <c r="FA201" s="204"/>
      <c r="FB201" s="204"/>
      <c r="FC201" s="204"/>
      <c r="FD201" s="204"/>
      <c r="FE201" s="204"/>
      <c r="FF201" s="204"/>
      <c r="FG201" s="204"/>
      <c r="FH201" s="204"/>
      <c r="FI201" s="204"/>
      <c r="FJ201" s="204"/>
      <c r="FK201" s="204"/>
      <c r="FL201" s="204"/>
      <c r="FM201" s="204"/>
      <c r="FN201" s="204"/>
      <c r="FO201" s="204"/>
      <c r="FP201" s="204"/>
      <c r="FQ201" s="204"/>
      <c r="FR201" s="204"/>
      <c r="FS201" s="204"/>
      <c r="FT201" s="204"/>
      <c r="FU201" s="204"/>
      <c r="FV201" s="204"/>
      <c r="FW201" s="204"/>
      <c r="FX201" s="204"/>
      <c r="FY201" s="204"/>
      <c r="FZ201" s="204"/>
      <c r="GA201" s="204"/>
      <c r="GB201" s="204"/>
      <c r="GC201" s="204"/>
      <c r="GD201" s="204"/>
      <c r="GE201" s="204"/>
      <c r="GF201" s="204"/>
      <c r="GG201" s="204"/>
      <c r="GH201" s="204"/>
      <c r="GI201" s="204"/>
      <c r="GJ201" s="204"/>
      <c r="GK201" s="204"/>
      <c r="GL201" s="204"/>
      <c r="GM201" s="204"/>
      <c r="GN201" s="204"/>
      <c r="GO201" s="204"/>
      <c r="GP201" s="204"/>
      <c r="GQ201" s="204"/>
      <c r="GR201" s="204"/>
      <c r="GS201" s="204"/>
      <c r="GT201" s="204"/>
      <c r="GU201" s="204"/>
      <c r="GV201" s="204"/>
      <c r="GW201" s="204"/>
      <c r="GX201" s="204"/>
      <c r="GY201" s="204"/>
      <c r="GZ201" s="204"/>
      <c r="HA201" s="204"/>
      <c r="HB201" s="204"/>
      <c r="HC201" s="204"/>
      <c r="HD201" s="204"/>
      <c r="HE201" s="204"/>
      <c r="HF201" s="204"/>
      <c r="HG201" s="204"/>
      <c r="HH201" s="204"/>
      <c r="HI201" s="204"/>
      <c r="HJ201" s="204"/>
      <c r="HK201" s="204"/>
      <c r="HL201" s="204"/>
      <c r="HM201" s="204"/>
      <c r="HN201" s="204"/>
    </row>
    <row r="202" spans="1:222" ht="40.799999999999997" x14ac:dyDescent="0.2">
      <c r="A202" s="21" t="s">
        <v>153</v>
      </c>
      <c r="B202" s="22" t="s">
        <v>87</v>
      </c>
      <c r="C202" s="22" t="s">
        <v>87</v>
      </c>
      <c r="D202" s="22" t="s">
        <v>52</v>
      </c>
      <c r="E202" s="27" t="s">
        <v>174</v>
      </c>
      <c r="F202" s="581">
        <v>2017005810218</v>
      </c>
      <c r="G202" s="129" t="s">
        <v>1126</v>
      </c>
      <c r="H202" s="79" t="s">
        <v>66</v>
      </c>
      <c r="I202" s="467">
        <v>36959</v>
      </c>
      <c r="J202" s="497" t="s">
        <v>932</v>
      </c>
      <c r="K202" s="457" t="s">
        <v>933</v>
      </c>
      <c r="L202" s="458" t="s">
        <v>857</v>
      </c>
      <c r="M202" s="456" t="s">
        <v>840</v>
      </c>
      <c r="N202" s="456" t="s">
        <v>935</v>
      </c>
      <c r="O202" s="26" t="s">
        <v>1024</v>
      </c>
      <c r="P202" s="29">
        <f>Q202</f>
        <v>2726000000</v>
      </c>
      <c r="Q202" s="193">
        <f t="shared" si="28"/>
        <v>2726000000</v>
      </c>
      <c r="R202" s="34">
        <f t="shared" si="31"/>
        <v>2726000000</v>
      </c>
      <c r="S202" s="199"/>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v>2550000000</v>
      </c>
      <c r="BS202" s="33">
        <v>175000000</v>
      </c>
      <c r="BT202" s="33"/>
      <c r="BU202" s="33"/>
      <c r="BV202" s="33">
        <v>1000000</v>
      </c>
      <c r="BW202" s="33"/>
      <c r="BX202" s="33"/>
      <c r="BY202" s="33"/>
      <c r="BZ202" s="33"/>
      <c r="CA202" s="33"/>
      <c r="CB202" s="33"/>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c r="GT202" s="198"/>
      <c r="GU202" s="198"/>
      <c r="GV202" s="198"/>
      <c r="GW202" s="198"/>
      <c r="GX202" s="198"/>
      <c r="GY202" s="198"/>
      <c r="GZ202" s="198"/>
      <c r="HA202" s="198"/>
      <c r="HB202" s="198"/>
      <c r="HC202" s="198"/>
      <c r="HD202" s="198"/>
      <c r="HE202" s="198"/>
      <c r="HF202" s="198"/>
      <c r="HG202" s="198"/>
      <c r="HH202" s="198"/>
      <c r="HI202" s="198"/>
      <c r="HJ202" s="198"/>
      <c r="HK202" s="198"/>
      <c r="HL202" s="198"/>
      <c r="HM202" s="198"/>
      <c r="HN202" s="198"/>
    </row>
    <row r="203" spans="1:222" ht="54.6" x14ac:dyDescent="0.2">
      <c r="A203" s="21" t="s">
        <v>153</v>
      </c>
      <c r="B203" s="22" t="s">
        <v>87</v>
      </c>
      <c r="C203" s="22" t="s">
        <v>87</v>
      </c>
      <c r="D203" s="22" t="s">
        <v>52</v>
      </c>
      <c r="E203" s="27" t="s">
        <v>174</v>
      </c>
      <c r="F203" s="581">
        <v>2017005810607</v>
      </c>
      <c r="G203" s="129" t="s">
        <v>1127</v>
      </c>
      <c r="H203" s="50" t="s">
        <v>66</v>
      </c>
      <c r="I203" s="467">
        <v>36900</v>
      </c>
      <c r="J203" s="497" t="s">
        <v>392</v>
      </c>
      <c r="K203" s="457" t="s">
        <v>393</v>
      </c>
      <c r="L203" s="458">
        <v>2</v>
      </c>
      <c r="M203" s="456" t="s">
        <v>936</v>
      </c>
      <c r="N203" s="456" t="s">
        <v>935</v>
      </c>
      <c r="O203" s="26" t="s">
        <v>692</v>
      </c>
      <c r="P203" s="29">
        <f>Q203</f>
        <v>1400000000</v>
      </c>
      <c r="Q203" s="193">
        <f t="shared" si="28"/>
        <v>1400000000</v>
      </c>
      <c r="R203" s="34">
        <f t="shared" si="31"/>
        <v>1400000000</v>
      </c>
      <c r="S203" s="199">
        <v>1300000000</v>
      </c>
      <c r="T203" s="33"/>
      <c r="U203" s="33">
        <v>100000000</v>
      </c>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c r="GT203" s="198"/>
      <c r="GU203" s="198"/>
      <c r="GV203" s="198"/>
      <c r="GW203" s="198"/>
      <c r="GX203" s="198"/>
      <c r="GY203" s="198"/>
      <c r="GZ203" s="198"/>
      <c r="HA203" s="198"/>
      <c r="HB203" s="198"/>
      <c r="HC203" s="198"/>
      <c r="HD203" s="198"/>
      <c r="HE203" s="198"/>
      <c r="HF203" s="198"/>
      <c r="HG203" s="198"/>
      <c r="HH203" s="198"/>
      <c r="HI203" s="198"/>
      <c r="HJ203" s="198"/>
      <c r="HK203" s="198"/>
      <c r="HL203" s="198"/>
      <c r="HM203" s="198"/>
      <c r="HN203" s="198"/>
    </row>
    <row r="204" spans="1:222" ht="54.6" x14ac:dyDescent="0.2">
      <c r="A204" s="21" t="s">
        <v>153</v>
      </c>
      <c r="B204" s="22" t="s">
        <v>87</v>
      </c>
      <c r="C204" s="22" t="s">
        <v>87</v>
      </c>
      <c r="D204" s="22" t="s">
        <v>52</v>
      </c>
      <c r="E204" s="27" t="s">
        <v>174</v>
      </c>
      <c r="F204" s="581">
        <v>2018005810031</v>
      </c>
      <c r="G204" s="129" t="s">
        <v>1128</v>
      </c>
      <c r="H204" s="41" t="s">
        <v>66</v>
      </c>
      <c r="I204" s="467">
        <v>36900</v>
      </c>
      <c r="J204" s="497" t="s">
        <v>392</v>
      </c>
      <c r="K204" s="457" t="s">
        <v>393</v>
      </c>
      <c r="L204" s="458">
        <v>2</v>
      </c>
      <c r="M204" s="456" t="s">
        <v>937</v>
      </c>
      <c r="N204" s="456" t="s">
        <v>935</v>
      </c>
      <c r="O204" s="422" t="s">
        <v>790</v>
      </c>
      <c r="P204" s="29">
        <f>Q204</f>
        <v>700000000</v>
      </c>
      <c r="Q204" s="193">
        <f t="shared" si="28"/>
        <v>700000000</v>
      </c>
      <c r="R204" s="34">
        <f t="shared" si="31"/>
        <v>700000000</v>
      </c>
      <c r="S204" s="199">
        <v>700000000</v>
      </c>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c r="GT204" s="198"/>
      <c r="GU204" s="198"/>
      <c r="GV204" s="198"/>
      <c r="GW204" s="198"/>
      <c r="GX204" s="198"/>
      <c r="GY204" s="198"/>
      <c r="GZ204" s="198"/>
      <c r="HA204" s="198"/>
      <c r="HB204" s="198"/>
      <c r="HC204" s="198"/>
      <c r="HD204" s="198"/>
      <c r="HE204" s="198"/>
      <c r="HF204" s="198"/>
      <c r="HG204" s="198"/>
      <c r="HH204" s="198"/>
      <c r="HI204" s="198"/>
      <c r="HJ204" s="198"/>
      <c r="HK204" s="198"/>
      <c r="HL204" s="198"/>
      <c r="HM204" s="198"/>
      <c r="HN204" s="198"/>
    </row>
    <row r="205" spans="1:222" x14ac:dyDescent="0.2">
      <c r="A205" s="60" t="s">
        <v>153</v>
      </c>
      <c r="B205" s="60" t="s">
        <v>87</v>
      </c>
      <c r="C205" s="60" t="s">
        <v>87</v>
      </c>
      <c r="D205" s="60" t="s">
        <v>52</v>
      </c>
      <c r="E205" s="92" t="s">
        <v>143</v>
      </c>
      <c r="F205" s="573"/>
      <c r="G205" s="98"/>
      <c r="H205" s="56"/>
      <c r="I205" s="451"/>
      <c r="J205" s="451"/>
      <c r="K205" s="451"/>
      <c r="L205" s="452"/>
      <c r="M205" s="451"/>
      <c r="N205" s="451"/>
      <c r="O205" s="57" t="s">
        <v>177</v>
      </c>
      <c r="P205" s="29"/>
      <c r="Q205" s="193">
        <f t="shared" si="28"/>
        <v>0</v>
      </c>
      <c r="R205" s="34">
        <f t="shared" si="31"/>
        <v>0</v>
      </c>
      <c r="S205" s="199"/>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180"/>
      <c r="CD205" s="180"/>
      <c r="CE205" s="180"/>
      <c r="CF205" s="180"/>
      <c r="CG205" s="180"/>
      <c r="CH205" s="180"/>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0"/>
      <c r="DF205" s="180"/>
      <c r="DG205" s="180"/>
      <c r="DH205" s="180"/>
      <c r="DI205" s="180"/>
      <c r="DJ205" s="180"/>
      <c r="DK205" s="180"/>
      <c r="DL205" s="180"/>
      <c r="DM205" s="180"/>
      <c r="DN205" s="180"/>
      <c r="DO205" s="180"/>
      <c r="DP205" s="180"/>
      <c r="DQ205" s="180"/>
      <c r="DR205" s="180"/>
      <c r="DS205" s="180"/>
      <c r="DT205" s="180"/>
      <c r="DU205" s="180"/>
      <c r="DV205" s="180"/>
      <c r="DW205" s="180"/>
      <c r="DX205" s="180"/>
      <c r="DY205" s="180"/>
      <c r="DZ205" s="180"/>
      <c r="EA205" s="180"/>
      <c r="EB205" s="180"/>
      <c r="EC205" s="180"/>
      <c r="ED205" s="180"/>
      <c r="EE205" s="180"/>
      <c r="EF205" s="180"/>
      <c r="EG205" s="180"/>
      <c r="EH205" s="180"/>
      <c r="EI205" s="180"/>
      <c r="EJ205" s="180"/>
      <c r="EK205" s="180"/>
      <c r="EL205" s="180"/>
      <c r="EM205" s="180"/>
      <c r="EN205" s="180"/>
      <c r="EO205" s="180"/>
      <c r="EP205" s="180"/>
      <c r="EQ205" s="180"/>
      <c r="ER205" s="180"/>
      <c r="ES205" s="180"/>
      <c r="ET205" s="180"/>
      <c r="EU205" s="180"/>
      <c r="EV205" s="180"/>
      <c r="EW205" s="180"/>
      <c r="EX205" s="180"/>
      <c r="EY205" s="180"/>
      <c r="EZ205" s="180"/>
      <c r="FA205" s="180"/>
      <c r="FB205" s="180"/>
      <c r="FC205" s="180"/>
      <c r="FD205" s="180"/>
      <c r="FE205" s="180"/>
      <c r="FF205" s="180"/>
      <c r="FG205" s="180"/>
      <c r="FH205" s="180"/>
      <c r="FI205" s="180"/>
      <c r="FJ205" s="180"/>
      <c r="FK205" s="180"/>
      <c r="FL205" s="180"/>
      <c r="FM205" s="180"/>
      <c r="FN205" s="180"/>
      <c r="FO205" s="180"/>
      <c r="FP205" s="180"/>
      <c r="FQ205" s="180"/>
      <c r="FR205" s="180"/>
      <c r="FS205" s="180"/>
      <c r="FT205" s="180"/>
      <c r="FU205" s="180"/>
      <c r="FV205" s="180"/>
      <c r="FW205" s="180"/>
      <c r="FX205" s="180"/>
      <c r="FY205" s="180"/>
      <c r="FZ205" s="180"/>
      <c r="GA205" s="180"/>
      <c r="GB205" s="180"/>
      <c r="GC205" s="180"/>
      <c r="GD205" s="180"/>
      <c r="GE205" s="180"/>
      <c r="GF205" s="180"/>
      <c r="GG205" s="180"/>
      <c r="GH205" s="180"/>
      <c r="GI205" s="180"/>
      <c r="GJ205" s="180"/>
      <c r="GK205" s="180"/>
      <c r="GL205" s="180"/>
      <c r="GM205" s="180"/>
      <c r="GN205" s="180"/>
      <c r="GO205" s="180"/>
      <c r="GP205" s="180"/>
      <c r="GQ205" s="180"/>
      <c r="GR205" s="180"/>
      <c r="GS205" s="180"/>
      <c r="GT205" s="180"/>
      <c r="GU205" s="180"/>
      <c r="GV205" s="180"/>
      <c r="GW205" s="180"/>
      <c r="GX205" s="180"/>
      <c r="GY205" s="180"/>
      <c r="GZ205" s="180"/>
      <c r="HA205" s="180"/>
      <c r="HB205" s="180"/>
      <c r="HC205" s="180"/>
      <c r="HD205" s="180"/>
      <c r="HE205" s="180"/>
      <c r="HF205" s="180"/>
      <c r="HG205" s="180"/>
      <c r="HH205" s="180"/>
      <c r="HI205" s="180"/>
      <c r="HJ205" s="180"/>
      <c r="HK205" s="180"/>
      <c r="HL205" s="180"/>
      <c r="HM205" s="180"/>
      <c r="HN205" s="180"/>
    </row>
    <row r="206" spans="1:222" s="262" customFormat="1" ht="70.2" x14ac:dyDescent="0.2">
      <c r="A206" s="21" t="s">
        <v>153</v>
      </c>
      <c r="B206" s="21" t="s">
        <v>87</v>
      </c>
      <c r="C206" s="21" t="s">
        <v>87</v>
      </c>
      <c r="D206" s="21" t="s">
        <v>52</v>
      </c>
      <c r="E206" s="45" t="s">
        <v>143</v>
      </c>
      <c r="F206" s="568" t="s">
        <v>179</v>
      </c>
      <c r="G206" s="76" t="s">
        <v>180</v>
      </c>
      <c r="H206" s="21" t="s">
        <v>66</v>
      </c>
      <c r="I206" s="457" t="s">
        <v>178</v>
      </c>
      <c r="J206" s="504" t="s">
        <v>303</v>
      </c>
      <c r="K206" s="504" t="s">
        <v>304</v>
      </c>
      <c r="L206" s="505">
        <v>2</v>
      </c>
      <c r="M206" s="458" t="s">
        <v>934</v>
      </c>
      <c r="N206" s="458" t="s">
        <v>935</v>
      </c>
      <c r="O206" s="139" t="s">
        <v>623</v>
      </c>
      <c r="P206" s="29">
        <f t="shared" ref="P206:P213" si="33">Q206</f>
        <v>2500000000</v>
      </c>
      <c r="Q206" s="193">
        <f t="shared" si="28"/>
        <v>2500000000</v>
      </c>
      <c r="R206" s="34">
        <f t="shared" si="31"/>
        <v>2500000000</v>
      </c>
      <c r="S206" s="259">
        <v>2500000000</v>
      </c>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260"/>
      <c r="CD206" s="260"/>
      <c r="CE206" s="260"/>
      <c r="CF206" s="260"/>
      <c r="CG206" s="260"/>
      <c r="CH206" s="260"/>
      <c r="CI206" s="260"/>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0"/>
      <c r="DF206" s="260"/>
      <c r="DG206" s="260"/>
      <c r="DH206" s="260"/>
      <c r="DI206" s="260"/>
      <c r="DJ206" s="260"/>
      <c r="DK206" s="260"/>
      <c r="DL206" s="260"/>
      <c r="DM206" s="260"/>
      <c r="DN206" s="260"/>
      <c r="DO206" s="260"/>
      <c r="DP206" s="260"/>
      <c r="DQ206" s="260"/>
      <c r="DR206" s="260"/>
      <c r="DS206" s="260"/>
      <c r="DT206" s="260"/>
      <c r="DU206" s="260"/>
      <c r="DV206" s="260"/>
      <c r="DW206" s="260"/>
      <c r="DX206" s="260"/>
      <c r="DY206" s="260"/>
      <c r="DZ206" s="260"/>
      <c r="EA206" s="260"/>
      <c r="EB206" s="260"/>
      <c r="EC206" s="260"/>
      <c r="ED206" s="260"/>
      <c r="EE206" s="260"/>
      <c r="EF206" s="260"/>
      <c r="EG206" s="260"/>
      <c r="EH206" s="260"/>
      <c r="EI206" s="260"/>
      <c r="EJ206" s="260"/>
      <c r="EK206" s="260"/>
      <c r="EL206" s="260"/>
      <c r="EM206" s="260"/>
      <c r="EN206" s="260"/>
      <c r="EO206" s="260"/>
      <c r="EP206" s="260"/>
      <c r="EQ206" s="260"/>
      <c r="ER206" s="260"/>
      <c r="ES206" s="260"/>
      <c r="ET206" s="260"/>
      <c r="EU206" s="260"/>
      <c r="EV206" s="260"/>
      <c r="EW206" s="260"/>
      <c r="EX206" s="260"/>
      <c r="EY206" s="260"/>
      <c r="EZ206" s="260"/>
      <c r="FA206" s="260"/>
      <c r="FB206" s="260"/>
      <c r="FC206" s="260"/>
      <c r="FD206" s="260"/>
      <c r="FE206" s="260"/>
      <c r="FF206" s="260"/>
      <c r="FG206" s="260"/>
      <c r="FH206" s="260"/>
      <c r="FI206" s="260"/>
      <c r="FJ206" s="260"/>
      <c r="FK206" s="260"/>
      <c r="FL206" s="260"/>
      <c r="FM206" s="260"/>
      <c r="FN206" s="260"/>
      <c r="FO206" s="260"/>
      <c r="FP206" s="260"/>
      <c r="FQ206" s="260"/>
      <c r="FR206" s="260"/>
      <c r="FS206" s="260"/>
      <c r="FT206" s="260"/>
      <c r="FU206" s="260"/>
      <c r="FV206" s="260"/>
      <c r="FW206" s="260"/>
      <c r="FX206" s="260"/>
      <c r="FY206" s="260"/>
      <c r="FZ206" s="260"/>
      <c r="GA206" s="260"/>
      <c r="GB206" s="260"/>
      <c r="GC206" s="260"/>
      <c r="GD206" s="260"/>
      <c r="GE206" s="260"/>
      <c r="GF206" s="260"/>
      <c r="GG206" s="260"/>
      <c r="GH206" s="260"/>
      <c r="GI206" s="260"/>
      <c r="GJ206" s="260"/>
      <c r="GK206" s="260"/>
      <c r="GL206" s="260"/>
      <c r="GM206" s="260"/>
      <c r="GN206" s="260"/>
      <c r="GO206" s="260"/>
      <c r="GP206" s="260"/>
      <c r="GQ206" s="260"/>
      <c r="GR206" s="260"/>
      <c r="GS206" s="260"/>
      <c r="GT206" s="260"/>
      <c r="GU206" s="260"/>
      <c r="GV206" s="260"/>
      <c r="GW206" s="260"/>
      <c r="GX206" s="260"/>
      <c r="GY206" s="260"/>
      <c r="GZ206" s="260"/>
      <c r="HA206" s="260"/>
      <c r="HB206" s="260"/>
      <c r="HC206" s="260"/>
      <c r="HD206" s="260"/>
      <c r="HE206" s="260"/>
      <c r="HF206" s="260"/>
      <c r="HG206" s="260"/>
      <c r="HH206" s="261"/>
      <c r="HI206" s="261"/>
      <c r="HJ206" s="261"/>
      <c r="HK206" s="261"/>
      <c r="HL206" s="261"/>
      <c r="HM206" s="261"/>
      <c r="HN206" s="261"/>
    </row>
    <row r="207" spans="1:222" s="262" customFormat="1" ht="36" customHeight="1" x14ac:dyDescent="0.2">
      <c r="A207" s="21" t="s">
        <v>153</v>
      </c>
      <c r="B207" s="21" t="s">
        <v>87</v>
      </c>
      <c r="C207" s="21" t="s">
        <v>87</v>
      </c>
      <c r="D207" s="21" t="s">
        <v>52</v>
      </c>
      <c r="E207" s="45" t="s">
        <v>143</v>
      </c>
      <c r="F207" s="568">
        <v>2018005810036</v>
      </c>
      <c r="G207" s="76" t="s">
        <v>248</v>
      </c>
      <c r="H207" s="39" t="s">
        <v>66</v>
      </c>
      <c r="I207" s="548">
        <v>36901</v>
      </c>
      <c r="J207" s="509" t="s">
        <v>277</v>
      </c>
      <c r="K207" s="509" t="s">
        <v>276</v>
      </c>
      <c r="L207" s="510">
        <v>1</v>
      </c>
      <c r="M207" s="458" t="s">
        <v>934</v>
      </c>
      <c r="N207" s="458" t="s">
        <v>935</v>
      </c>
      <c r="O207" s="139" t="s">
        <v>624</v>
      </c>
      <c r="P207" s="29">
        <f t="shared" si="33"/>
        <v>1200000000</v>
      </c>
      <c r="Q207" s="193">
        <f t="shared" si="28"/>
        <v>1200000000</v>
      </c>
      <c r="R207" s="34">
        <f t="shared" si="31"/>
        <v>1200000000</v>
      </c>
      <c r="S207" s="259">
        <v>1200000000</v>
      </c>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261"/>
      <c r="CD207" s="261"/>
      <c r="CE207" s="261"/>
      <c r="CF207" s="261"/>
      <c r="CG207" s="261"/>
      <c r="CH207" s="261"/>
      <c r="CI207" s="261"/>
      <c r="CJ207" s="261"/>
      <c r="CK207" s="261"/>
      <c r="CL207" s="261"/>
      <c r="CM207" s="261"/>
      <c r="CN207" s="261"/>
      <c r="CO207" s="261"/>
      <c r="CP207" s="261"/>
      <c r="CQ207" s="261"/>
      <c r="CR207" s="261"/>
      <c r="CS207" s="261"/>
      <c r="CT207" s="261"/>
      <c r="CU207" s="261"/>
      <c r="CV207" s="261"/>
      <c r="CW207" s="261"/>
      <c r="CX207" s="261"/>
      <c r="CY207" s="261"/>
      <c r="CZ207" s="261"/>
      <c r="DA207" s="261"/>
      <c r="DB207" s="261"/>
      <c r="DC207" s="261"/>
      <c r="DD207" s="261"/>
      <c r="DE207" s="261"/>
      <c r="DF207" s="261"/>
      <c r="DG207" s="261"/>
      <c r="DH207" s="261"/>
      <c r="DI207" s="261"/>
      <c r="DJ207" s="261"/>
      <c r="DK207" s="261"/>
      <c r="DL207" s="261"/>
      <c r="DM207" s="261"/>
      <c r="DN207" s="261"/>
      <c r="DO207" s="261"/>
      <c r="DP207" s="261"/>
      <c r="DQ207" s="261"/>
      <c r="DR207" s="261"/>
      <c r="DS207" s="261"/>
      <c r="DT207" s="261"/>
      <c r="DU207" s="261"/>
      <c r="DV207" s="261"/>
      <c r="DW207" s="261"/>
      <c r="DX207" s="261"/>
      <c r="DY207" s="261"/>
      <c r="DZ207" s="261"/>
      <c r="EA207" s="261"/>
      <c r="EB207" s="261"/>
      <c r="EC207" s="261"/>
      <c r="ED207" s="261"/>
      <c r="EE207" s="261"/>
      <c r="EF207" s="261"/>
      <c r="EG207" s="261"/>
      <c r="EH207" s="261"/>
      <c r="EI207" s="261"/>
      <c r="EJ207" s="261"/>
      <c r="EK207" s="261"/>
      <c r="EL207" s="261"/>
      <c r="EM207" s="261"/>
      <c r="EN207" s="261"/>
      <c r="EO207" s="261"/>
      <c r="EP207" s="261"/>
      <c r="EQ207" s="261"/>
      <c r="ER207" s="261"/>
      <c r="ES207" s="261"/>
      <c r="ET207" s="261"/>
      <c r="EU207" s="261"/>
      <c r="EV207" s="261"/>
      <c r="EW207" s="261"/>
      <c r="EX207" s="261"/>
      <c r="EY207" s="261"/>
      <c r="EZ207" s="261"/>
      <c r="FA207" s="261"/>
      <c r="FB207" s="261"/>
      <c r="FC207" s="261"/>
      <c r="FD207" s="261"/>
      <c r="FE207" s="261"/>
      <c r="FF207" s="261"/>
      <c r="FG207" s="261"/>
      <c r="FH207" s="261"/>
      <c r="FI207" s="261"/>
      <c r="FJ207" s="261"/>
      <c r="FK207" s="261"/>
      <c r="FL207" s="261"/>
      <c r="FM207" s="261"/>
      <c r="FN207" s="261"/>
      <c r="FO207" s="261"/>
      <c r="FP207" s="261"/>
      <c r="FQ207" s="261"/>
      <c r="FR207" s="261"/>
      <c r="FS207" s="261"/>
      <c r="FT207" s="261"/>
      <c r="FU207" s="261"/>
      <c r="FV207" s="261"/>
      <c r="FW207" s="261"/>
      <c r="FX207" s="261"/>
      <c r="FY207" s="261"/>
      <c r="FZ207" s="261"/>
      <c r="GA207" s="261"/>
      <c r="GB207" s="261"/>
      <c r="GC207" s="261"/>
      <c r="GD207" s="261"/>
      <c r="GE207" s="261"/>
      <c r="GF207" s="261"/>
      <c r="GG207" s="261"/>
      <c r="GH207" s="261"/>
      <c r="GI207" s="261"/>
      <c r="GJ207" s="261"/>
      <c r="GK207" s="261"/>
      <c r="GL207" s="261"/>
      <c r="GM207" s="261"/>
      <c r="GN207" s="261"/>
      <c r="GO207" s="261"/>
      <c r="GP207" s="261"/>
      <c r="GQ207" s="261"/>
      <c r="GR207" s="261"/>
      <c r="GS207" s="261"/>
      <c r="GT207" s="261"/>
      <c r="GU207" s="261"/>
      <c r="GV207" s="261"/>
      <c r="GW207" s="261"/>
      <c r="GX207" s="261"/>
      <c r="GY207" s="261"/>
      <c r="GZ207" s="261"/>
      <c r="HA207" s="261"/>
      <c r="HB207" s="261"/>
      <c r="HC207" s="261"/>
      <c r="HD207" s="261"/>
      <c r="HE207" s="261"/>
      <c r="HF207" s="261"/>
      <c r="HG207" s="261"/>
      <c r="HH207" s="261"/>
      <c r="HI207" s="261"/>
      <c r="HJ207" s="261"/>
      <c r="HK207" s="261"/>
      <c r="HL207" s="261"/>
      <c r="HM207" s="261"/>
      <c r="HN207" s="261"/>
    </row>
    <row r="208" spans="1:222" s="262" customFormat="1" ht="41.4" customHeight="1" x14ac:dyDescent="0.2">
      <c r="A208" s="21" t="s">
        <v>153</v>
      </c>
      <c r="B208" s="22" t="s">
        <v>87</v>
      </c>
      <c r="C208" s="22" t="s">
        <v>87</v>
      </c>
      <c r="D208" s="22" t="s">
        <v>52</v>
      </c>
      <c r="E208" s="27" t="s">
        <v>143</v>
      </c>
      <c r="F208" s="568">
        <v>2018005810100</v>
      </c>
      <c r="G208" s="78" t="s">
        <v>394</v>
      </c>
      <c r="H208" s="50" t="s">
        <v>66</v>
      </c>
      <c r="I208" s="459">
        <v>36960</v>
      </c>
      <c r="J208" s="455" t="s">
        <v>395</v>
      </c>
      <c r="K208" s="455" t="s">
        <v>396</v>
      </c>
      <c r="L208" s="456">
        <v>400</v>
      </c>
      <c r="M208" s="458" t="s">
        <v>934</v>
      </c>
      <c r="N208" s="458" t="s">
        <v>935</v>
      </c>
      <c r="O208" s="133" t="s">
        <v>723</v>
      </c>
      <c r="P208" s="29">
        <f t="shared" si="33"/>
        <v>1275000000</v>
      </c>
      <c r="Q208" s="193">
        <f t="shared" si="28"/>
        <v>1275000000</v>
      </c>
      <c r="R208" s="34">
        <f t="shared" si="31"/>
        <v>1275000000</v>
      </c>
      <c r="S208" s="259">
        <v>1275000000</v>
      </c>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261"/>
      <c r="CD208" s="261"/>
      <c r="CE208" s="261"/>
      <c r="CF208" s="261"/>
      <c r="CG208" s="261"/>
      <c r="CH208" s="261"/>
      <c r="CI208" s="261"/>
      <c r="CJ208" s="261"/>
      <c r="CK208" s="261"/>
      <c r="CL208" s="261"/>
      <c r="CM208" s="261"/>
      <c r="CN208" s="261"/>
      <c r="CO208" s="261"/>
      <c r="CP208" s="261"/>
      <c r="CQ208" s="261"/>
      <c r="CR208" s="261"/>
      <c r="CS208" s="261"/>
      <c r="CT208" s="261"/>
      <c r="CU208" s="261"/>
      <c r="CV208" s="261"/>
      <c r="CW208" s="261"/>
      <c r="CX208" s="261"/>
      <c r="CY208" s="261"/>
      <c r="CZ208" s="261"/>
      <c r="DA208" s="261"/>
      <c r="DB208" s="261"/>
      <c r="DC208" s="261"/>
      <c r="DD208" s="261"/>
      <c r="DE208" s="261"/>
      <c r="DF208" s="261"/>
      <c r="DG208" s="261"/>
      <c r="DH208" s="261"/>
      <c r="DI208" s="261"/>
      <c r="DJ208" s="261"/>
      <c r="DK208" s="261"/>
      <c r="DL208" s="261"/>
      <c r="DM208" s="261"/>
      <c r="DN208" s="261"/>
      <c r="DO208" s="261"/>
      <c r="DP208" s="261"/>
      <c r="DQ208" s="261"/>
      <c r="DR208" s="261"/>
      <c r="DS208" s="261"/>
      <c r="DT208" s="261"/>
      <c r="DU208" s="261"/>
      <c r="DV208" s="261"/>
      <c r="DW208" s="261"/>
      <c r="DX208" s="261"/>
      <c r="DY208" s="261"/>
      <c r="DZ208" s="261"/>
      <c r="EA208" s="261"/>
      <c r="EB208" s="261"/>
      <c r="EC208" s="261"/>
      <c r="ED208" s="261"/>
      <c r="EE208" s="261"/>
      <c r="EF208" s="261"/>
      <c r="EG208" s="261"/>
      <c r="EH208" s="261"/>
      <c r="EI208" s="261"/>
      <c r="EJ208" s="261"/>
      <c r="EK208" s="261"/>
      <c r="EL208" s="261"/>
      <c r="EM208" s="261"/>
      <c r="EN208" s="261"/>
      <c r="EO208" s="261"/>
      <c r="EP208" s="261"/>
      <c r="EQ208" s="261"/>
      <c r="ER208" s="261"/>
      <c r="ES208" s="261"/>
      <c r="ET208" s="261"/>
      <c r="EU208" s="261"/>
      <c r="EV208" s="261"/>
      <c r="EW208" s="261"/>
      <c r="EX208" s="261"/>
      <c r="EY208" s="261"/>
      <c r="EZ208" s="261"/>
      <c r="FA208" s="261"/>
      <c r="FB208" s="261"/>
      <c r="FC208" s="261"/>
      <c r="FD208" s="261"/>
      <c r="FE208" s="261"/>
      <c r="FF208" s="261"/>
      <c r="FG208" s="261"/>
      <c r="FH208" s="261"/>
      <c r="FI208" s="261"/>
      <c r="FJ208" s="261"/>
      <c r="FK208" s="261"/>
      <c r="FL208" s="261"/>
      <c r="FM208" s="261"/>
      <c r="FN208" s="261"/>
      <c r="FO208" s="261"/>
      <c r="FP208" s="261"/>
      <c r="FQ208" s="261"/>
      <c r="FR208" s="261"/>
      <c r="FS208" s="261"/>
      <c r="FT208" s="261"/>
      <c r="FU208" s="261"/>
      <c r="FV208" s="261"/>
      <c r="FW208" s="261"/>
      <c r="FX208" s="261"/>
      <c r="FY208" s="261"/>
      <c r="FZ208" s="261"/>
      <c r="GA208" s="261"/>
      <c r="GB208" s="261"/>
      <c r="GC208" s="261"/>
      <c r="GD208" s="261"/>
      <c r="GE208" s="261"/>
      <c r="GF208" s="261"/>
      <c r="GG208" s="261"/>
      <c r="GH208" s="261"/>
      <c r="GI208" s="261"/>
      <c r="GJ208" s="261"/>
      <c r="GK208" s="261"/>
      <c r="GL208" s="261"/>
      <c r="GM208" s="261"/>
      <c r="GN208" s="261"/>
      <c r="GO208" s="261"/>
      <c r="GP208" s="261"/>
      <c r="GQ208" s="261"/>
      <c r="GR208" s="261"/>
      <c r="GS208" s="261"/>
      <c r="GT208" s="261"/>
      <c r="GU208" s="261"/>
      <c r="GV208" s="261"/>
      <c r="GW208" s="261"/>
      <c r="GX208" s="261"/>
      <c r="GY208" s="261"/>
      <c r="GZ208" s="261"/>
      <c r="HA208" s="261"/>
      <c r="HB208" s="261"/>
      <c r="HC208" s="261"/>
      <c r="HD208" s="261"/>
      <c r="HE208" s="261"/>
      <c r="HF208" s="261"/>
      <c r="HG208" s="261"/>
      <c r="HH208" s="261"/>
      <c r="HI208" s="261"/>
      <c r="HJ208" s="261"/>
      <c r="HK208" s="261"/>
      <c r="HL208" s="261"/>
      <c r="HM208" s="261"/>
      <c r="HN208" s="261"/>
    </row>
    <row r="209" spans="1:222" s="262" customFormat="1" ht="44.4" customHeight="1" x14ac:dyDescent="0.2">
      <c r="A209" s="21" t="s">
        <v>153</v>
      </c>
      <c r="B209" s="22" t="s">
        <v>87</v>
      </c>
      <c r="C209" s="22" t="s">
        <v>87</v>
      </c>
      <c r="D209" s="22" t="s">
        <v>52</v>
      </c>
      <c r="E209" s="27" t="s">
        <v>143</v>
      </c>
      <c r="F209" s="568">
        <v>2018005810101</v>
      </c>
      <c r="G209" s="50" t="s">
        <v>397</v>
      </c>
      <c r="H209" s="50" t="s">
        <v>66</v>
      </c>
      <c r="I209" s="459">
        <v>36901</v>
      </c>
      <c r="J209" s="455" t="s">
        <v>277</v>
      </c>
      <c r="K209" s="455" t="s">
        <v>276</v>
      </c>
      <c r="L209" s="456">
        <v>1</v>
      </c>
      <c r="M209" s="458" t="s">
        <v>934</v>
      </c>
      <c r="N209" s="458" t="s">
        <v>935</v>
      </c>
      <c r="O209" s="133" t="s">
        <v>625</v>
      </c>
      <c r="P209" s="29">
        <f t="shared" si="33"/>
        <v>1700000000</v>
      </c>
      <c r="Q209" s="193">
        <f t="shared" si="28"/>
        <v>1700000000</v>
      </c>
      <c r="R209" s="34">
        <f t="shared" si="31"/>
        <v>1700000000</v>
      </c>
      <c r="S209" s="259">
        <v>1700000000</v>
      </c>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261"/>
      <c r="CD209" s="261"/>
      <c r="CE209" s="261"/>
      <c r="CF209" s="261"/>
      <c r="CG209" s="261"/>
      <c r="CH209" s="261"/>
      <c r="CI209" s="261"/>
      <c r="CJ209" s="261"/>
      <c r="CK209" s="261"/>
      <c r="CL209" s="261"/>
      <c r="CM209" s="261"/>
      <c r="CN209" s="261"/>
      <c r="CO209" s="261"/>
      <c r="CP209" s="261"/>
      <c r="CQ209" s="261"/>
      <c r="CR209" s="261"/>
      <c r="CS209" s="261"/>
      <c r="CT209" s="261"/>
      <c r="CU209" s="261"/>
      <c r="CV209" s="261"/>
      <c r="CW209" s="261"/>
      <c r="CX209" s="261"/>
      <c r="CY209" s="261"/>
      <c r="CZ209" s="261"/>
      <c r="DA209" s="261"/>
      <c r="DB209" s="261"/>
      <c r="DC209" s="261"/>
      <c r="DD209" s="261"/>
      <c r="DE209" s="261"/>
      <c r="DF209" s="261"/>
      <c r="DG209" s="261"/>
      <c r="DH209" s="261"/>
      <c r="DI209" s="261"/>
      <c r="DJ209" s="261"/>
      <c r="DK209" s="261"/>
      <c r="DL209" s="261"/>
      <c r="DM209" s="261"/>
      <c r="DN209" s="261"/>
      <c r="DO209" s="261"/>
      <c r="DP209" s="261"/>
      <c r="DQ209" s="261"/>
      <c r="DR209" s="261"/>
      <c r="DS209" s="261"/>
      <c r="DT209" s="261"/>
      <c r="DU209" s="261"/>
      <c r="DV209" s="261"/>
      <c r="DW209" s="261"/>
      <c r="DX209" s="261"/>
      <c r="DY209" s="261"/>
      <c r="DZ209" s="261"/>
      <c r="EA209" s="261"/>
      <c r="EB209" s="261"/>
      <c r="EC209" s="261"/>
      <c r="ED209" s="261"/>
      <c r="EE209" s="261"/>
      <c r="EF209" s="261"/>
      <c r="EG209" s="261"/>
      <c r="EH209" s="261"/>
      <c r="EI209" s="261"/>
      <c r="EJ209" s="261"/>
      <c r="EK209" s="261"/>
      <c r="EL209" s="261"/>
      <c r="EM209" s="261"/>
      <c r="EN209" s="261"/>
      <c r="EO209" s="261"/>
      <c r="EP209" s="261"/>
      <c r="EQ209" s="261"/>
      <c r="ER209" s="261"/>
      <c r="ES209" s="261"/>
      <c r="ET209" s="261"/>
      <c r="EU209" s="261"/>
      <c r="EV209" s="261"/>
      <c r="EW209" s="261"/>
      <c r="EX209" s="261"/>
      <c r="EY209" s="261"/>
      <c r="EZ209" s="261"/>
      <c r="FA209" s="261"/>
      <c r="FB209" s="261"/>
      <c r="FC209" s="261"/>
      <c r="FD209" s="261"/>
      <c r="FE209" s="261"/>
      <c r="FF209" s="261"/>
      <c r="FG209" s="261"/>
      <c r="FH209" s="261"/>
      <c r="FI209" s="261"/>
      <c r="FJ209" s="261"/>
      <c r="FK209" s="261"/>
      <c r="FL209" s="261"/>
      <c r="FM209" s="261"/>
      <c r="FN209" s="261"/>
      <c r="FO209" s="261"/>
      <c r="FP209" s="261"/>
      <c r="FQ209" s="261"/>
      <c r="FR209" s="261"/>
      <c r="FS209" s="261"/>
      <c r="FT209" s="261"/>
      <c r="FU209" s="261"/>
      <c r="FV209" s="261"/>
      <c r="FW209" s="261"/>
      <c r="FX209" s="261"/>
      <c r="FY209" s="261"/>
      <c r="FZ209" s="261"/>
      <c r="GA209" s="261"/>
      <c r="GB209" s="261"/>
      <c r="GC209" s="261"/>
      <c r="GD209" s="261"/>
      <c r="GE209" s="261"/>
      <c r="GF209" s="261"/>
      <c r="GG209" s="261"/>
      <c r="GH209" s="261"/>
      <c r="GI209" s="261"/>
      <c r="GJ209" s="261"/>
      <c r="GK209" s="261"/>
      <c r="GL209" s="261"/>
      <c r="GM209" s="261"/>
      <c r="GN209" s="261"/>
      <c r="GO209" s="261"/>
      <c r="GP209" s="261"/>
      <c r="GQ209" s="261"/>
      <c r="GR209" s="261"/>
      <c r="GS209" s="261"/>
      <c r="GT209" s="261"/>
      <c r="GU209" s="261"/>
      <c r="GV209" s="261"/>
      <c r="GW209" s="261"/>
      <c r="GX209" s="261"/>
      <c r="GY209" s="261"/>
      <c r="GZ209" s="261"/>
      <c r="HA209" s="261"/>
      <c r="HB209" s="261"/>
      <c r="HC209" s="261"/>
      <c r="HD209" s="261"/>
      <c r="HE209" s="261"/>
      <c r="HF209" s="261"/>
      <c r="HG209" s="261"/>
      <c r="HH209" s="261"/>
      <c r="HI209" s="261"/>
      <c r="HJ209" s="261"/>
      <c r="HK209" s="261"/>
      <c r="HL209" s="261"/>
      <c r="HM209" s="261"/>
      <c r="HN209" s="261"/>
    </row>
    <row r="210" spans="1:222" s="262" customFormat="1" ht="62.4" customHeight="1" x14ac:dyDescent="0.2">
      <c r="A210" s="21" t="s">
        <v>153</v>
      </c>
      <c r="B210" s="22" t="s">
        <v>87</v>
      </c>
      <c r="C210" s="22" t="s">
        <v>87</v>
      </c>
      <c r="D210" s="22" t="s">
        <v>52</v>
      </c>
      <c r="E210" s="311" t="s">
        <v>143</v>
      </c>
      <c r="F210" s="568">
        <v>2018005810072</v>
      </c>
      <c r="G210" s="50" t="s">
        <v>398</v>
      </c>
      <c r="H210" s="50" t="s">
        <v>66</v>
      </c>
      <c r="I210" s="459">
        <v>37386</v>
      </c>
      <c r="J210" s="487" t="s">
        <v>399</v>
      </c>
      <c r="K210" s="487" t="s">
        <v>400</v>
      </c>
      <c r="L210" s="488" t="s">
        <v>857</v>
      </c>
      <c r="M210" s="458" t="s">
        <v>934</v>
      </c>
      <c r="N210" s="458" t="s">
        <v>935</v>
      </c>
      <c r="O210" s="140" t="s">
        <v>724</v>
      </c>
      <c r="P210" s="29">
        <f t="shared" si="33"/>
        <v>845478156.88</v>
      </c>
      <c r="Q210" s="193">
        <f t="shared" si="28"/>
        <v>845478156.88</v>
      </c>
      <c r="R210" s="34">
        <f t="shared" si="31"/>
        <v>845478156.88</v>
      </c>
      <c r="S210" s="259">
        <v>845478156.88</v>
      </c>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v>0</v>
      </c>
      <c r="BW210" s="32"/>
      <c r="BX210" s="32"/>
      <c r="BY210" s="32"/>
      <c r="BZ210" s="32"/>
      <c r="CA210" s="32"/>
      <c r="CB210" s="32"/>
      <c r="CC210" s="261"/>
      <c r="CD210" s="261"/>
      <c r="CE210" s="261"/>
      <c r="CF210" s="261"/>
      <c r="CG210" s="261"/>
      <c r="CH210" s="261"/>
      <c r="CI210" s="261"/>
      <c r="CJ210" s="261"/>
      <c r="CK210" s="261"/>
      <c r="CL210" s="261"/>
      <c r="CM210" s="261"/>
      <c r="CN210" s="261"/>
      <c r="CO210" s="261"/>
      <c r="CP210" s="261"/>
      <c r="CQ210" s="261"/>
      <c r="CR210" s="261"/>
      <c r="CS210" s="261"/>
      <c r="CT210" s="261"/>
      <c r="CU210" s="261"/>
      <c r="CV210" s="261"/>
      <c r="CW210" s="261"/>
      <c r="CX210" s="261"/>
      <c r="CY210" s="261"/>
      <c r="CZ210" s="261"/>
      <c r="DA210" s="261"/>
      <c r="DB210" s="261"/>
      <c r="DC210" s="261"/>
      <c r="DD210" s="261"/>
      <c r="DE210" s="261"/>
      <c r="DF210" s="261"/>
      <c r="DG210" s="261"/>
      <c r="DH210" s="261"/>
      <c r="DI210" s="261"/>
      <c r="DJ210" s="261"/>
      <c r="DK210" s="261"/>
      <c r="DL210" s="261"/>
      <c r="DM210" s="261"/>
      <c r="DN210" s="261"/>
      <c r="DO210" s="261"/>
      <c r="DP210" s="261"/>
      <c r="DQ210" s="261"/>
      <c r="DR210" s="261"/>
      <c r="DS210" s="261"/>
      <c r="DT210" s="261"/>
      <c r="DU210" s="261"/>
      <c r="DV210" s="261"/>
      <c r="DW210" s="261"/>
      <c r="DX210" s="261"/>
      <c r="DY210" s="261"/>
      <c r="DZ210" s="261"/>
      <c r="EA210" s="261"/>
      <c r="EB210" s="261"/>
      <c r="EC210" s="261"/>
      <c r="ED210" s="261"/>
      <c r="EE210" s="261"/>
      <c r="EF210" s="261"/>
      <c r="EG210" s="261"/>
      <c r="EH210" s="261"/>
      <c r="EI210" s="261"/>
      <c r="EJ210" s="261"/>
      <c r="EK210" s="261"/>
      <c r="EL210" s="261"/>
      <c r="EM210" s="261"/>
      <c r="EN210" s="261"/>
      <c r="EO210" s="261"/>
      <c r="EP210" s="261"/>
      <c r="EQ210" s="261"/>
      <c r="ER210" s="261"/>
      <c r="ES210" s="261"/>
      <c r="ET210" s="261"/>
      <c r="EU210" s="261"/>
      <c r="EV210" s="261"/>
      <c r="EW210" s="261"/>
      <c r="EX210" s="261"/>
      <c r="EY210" s="261"/>
      <c r="EZ210" s="261"/>
      <c r="FA210" s="261"/>
      <c r="FB210" s="261"/>
      <c r="FC210" s="261"/>
      <c r="FD210" s="261"/>
      <c r="FE210" s="261"/>
      <c r="FF210" s="261"/>
      <c r="FG210" s="261"/>
      <c r="FH210" s="261"/>
      <c r="FI210" s="261"/>
      <c r="FJ210" s="261"/>
      <c r="FK210" s="261"/>
      <c r="FL210" s="261"/>
      <c r="FM210" s="261"/>
      <c r="FN210" s="261"/>
      <c r="FO210" s="261"/>
      <c r="FP210" s="261"/>
      <c r="FQ210" s="261"/>
      <c r="FR210" s="261"/>
      <c r="FS210" s="261"/>
      <c r="FT210" s="261"/>
      <c r="FU210" s="261"/>
      <c r="FV210" s="261"/>
      <c r="FW210" s="261"/>
      <c r="FX210" s="261"/>
      <c r="FY210" s="261"/>
      <c r="FZ210" s="261"/>
      <c r="GA210" s="261"/>
      <c r="GB210" s="261"/>
      <c r="GC210" s="261"/>
      <c r="GD210" s="261"/>
      <c r="GE210" s="261"/>
      <c r="GF210" s="261"/>
      <c r="GG210" s="261"/>
      <c r="GH210" s="261"/>
      <c r="GI210" s="261"/>
      <c r="GJ210" s="261"/>
      <c r="GK210" s="261"/>
      <c r="GL210" s="261"/>
      <c r="GM210" s="261"/>
      <c r="GN210" s="261"/>
      <c r="GO210" s="261"/>
      <c r="GP210" s="261"/>
      <c r="GQ210" s="261"/>
      <c r="GR210" s="261"/>
      <c r="GS210" s="261"/>
      <c r="GT210" s="261"/>
      <c r="GU210" s="261"/>
      <c r="GV210" s="261"/>
      <c r="GW210" s="261"/>
      <c r="GX210" s="261"/>
      <c r="GY210" s="261"/>
      <c r="GZ210" s="261"/>
      <c r="HA210" s="261"/>
      <c r="HB210" s="261"/>
      <c r="HC210" s="261"/>
      <c r="HD210" s="261"/>
      <c r="HE210" s="261"/>
      <c r="HF210" s="261"/>
      <c r="HG210" s="261"/>
      <c r="HH210" s="261"/>
      <c r="HI210" s="261"/>
      <c r="HJ210" s="261"/>
      <c r="HK210" s="261"/>
      <c r="HL210" s="261"/>
      <c r="HM210" s="261"/>
      <c r="HN210" s="261"/>
    </row>
    <row r="211" spans="1:222" s="262" customFormat="1" ht="46.8" x14ac:dyDescent="0.2">
      <c r="A211" s="21" t="s">
        <v>153</v>
      </c>
      <c r="B211" s="22" t="s">
        <v>87</v>
      </c>
      <c r="C211" s="22" t="s">
        <v>87</v>
      </c>
      <c r="D211" s="22" t="s">
        <v>52</v>
      </c>
      <c r="E211" s="311" t="s">
        <v>143</v>
      </c>
      <c r="F211" s="569">
        <v>2018005810264</v>
      </c>
      <c r="G211" s="79" t="s">
        <v>1129</v>
      </c>
      <c r="H211" s="50" t="s">
        <v>66</v>
      </c>
      <c r="I211" s="467">
        <v>36901</v>
      </c>
      <c r="J211" s="455" t="s">
        <v>277</v>
      </c>
      <c r="K211" s="455" t="s">
        <v>276</v>
      </c>
      <c r="L211" s="456">
        <v>1</v>
      </c>
      <c r="M211" s="458" t="s">
        <v>934</v>
      </c>
      <c r="N211" s="458" t="s">
        <v>935</v>
      </c>
      <c r="O211" s="172" t="s">
        <v>938</v>
      </c>
      <c r="P211" s="29">
        <f t="shared" si="33"/>
        <v>1000000000</v>
      </c>
      <c r="Q211" s="193">
        <f t="shared" si="28"/>
        <v>1000000000</v>
      </c>
      <c r="R211" s="34">
        <f t="shared" si="31"/>
        <v>1000000000</v>
      </c>
      <c r="S211" s="259">
        <f>545680000-1020000-100000000</f>
        <v>444660000</v>
      </c>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v>428000000</v>
      </c>
      <c r="AU211" s="32">
        <v>7500000</v>
      </c>
      <c r="AV211" s="32"/>
      <c r="AW211" s="32"/>
      <c r="AX211" s="32"/>
      <c r="AY211" s="32">
        <v>119840000</v>
      </c>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261"/>
      <c r="CD211" s="261"/>
      <c r="CE211" s="261"/>
      <c r="CF211" s="261"/>
      <c r="CG211" s="261"/>
      <c r="CH211" s="261"/>
      <c r="CI211" s="261"/>
      <c r="CJ211" s="261"/>
      <c r="CK211" s="261"/>
      <c r="CL211" s="261"/>
      <c r="CM211" s="261"/>
      <c r="CN211" s="261"/>
      <c r="CO211" s="261"/>
      <c r="CP211" s="261"/>
      <c r="CQ211" s="261"/>
      <c r="CR211" s="261"/>
      <c r="CS211" s="261"/>
      <c r="CT211" s="261"/>
      <c r="CU211" s="261"/>
      <c r="CV211" s="261"/>
      <c r="CW211" s="261"/>
      <c r="CX211" s="261"/>
      <c r="CY211" s="261"/>
      <c r="CZ211" s="261"/>
      <c r="DA211" s="261"/>
      <c r="DB211" s="261"/>
      <c r="DC211" s="261"/>
      <c r="DD211" s="261"/>
      <c r="DE211" s="261"/>
      <c r="DF211" s="261"/>
      <c r="DG211" s="261"/>
      <c r="DH211" s="261"/>
      <c r="DI211" s="261"/>
      <c r="DJ211" s="261"/>
      <c r="DK211" s="261"/>
      <c r="DL211" s="261"/>
      <c r="DM211" s="261"/>
      <c r="DN211" s="261"/>
      <c r="DO211" s="261"/>
      <c r="DP211" s="261"/>
      <c r="DQ211" s="261"/>
      <c r="DR211" s="261"/>
      <c r="DS211" s="261"/>
      <c r="DT211" s="261"/>
      <c r="DU211" s="261"/>
      <c r="DV211" s="261"/>
      <c r="DW211" s="261"/>
      <c r="DX211" s="261"/>
      <c r="DY211" s="261"/>
      <c r="DZ211" s="261"/>
      <c r="EA211" s="261"/>
      <c r="EB211" s="261"/>
      <c r="EC211" s="261"/>
      <c r="ED211" s="261"/>
      <c r="EE211" s="261"/>
      <c r="EF211" s="261"/>
      <c r="EG211" s="261"/>
      <c r="EH211" s="261"/>
      <c r="EI211" s="261"/>
      <c r="EJ211" s="261"/>
      <c r="EK211" s="261"/>
      <c r="EL211" s="261"/>
      <c r="EM211" s="261"/>
      <c r="EN211" s="261"/>
      <c r="EO211" s="261"/>
      <c r="EP211" s="261"/>
      <c r="EQ211" s="261"/>
      <c r="ER211" s="261"/>
      <c r="ES211" s="261"/>
      <c r="ET211" s="261"/>
      <c r="EU211" s="261"/>
      <c r="EV211" s="261"/>
      <c r="EW211" s="261"/>
      <c r="EX211" s="261"/>
      <c r="EY211" s="261"/>
      <c r="EZ211" s="261"/>
      <c r="FA211" s="261"/>
      <c r="FB211" s="261"/>
      <c r="FC211" s="261"/>
      <c r="FD211" s="261"/>
      <c r="FE211" s="261"/>
      <c r="FF211" s="261"/>
      <c r="FG211" s="261"/>
      <c r="FH211" s="261"/>
      <c r="FI211" s="261"/>
      <c r="FJ211" s="261"/>
      <c r="FK211" s="261"/>
      <c r="FL211" s="261"/>
      <c r="FM211" s="261"/>
      <c r="FN211" s="261"/>
      <c r="FO211" s="261"/>
      <c r="FP211" s="261"/>
      <c r="FQ211" s="261"/>
      <c r="FR211" s="261"/>
      <c r="FS211" s="261"/>
      <c r="FT211" s="261"/>
      <c r="FU211" s="261"/>
      <c r="FV211" s="261"/>
      <c r="FW211" s="261"/>
      <c r="FX211" s="261"/>
      <c r="FY211" s="261"/>
      <c r="FZ211" s="261"/>
      <c r="GA211" s="261"/>
      <c r="GB211" s="261"/>
      <c r="GC211" s="261"/>
      <c r="GD211" s="261"/>
      <c r="GE211" s="261"/>
      <c r="GF211" s="261"/>
      <c r="GG211" s="261"/>
      <c r="GH211" s="261"/>
      <c r="GI211" s="261"/>
      <c r="GJ211" s="261"/>
      <c r="GK211" s="261"/>
      <c r="GL211" s="261"/>
      <c r="GM211" s="261"/>
      <c r="GN211" s="261"/>
      <c r="GO211" s="261"/>
      <c r="GP211" s="261"/>
      <c r="GQ211" s="261"/>
      <c r="GR211" s="261"/>
      <c r="GS211" s="261"/>
      <c r="GT211" s="261"/>
      <c r="GU211" s="261"/>
      <c r="GV211" s="261"/>
      <c r="GW211" s="261"/>
      <c r="GX211" s="261"/>
      <c r="GY211" s="261"/>
      <c r="GZ211" s="261"/>
      <c r="HA211" s="261"/>
      <c r="HB211" s="261"/>
      <c r="HC211" s="261"/>
      <c r="HD211" s="261"/>
      <c r="HE211" s="261"/>
      <c r="HF211" s="261"/>
      <c r="HG211" s="261"/>
      <c r="HH211" s="261"/>
      <c r="HI211" s="261"/>
      <c r="HJ211" s="261"/>
      <c r="HK211" s="261"/>
      <c r="HL211" s="261"/>
      <c r="HM211" s="261"/>
      <c r="HN211" s="261"/>
    </row>
    <row r="212" spans="1:222" s="262" customFormat="1" x14ac:dyDescent="0.2">
      <c r="A212" s="205" t="s">
        <v>153</v>
      </c>
      <c r="B212" s="205" t="s">
        <v>87</v>
      </c>
      <c r="C212" s="205" t="s">
        <v>50</v>
      </c>
      <c r="D212" s="206"/>
      <c r="E212" s="328"/>
      <c r="F212" s="565"/>
      <c r="G212" s="106"/>
      <c r="H212" s="329"/>
      <c r="I212" s="511"/>
      <c r="J212" s="511"/>
      <c r="K212" s="511"/>
      <c r="L212" s="512"/>
      <c r="M212" s="511"/>
      <c r="N212" s="511"/>
      <c r="O212" s="330" t="s">
        <v>89</v>
      </c>
      <c r="P212" s="29">
        <f t="shared" si="33"/>
        <v>0</v>
      </c>
      <c r="Q212" s="193">
        <f t="shared" si="28"/>
        <v>0</v>
      </c>
      <c r="R212" s="34">
        <f t="shared" si="31"/>
        <v>0</v>
      </c>
      <c r="S212" s="259"/>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261"/>
      <c r="CD212" s="261"/>
      <c r="CE212" s="261"/>
      <c r="CF212" s="261"/>
      <c r="CG212" s="261"/>
      <c r="CH212" s="261"/>
      <c r="CI212" s="261"/>
      <c r="CJ212" s="261"/>
      <c r="CK212" s="261"/>
      <c r="CL212" s="261"/>
      <c r="CM212" s="261"/>
      <c r="CN212" s="261"/>
      <c r="CO212" s="261"/>
      <c r="CP212" s="261"/>
      <c r="CQ212" s="261"/>
      <c r="CR212" s="261"/>
      <c r="CS212" s="261"/>
      <c r="CT212" s="261"/>
      <c r="CU212" s="261"/>
      <c r="CV212" s="261"/>
      <c r="CW212" s="261"/>
      <c r="CX212" s="261"/>
      <c r="CY212" s="261"/>
      <c r="CZ212" s="261"/>
      <c r="DA212" s="261"/>
      <c r="DB212" s="261"/>
      <c r="DC212" s="261"/>
      <c r="DD212" s="261"/>
      <c r="DE212" s="261"/>
      <c r="DF212" s="261"/>
      <c r="DG212" s="261"/>
      <c r="DH212" s="261"/>
      <c r="DI212" s="261"/>
      <c r="DJ212" s="261"/>
      <c r="DK212" s="261"/>
      <c r="DL212" s="261"/>
      <c r="DM212" s="261"/>
      <c r="DN212" s="261"/>
      <c r="DO212" s="261"/>
      <c r="DP212" s="261"/>
      <c r="DQ212" s="261"/>
      <c r="DR212" s="261"/>
      <c r="DS212" s="261"/>
      <c r="DT212" s="261"/>
      <c r="DU212" s="261"/>
      <c r="DV212" s="261"/>
      <c r="DW212" s="261"/>
      <c r="DX212" s="261"/>
      <c r="DY212" s="261"/>
      <c r="DZ212" s="261"/>
      <c r="EA212" s="261"/>
      <c r="EB212" s="261"/>
      <c r="EC212" s="261"/>
      <c r="ED212" s="261"/>
      <c r="EE212" s="261"/>
      <c r="EF212" s="261"/>
      <c r="EG212" s="261"/>
      <c r="EH212" s="261"/>
      <c r="EI212" s="261"/>
      <c r="EJ212" s="261"/>
      <c r="EK212" s="261"/>
      <c r="EL212" s="261"/>
      <c r="EM212" s="261"/>
      <c r="EN212" s="261"/>
      <c r="EO212" s="261"/>
      <c r="EP212" s="261"/>
      <c r="EQ212" s="261"/>
      <c r="ER212" s="261"/>
      <c r="ES212" s="261"/>
      <c r="ET212" s="261"/>
      <c r="EU212" s="261"/>
      <c r="EV212" s="261"/>
      <c r="EW212" s="261"/>
      <c r="EX212" s="261"/>
      <c r="EY212" s="261"/>
      <c r="EZ212" s="261"/>
      <c r="FA212" s="261"/>
      <c r="FB212" s="261"/>
      <c r="FC212" s="261"/>
      <c r="FD212" s="261"/>
      <c r="FE212" s="261"/>
      <c r="FF212" s="261"/>
      <c r="FG212" s="261"/>
      <c r="FH212" s="261"/>
      <c r="FI212" s="261"/>
      <c r="FJ212" s="261"/>
      <c r="FK212" s="261"/>
      <c r="FL212" s="261"/>
      <c r="FM212" s="261"/>
      <c r="FN212" s="261"/>
      <c r="FO212" s="261"/>
      <c r="FP212" s="261"/>
      <c r="FQ212" s="261"/>
      <c r="FR212" s="261"/>
      <c r="FS212" s="261"/>
      <c r="FT212" s="261"/>
      <c r="FU212" s="261"/>
      <c r="FV212" s="261"/>
      <c r="FW212" s="261"/>
      <c r="FX212" s="261"/>
      <c r="FY212" s="261"/>
      <c r="FZ212" s="261"/>
      <c r="GA212" s="261"/>
      <c r="GB212" s="261"/>
      <c r="GC212" s="261"/>
      <c r="GD212" s="261"/>
      <c r="GE212" s="261"/>
      <c r="GF212" s="261"/>
      <c r="GG212" s="261"/>
      <c r="GH212" s="261"/>
      <c r="GI212" s="261"/>
      <c r="GJ212" s="261"/>
      <c r="GK212" s="261"/>
      <c r="GL212" s="261"/>
      <c r="GM212" s="261"/>
      <c r="GN212" s="261"/>
      <c r="GO212" s="261"/>
      <c r="GP212" s="261"/>
      <c r="GQ212" s="261"/>
      <c r="GR212" s="261"/>
      <c r="GS212" s="261"/>
      <c r="GT212" s="261"/>
      <c r="GU212" s="261"/>
      <c r="GV212" s="261"/>
      <c r="GW212" s="261"/>
      <c r="GX212" s="261"/>
      <c r="GY212" s="261"/>
      <c r="GZ212" s="261"/>
      <c r="HA212" s="261"/>
      <c r="HB212" s="261"/>
      <c r="HC212" s="261"/>
      <c r="HD212" s="261"/>
      <c r="HE212" s="261"/>
      <c r="HF212" s="261"/>
      <c r="HG212" s="261"/>
      <c r="HH212" s="261"/>
      <c r="HI212" s="261"/>
      <c r="HJ212" s="261"/>
      <c r="HK212" s="261"/>
      <c r="HL212" s="261"/>
      <c r="HM212" s="261"/>
      <c r="HN212" s="261"/>
    </row>
    <row r="213" spans="1:222" s="262" customFormat="1" x14ac:dyDescent="0.2">
      <c r="A213" s="30" t="s">
        <v>153</v>
      </c>
      <c r="B213" s="30" t="s">
        <v>87</v>
      </c>
      <c r="C213" s="30" t="s">
        <v>50</v>
      </c>
      <c r="D213" s="30" t="s">
        <v>153</v>
      </c>
      <c r="E213" s="331"/>
      <c r="F213" s="578"/>
      <c r="G213" s="107"/>
      <c r="H213" s="332"/>
      <c r="I213" s="513"/>
      <c r="J213" s="513"/>
      <c r="K213" s="513"/>
      <c r="L213" s="514"/>
      <c r="M213" s="513"/>
      <c r="N213" s="513"/>
      <c r="O213" s="73" t="s">
        <v>176</v>
      </c>
      <c r="P213" s="29">
        <f t="shared" si="33"/>
        <v>0</v>
      </c>
      <c r="Q213" s="193">
        <f t="shared" si="28"/>
        <v>0</v>
      </c>
      <c r="R213" s="34">
        <f t="shared" si="31"/>
        <v>0</v>
      </c>
      <c r="S213" s="259"/>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261"/>
      <c r="CD213" s="261"/>
      <c r="CE213" s="261"/>
      <c r="CF213" s="261"/>
      <c r="CG213" s="261"/>
      <c r="CH213" s="261"/>
      <c r="CI213" s="261"/>
      <c r="CJ213" s="261"/>
      <c r="CK213" s="261"/>
      <c r="CL213" s="261"/>
      <c r="CM213" s="261"/>
      <c r="CN213" s="261"/>
      <c r="CO213" s="261"/>
      <c r="CP213" s="261"/>
      <c r="CQ213" s="261"/>
      <c r="CR213" s="261"/>
      <c r="CS213" s="261"/>
      <c r="CT213" s="261"/>
      <c r="CU213" s="261"/>
      <c r="CV213" s="261"/>
      <c r="CW213" s="261"/>
      <c r="CX213" s="261"/>
      <c r="CY213" s="261"/>
      <c r="CZ213" s="261"/>
      <c r="DA213" s="261"/>
      <c r="DB213" s="261"/>
      <c r="DC213" s="261"/>
      <c r="DD213" s="261"/>
      <c r="DE213" s="261"/>
      <c r="DF213" s="261"/>
      <c r="DG213" s="261"/>
      <c r="DH213" s="261"/>
      <c r="DI213" s="261"/>
      <c r="DJ213" s="261"/>
      <c r="DK213" s="261"/>
      <c r="DL213" s="261"/>
      <c r="DM213" s="261"/>
      <c r="DN213" s="261"/>
      <c r="DO213" s="261"/>
      <c r="DP213" s="261"/>
      <c r="DQ213" s="261"/>
      <c r="DR213" s="261"/>
      <c r="DS213" s="261"/>
      <c r="DT213" s="261"/>
      <c r="DU213" s="261"/>
      <c r="DV213" s="261"/>
      <c r="DW213" s="261"/>
      <c r="DX213" s="261"/>
      <c r="DY213" s="261"/>
      <c r="DZ213" s="261"/>
      <c r="EA213" s="261"/>
      <c r="EB213" s="261"/>
      <c r="EC213" s="261"/>
      <c r="ED213" s="261"/>
      <c r="EE213" s="261"/>
      <c r="EF213" s="261"/>
      <c r="EG213" s="261"/>
      <c r="EH213" s="261"/>
      <c r="EI213" s="261"/>
      <c r="EJ213" s="261"/>
      <c r="EK213" s="261"/>
      <c r="EL213" s="261"/>
      <c r="EM213" s="261"/>
      <c r="EN213" s="261"/>
      <c r="EO213" s="261"/>
      <c r="EP213" s="261"/>
      <c r="EQ213" s="261"/>
      <c r="ER213" s="261"/>
      <c r="ES213" s="261"/>
      <c r="ET213" s="261"/>
      <c r="EU213" s="261"/>
      <c r="EV213" s="261"/>
      <c r="EW213" s="261"/>
      <c r="EX213" s="261"/>
      <c r="EY213" s="261"/>
      <c r="EZ213" s="261"/>
      <c r="FA213" s="261"/>
      <c r="FB213" s="261"/>
      <c r="FC213" s="261"/>
      <c r="FD213" s="261"/>
      <c r="FE213" s="261"/>
      <c r="FF213" s="261"/>
      <c r="FG213" s="261"/>
      <c r="FH213" s="261"/>
      <c r="FI213" s="261"/>
      <c r="FJ213" s="261"/>
      <c r="FK213" s="261"/>
      <c r="FL213" s="261"/>
      <c r="FM213" s="261"/>
      <c r="FN213" s="261"/>
      <c r="FO213" s="261"/>
      <c r="FP213" s="261"/>
      <c r="FQ213" s="261"/>
      <c r="FR213" s="261"/>
      <c r="FS213" s="261"/>
      <c r="FT213" s="261"/>
      <c r="FU213" s="261"/>
      <c r="FV213" s="261"/>
      <c r="FW213" s="261"/>
      <c r="FX213" s="261"/>
      <c r="FY213" s="261"/>
      <c r="FZ213" s="261"/>
      <c r="GA213" s="261"/>
      <c r="GB213" s="261"/>
      <c r="GC213" s="261"/>
      <c r="GD213" s="261"/>
      <c r="GE213" s="261"/>
      <c r="GF213" s="261"/>
      <c r="GG213" s="261"/>
      <c r="GH213" s="261"/>
      <c r="GI213" s="261"/>
      <c r="GJ213" s="261"/>
      <c r="GK213" s="261"/>
      <c r="GL213" s="261"/>
      <c r="GM213" s="261"/>
      <c r="GN213" s="261"/>
      <c r="GO213" s="261"/>
      <c r="GP213" s="261"/>
      <c r="GQ213" s="261"/>
      <c r="GR213" s="261"/>
      <c r="GS213" s="261"/>
      <c r="GT213" s="261"/>
      <c r="GU213" s="261"/>
      <c r="GV213" s="261"/>
      <c r="GW213" s="261"/>
      <c r="GX213" s="261"/>
      <c r="GY213" s="261"/>
      <c r="GZ213" s="261"/>
      <c r="HA213" s="261"/>
      <c r="HB213" s="261"/>
      <c r="HC213" s="261"/>
      <c r="HD213" s="261"/>
      <c r="HE213" s="261"/>
      <c r="HF213" s="261"/>
      <c r="HG213" s="261"/>
      <c r="HH213" s="261"/>
      <c r="HI213" s="261"/>
      <c r="HJ213" s="261"/>
      <c r="HK213" s="261"/>
      <c r="HL213" s="261"/>
      <c r="HM213" s="261"/>
      <c r="HN213" s="261"/>
    </row>
    <row r="214" spans="1:222" s="262" customFormat="1" x14ac:dyDescent="0.2">
      <c r="A214" s="60" t="s">
        <v>153</v>
      </c>
      <c r="B214" s="60" t="s">
        <v>87</v>
      </c>
      <c r="C214" s="60" t="s">
        <v>50</v>
      </c>
      <c r="D214" s="60" t="s">
        <v>153</v>
      </c>
      <c r="E214" s="92" t="s">
        <v>156</v>
      </c>
      <c r="F214" s="573"/>
      <c r="G214" s="98"/>
      <c r="H214" s="56"/>
      <c r="I214" s="451"/>
      <c r="J214" s="451"/>
      <c r="K214" s="451"/>
      <c r="L214" s="452"/>
      <c r="M214" s="451"/>
      <c r="N214" s="451"/>
      <c r="O214" s="61" t="s">
        <v>210</v>
      </c>
      <c r="P214" s="29"/>
      <c r="Q214" s="193">
        <f t="shared" si="28"/>
        <v>0</v>
      </c>
      <c r="R214" s="34">
        <f t="shared" si="31"/>
        <v>0</v>
      </c>
      <c r="S214" s="259"/>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261"/>
      <c r="CD214" s="261"/>
      <c r="CE214" s="261"/>
      <c r="CF214" s="261"/>
      <c r="CG214" s="261"/>
      <c r="CH214" s="261"/>
      <c r="CI214" s="261"/>
      <c r="CJ214" s="261"/>
      <c r="CK214" s="261"/>
      <c r="CL214" s="261"/>
      <c r="CM214" s="261"/>
      <c r="CN214" s="261"/>
      <c r="CO214" s="261"/>
      <c r="CP214" s="261"/>
      <c r="CQ214" s="261"/>
      <c r="CR214" s="261"/>
      <c r="CS214" s="261"/>
      <c r="CT214" s="261"/>
      <c r="CU214" s="261"/>
      <c r="CV214" s="261"/>
      <c r="CW214" s="261"/>
      <c r="CX214" s="261"/>
      <c r="CY214" s="261"/>
      <c r="CZ214" s="261"/>
      <c r="DA214" s="261"/>
      <c r="DB214" s="261"/>
      <c r="DC214" s="261"/>
      <c r="DD214" s="261"/>
      <c r="DE214" s="261"/>
      <c r="DF214" s="261"/>
      <c r="DG214" s="261"/>
      <c r="DH214" s="261"/>
      <c r="DI214" s="261"/>
      <c r="DJ214" s="261"/>
      <c r="DK214" s="261"/>
      <c r="DL214" s="261"/>
      <c r="DM214" s="261"/>
      <c r="DN214" s="261"/>
      <c r="DO214" s="261"/>
      <c r="DP214" s="261"/>
      <c r="DQ214" s="261"/>
      <c r="DR214" s="261"/>
      <c r="DS214" s="261"/>
      <c r="DT214" s="261"/>
      <c r="DU214" s="261"/>
      <c r="DV214" s="261"/>
      <c r="DW214" s="261"/>
      <c r="DX214" s="261"/>
      <c r="DY214" s="261"/>
      <c r="DZ214" s="261"/>
      <c r="EA214" s="261"/>
      <c r="EB214" s="261"/>
      <c r="EC214" s="261"/>
      <c r="ED214" s="261"/>
      <c r="EE214" s="261"/>
      <c r="EF214" s="261"/>
      <c r="EG214" s="261"/>
      <c r="EH214" s="261"/>
      <c r="EI214" s="261"/>
      <c r="EJ214" s="261"/>
      <c r="EK214" s="261"/>
      <c r="EL214" s="261"/>
      <c r="EM214" s="261"/>
      <c r="EN214" s="261"/>
      <c r="EO214" s="261"/>
      <c r="EP214" s="261"/>
      <c r="EQ214" s="261"/>
      <c r="ER214" s="261"/>
      <c r="ES214" s="261"/>
      <c r="ET214" s="261"/>
      <c r="EU214" s="261"/>
      <c r="EV214" s="261"/>
      <c r="EW214" s="261"/>
      <c r="EX214" s="261"/>
      <c r="EY214" s="261"/>
      <c r="EZ214" s="261"/>
      <c r="FA214" s="261"/>
      <c r="FB214" s="261"/>
      <c r="FC214" s="261"/>
      <c r="FD214" s="261"/>
      <c r="FE214" s="261"/>
      <c r="FF214" s="261"/>
      <c r="FG214" s="261"/>
      <c r="FH214" s="261"/>
      <c r="FI214" s="261"/>
      <c r="FJ214" s="261"/>
      <c r="FK214" s="261"/>
      <c r="FL214" s="261"/>
      <c r="FM214" s="261"/>
      <c r="FN214" s="261"/>
      <c r="FO214" s="261"/>
      <c r="FP214" s="261"/>
      <c r="FQ214" s="261"/>
      <c r="FR214" s="261"/>
      <c r="FS214" s="261"/>
      <c r="FT214" s="261"/>
      <c r="FU214" s="261"/>
      <c r="FV214" s="261"/>
      <c r="FW214" s="261"/>
      <c r="FX214" s="261"/>
      <c r="FY214" s="261"/>
      <c r="FZ214" s="261"/>
      <c r="GA214" s="261"/>
      <c r="GB214" s="261"/>
      <c r="GC214" s="261"/>
      <c r="GD214" s="261"/>
      <c r="GE214" s="261"/>
      <c r="GF214" s="261"/>
      <c r="GG214" s="261"/>
      <c r="GH214" s="261"/>
      <c r="GI214" s="261"/>
      <c r="GJ214" s="261"/>
      <c r="GK214" s="261"/>
      <c r="GL214" s="261"/>
      <c r="GM214" s="261"/>
      <c r="GN214" s="261"/>
      <c r="GO214" s="261"/>
      <c r="GP214" s="261"/>
      <c r="GQ214" s="261"/>
      <c r="GR214" s="261"/>
      <c r="GS214" s="261"/>
      <c r="GT214" s="261"/>
      <c r="GU214" s="261"/>
      <c r="GV214" s="261"/>
      <c r="GW214" s="261"/>
      <c r="GX214" s="261"/>
      <c r="GY214" s="261"/>
      <c r="GZ214" s="261"/>
      <c r="HA214" s="261"/>
      <c r="HB214" s="261"/>
      <c r="HC214" s="261"/>
      <c r="HD214" s="261"/>
      <c r="HE214" s="261"/>
      <c r="HF214" s="261"/>
      <c r="HG214" s="261"/>
      <c r="HH214" s="261"/>
      <c r="HI214" s="261"/>
      <c r="HJ214" s="261"/>
      <c r="HK214" s="261"/>
      <c r="HL214" s="261"/>
      <c r="HM214" s="261"/>
      <c r="HN214" s="261"/>
    </row>
    <row r="215" spans="1:222" s="262" customFormat="1" ht="59.4" customHeight="1" x14ac:dyDescent="0.2">
      <c r="A215" s="21" t="s">
        <v>153</v>
      </c>
      <c r="B215" s="21" t="s">
        <v>87</v>
      </c>
      <c r="C215" s="21" t="s">
        <v>50</v>
      </c>
      <c r="D215" s="21" t="s">
        <v>153</v>
      </c>
      <c r="E215" s="45" t="s">
        <v>156</v>
      </c>
      <c r="F215" s="568">
        <v>2018005810104</v>
      </c>
      <c r="G215" s="78" t="s">
        <v>401</v>
      </c>
      <c r="H215" s="50" t="s">
        <v>66</v>
      </c>
      <c r="I215" s="459">
        <v>37644</v>
      </c>
      <c r="J215" s="455" t="s">
        <v>402</v>
      </c>
      <c r="K215" s="455" t="s">
        <v>725</v>
      </c>
      <c r="L215" s="456">
        <v>150</v>
      </c>
      <c r="M215" s="456" t="s">
        <v>261</v>
      </c>
      <c r="N215" s="456" t="s">
        <v>262</v>
      </c>
      <c r="O215" s="133" t="s">
        <v>626</v>
      </c>
      <c r="P215" s="29">
        <f>Q215</f>
        <v>524587109</v>
      </c>
      <c r="Q215" s="193">
        <f t="shared" si="28"/>
        <v>524587109</v>
      </c>
      <c r="R215" s="34">
        <f t="shared" si="31"/>
        <v>524587109</v>
      </c>
      <c r="S215" s="259">
        <v>524587109</v>
      </c>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270"/>
      <c r="CD215" s="270"/>
      <c r="CE215" s="270"/>
      <c r="CF215" s="270"/>
      <c r="CG215" s="270"/>
      <c r="CH215" s="270"/>
      <c r="CI215" s="270"/>
      <c r="CJ215" s="270"/>
      <c r="CK215" s="270"/>
      <c r="CL215" s="270"/>
      <c r="CM215" s="270"/>
      <c r="CN215" s="270"/>
      <c r="CO215" s="270"/>
      <c r="CP215" s="270"/>
      <c r="CQ215" s="270"/>
      <c r="CR215" s="270"/>
      <c r="CS215" s="270"/>
      <c r="CT215" s="270"/>
      <c r="CU215" s="270"/>
      <c r="CV215" s="270"/>
      <c r="CW215" s="270"/>
      <c r="CX215" s="270"/>
      <c r="CY215" s="270"/>
      <c r="CZ215" s="270"/>
      <c r="DA215" s="270"/>
      <c r="DB215" s="270"/>
      <c r="DC215" s="270"/>
      <c r="DD215" s="270"/>
      <c r="DE215" s="270"/>
      <c r="DF215" s="270"/>
      <c r="DG215" s="270"/>
      <c r="DH215" s="270"/>
      <c r="DI215" s="270"/>
      <c r="DJ215" s="270"/>
      <c r="DK215" s="270"/>
      <c r="DL215" s="270"/>
      <c r="DM215" s="270"/>
      <c r="DN215" s="270"/>
      <c r="DO215" s="270"/>
      <c r="DP215" s="270"/>
      <c r="DQ215" s="270"/>
      <c r="DR215" s="270"/>
      <c r="DS215" s="270"/>
      <c r="DT215" s="270"/>
      <c r="DU215" s="270"/>
      <c r="DV215" s="270"/>
      <c r="DW215" s="270"/>
      <c r="DX215" s="270"/>
      <c r="DY215" s="270"/>
      <c r="DZ215" s="270"/>
      <c r="EA215" s="270"/>
      <c r="EB215" s="270"/>
      <c r="EC215" s="270"/>
      <c r="ED215" s="270"/>
      <c r="EE215" s="270"/>
      <c r="EF215" s="270"/>
      <c r="EG215" s="270"/>
      <c r="EH215" s="270"/>
      <c r="EI215" s="270"/>
      <c r="EJ215" s="270"/>
      <c r="EK215" s="270"/>
      <c r="EL215" s="270"/>
      <c r="EM215" s="270"/>
      <c r="EN215" s="270"/>
      <c r="EO215" s="270"/>
      <c r="EP215" s="270"/>
      <c r="EQ215" s="270"/>
      <c r="ER215" s="270"/>
      <c r="ES215" s="270"/>
      <c r="ET215" s="270"/>
      <c r="EU215" s="270"/>
      <c r="EV215" s="270"/>
      <c r="EW215" s="270"/>
      <c r="EX215" s="270"/>
      <c r="EY215" s="270"/>
      <c r="EZ215" s="270"/>
      <c r="FA215" s="270"/>
      <c r="FB215" s="270"/>
      <c r="FC215" s="270"/>
      <c r="FD215" s="270"/>
      <c r="FE215" s="270"/>
      <c r="FF215" s="270"/>
      <c r="FG215" s="270"/>
      <c r="FH215" s="270"/>
      <c r="FI215" s="270"/>
      <c r="FJ215" s="270"/>
      <c r="FK215" s="270"/>
      <c r="FL215" s="270"/>
      <c r="FM215" s="270"/>
      <c r="FN215" s="270"/>
      <c r="FO215" s="270"/>
      <c r="FP215" s="270"/>
      <c r="FQ215" s="270"/>
      <c r="FR215" s="270"/>
      <c r="FS215" s="270"/>
      <c r="FT215" s="270"/>
      <c r="FU215" s="270"/>
      <c r="FV215" s="270"/>
      <c r="FW215" s="270"/>
      <c r="FX215" s="270"/>
      <c r="FY215" s="270"/>
      <c r="FZ215" s="270"/>
      <c r="GA215" s="270"/>
      <c r="GB215" s="270"/>
      <c r="GC215" s="270"/>
      <c r="GD215" s="270"/>
      <c r="GE215" s="270"/>
      <c r="GF215" s="270"/>
      <c r="GG215" s="270"/>
      <c r="GH215" s="270"/>
      <c r="GI215" s="270"/>
      <c r="GJ215" s="270"/>
      <c r="GK215" s="270"/>
      <c r="GL215" s="270"/>
      <c r="GM215" s="270"/>
      <c r="GN215" s="270"/>
      <c r="GO215" s="270"/>
      <c r="GP215" s="270"/>
      <c r="GQ215" s="270"/>
      <c r="GR215" s="270"/>
      <c r="GS215" s="270"/>
      <c r="GT215" s="270"/>
      <c r="GU215" s="270"/>
      <c r="GV215" s="270"/>
      <c r="GW215" s="270"/>
      <c r="GX215" s="270"/>
      <c r="GY215" s="270"/>
      <c r="GZ215" s="270"/>
      <c r="HA215" s="270"/>
      <c r="HB215" s="270"/>
      <c r="HC215" s="270"/>
      <c r="HD215" s="270"/>
      <c r="HE215" s="270"/>
      <c r="HF215" s="270"/>
      <c r="HG215" s="270"/>
      <c r="HH215" s="261"/>
      <c r="HI215" s="261"/>
      <c r="HJ215" s="261"/>
      <c r="HK215" s="261"/>
      <c r="HL215" s="261"/>
      <c r="HM215" s="261"/>
      <c r="HN215" s="261"/>
    </row>
    <row r="216" spans="1:222" s="262" customFormat="1" ht="56.4" customHeight="1" x14ac:dyDescent="0.2">
      <c r="A216" s="21" t="s">
        <v>153</v>
      </c>
      <c r="B216" s="21" t="s">
        <v>87</v>
      </c>
      <c r="C216" s="21" t="s">
        <v>50</v>
      </c>
      <c r="D216" s="21" t="s">
        <v>153</v>
      </c>
      <c r="E216" s="45" t="s">
        <v>156</v>
      </c>
      <c r="F216" s="568">
        <v>2018005810114</v>
      </c>
      <c r="G216" s="78" t="s">
        <v>403</v>
      </c>
      <c r="H216" s="50" t="s">
        <v>66</v>
      </c>
      <c r="I216" s="455"/>
      <c r="J216" s="455" t="s">
        <v>402</v>
      </c>
      <c r="K216" s="455" t="s">
        <v>939</v>
      </c>
      <c r="L216" s="456">
        <v>8</v>
      </c>
      <c r="M216" s="456" t="s">
        <v>261</v>
      </c>
      <c r="N216" s="456" t="s">
        <v>262</v>
      </c>
      <c r="O216" s="133" t="s">
        <v>627</v>
      </c>
      <c r="P216" s="29">
        <f>Q216</f>
        <v>1190000000</v>
      </c>
      <c r="Q216" s="193">
        <f t="shared" ref="Q216:Q279" si="34">R216</f>
        <v>1190000000</v>
      </c>
      <c r="R216" s="34">
        <f t="shared" si="31"/>
        <v>1190000000</v>
      </c>
      <c r="S216" s="259">
        <v>1190000000</v>
      </c>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270"/>
      <c r="CD216" s="270"/>
      <c r="CE216" s="270"/>
      <c r="CF216" s="270"/>
      <c r="CG216" s="270"/>
      <c r="CH216" s="270"/>
      <c r="CI216" s="270"/>
      <c r="CJ216" s="270"/>
      <c r="CK216" s="270"/>
      <c r="CL216" s="270"/>
      <c r="CM216" s="270"/>
      <c r="CN216" s="270"/>
      <c r="CO216" s="270"/>
      <c r="CP216" s="270"/>
      <c r="CQ216" s="270"/>
      <c r="CR216" s="270"/>
      <c r="CS216" s="270"/>
      <c r="CT216" s="270"/>
      <c r="CU216" s="270"/>
      <c r="CV216" s="270"/>
      <c r="CW216" s="270"/>
      <c r="CX216" s="270"/>
      <c r="CY216" s="270"/>
      <c r="CZ216" s="270"/>
      <c r="DA216" s="270"/>
      <c r="DB216" s="270"/>
      <c r="DC216" s="270"/>
      <c r="DD216" s="270"/>
      <c r="DE216" s="270"/>
      <c r="DF216" s="270"/>
      <c r="DG216" s="270"/>
      <c r="DH216" s="270"/>
      <c r="DI216" s="270"/>
      <c r="DJ216" s="270"/>
      <c r="DK216" s="270"/>
      <c r="DL216" s="270"/>
      <c r="DM216" s="270"/>
      <c r="DN216" s="270"/>
      <c r="DO216" s="270"/>
      <c r="DP216" s="270"/>
      <c r="DQ216" s="270"/>
      <c r="DR216" s="270"/>
      <c r="DS216" s="270"/>
      <c r="DT216" s="270"/>
      <c r="DU216" s="270"/>
      <c r="DV216" s="270"/>
      <c r="DW216" s="270"/>
      <c r="DX216" s="270"/>
      <c r="DY216" s="270"/>
      <c r="DZ216" s="270"/>
      <c r="EA216" s="270"/>
      <c r="EB216" s="270"/>
      <c r="EC216" s="270"/>
      <c r="ED216" s="270"/>
      <c r="EE216" s="270"/>
      <c r="EF216" s="270"/>
      <c r="EG216" s="270"/>
      <c r="EH216" s="270"/>
      <c r="EI216" s="270"/>
      <c r="EJ216" s="270"/>
      <c r="EK216" s="270"/>
      <c r="EL216" s="270"/>
      <c r="EM216" s="270"/>
      <c r="EN216" s="270"/>
      <c r="EO216" s="270"/>
      <c r="EP216" s="270"/>
      <c r="EQ216" s="270"/>
      <c r="ER216" s="270"/>
      <c r="ES216" s="270"/>
      <c r="ET216" s="270"/>
      <c r="EU216" s="270"/>
      <c r="EV216" s="270"/>
      <c r="EW216" s="270"/>
      <c r="EX216" s="270"/>
      <c r="EY216" s="270"/>
      <c r="EZ216" s="270"/>
      <c r="FA216" s="270"/>
      <c r="FB216" s="270"/>
      <c r="FC216" s="270"/>
      <c r="FD216" s="270"/>
      <c r="FE216" s="270"/>
      <c r="FF216" s="270"/>
      <c r="FG216" s="270"/>
      <c r="FH216" s="270"/>
      <c r="FI216" s="270"/>
      <c r="FJ216" s="270"/>
      <c r="FK216" s="270"/>
      <c r="FL216" s="270"/>
      <c r="FM216" s="270"/>
      <c r="FN216" s="270"/>
      <c r="FO216" s="270"/>
      <c r="FP216" s="270"/>
      <c r="FQ216" s="270"/>
      <c r="FR216" s="270"/>
      <c r="FS216" s="270"/>
      <c r="FT216" s="270"/>
      <c r="FU216" s="270"/>
      <c r="FV216" s="270"/>
      <c r="FW216" s="270"/>
      <c r="FX216" s="270"/>
      <c r="FY216" s="270"/>
      <c r="FZ216" s="270"/>
      <c r="GA216" s="270"/>
      <c r="GB216" s="270"/>
      <c r="GC216" s="270"/>
      <c r="GD216" s="270"/>
      <c r="GE216" s="270"/>
      <c r="GF216" s="270"/>
      <c r="GG216" s="270"/>
      <c r="GH216" s="270"/>
      <c r="GI216" s="270"/>
      <c r="GJ216" s="270"/>
      <c r="GK216" s="270"/>
      <c r="GL216" s="270"/>
      <c r="GM216" s="270"/>
      <c r="GN216" s="270"/>
      <c r="GO216" s="270"/>
      <c r="GP216" s="270"/>
      <c r="GQ216" s="270"/>
      <c r="GR216" s="270"/>
      <c r="GS216" s="270"/>
      <c r="GT216" s="270"/>
      <c r="GU216" s="270"/>
      <c r="GV216" s="270"/>
      <c r="GW216" s="270"/>
      <c r="GX216" s="270"/>
      <c r="GY216" s="270"/>
      <c r="GZ216" s="270"/>
      <c r="HA216" s="270"/>
      <c r="HB216" s="270"/>
      <c r="HC216" s="270"/>
      <c r="HD216" s="270"/>
      <c r="HE216" s="270"/>
      <c r="HF216" s="270"/>
      <c r="HG216" s="270"/>
      <c r="HH216" s="261"/>
      <c r="HI216" s="261"/>
      <c r="HJ216" s="261"/>
      <c r="HK216" s="261"/>
      <c r="HL216" s="261"/>
      <c r="HM216" s="261"/>
      <c r="HN216" s="261"/>
    </row>
    <row r="217" spans="1:222" x14ac:dyDescent="0.2">
      <c r="A217" s="13" t="s">
        <v>153</v>
      </c>
      <c r="B217" s="13" t="s">
        <v>50</v>
      </c>
      <c r="C217" s="13"/>
      <c r="D217" s="13"/>
      <c r="E217" s="87"/>
      <c r="F217" s="564"/>
      <c r="G217" s="108"/>
      <c r="H217" s="52"/>
      <c r="I217" s="479"/>
      <c r="J217" s="479"/>
      <c r="K217" s="479"/>
      <c r="L217" s="480"/>
      <c r="M217" s="434"/>
      <c r="N217" s="481"/>
      <c r="O217" s="15" t="s">
        <v>106</v>
      </c>
      <c r="P217" s="29">
        <f>Q217</f>
        <v>0</v>
      </c>
      <c r="Q217" s="193">
        <f t="shared" si="34"/>
        <v>0</v>
      </c>
      <c r="R217" s="34">
        <f t="shared" si="31"/>
        <v>0</v>
      </c>
      <c r="S217" s="199"/>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204"/>
      <c r="DL217" s="204"/>
      <c r="DM217" s="204"/>
      <c r="DN217" s="204"/>
      <c r="DO217" s="204"/>
      <c r="DP217" s="204"/>
      <c r="DQ217" s="204"/>
      <c r="DR217" s="204"/>
      <c r="DS217" s="204"/>
      <c r="DT217" s="204"/>
      <c r="DU217" s="204"/>
      <c r="DV217" s="204"/>
      <c r="DW217" s="204"/>
      <c r="DX217" s="204"/>
      <c r="DY217" s="204"/>
      <c r="DZ217" s="204"/>
      <c r="EA217" s="204"/>
      <c r="EB217" s="204"/>
      <c r="EC217" s="204"/>
      <c r="ED217" s="204"/>
      <c r="EE217" s="204"/>
      <c r="EF217" s="204"/>
      <c r="EG217" s="204"/>
      <c r="EH217" s="204"/>
      <c r="EI217" s="204"/>
      <c r="EJ217" s="204"/>
      <c r="EK217" s="204"/>
      <c r="EL217" s="204"/>
      <c r="EM217" s="204"/>
      <c r="EN217" s="204"/>
      <c r="EO217" s="204"/>
      <c r="EP217" s="204"/>
      <c r="EQ217" s="204"/>
      <c r="ER217" s="204"/>
      <c r="ES217" s="204"/>
      <c r="ET217" s="204"/>
      <c r="EU217" s="204"/>
      <c r="EV217" s="204"/>
      <c r="EW217" s="204"/>
      <c r="EX217" s="204"/>
      <c r="EY217" s="204"/>
      <c r="EZ217" s="204"/>
      <c r="FA217" s="204"/>
      <c r="FB217" s="204"/>
      <c r="FC217" s="204"/>
      <c r="FD217" s="204"/>
      <c r="FE217" s="204"/>
      <c r="FF217" s="204"/>
      <c r="FG217" s="204"/>
      <c r="FH217" s="204"/>
      <c r="FI217" s="204"/>
      <c r="FJ217" s="204"/>
      <c r="FK217" s="204"/>
      <c r="FL217" s="204"/>
      <c r="FM217" s="204"/>
      <c r="FN217" s="204"/>
      <c r="FO217" s="204"/>
      <c r="FP217" s="204"/>
      <c r="FQ217" s="204"/>
      <c r="FR217" s="204"/>
      <c r="FS217" s="204"/>
      <c r="FT217" s="204"/>
      <c r="FU217" s="204"/>
      <c r="FV217" s="204"/>
      <c r="FW217" s="204"/>
      <c r="FX217" s="204"/>
      <c r="FY217" s="204"/>
      <c r="FZ217" s="204"/>
      <c r="GA217" s="204"/>
      <c r="GB217" s="204"/>
      <c r="GC217" s="204"/>
      <c r="GD217" s="204"/>
      <c r="GE217" s="204"/>
      <c r="GF217" s="204"/>
      <c r="GG217" s="204"/>
      <c r="GH217" s="204"/>
      <c r="GI217" s="204"/>
      <c r="GJ217" s="204"/>
      <c r="GK217" s="204"/>
      <c r="GL217" s="204"/>
      <c r="GM217" s="204"/>
      <c r="GN217" s="204"/>
      <c r="GO217" s="204"/>
      <c r="GP217" s="204"/>
      <c r="GQ217" s="204"/>
      <c r="GR217" s="204"/>
      <c r="GS217" s="204"/>
      <c r="GT217" s="204"/>
      <c r="GU217" s="204"/>
      <c r="GV217" s="204"/>
      <c r="GW217" s="204"/>
      <c r="GX217" s="204"/>
      <c r="GY217" s="204"/>
      <c r="GZ217" s="204"/>
      <c r="HA217" s="204"/>
      <c r="HB217" s="204"/>
      <c r="HC217" s="204"/>
      <c r="HD217" s="204"/>
      <c r="HE217" s="204"/>
      <c r="HF217" s="204"/>
      <c r="HG217" s="204"/>
      <c r="HH217" s="180"/>
      <c r="HI217" s="180"/>
      <c r="HJ217" s="180"/>
      <c r="HK217" s="180"/>
      <c r="HL217" s="180"/>
      <c r="HM217" s="180"/>
      <c r="HN217" s="180"/>
    </row>
    <row r="218" spans="1:222" x14ac:dyDescent="0.2">
      <c r="A218" s="205" t="s">
        <v>153</v>
      </c>
      <c r="B218" s="205" t="s">
        <v>50</v>
      </c>
      <c r="C218" s="205" t="s">
        <v>52</v>
      </c>
      <c r="D218" s="205"/>
      <c r="E218" s="206"/>
      <c r="F218" s="565"/>
      <c r="G218" s="106"/>
      <c r="H218" s="329"/>
      <c r="I218" s="511"/>
      <c r="J218" s="511"/>
      <c r="K218" s="511"/>
      <c r="L218" s="512"/>
      <c r="M218" s="436"/>
      <c r="N218" s="515"/>
      <c r="O218" s="209" t="s">
        <v>107</v>
      </c>
      <c r="P218" s="29">
        <f>Q218</f>
        <v>0</v>
      </c>
      <c r="Q218" s="193">
        <f t="shared" si="34"/>
        <v>0</v>
      </c>
      <c r="R218" s="34">
        <f t="shared" si="31"/>
        <v>0</v>
      </c>
      <c r="S218" s="199"/>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204"/>
      <c r="DL218" s="204"/>
      <c r="DM218" s="204"/>
      <c r="DN218" s="204"/>
      <c r="DO218" s="204"/>
      <c r="DP218" s="204"/>
      <c r="DQ218" s="204"/>
      <c r="DR218" s="204"/>
      <c r="DS218" s="204"/>
      <c r="DT218" s="204"/>
      <c r="DU218" s="204"/>
      <c r="DV218" s="204"/>
      <c r="DW218" s="204"/>
      <c r="DX218" s="204"/>
      <c r="DY218" s="204"/>
      <c r="DZ218" s="204"/>
      <c r="EA218" s="204"/>
      <c r="EB218" s="204"/>
      <c r="EC218" s="204"/>
      <c r="ED218" s="204"/>
      <c r="EE218" s="204"/>
      <c r="EF218" s="204"/>
      <c r="EG218" s="204"/>
      <c r="EH218" s="204"/>
      <c r="EI218" s="204"/>
      <c r="EJ218" s="204"/>
      <c r="EK218" s="204"/>
      <c r="EL218" s="204"/>
      <c r="EM218" s="204"/>
      <c r="EN218" s="204"/>
      <c r="EO218" s="204"/>
      <c r="EP218" s="204"/>
      <c r="EQ218" s="204"/>
      <c r="ER218" s="204"/>
      <c r="ES218" s="204"/>
      <c r="ET218" s="204"/>
      <c r="EU218" s="204"/>
      <c r="EV218" s="204"/>
      <c r="EW218" s="204"/>
      <c r="EX218" s="204"/>
      <c r="EY218" s="204"/>
      <c r="EZ218" s="204"/>
      <c r="FA218" s="204"/>
      <c r="FB218" s="204"/>
      <c r="FC218" s="204"/>
      <c r="FD218" s="204"/>
      <c r="FE218" s="204"/>
      <c r="FF218" s="204"/>
      <c r="FG218" s="204"/>
      <c r="FH218" s="204"/>
      <c r="FI218" s="204"/>
      <c r="FJ218" s="204"/>
      <c r="FK218" s="204"/>
      <c r="FL218" s="204"/>
      <c r="FM218" s="204"/>
      <c r="FN218" s="204"/>
      <c r="FO218" s="204"/>
      <c r="FP218" s="204"/>
      <c r="FQ218" s="204"/>
      <c r="FR218" s="204"/>
      <c r="FS218" s="204"/>
      <c r="FT218" s="204"/>
      <c r="FU218" s="204"/>
      <c r="FV218" s="204"/>
      <c r="FW218" s="204"/>
      <c r="FX218" s="204"/>
      <c r="FY218" s="204"/>
      <c r="FZ218" s="204"/>
      <c r="GA218" s="204"/>
      <c r="GB218" s="204"/>
      <c r="GC218" s="204"/>
      <c r="GD218" s="204"/>
      <c r="GE218" s="204"/>
      <c r="GF218" s="204"/>
      <c r="GG218" s="204"/>
      <c r="GH218" s="204"/>
      <c r="GI218" s="204"/>
      <c r="GJ218" s="204"/>
      <c r="GK218" s="204"/>
      <c r="GL218" s="204"/>
      <c r="GM218" s="204"/>
      <c r="GN218" s="204"/>
      <c r="GO218" s="204"/>
      <c r="GP218" s="204"/>
      <c r="GQ218" s="204"/>
      <c r="GR218" s="204"/>
      <c r="GS218" s="204"/>
      <c r="GT218" s="204"/>
      <c r="GU218" s="204"/>
      <c r="GV218" s="204"/>
      <c r="GW218" s="204"/>
      <c r="GX218" s="204"/>
      <c r="GY218" s="204"/>
      <c r="GZ218" s="204"/>
      <c r="HA218" s="204"/>
      <c r="HB218" s="204"/>
      <c r="HC218" s="204"/>
      <c r="HD218" s="204"/>
      <c r="HE218" s="204"/>
      <c r="HF218" s="204"/>
      <c r="HG218" s="204"/>
      <c r="HH218" s="180"/>
      <c r="HI218" s="180"/>
      <c r="HJ218" s="180"/>
      <c r="HK218" s="180"/>
      <c r="HL218" s="180"/>
      <c r="HM218" s="180"/>
      <c r="HN218" s="180"/>
    </row>
    <row r="219" spans="1:222" x14ac:dyDescent="0.2">
      <c r="A219" s="30" t="s">
        <v>153</v>
      </c>
      <c r="B219" s="30" t="s">
        <v>50</v>
      </c>
      <c r="C219" s="30" t="s">
        <v>52</v>
      </c>
      <c r="D219" s="30" t="s">
        <v>159</v>
      </c>
      <c r="E219" s="89"/>
      <c r="F219" s="578"/>
      <c r="G219" s="107"/>
      <c r="H219" s="332"/>
      <c r="I219" s="513"/>
      <c r="J219" s="513"/>
      <c r="K219" s="513"/>
      <c r="L219" s="514"/>
      <c r="M219" s="446"/>
      <c r="N219" s="446"/>
      <c r="O219" s="20" t="s">
        <v>160</v>
      </c>
      <c r="P219" s="29">
        <f>Q219</f>
        <v>0</v>
      </c>
      <c r="Q219" s="193">
        <f t="shared" si="34"/>
        <v>0</v>
      </c>
      <c r="R219" s="34">
        <f t="shared" si="31"/>
        <v>0</v>
      </c>
      <c r="S219" s="199"/>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204"/>
      <c r="CD219" s="204"/>
      <c r="CE219" s="204"/>
      <c r="CF219" s="204"/>
      <c r="CG219" s="204"/>
      <c r="CH219" s="204"/>
      <c r="CI219" s="204"/>
      <c r="CJ219" s="204"/>
      <c r="CK219" s="204"/>
      <c r="CL219" s="204"/>
      <c r="CM219" s="204"/>
      <c r="CN219" s="204"/>
      <c r="CO219" s="204"/>
      <c r="CP219" s="204"/>
      <c r="CQ219" s="204"/>
      <c r="CR219" s="204"/>
      <c r="CS219" s="204"/>
      <c r="CT219" s="204"/>
      <c r="CU219" s="204"/>
      <c r="CV219" s="204"/>
      <c r="CW219" s="204"/>
      <c r="CX219" s="204"/>
      <c r="CY219" s="204"/>
      <c r="CZ219" s="204"/>
      <c r="DA219" s="204"/>
      <c r="DB219" s="204"/>
      <c r="DC219" s="204"/>
      <c r="DD219" s="204"/>
      <c r="DE219" s="204"/>
      <c r="DF219" s="204"/>
      <c r="DG219" s="204"/>
      <c r="DH219" s="204"/>
      <c r="DI219" s="204"/>
      <c r="DJ219" s="204"/>
      <c r="DK219" s="204"/>
      <c r="DL219" s="204"/>
      <c r="DM219" s="204"/>
      <c r="DN219" s="204"/>
      <c r="DO219" s="204"/>
      <c r="DP219" s="204"/>
      <c r="DQ219" s="204"/>
      <c r="DR219" s="204"/>
      <c r="DS219" s="204"/>
      <c r="DT219" s="204"/>
      <c r="DU219" s="204"/>
      <c r="DV219" s="204"/>
      <c r="DW219" s="204"/>
      <c r="DX219" s="204"/>
      <c r="DY219" s="204"/>
      <c r="DZ219" s="204"/>
      <c r="EA219" s="204"/>
      <c r="EB219" s="204"/>
      <c r="EC219" s="204"/>
      <c r="ED219" s="204"/>
      <c r="EE219" s="204"/>
      <c r="EF219" s="204"/>
      <c r="EG219" s="204"/>
      <c r="EH219" s="204"/>
      <c r="EI219" s="204"/>
      <c r="EJ219" s="204"/>
      <c r="EK219" s="204"/>
      <c r="EL219" s="204"/>
      <c r="EM219" s="204"/>
      <c r="EN219" s="204"/>
      <c r="EO219" s="204"/>
      <c r="EP219" s="204"/>
      <c r="EQ219" s="204"/>
      <c r="ER219" s="204"/>
      <c r="ES219" s="204"/>
      <c r="ET219" s="204"/>
      <c r="EU219" s="204"/>
      <c r="EV219" s="204"/>
      <c r="EW219" s="204"/>
      <c r="EX219" s="204"/>
      <c r="EY219" s="204"/>
      <c r="EZ219" s="204"/>
      <c r="FA219" s="204"/>
      <c r="FB219" s="204"/>
      <c r="FC219" s="204"/>
      <c r="FD219" s="204"/>
      <c r="FE219" s="204"/>
      <c r="FF219" s="204"/>
      <c r="FG219" s="204"/>
      <c r="FH219" s="204"/>
      <c r="FI219" s="204"/>
      <c r="FJ219" s="204"/>
      <c r="FK219" s="204"/>
      <c r="FL219" s="204"/>
      <c r="FM219" s="204"/>
      <c r="FN219" s="204"/>
      <c r="FO219" s="204"/>
      <c r="FP219" s="204"/>
      <c r="FQ219" s="204"/>
      <c r="FR219" s="204"/>
      <c r="FS219" s="204"/>
      <c r="FT219" s="204"/>
      <c r="FU219" s="204"/>
      <c r="FV219" s="204"/>
      <c r="FW219" s="204"/>
      <c r="FX219" s="204"/>
      <c r="FY219" s="204"/>
      <c r="FZ219" s="204"/>
      <c r="GA219" s="204"/>
      <c r="GB219" s="204"/>
      <c r="GC219" s="204"/>
      <c r="GD219" s="204"/>
      <c r="GE219" s="204"/>
      <c r="GF219" s="204"/>
      <c r="GG219" s="204"/>
      <c r="GH219" s="204"/>
      <c r="GI219" s="204"/>
      <c r="GJ219" s="204"/>
      <c r="GK219" s="204"/>
      <c r="GL219" s="204"/>
      <c r="GM219" s="204"/>
      <c r="GN219" s="204"/>
      <c r="GO219" s="204"/>
      <c r="GP219" s="204"/>
      <c r="GQ219" s="204"/>
      <c r="GR219" s="204"/>
      <c r="GS219" s="204"/>
      <c r="GT219" s="204"/>
      <c r="GU219" s="204"/>
      <c r="GV219" s="204"/>
      <c r="GW219" s="204"/>
      <c r="GX219" s="204"/>
      <c r="GY219" s="204"/>
      <c r="GZ219" s="204"/>
      <c r="HA219" s="204"/>
      <c r="HB219" s="204"/>
      <c r="HC219" s="204"/>
      <c r="HD219" s="204"/>
      <c r="HE219" s="204"/>
      <c r="HF219" s="204"/>
      <c r="HG219" s="204"/>
      <c r="HH219" s="180"/>
      <c r="HI219" s="180"/>
      <c r="HJ219" s="180"/>
      <c r="HK219" s="180"/>
      <c r="HL219" s="180"/>
      <c r="HM219" s="180"/>
      <c r="HN219" s="180"/>
    </row>
    <row r="220" spans="1:222" x14ac:dyDescent="0.2">
      <c r="A220" s="60" t="s">
        <v>153</v>
      </c>
      <c r="B220" s="60" t="s">
        <v>50</v>
      </c>
      <c r="C220" s="60" t="s">
        <v>52</v>
      </c>
      <c r="D220" s="60" t="s">
        <v>159</v>
      </c>
      <c r="E220" s="92" t="s">
        <v>182</v>
      </c>
      <c r="F220" s="573"/>
      <c r="G220" s="98"/>
      <c r="H220" s="56"/>
      <c r="I220" s="451"/>
      <c r="J220" s="451"/>
      <c r="K220" s="451"/>
      <c r="L220" s="452"/>
      <c r="M220" s="451"/>
      <c r="N220" s="451"/>
      <c r="O220" s="57" t="s">
        <v>183</v>
      </c>
      <c r="P220" s="29"/>
      <c r="Q220" s="193">
        <f t="shared" si="34"/>
        <v>0</v>
      </c>
      <c r="R220" s="34">
        <f t="shared" ref="R220:R251" si="35">SUM(S220:CB220)</f>
        <v>0</v>
      </c>
      <c r="S220" s="199"/>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180"/>
      <c r="CD220" s="180"/>
      <c r="CE220" s="180"/>
      <c r="CF220" s="180"/>
      <c r="CG220" s="180"/>
      <c r="CH220" s="180"/>
      <c r="CI220" s="180"/>
      <c r="CJ220" s="180"/>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c r="DF220" s="180"/>
      <c r="DG220" s="180"/>
      <c r="DH220" s="180"/>
      <c r="DI220" s="180"/>
      <c r="DJ220" s="180"/>
      <c r="DK220" s="180"/>
      <c r="DL220" s="180"/>
      <c r="DM220" s="180"/>
      <c r="DN220" s="180"/>
      <c r="DO220" s="180"/>
      <c r="DP220" s="180"/>
      <c r="DQ220" s="180"/>
      <c r="DR220" s="180"/>
      <c r="DS220" s="180"/>
      <c r="DT220" s="180"/>
      <c r="DU220" s="180"/>
      <c r="DV220" s="180"/>
      <c r="DW220" s="180"/>
      <c r="DX220" s="180"/>
      <c r="DY220" s="180"/>
      <c r="DZ220" s="180"/>
      <c r="EA220" s="180"/>
      <c r="EB220" s="180"/>
      <c r="EC220" s="180"/>
      <c r="ED220" s="180"/>
      <c r="EE220" s="180"/>
      <c r="EF220" s="180"/>
      <c r="EG220" s="180"/>
      <c r="EH220" s="180"/>
      <c r="EI220" s="180"/>
      <c r="EJ220" s="180"/>
      <c r="EK220" s="180"/>
      <c r="EL220" s="180"/>
      <c r="EM220" s="180"/>
      <c r="EN220" s="180"/>
      <c r="EO220" s="180"/>
      <c r="EP220" s="180"/>
      <c r="EQ220" s="180"/>
      <c r="ER220" s="180"/>
      <c r="ES220" s="180"/>
      <c r="ET220" s="180"/>
      <c r="EU220" s="180"/>
      <c r="EV220" s="180"/>
      <c r="EW220" s="180"/>
      <c r="EX220" s="180"/>
      <c r="EY220" s="180"/>
      <c r="EZ220" s="180"/>
      <c r="FA220" s="180"/>
      <c r="FB220" s="180"/>
      <c r="FC220" s="180"/>
      <c r="FD220" s="180"/>
      <c r="FE220" s="180"/>
      <c r="FF220" s="180"/>
      <c r="FG220" s="180"/>
      <c r="FH220" s="180"/>
      <c r="FI220" s="180"/>
      <c r="FJ220" s="180"/>
      <c r="FK220" s="180"/>
      <c r="FL220" s="180"/>
      <c r="FM220" s="180"/>
      <c r="FN220" s="180"/>
      <c r="FO220" s="180"/>
      <c r="FP220" s="180"/>
      <c r="FQ220" s="180"/>
      <c r="FR220" s="180"/>
      <c r="FS220" s="180"/>
      <c r="FT220" s="180"/>
      <c r="FU220" s="180"/>
      <c r="FV220" s="180"/>
      <c r="FW220" s="180"/>
      <c r="FX220" s="180"/>
      <c r="FY220" s="180"/>
      <c r="FZ220" s="180"/>
      <c r="GA220" s="180"/>
      <c r="GB220" s="180"/>
      <c r="GC220" s="180"/>
      <c r="GD220" s="180"/>
      <c r="GE220" s="180"/>
      <c r="GF220" s="180"/>
      <c r="GG220" s="180"/>
      <c r="GH220" s="180"/>
      <c r="GI220" s="180"/>
      <c r="GJ220" s="180"/>
      <c r="GK220" s="180"/>
      <c r="GL220" s="180"/>
      <c r="GM220" s="180"/>
      <c r="GN220" s="180"/>
      <c r="GO220" s="180"/>
      <c r="GP220" s="180"/>
      <c r="GQ220" s="180"/>
      <c r="GR220" s="180"/>
      <c r="GS220" s="180"/>
      <c r="GT220" s="180"/>
      <c r="GU220" s="180"/>
      <c r="GV220" s="180"/>
      <c r="GW220" s="180"/>
      <c r="GX220" s="180"/>
      <c r="GY220" s="180"/>
      <c r="GZ220" s="180"/>
      <c r="HA220" s="180"/>
      <c r="HB220" s="180"/>
      <c r="HC220" s="180"/>
      <c r="HD220" s="180"/>
      <c r="HE220" s="180"/>
      <c r="HF220" s="180"/>
      <c r="HG220" s="180"/>
      <c r="HH220" s="180"/>
      <c r="HI220" s="180"/>
      <c r="HJ220" s="180"/>
      <c r="HK220" s="180"/>
      <c r="HL220" s="180"/>
      <c r="HM220" s="180"/>
      <c r="HN220" s="180"/>
    </row>
    <row r="221" spans="1:222" s="262" customFormat="1" ht="39" x14ac:dyDescent="0.2">
      <c r="A221" s="21" t="s">
        <v>153</v>
      </c>
      <c r="B221" s="21" t="s">
        <v>50</v>
      </c>
      <c r="C221" s="21" t="s">
        <v>52</v>
      </c>
      <c r="D221" s="21" t="s">
        <v>159</v>
      </c>
      <c r="E221" s="45" t="s">
        <v>182</v>
      </c>
      <c r="F221" s="568" t="s">
        <v>186</v>
      </c>
      <c r="G221" s="76" t="s">
        <v>187</v>
      </c>
      <c r="H221" s="21" t="s">
        <v>73</v>
      </c>
      <c r="I221" s="463">
        <v>37710</v>
      </c>
      <c r="J221" s="465" t="s">
        <v>275</v>
      </c>
      <c r="K221" s="465" t="s">
        <v>305</v>
      </c>
      <c r="L221" s="458">
        <v>2</v>
      </c>
      <c r="M221" s="458" t="s">
        <v>867</v>
      </c>
      <c r="N221" s="458" t="s">
        <v>868</v>
      </c>
      <c r="O221" s="139" t="s">
        <v>628</v>
      </c>
      <c r="P221" s="29">
        <f t="shared" ref="P221:P233" si="36">Q221</f>
        <v>1000000000</v>
      </c>
      <c r="Q221" s="193">
        <f t="shared" si="34"/>
        <v>1000000000</v>
      </c>
      <c r="R221" s="34">
        <f t="shared" si="35"/>
        <v>1000000000</v>
      </c>
      <c r="S221" s="259">
        <v>1000000000</v>
      </c>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270"/>
      <c r="CD221" s="270"/>
      <c r="CE221" s="270"/>
      <c r="CF221" s="270"/>
      <c r="CG221" s="270"/>
      <c r="CH221" s="270"/>
      <c r="CI221" s="270"/>
      <c r="CJ221" s="270"/>
      <c r="CK221" s="270"/>
      <c r="CL221" s="270"/>
      <c r="CM221" s="270"/>
      <c r="CN221" s="270"/>
      <c r="CO221" s="270"/>
      <c r="CP221" s="270"/>
      <c r="CQ221" s="270"/>
      <c r="CR221" s="270"/>
      <c r="CS221" s="270"/>
      <c r="CT221" s="270"/>
      <c r="CU221" s="270"/>
      <c r="CV221" s="270"/>
      <c r="CW221" s="270"/>
      <c r="CX221" s="270"/>
      <c r="CY221" s="270"/>
      <c r="CZ221" s="270"/>
      <c r="DA221" s="270"/>
      <c r="DB221" s="270"/>
      <c r="DC221" s="270"/>
      <c r="DD221" s="270"/>
      <c r="DE221" s="270"/>
      <c r="DF221" s="270"/>
      <c r="DG221" s="270"/>
      <c r="DH221" s="270"/>
      <c r="DI221" s="270"/>
      <c r="DJ221" s="270"/>
      <c r="DK221" s="270"/>
      <c r="DL221" s="270"/>
      <c r="DM221" s="270"/>
      <c r="DN221" s="270"/>
      <c r="DO221" s="270"/>
      <c r="DP221" s="270"/>
      <c r="DQ221" s="270"/>
      <c r="DR221" s="270"/>
      <c r="DS221" s="270"/>
      <c r="DT221" s="270"/>
      <c r="DU221" s="270"/>
      <c r="DV221" s="270"/>
      <c r="DW221" s="270"/>
      <c r="DX221" s="270"/>
      <c r="DY221" s="270"/>
      <c r="DZ221" s="270"/>
      <c r="EA221" s="270"/>
      <c r="EB221" s="270"/>
      <c r="EC221" s="270"/>
      <c r="ED221" s="270"/>
      <c r="EE221" s="270"/>
      <c r="EF221" s="270"/>
      <c r="EG221" s="270"/>
      <c r="EH221" s="270"/>
      <c r="EI221" s="270"/>
      <c r="EJ221" s="270"/>
      <c r="EK221" s="270"/>
      <c r="EL221" s="270"/>
      <c r="EM221" s="270"/>
      <c r="EN221" s="270"/>
      <c r="EO221" s="270"/>
      <c r="EP221" s="270"/>
      <c r="EQ221" s="270"/>
      <c r="ER221" s="270"/>
      <c r="ES221" s="270"/>
      <c r="ET221" s="270"/>
      <c r="EU221" s="270"/>
      <c r="EV221" s="270"/>
      <c r="EW221" s="270"/>
      <c r="EX221" s="270"/>
      <c r="EY221" s="270"/>
      <c r="EZ221" s="270"/>
      <c r="FA221" s="270"/>
      <c r="FB221" s="270"/>
      <c r="FC221" s="270"/>
      <c r="FD221" s="270"/>
      <c r="FE221" s="270"/>
      <c r="FF221" s="270"/>
      <c r="FG221" s="270"/>
      <c r="FH221" s="270"/>
      <c r="FI221" s="270"/>
      <c r="FJ221" s="270"/>
      <c r="FK221" s="270"/>
      <c r="FL221" s="270"/>
      <c r="FM221" s="270"/>
      <c r="FN221" s="270"/>
      <c r="FO221" s="270"/>
      <c r="FP221" s="270"/>
      <c r="FQ221" s="270"/>
      <c r="FR221" s="270"/>
      <c r="FS221" s="270"/>
      <c r="FT221" s="270"/>
      <c r="FU221" s="270"/>
      <c r="FV221" s="270"/>
      <c r="FW221" s="270"/>
      <c r="FX221" s="270"/>
      <c r="FY221" s="270"/>
      <c r="FZ221" s="270"/>
      <c r="GA221" s="270"/>
      <c r="GB221" s="270"/>
      <c r="GC221" s="270"/>
      <c r="GD221" s="270"/>
      <c r="GE221" s="270"/>
      <c r="GF221" s="270"/>
      <c r="GG221" s="270"/>
      <c r="GH221" s="270"/>
      <c r="GI221" s="270"/>
      <c r="GJ221" s="270"/>
      <c r="GK221" s="270"/>
      <c r="GL221" s="270"/>
      <c r="GM221" s="270"/>
      <c r="GN221" s="270"/>
      <c r="GO221" s="270"/>
      <c r="GP221" s="270"/>
      <c r="GQ221" s="270"/>
      <c r="GR221" s="270"/>
      <c r="GS221" s="270"/>
      <c r="GT221" s="270"/>
      <c r="GU221" s="270"/>
      <c r="GV221" s="270"/>
      <c r="GW221" s="270"/>
      <c r="GX221" s="270"/>
      <c r="GY221" s="270"/>
      <c r="GZ221" s="270"/>
      <c r="HA221" s="270"/>
      <c r="HB221" s="270"/>
      <c r="HC221" s="270"/>
      <c r="HD221" s="270"/>
      <c r="HE221" s="270"/>
      <c r="HF221" s="270"/>
      <c r="HG221" s="270"/>
      <c r="HH221" s="261"/>
      <c r="HI221" s="261"/>
      <c r="HJ221" s="261"/>
      <c r="HK221" s="261"/>
      <c r="HL221" s="261"/>
      <c r="HM221" s="261"/>
      <c r="HN221" s="261"/>
    </row>
    <row r="222" spans="1:222" s="262" customFormat="1" ht="66" customHeight="1" x14ac:dyDescent="0.2">
      <c r="A222" s="21" t="s">
        <v>153</v>
      </c>
      <c r="B222" s="21" t="s">
        <v>50</v>
      </c>
      <c r="C222" s="21" t="s">
        <v>52</v>
      </c>
      <c r="D222" s="21" t="s">
        <v>159</v>
      </c>
      <c r="E222" s="45" t="s">
        <v>182</v>
      </c>
      <c r="F222" s="568">
        <v>2018005810035</v>
      </c>
      <c r="G222" s="76" t="s">
        <v>249</v>
      </c>
      <c r="H222" s="333" t="s">
        <v>73</v>
      </c>
      <c r="I222" s="549">
        <v>37345</v>
      </c>
      <c r="J222" s="486" t="s">
        <v>275</v>
      </c>
      <c r="K222" s="486" t="s">
        <v>274</v>
      </c>
      <c r="L222" s="500">
        <v>350</v>
      </c>
      <c r="M222" s="458" t="s">
        <v>867</v>
      </c>
      <c r="N222" s="458" t="s">
        <v>868</v>
      </c>
      <c r="O222" s="139" t="s">
        <v>629</v>
      </c>
      <c r="P222" s="29">
        <f t="shared" si="36"/>
        <v>1896353000</v>
      </c>
      <c r="Q222" s="193">
        <f t="shared" si="34"/>
        <v>1896353000</v>
      </c>
      <c r="R222" s="34">
        <f t="shared" si="35"/>
        <v>1896353000</v>
      </c>
      <c r="S222" s="123">
        <v>1896353000</v>
      </c>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270"/>
      <c r="CD222" s="270"/>
      <c r="CE222" s="270"/>
      <c r="CF222" s="270"/>
      <c r="CG222" s="270"/>
      <c r="CH222" s="270"/>
      <c r="CI222" s="270"/>
      <c r="CJ222" s="270"/>
      <c r="CK222" s="270"/>
      <c r="CL222" s="270"/>
      <c r="CM222" s="270"/>
      <c r="CN222" s="270"/>
      <c r="CO222" s="270"/>
      <c r="CP222" s="270"/>
      <c r="CQ222" s="270"/>
      <c r="CR222" s="270"/>
      <c r="CS222" s="270"/>
      <c r="CT222" s="270"/>
      <c r="CU222" s="270"/>
      <c r="CV222" s="270"/>
      <c r="CW222" s="270"/>
      <c r="CX222" s="270"/>
      <c r="CY222" s="270"/>
      <c r="CZ222" s="270"/>
      <c r="DA222" s="270"/>
      <c r="DB222" s="270"/>
      <c r="DC222" s="270"/>
      <c r="DD222" s="270"/>
      <c r="DE222" s="270"/>
      <c r="DF222" s="270"/>
      <c r="DG222" s="270"/>
      <c r="DH222" s="270"/>
      <c r="DI222" s="270"/>
      <c r="DJ222" s="270"/>
      <c r="DK222" s="270"/>
      <c r="DL222" s="270"/>
      <c r="DM222" s="270"/>
      <c r="DN222" s="270"/>
      <c r="DO222" s="270"/>
      <c r="DP222" s="270"/>
      <c r="DQ222" s="270"/>
      <c r="DR222" s="270"/>
      <c r="DS222" s="270"/>
      <c r="DT222" s="270"/>
      <c r="DU222" s="270"/>
      <c r="DV222" s="270"/>
      <c r="DW222" s="270"/>
      <c r="DX222" s="270"/>
      <c r="DY222" s="270"/>
      <c r="DZ222" s="270"/>
      <c r="EA222" s="270"/>
      <c r="EB222" s="270"/>
      <c r="EC222" s="270"/>
      <c r="ED222" s="270"/>
      <c r="EE222" s="270"/>
      <c r="EF222" s="270"/>
      <c r="EG222" s="270"/>
      <c r="EH222" s="270"/>
      <c r="EI222" s="270"/>
      <c r="EJ222" s="270"/>
      <c r="EK222" s="270"/>
      <c r="EL222" s="270"/>
      <c r="EM222" s="270"/>
      <c r="EN222" s="270"/>
      <c r="EO222" s="270"/>
      <c r="EP222" s="270"/>
      <c r="EQ222" s="270"/>
      <c r="ER222" s="270"/>
      <c r="ES222" s="270"/>
      <c r="ET222" s="270"/>
      <c r="EU222" s="270"/>
      <c r="EV222" s="270"/>
      <c r="EW222" s="270"/>
      <c r="EX222" s="270"/>
      <c r="EY222" s="270"/>
      <c r="EZ222" s="270"/>
      <c r="FA222" s="270"/>
      <c r="FB222" s="270"/>
      <c r="FC222" s="270"/>
      <c r="FD222" s="270"/>
      <c r="FE222" s="270"/>
      <c r="FF222" s="270"/>
      <c r="FG222" s="270"/>
      <c r="FH222" s="270"/>
      <c r="FI222" s="270"/>
      <c r="FJ222" s="270"/>
      <c r="FK222" s="270"/>
      <c r="FL222" s="270"/>
      <c r="FM222" s="270"/>
      <c r="FN222" s="270"/>
      <c r="FO222" s="270"/>
      <c r="FP222" s="270"/>
      <c r="FQ222" s="270"/>
      <c r="FR222" s="270"/>
      <c r="FS222" s="270"/>
      <c r="FT222" s="270"/>
      <c r="FU222" s="270"/>
      <c r="FV222" s="270"/>
      <c r="FW222" s="270"/>
      <c r="FX222" s="270"/>
      <c r="FY222" s="270"/>
      <c r="FZ222" s="270"/>
      <c r="GA222" s="270"/>
      <c r="GB222" s="270"/>
      <c r="GC222" s="270"/>
      <c r="GD222" s="270"/>
      <c r="GE222" s="270"/>
      <c r="GF222" s="270"/>
      <c r="GG222" s="270"/>
      <c r="GH222" s="270"/>
      <c r="GI222" s="270"/>
      <c r="GJ222" s="270"/>
      <c r="GK222" s="270"/>
      <c r="GL222" s="270"/>
      <c r="GM222" s="270"/>
      <c r="GN222" s="270"/>
      <c r="GO222" s="270"/>
      <c r="GP222" s="270"/>
      <c r="GQ222" s="270"/>
      <c r="GR222" s="270"/>
      <c r="GS222" s="270"/>
      <c r="GT222" s="270"/>
      <c r="GU222" s="270"/>
      <c r="GV222" s="270"/>
      <c r="GW222" s="270"/>
      <c r="GX222" s="270"/>
      <c r="GY222" s="270"/>
      <c r="GZ222" s="270"/>
      <c r="HA222" s="270"/>
      <c r="HB222" s="270"/>
      <c r="HC222" s="270"/>
      <c r="HD222" s="270"/>
      <c r="HE222" s="270"/>
      <c r="HF222" s="270"/>
      <c r="HG222" s="270"/>
      <c r="HH222" s="261"/>
      <c r="HI222" s="261"/>
      <c r="HJ222" s="261"/>
      <c r="HK222" s="261"/>
      <c r="HL222" s="261"/>
      <c r="HM222" s="261"/>
      <c r="HN222" s="261"/>
    </row>
    <row r="223" spans="1:222" s="262" customFormat="1" ht="51.6" customHeight="1" x14ac:dyDescent="0.2">
      <c r="A223" s="21" t="s">
        <v>153</v>
      </c>
      <c r="B223" s="21" t="s">
        <v>50</v>
      </c>
      <c r="C223" s="21" t="s">
        <v>52</v>
      </c>
      <c r="D223" s="21" t="s">
        <v>159</v>
      </c>
      <c r="E223" s="45" t="s">
        <v>182</v>
      </c>
      <c r="F223" s="568">
        <v>2018005810038</v>
      </c>
      <c r="G223" s="109" t="s">
        <v>250</v>
      </c>
      <c r="H223" s="334" t="s">
        <v>73</v>
      </c>
      <c r="I223" s="463">
        <v>37345</v>
      </c>
      <c r="J223" s="465" t="s">
        <v>275</v>
      </c>
      <c r="K223" s="465" t="s">
        <v>274</v>
      </c>
      <c r="L223" s="456">
        <v>350</v>
      </c>
      <c r="M223" s="458" t="s">
        <v>867</v>
      </c>
      <c r="N223" s="458" t="s">
        <v>868</v>
      </c>
      <c r="O223" s="139" t="s">
        <v>630</v>
      </c>
      <c r="P223" s="29">
        <f t="shared" si="36"/>
        <v>3025282022.21</v>
      </c>
      <c r="Q223" s="193">
        <f t="shared" si="34"/>
        <v>3025282022.21</v>
      </c>
      <c r="R223" s="34">
        <f t="shared" si="35"/>
        <v>3025282022.21</v>
      </c>
      <c r="S223" s="123">
        <v>3025282022.21</v>
      </c>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261"/>
      <c r="CD223" s="261"/>
      <c r="CE223" s="261"/>
      <c r="CF223" s="261"/>
      <c r="CG223" s="261"/>
      <c r="CH223" s="261"/>
      <c r="CI223" s="261"/>
      <c r="CJ223" s="261"/>
      <c r="CK223" s="261"/>
      <c r="CL223" s="261"/>
      <c r="CM223" s="261"/>
      <c r="CN223" s="261"/>
      <c r="CO223" s="261"/>
      <c r="CP223" s="261"/>
      <c r="CQ223" s="261"/>
      <c r="CR223" s="261"/>
      <c r="CS223" s="261"/>
      <c r="CT223" s="261"/>
      <c r="CU223" s="261"/>
      <c r="CV223" s="261"/>
      <c r="CW223" s="261"/>
      <c r="CX223" s="261"/>
      <c r="CY223" s="261"/>
      <c r="CZ223" s="261"/>
      <c r="DA223" s="261"/>
      <c r="DB223" s="261"/>
      <c r="DC223" s="261"/>
      <c r="DD223" s="261"/>
      <c r="DE223" s="261"/>
      <c r="DF223" s="261"/>
      <c r="DG223" s="261"/>
      <c r="DH223" s="261"/>
      <c r="DI223" s="261"/>
      <c r="DJ223" s="261"/>
      <c r="DK223" s="261"/>
      <c r="DL223" s="261"/>
      <c r="DM223" s="261"/>
      <c r="DN223" s="261"/>
      <c r="DO223" s="261"/>
      <c r="DP223" s="261"/>
      <c r="DQ223" s="261"/>
      <c r="DR223" s="261"/>
      <c r="DS223" s="261"/>
      <c r="DT223" s="261"/>
      <c r="DU223" s="261"/>
      <c r="DV223" s="261"/>
      <c r="DW223" s="261"/>
      <c r="DX223" s="261"/>
      <c r="DY223" s="261"/>
      <c r="DZ223" s="261"/>
      <c r="EA223" s="261"/>
      <c r="EB223" s="261"/>
      <c r="EC223" s="261"/>
      <c r="ED223" s="261"/>
      <c r="EE223" s="261"/>
      <c r="EF223" s="261"/>
      <c r="EG223" s="261"/>
      <c r="EH223" s="261"/>
      <c r="EI223" s="261"/>
      <c r="EJ223" s="261"/>
      <c r="EK223" s="261"/>
      <c r="EL223" s="261"/>
      <c r="EM223" s="261"/>
      <c r="EN223" s="261"/>
      <c r="EO223" s="261"/>
      <c r="EP223" s="261"/>
      <c r="EQ223" s="261"/>
      <c r="ER223" s="261"/>
      <c r="ES223" s="261"/>
      <c r="ET223" s="261"/>
      <c r="EU223" s="261"/>
      <c r="EV223" s="261"/>
      <c r="EW223" s="261"/>
      <c r="EX223" s="261"/>
      <c r="EY223" s="261"/>
      <c r="EZ223" s="261"/>
      <c r="FA223" s="261"/>
      <c r="FB223" s="261"/>
      <c r="FC223" s="261"/>
      <c r="FD223" s="261"/>
      <c r="FE223" s="261"/>
      <c r="FF223" s="261"/>
      <c r="FG223" s="261"/>
      <c r="FH223" s="261"/>
      <c r="FI223" s="261"/>
      <c r="FJ223" s="261"/>
      <c r="FK223" s="261"/>
      <c r="FL223" s="261"/>
      <c r="FM223" s="261"/>
      <c r="FN223" s="261"/>
      <c r="FO223" s="261"/>
      <c r="FP223" s="261"/>
      <c r="FQ223" s="261"/>
      <c r="FR223" s="261"/>
      <c r="FS223" s="261"/>
      <c r="FT223" s="261"/>
      <c r="FU223" s="261"/>
      <c r="FV223" s="261"/>
      <c r="FW223" s="261"/>
      <c r="FX223" s="261"/>
      <c r="FY223" s="261"/>
      <c r="FZ223" s="261"/>
      <c r="GA223" s="261"/>
      <c r="GB223" s="261"/>
      <c r="GC223" s="261"/>
      <c r="GD223" s="261"/>
      <c r="GE223" s="261"/>
      <c r="GF223" s="261"/>
      <c r="GG223" s="261"/>
      <c r="GH223" s="261"/>
      <c r="GI223" s="261"/>
      <c r="GJ223" s="261"/>
      <c r="GK223" s="261"/>
      <c r="GL223" s="261"/>
      <c r="GM223" s="261"/>
      <c r="GN223" s="261"/>
      <c r="GO223" s="261"/>
      <c r="GP223" s="261"/>
      <c r="GQ223" s="261"/>
      <c r="GR223" s="261"/>
      <c r="GS223" s="261"/>
      <c r="GT223" s="261"/>
      <c r="GU223" s="261"/>
      <c r="GV223" s="261"/>
      <c r="GW223" s="261"/>
      <c r="GX223" s="261"/>
      <c r="GY223" s="261"/>
      <c r="GZ223" s="261"/>
      <c r="HA223" s="261"/>
      <c r="HB223" s="261"/>
      <c r="HC223" s="261"/>
      <c r="HD223" s="261"/>
      <c r="HE223" s="261"/>
      <c r="HF223" s="261"/>
      <c r="HG223" s="261"/>
      <c r="HH223" s="261"/>
      <c r="HI223" s="261"/>
      <c r="HJ223" s="261"/>
      <c r="HK223" s="261"/>
      <c r="HL223" s="261"/>
      <c r="HM223" s="261"/>
      <c r="HN223" s="261"/>
    </row>
    <row r="224" spans="1:222" s="262" customFormat="1" ht="55.2" customHeight="1" x14ac:dyDescent="0.2">
      <c r="A224" s="21" t="s">
        <v>153</v>
      </c>
      <c r="B224" s="22" t="s">
        <v>50</v>
      </c>
      <c r="C224" s="22" t="s">
        <v>52</v>
      </c>
      <c r="D224" s="22" t="s">
        <v>159</v>
      </c>
      <c r="E224" s="27" t="s">
        <v>182</v>
      </c>
      <c r="F224" s="568">
        <v>2018005810105</v>
      </c>
      <c r="G224" s="78" t="s">
        <v>404</v>
      </c>
      <c r="H224" s="50" t="s">
        <v>73</v>
      </c>
      <c r="I224" s="545" t="s">
        <v>405</v>
      </c>
      <c r="J224" s="455" t="s">
        <v>406</v>
      </c>
      <c r="K224" s="455" t="s">
        <v>407</v>
      </c>
      <c r="L224" s="456">
        <v>54</v>
      </c>
      <c r="M224" s="458" t="s">
        <v>867</v>
      </c>
      <c r="N224" s="458" t="s">
        <v>868</v>
      </c>
      <c r="O224" s="133" t="s">
        <v>631</v>
      </c>
      <c r="P224" s="29">
        <f t="shared" si="36"/>
        <v>8500000000</v>
      </c>
      <c r="Q224" s="193">
        <f t="shared" si="34"/>
        <v>8500000000</v>
      </c>
      <c r="R224" s="34">
        <f t="shared" si="35"/>
        <v>8500000000</v>
      </c>
      <c r="S224" s="123">
        <v>8500000000</v>
      </c>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261"/>
      <c r="CD224" s="261"/>
      <c r="CE224" s="261"/>
      <c r="CF224" s="261"/>
      <c r="CG224" s="261"/>
      <c r="CH224" s="261"/>
      <c r="CI224" s="261"/>
      <c r="CJ224" s="261"/>
      <c r="CK224" s="261"/>
      <c r="CL224" s="261"/>
      <c r="CM224" s="261"/>
      <c r="CN224" s="261"/>
      <c r="CO224" s="261"/>
      <c r="CP224" s="261"/>
      <c r="CQ224" s="261"/>
      <c r="CR224" s="261"/>
      <c r="CS224" s="261"/>
      <c r="CT224" s="261"/>
      <c r="CU224" s="261"/>
      <c r="CV224" s="261"/>
      <c r="CW224" s="261"/>
      <c r="CX224" s="261"/>
      <c r="CY224" s="261"/>
      <c r="CZ224" s="261"/>
      <c r="DA224" s="261"/>
      <c r="DB224" s="261"/>
      <c r="DC224" s="261"/>
      <c r="DD224" s="261"/>
      <c r="DE224" s="261"/>
      <c r="DF224" s="261"/>
      <c r="DG224" s="261"/>
      <c r="DH224" s="261"/>
      <c r="DI224" s="261"/>
      <c r="DJ224" s="261"/>
      <c r="DK224" s="261"/>
      <c r="DL224" s="261"/>
      <c r="DM224" s="261"/>
      <c r="DN224" s="261"/>
      <c r="DO224" s="261"/>
      <c r="DP224" s="261"/>
      <c r="DQ224" s="261"/>
      <c r="DR224" s="261"/>
      <c r="DS224" s="261"/>
      <c r="DT224" s="261"/>
      <c r="DU224" s="261"/>
      <c r="DV224" s="261"/>
      <c r="DW224" s="261"/>
      <c r="DX224" s="261"/>
      <c r="DY224" s="261"/>
      <c r="DZ224" s="261"/>
      <c r="EA224" s="261"/>
      <c r="EB224" s="261"/>
      <c r="EC224" s="261"/>
      <c r="ED224" s="261"/>
      <c r="EE224" s="261"/>
      <c r="EF224" s="261"/>
      <c r="EG224" s="261"/>
      <c r="EH224" s="261"/>
      <c r="EI224" s="261"/>
      <c r="EJ224" s="261"/>
      <c r="EK224" s="261"/>
      <c r="EL224" s="261"/>
      <c r="EM224" s="261"/>
      <c r="EN224" s="261"/>
      <c r="EO224" s="261"/>
      <c r="EP224" s="261"/>
      <c r="EQ224" s="261"/>
      <c r="ER224" s="261"/>
      <c r="ES224" s="261"/>
      <c r="ET224" s="261"/>
      <c r="EU224" s="261"/>
      <c r="EV224" s="261"/>
      <c r="EW224" s="261"/>
      <c r="EX224" s="261"/>
      <c r="EY224" s="261"/>
      <c r="EZ224" s="261"/>
      <c r="FA224" s="261"/>
      <c r="FB224" s="261"/>
      <c r="FC224" s="261"/>
      <c r="FD224" s="261"/>
      <c r="FE224" s="261"/>
      <c r="FF224" s="261"/>
      <c r="FG224" s="261"/>
      <c r="FH224" s="261"/>
      <c r="FI224" s="261"/>
      <c r="FJ224" s="261"/>
      <c r="FK224" s="261"/>
      <c r="FL224" s="261"/>
      <c r="FM224" s="261"/>
      <c r="FN224" s="261"/>
      <c r="FO224" s="261"/>
      <c r="FP224" s="261"/>
      <c r="FQ224" s="261"/>
      <c r="FR224" s="261"/>
      <c r="FS224" s="261"/>
      <c r="FT224" s="261"/>
      <c r="FU224" s="261"/>
      <c r="FV224" s="261"/>
      <c r="FW224" s="261"/>
      <c r="FX224" s="261"/>
      <c r="FY224" s="261"/>
      <c r="FZ224" s="261"/>
      <c r="GA224" s="261"/>
      <c r="GB224" s="261"/>
      <c r="GC224" s="261"/>
      <c r="GD224" s="261"/>
      <c r="GE224" s="261"/>
      <c r="GF224" s="261"/>
      <c r="GG224" s="261"/>
      <c r="GH224" s="261"/>
      <c r="GI224" s="261"/>
      <c r="GJ224" s="261"/>
      <c r="GK224" s="261"/>
      <c r="GL224" s="261"/>
      <c r="GM224" s="261"/>
      <c r="GN224" s="261"/>
      <c r="GO224" s="261"/>
      <c r="GP224" s="261"/>
      <c r="GQ224" s="261"/>
      <c r="GR224" s="261"/>
      <c r="GS224" s="261"/>
      <c r="GT224" s="261"/>
      <c r="GU224" s="261"/>
      <c r="GV224" s="261"/>
      <c r="GW224" s="261"/>
      <c r="GX224" s="261"/>
      <c r="GY224" s="261"/>
      <c r="GZ224" s="261"/>
      <c r="HA224" s="261"/>
      <c r="HB224" s="261"/>
      <c r="HC224" s="261"/>
      <c r="HD224" s="261"/>
      <c r="HE224" s="261"/>
      <c r="HF224" s="261"/>
      <c r="HG224" s="261"/>
      <c r="HH224" s="261"/>
      <c r="HI224" s="261"/>
      <c r="HJ224" s="261"/>
      <c r="HK224" s="261"/>
      <c r="HL224" s="261"/>
      <c r="HM224" s="261"/>
      <c r="HN224" s="261"/>
    </row>
    <row r="225" spans="1:222" s="262" customFormat="1" ht="39" customHeight="1" x14ac:dyDescent="0.2">
      <c r="A225" s="21" t="s">
        <v>153</v>
      </c>
      <c r="B225" s="22" t="s">
        <v>50</v>
      </c>
      <c r="C225" s="22" t="s">
        <v>52</v>
      </c>
      <c r="D225" s="22" t="s">
        <v>159</v>
      </c>
      <c r="E225" s="27" t="s">
        <v>182</v>
      </c>
      <c r="F225" s="568">
        <v>2018005810103</v>
      </c>
      <c r="G225" s="78" t="s">
        <v>408</v>
      </c>
      <c r="H225" s="50" t="s">
        <v>73</v>
      </c>
      <c r="I225" s="545" t="s">
        <v>405</v>
      </c>
      <c r="J225" s="455" t="s">
        <v>406</v>
      </c>
      <c r="K225" s="455" t="s">
        <v>407</v>
      </c>
      <c r="L225" s="456">
        <v>54</v>
      </c>
      <c r="M225" s="458" t="s">
        <v>867</v>
      </c>
      <c r="N225" s="458" t="s">
        <v>868</v>
      </c>
      <c r="O225" s="133" t="s">
        <v>632</v>
      </c>
      <c r="P225" s="29">
        <f t="shared" si="36"/>
        <v>2550000000</v>
      </c>
      <c r="Q225" s="193">
        <f t="shared" si="34"/>
        <v>2550000000</v>
      </c>
      <c r="R225" s="34">
        <f t="shared" si="35"/>
        <v>2550000000</v>
      </c>
      <c r="S225" s="123">
        <v>2550000000</v>
      </c>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261"/>
      <c r="CD225" s="261"/>
      <c r="CE225" s="261"/>
      <c r="CF225" s="261"/>
      <c r="CG225" s="261"/>
      <c r="CH225" s="261"/>
      <c r="CI225" s="261"/>
      <c r="CJ225" s="261"/>
      <c r="CK225" s="261"/>
      <c r="CL225" s="261"/>
      <c r="CM225" s="261"/>
      <c r="CN225" s="261"/>
      <c r="CO225" s="261"/>
      <c r="CP225" s="261"/>
      <c r="CQ225" s="261"/>
      <c r="CR225" s="261"/>
      <c r="CS225" s="261"/>
      <c r="CT225" s="261"/>
      <c r="CU225" s="261"/>
      <c r="CV225" s="261"/>
      <c r="CW225" s="261"/>
      <c r="CX225" s="261"/>
      <c r="CY225" s="261"/>
      <c r="CZ225" s="261"/>
      <c r="DA225" s="261"/>
      <c r="DB225" s="261"/>
      <c r="DC225" s="261"/>
      <c r="DD225" s="261"/>
      <c r="DE225" s="261"/>
      <c r="DF225" s="261"/>
      <c r="DG225" s="261"/>
      <c r="DH225" s="261"/>
      <c r="DI225" s="261"/>
      <c r="DJ225" s="261"/>
      <c r="DK225" s="261"/>
      <c r="DL225" s="261"/>
      <c r="DM225" s="261"/>
      <c r="DN225" s="261"/>
      <c r="DO225" s="261"/>
      <c r="DP225" s="261"/>
      <c r="DQ225" s="261"/>
      <c r="DR225" s="261"/>
      <c r="DS225" s="261"/>
      <c r="DT225" s="261"/>
      <c r="DU225" s="261"/>
      <c r="DV225" s="261"/>
      <c r="DW225" s="261"/>
      <c r="DX225" s="261"/>
      <c r="DY225" s="261"/>
      <c r="DZ225" s="261"/>
      <c r="EA225" s="261"/>
      <c r="EB225" s="261"/>
      <c r="EC225" s="261"/>
      <c r="ED225" s="261"/>
      <c r="EE225" s="261"/>
      <c r="EF225" s="261"/>
      <c r="EG225" s="261"/>
      <c r="EH225" s="261"/>
      <c r="EI225" s="261"/>
      <c r="EJ225" s="261"/>
      <c r="EK225" s="261"/>
      <c r="EL225" s="261"/>
      <c r="EM225" s="261"/>
      <c r="EN225" s="261"/>
      <c r="EO225" s="261"/>
      <c r="EP225" s="261"/>
      <c r="EQ225" s="261"/>
      <c r="ER225" s="261"/>
      <c r="ES225" s="261"/>
      <c r="ET225" s="261"/>
      <c r="EU225" s="261"/>
      <c r="EV225" s="261"/>
      <c r="EW225" s="261"/>
      <c r="EX225" s="261"/>
      <c r="EY225" s="261"/>
      <c r="EZ225" s="261"/>
      <c r="FA225" s="261"/>
      <c r="FB225" s="261"/>
      <c r="FC225" s="261"/>
      <c r="FD225" s="261"/>
      <c r="FE225" s="261"/>
      <c r="FF225" s="261"/>
      <c r="FG225" s="261"/>
      <c r="FH225" s="261"/>
      <c r="FI225" s="261"/>
      <c r="FJ225" s="261"/>
      <c r="FK225" s="261"/>
      <c r="FL225" s="261"/>
      <c r="FM225" s="261"/>
      <c r="FN225" s="261"/>
      <c r="FO225" s="261"/>
      <c r="FP225" s="261"/>
      <c r="FQ225" s="261"/>
      <c r="FR225" s="261"/>
      <c r="FS225" s="261"/>
      <c r="FT225" s="261"/>
      <c r="FU225" s="261"/>
      <c r="FV225" s="261"/>
      <c r="FW225" s="261"/>
      <c r="FX225" s="261"/>
      <c r="FY225" s="261"/>
      <c r="FZ225" s="261"/>
      <c r="GA225" s="261"/>
      <c r="GB225" s="261"/>
      <c r="GC225" s="261"/>
      <c r="GD225" s="261"/>
      <c r="GE225" s="261"/>
      <c r="GF225" s="261"/>
      <c r="GG225" s="261"/>
      <c r="GH225" s="261"/>
      <c r="GI225" s="261"/>
      <c r="GJ225" s="261"/>
      <c r="GK225" s="261"/>
      <c r="GL225" s="261"/>
      <c r="GM225" s="261"/>
      <c r="GN225" s="261"/>
      <c r="GO225" s="261"/>
      <c r="GP225" s="261"/>
      <c r="GQ225" s="261"/>
      <c r="GR225" s="261"/>
      <c r="GS225" s="261"/>
      <c r="GT225" s="261"/>
      <c r="GU225" s="261"/>
      <c r="GV225" s="261"/>
      <c r="GW225" s="261"/>
      <c r="GX225" s="261"/>
      <c r="GY225" s="261"/>
      <c r="GZ225" s="261"/>
      <c r="HA225" s="261"/>
      <c r="HB225" s="261"/>
      <c r="HC225" s="261"/>
      <c r="HD225" s="261"/>
      <c r="HE225" s="261"/>
      <c r="HF225" s="261"/>
      <c r="HG225" s="261"/>
      <c r="HH225" s="261"/>
      <c r="HI225" s="261"/>
      <c r="HJ225" s="261"/>
      <c r="HK225" s="261"/>
      <c r="HL225" s="261"/>
      <c r="HM225" s="261"/>
      <c r="HN225" s="261"/>
    </row>
    <row r="226" spans="1:222" s="262" customFormat="1" ht="63" customHeight="1" x14ac:dyDescent="0.2">
      <c r="A226" s="21" t="s">
        <v>153</v>
      </c>
      <c r="B226" s="22" t="s">
        <v>50</v>
      </c>
      <c r="C226" s="22" t="s">
        <v>52</v>
      </c>
      <c r="D226" s="22" t="s">
        <v>159</v>
      </c>
      <c r="E226" s="27" t="s">
        <v>182</v>
      </c>
      <c r="F226" s="568">
        <v>2018005810126</v>
      </c>
      <c r="G226" s="78" t="s">
        <v>409</v>
      </c>
      <c r="H226" s="50" t="s">
        <v>73</v>
      </c>
      <c r="I226" s="545" t="s">
        <v>405</v>
      </c>
      <c r="J226" s="455" t="s">
        <v>406</v>
      </c>
      <c r="K226" s="455" t="s">
        <v>407</v>
      </c>
      <c r="L226" s="456">
        <v>54</v>
      </c>
      <c r="M226" s="458" t="s">
        <v>867</v>
      </c>
      <c r="N226" s="458" t="s">
        <v>868</v>
      </c>
      <c r="O226" s="133" t="s">
        <v>633</v>
      </c>
      <c r="P226" s="29">
        <f t="shared" si="36"/>
        <v>6070700000</v>
      </c>
      <c r="Q226" s="193">
        <f t="shared" si="34"/>
        <v>6070700000</v>
      </c>
      <c r="R226" s="34">
        <f t="shared" si="35"/>
        <v>6070700000</v>
      </c>
      <c r="S226" s="123">
        <v>6070700000</v>
      </c>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261"/>
      <c r="CD226" s="261"/>
      <c r="CE226" s="261"/>
      <c r="CF226" s="261"/>
      <c r="CG226" s="261"/>
      <c r="CH226" s="261"/>
      <c r="CI226" s="261"/>
      <c r="CJ226" s="261"/>
      <c r="CK226" s="261"/>
      <c r="CL226" s="261"/>
      <c r="CM226" s="261"/>
      <c r="CN226" s="261"/>
      <c r="CO226" s="261"/>
      <c r="CP226" s="261"/>
      <c r="CQ226" s="261"/>
      <c r="CR226" s="261"/>
      <c r="CS226" s="261"/>
      <c r="CT226" s="261"/>
      <c r="CU226" s="261"/>
      <c r="CV226" s="261"/>
      <c r="CW226" s="261"/>
      <c r="CX226" s="261"/>
      <c r="CY226" s="261"/>
      <c r="CZ226" s="261"/>
      <c r="DA226" s="261"/>
      <c r="DB226" s="261"/>
      <c r="DC226" s="261"/>
      <c r="DD226" s="261"/>
      <c r="DE226" s="261"/>
      <c r="DF226" s="261"/>
      <c r="DG226" s="261"/>
      <c r="DH226" s="261"/>
      <c r="DI226" s="261"/>
      <c r="DJ226" s="261"/>
      <c r="DK226" s="261"/>
      <c r="DL226" s="261"/>
      <c r="DM226" s="261"/>
      <c r="DN226" s="261"/>
      <c r="DO226" s="261"/>
      <c r="DP226" s="261"/>
      <c r="DQ226" s="261"/>
      <c r="DR226" s="261"/>
      <c r="DS226" s="261"/>
      <c r="DT226" s="261"/>
      <c r="DU226" s="261"/>
      <c r="DV226" s="261"/>
      <c r="DW226" s="261"/>
      <c r="DX226" s="261"/>
      <c r="DY226" s="261"/>
      <c r="DZ226" s="261"/>
      <c r="EA226" s="261"/>
      <c r="EB226" s="261"/>
      <c r="EC226" s="261"/>
      <c r="ED226" s="261"/>
      <c r="EE226" s="261"/>
      <c r="EF226" s="261"/>
      <c r="EG226" s="261"/>
      <c r="EH226" s="261"/>
      <c r="EI226" s="261"/>
      <c r="EJ226" s="261"/>
      <c r="EK226" s="261"/>
      <c r="EL226" s="261"/>
      <c r="EM226" s="261"/>
      <c r="EN226" s="261"/>
      <c r="EO226" s="261"/>
      <c r="EP226" s="261"/>
      <c r="EQ226" s="261"/>
      <c r="ER226" s="261"/>
      <c r="ES226" s="261"/>
      <c r="ET226" s="261"/>
      <c r="EU226" s="261"/>
      <c r="EV226" s="261"/>
      <c r="EW226" s="261"/>
      <c r="EX226" s="261"/>
      <c r="EY226" s="261"/>
      <c r="EZ226" s="261"/>
      <c r="FA226" s="261"/>
      <c r="FB226" s="261"/>
      <c r="FC226" s="261"/>
      <c r="FD226" s="261"/>
      <c r="FE226" s="261"/>
      <c r="FF226" s="261"/>
      <c r="FG226" s="261"/>
      <c r="FH226" s="261"/>
      <c r="FI226" s="261"/>
      <c r="FJ226" s="261"/>
      <c r="FK226" s="261"/>
      <c r="FL226" s="261"/>
      <c r="FM226" s="261"/>
      <c r="FN226" s="261"/>
      <c r="FO226" s="261"/>
      <c r="FP226" s="261"/>
      <c r="FQ226" s="261"/>
      <c r="FR226" s="261"/>
      <c r="FS226" s="261"/>
      <c r="FT226" s="261"/>
      <c r="FU226" s="261"/>
      <c r="FV226" s="261"/>
      <c r="FW226" s="261"/>
      <c r="FX226" s="261"/>
      <c r="FY226" s="261"/>
      <c r="FZ226" s="261"/>
      <c r="GA226" s="261"/>
      <c r="GB226" s="261"/>
      <c r="GC226" s="261"/>
      <c r="GD226" s="261"/>
      <c r="GE226" s="261"/>
      <c r="GF226" s="261"/>
      <c r="GG226" s="261"/>
      <c r="GH226" s="261"/>
      <c r="GI226" s="261"/>
      <c r="GJ226" s="261"/>
      <c r="GK226" s="261"/>
      <c r="GL226" s="261"/>
      <c r="GM226" s="261"/>
      <c r="GN226" s="261"/>
      <c r="GO226" s="261"/>
      <c r="GP226" s="261"/>
      <c r="GQ226" s="261"/>
      <c r="GR226" s="261"/>
      <c r="GS226" s="261"/>
      <c r="GT226" s="261"/>
      <c r="GU226" s="261"/>
      <c r="GV226" s="261"/>
      <c r="GW226" s="261"/>
      <c r="GX226" s="261"/>
      <c r="GY226" s="261"/>
      <c r="GZ226" s="261"/>
      <c r="HA226" s="261"/>
      <c r="HB226" s="261"/>
      <c r="HC226" s="261"/>
      <c r="HD226" s="261"/>
      <c r="HE226" s="261"/>
      <c r="HF226" s="261"/>
      <c r="HG226" s="261"/>
      <c r="HH226" s="261"/>
      <c r="HI226" s="261"/>
      <c r="HJ226" s="261"/>
      <c r="HK226" s="261"/>
      <c r="HL226" s="261"/>
      <c r="HM226" s="261"/>
      <c r="HN226" s="261"/>
    </row>
    <row r="227" spans="1:222" s="262" customFormat="1" ht="55.2" customHeight="1" x14ac:dyDescent="0.2">
      <c r="A227" s="21" t="s">
        <v>153</v>
      </c>
      <c r="B227" s="22" t="s">
        <v>50</v>
      </c>
      <c r="C227" s="22" t="s">
        <v>52</v>
      </c>
      <c r="D227" s="22" t="s">
        <v>159</v>
      </c>
      <c r="E227" s="27" t="s">
        <v>182</v>
      </c>
      <c r="F227" s="568">
        <v>2018005810117</v>
      </c>
      <c r="G227" s="78" t="s">
        <v>410</v>
      </c>
      <c r="H227" s="50" t="s">
        <v>73</v>
      </c>
      <c r="I227" s="463">
        <v>37345</v>
      </c>
      <c r="J227" s="455" t="s">
        <v>275</v>
      </c>
      <c r="K227" s="455" t="s">
        <v>274</v>
      </c>
      <c r="L227" s="456">
        <v>350</v>
      </c>
      <c r="M227" s="458" t="s">
        <v>867</v>
      </c>
      <c r="N227" s="458" t="s">
        <v>868</v>
      </c>
      <c r="O227" s="133" t="s">
        <v>726</v>
      </c>
      <c r="P227" s="29">
        <f t="shared" si="36"/>
        <v>117343873</v>
      </c>
      <c r="Q227" s="193">
        <f t="shared" si="34"/>
        <v>117343873</v>
      </c>
      <c r="R227" s="34">
        <f t="shared" si="35"/>
        <v>117343873</v>
      </c>
      <c r="S227" s="123">
        <v>117343873</v>
      </c>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270"/>
      <c r="CD227" s="270"/>
      <c r="CE227" s="270"/>
      <c r="CF227" s="270"/>
      <c r="CG227" s="270"/>
      <c r="CH227" s="270"/>
      <c r="CI227" s="270"/>
      <c r="CJ227" s="270"/>
      <c r="CK227" s="270"/>
      <c r="CL227" s="270"/>
      <c r="CM227" s="270"/>
      <c r="CN227" s="270"/>
      <c r="CO227" s="270"/>
      <c r="CP227" s="270"/>
      <c r="CQ227" s="270"/>
      <c r="CR227" s="270"/>
      <c r="CS227" s="270"/>
      <c r="CT227" s="270"/>
      <c r="CU227" s="270"/>
      <c r="CV227" s="270"/>
      <c r="CW227" s="270"/>
      <c r="CX227" s="270"/>
      <c r="CY227" s="270"/>
      <c r="CZ227" s="270"/>
      <c r="DA227" s="270"/>
      <c r="DB227" s="270"/>
      <c r="DC227" s="270"/>
      <c r="DD227" s="270"/>
      <c r="DE227" s="270"/>
      <c r="DF227" s="270"/>
      <c r="DG227" s="270"/>
      <c r="DH227" s="270"/>
      <c r="DI227" s="270"/>
      <c r="DJ227" s="270"/>
      <c r="DK227" s="270"/>
      <c r="DL227" s="270"/>
      <c r="DM227" s="270"/>
      <c r="DN227" s="270"/>
      <c r="DO227" s="270"/>
      <c r="DP227" s="270"/>
      <c r="DQ227" s="270"/>
      <c r="DR227" s="270"/>
      <c r="DS227" s="270"/>
      <c r="DT227" s="270"/>
      <c r="DU227" s="270"/>
      <c r="DV227" s="270"/>
      <c r="DW227" s="270"/>
      <c r="DX227" s="270"/>
      <c r="DY227" s="270"/>
      <c r="DZ227" s="270"/>
      <c r="EA227" s="270"/>
      <c r="EB227" s="270"/>
      <c r="EC227" s="270"/>
      <c r="ED227" s="270"/>
      <c r="EE227" s="270"/>
      <c r="EF227" s="270"/>
      <c r="EG227" s="270"/>
      <c r="EH227" s="270"/>
      <c r="EI227" s="270"/>
      <c r="EJ227" s="270"/>
      <c r="EK227" s="270"/>
      <c r="EL227" s="270"/>
      <c r="EM227" s="270"/>
      <c r="EN227" s="270"/>
      <c r="EO227" s="270"/>
      <c r="EP227" s="270"/>
      <c r="EQ227" s="270"/>
      <c r="ER227" s="270"/>
      <c r="ES227" s="270"/>
      <c r="ET227" s="270"/>
      <c r="EU227" s="270"/>
      <c r="EV227" s="270"/>
      <c r="EW227" s="270"/>
      <c r="EX227" s="270"/>
      <c r="EY227" s="270"/>
      <c r="EZ227" s="270"/>
      <c r="FA227" s="270"/>
      <c r="FB227" s="270"/>
      <c r="FC227" s="270"/>
      <c r="FD227" s="270"/>
      <c r="FE227" s="270"/>
      <c r="FF227" s="270"/>
      <c r="FG227" s="270"/>
      <c r="FH227" s="270"/>
      <c r="FI227" s="270"/>
      <c r="FJ227" s="270"/>
      <c r="FK227" s="270"/>
      <c r="FL227" s="270"/>
      <c r="FM227" s="270"/>
      <c r="FN227" s="270"/>
      <c r="FO227" s="270"/>
      <c r="FP227" s="270"/>
      <c r="FQ227" s="270"/>
      <c r="FR227" s="270"/>
      <c r="FS227" s="270"/>
      <c r="FT227" s="270"/>
      <c r="FU227" s="270"/>
      <c r="FV227" s="270"/>
      <c r="FW227" s="270"/>
      <c r="FX227" s="270"/>
      <c r="FY227" s="270"/>
      <c r="FZ227" s="270"/>
      <c r="GA227" s="270"/>
      <c r="GB227" s="270"/>
      <c r="GC227" s="270"/>
      <c r="GD227" s="270"/>
      <c r="GE227" s="270"/>
      <c r="GF227" s="270"/>
      <c r="GG227" s="270"/>
      <c r="GH227" s="270"/>
      <c r="GI227" s="270"/>
      <c r="GJ227" s="270"/>
      <c r="GK227" s="270"/>
      <c r="GL227" s="270"/>
      <c r="GM227" s="270"/>
      <c r="GN227" s="270"/>
      <c r="GO227" s="270"/>
      <c r="GP227" s="270"/>
      <c r="GQ227" s="270"/>
      <c r="GR227" s="270"/>
      <c r="GS227" s="270"/>
      <c r="GT227" s="270"/>
      <c r="GU227" s="270"/>
      <c r="GV227" s="270"/>
      <c r="GW227" s="270"/>
      <c r="GX227" s="270"/>
      <c r="GY227" s="270"/>
      <c r="GZ227" s="270"/>
      <c r="HA227" s="270"/>
      <c r="HB227" s="270"/>
      <c r="HC227" s="270"/>
      <c r="HD227" s="270"/>
      <c r="HE227" s="270"/>
      <c r="HF227" s="270"/>
      <c r="HG227" s="270"/>
      <c r="HH227" s="261"/>
      <c r="HI227" s="261"/>
      <c r="HJ227" s="261"/>
      <c r="HK227" s="261"/>
      <c r="HL227" s="261"/>
      <c r="HM227" s="261"/>
      <c r="HN227" s="261"/>
    </row>
    <row r="228" spans="1:222" s="262" customFormat="1" ht="51" customHeight="1" x14ac:dyDescent="0.2">
      <c r="A228" s="21" t="s">
        <v>153</v>
      </c>
      <c r="B228" s="22" t="s">
        <v>50</v>
      </c>
      <c r="C228" s="22" t="s">
        <v>52</v>
      </c>
      <c r="D228" s="22" t="s">
        <v>159</v>
      </c>
      <c r="E228" s="27" t="s">
        <v>182</v>
      </c>
      <c r="F228" s="568">
        <v>2018005810042</v>
      </c>
      <c r="G228" s="78" t="s">
        <v>411</v>
      </c>
      <c r="H228" s="50" t="s">
        <v>73</v>
      </c>
      <c r="I228" s="463">
        <v>37345</v>
      </c>
      <c r="J228" s="455" t="s">
        <v>275</v>
      </c>
      <c r="K228" s="455" t="s">
        <v>274</v>
      </c>
      <c r="L228" s="456">
        <v>350</v>
      </c>
      <c r="M228" s="458" t="s">
        <v>867</v>
      </c>
      <c r="N228" s="458" t="s">
        <v>868</v>
      </c>
      <c r="O228" s="133" t="s">
        <v>727</v>
      </c>
      <c r="P228" s="29">
        <f t="shared" si="36"/>
        <v>617500000</v>
      </c>
      <c r="Q228" s="193">
        <f t="shared" si="34"/>
        <v>617500000</v>
      </c>
      <c r="R228" s="34">
        <f t="shared" si="35"/>
        <v>617500000</v>
      </c>
      <c r="S228" s="123">
        <v>317500000</v>
      </c>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v>300000000</v>
      </c>
      <c r="BU228" s="32"/>
      <c r="BV228" s="32"/>
      <c r="BW228" s="32"/>
      <c r="BX228" s="32"/>
      <c r="BY228" s="32"/>
      <c r="BZ228" s="32"/>
      <c r="CA228" s="32"/>
      <c r="CB228" s="32"/>
      <c r="CC228" s="270"/>
      <c r="CD228" s="270"/>
      <c r="CE228" s="270"/>
      <c r="CF228" s="270"/>
      <c r="CG228" s="270"/>
      <c r="CH228" s="270"/>
      <c r="CI228" s="270"/>
      <c r="CJ228" s="270"/>
      <c r="CK228" s="270"/>
      <c r="CL228" s="270"/>
      <c r="CM228" s="270"/>
      <c r="CN228" s="270"/>
      <c r="CO228" s="270"/>
      <c r="CP228" s="270"/>
      <c r="CQ228" s="270"/>
      <c r="CR228" s="270"/>
      <c r="CS228" s="270"/>
      <c r="CT228" s="270"/>
      <c r="CU228" s="270"/>
      <c r="CV228" s="270"/>
      <c r="CW228" s="270"/>
      <c r="CX228" s="270"/>
      <c r="CY228" s="270"/>
      <c r="CZ228" s="270"/>
      <c r="DA228" s="270"/>
      <c r="DB228" s="270"/>
      <c r="DC228" s="270"/>
      <c r="DD228" s="270"/>
      <c r="DE228" s="270"/>
      <c r="DF228" s="270"/>
      <c r="DG228" s="270"/>
      <c r="DH228" s="270"/>
      <c r="DI228" s="270"/>
      <c r="DJ228" s="270"/>
      <c r="DK228" s="270"/>
      <c r="DL228" s="270"/>
      <c r="DM228" s="270"/>
      <c r="DN228" s="270"/>
      <c r="DO228" s="270"/>
      <c r="DP228" s="270"/>
      <c r="DQ228" s="270"/>
      <c r="DR228" s="270"/>
      <c r="DS228" s="270"/>
      <c r="DT228" s="270"/>
      <c r="DU228" s="270"/>
      <c r="DV228" s="270"/>
      <c r="DW228" s="270"/>
      <c r="DX228" s="270"/>
      <c r="DY228" s="270"/>
      <c r="DZ228" s="270"/>
      <c r="EA228" s="270"/>
      <c r="EB228" s="270"/>
      <c r="EC228" s="270"/>
      <c r="ED228" s="270"/>
      <c r="EE228" s="270"/>
      <c r="EF228" s="270"/>
      <c r="EG228" s="270"/>
      <c r="EH228" s="270"/>
      <c r="EI228" s="270"/>
      <c r="EJ228" s="270"/>
      <c r="EK228" s="270"/>
      <c r="EL228" s="270"/>
      <c r="EM228" s="270"/>
      <c r="EN228" s="270"/>
      <c r="EO228" s="270"/>
      <c r="EP228" s="270"/>
      <c r="EQ228" s="270"/>
      <c r="ER228" s="270"/>
      <c r="ES228" s="270"/>
      <c r="ET228" s="270"/>
      <c r="EU228" s="270"/>
      <c r="EV228" s="270"/>
      <c r="EW228" s="270"/>
      <c r="EX228" s="270"/>
      <c r="EY228" s="270"/>
      <c r="EZ228" s="270"/>
      <c r="FA228" s="270"/>
      <c r="FB228" s="270"/>
      <c r="FC228" s="270"/>
      <c r="FD228" s="270"/>
      <c r="FE228" s="270"/>
      <c r="FF228" s="270"/>
      <c r="FG228" s="270"/>
      <c r="FH228" s="270"/>
      <c r="FI228" s="270"/>
      <c r="FJ228" s="270"/>
      <c r="FK228" s="270"/>
      <c r="FL228" s="270"/>
      <c r="FM228" s="270"/>
      <c r="FN228" s="270"/>
      <c r="FO228" s="270"/>
      <c r="FP228" s="270"/>
      <c r="FQ228" s="270"/>
      <c r="FR228" s="270"/>
      <c r="FS228" s="270"/>
      <c r="FT228" s="270"/>
      <c r="FU228" s="270"/>
      <c r="FV228" s="270"/>
      <c r="FW228" s="270"/>
      <c r="FX228" s="270"/>
      <c r="FY228" s="270"/>
      <c r="FZ228" s="270"/>
      <c r="GA228" s="270"/>
      <c r="GB228" s="270"/>
      <c r="GC228" s="270"/>
      <c r="GD228" s="270"/>
      <c r="GE228" s="270"/>
      <c r="GF228" s="270"/>
      <c r="GG228" s="270"/>
      <c r="GH228" s="270"/>
      <c r="GI228" s="270"/>
      <c r="GJ228" s="270"/>
      <c r="GK228" s="270"/>
      <c r="GL228" s="270"/>
      <c r="GM228" s="270"/>
      <c r="GN228" s="270"/>
      <c r="GO228" s="270"/>
      <c r="GP228" s="270"/>
      <c r="GQ228" s="270"/>
      <c r="GR228" s="270"/>
      <c r="GS228" s="270"/>
      <c r="GT228" s="270"/>
      <c r="GU228" s="270"/>
      <c r="GV228" s="270"/>
      <c r="GW228" s="270"/>
      <c r="GX228" s="270"/>
      <c r="GY228" s="270"/>
      <c r="GZ228" s="270"/>
      <c r="HA228" s="270"/>
      <c r="HB228" s="270"/>
      <c r="HC228" s="270"/>
      <c r="HD228" s="270"/>
      <c r="HE228" s="270"/>
      <c r="HF228" s="270"/>
      <c r="HG228" s="270"/>
      <c r="HH228" s="261"/>
      <c r="HI228" s="261"/>
      <c r="HJ228" s="261"/>
      <c r="HK228" s="261"/>
      <c r="HL228" s="261"/>
      <c r="HM228" s="261"/>
      <c r="HN228" s="261"/>
    </row>
    <row r="229" spans="1:222" s="262" customFormat="1" ht="45" customHeight="1" x14ac:dyDescent="0.2">
      <c r="A229" s="21" t="s">
        <v>153</v>
      </c>
      <c r="B229" s="22" t="s">
        <v>50</v>
      </c>
      <c r="C229" s="22" t="s">
        <v>52</v>
      </c>
      <c r="D229" s="22" t="s">
        <v>159</v>
      </c>
      <c r="E229" s="27" t="s">
        <v>182</v>
      </c>
      <c r="F229" s="568">
        <v>2018005810095</v>
      </c>
      <c r="G229" s="78" t="s">
        <v>412</v>
      </c>
      <c r="H229" s="50" t="s">
        <v>73</v>
      </c>
      <c r="I229" s="463">
        <v>37345</v>
      </c>
      <c r="J229" s="455" t="s">
        <v>275</v>
      </c>
      <c r="K229" s="455" t="s">
        <v>274</v>
      </c>
      <c r="L229" s="456">
        <v>350</v>
      </c>
      <c r="M229" s="458" t="s">
        <v>867</v>
      </c>
      <c r="N229" s="458" t="s">
        <v>868</v>
      </c>
      <c r="O229" s="133" t="s">
        <v>634</v>
      </c>
      <c r="P229" s="29">
        <f t="shared" si="36"/>
        <v>254476873</v>
      </c>
      <c r="Q229" s="193">
        <f t="shared" si="34"/>
        <v>254476873</v>
      </c>
      <c r="R229" s="34">
        <f t="shared" si="35"/>
        <v>254476873</v>
      </c>
      <c r="S229" s="123"/>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v>254476873</v>
      </c>
      <c r="BU229" s="32"/>
      <c r="BV229" s="32"/>
      <c r="BW229" s="32"/>
      <c r="BX229" s="32"/>
      <c r="BY229" s="32"/>
      <c r="BZ229" s="32"/>
      <c r="CA229" s="32"/>
      <c r="CB229" s="32"/>
      <c r="CC229" s="270"/>
      <c r="CD229" s="270"/>
      <c r="CE229" s="270"/>
      <c r="CF229" s="270"/>
      <c r="CG229" s="270"/>
      <c r="CH229" s="270"/>
      <c r="CI229" s="270"/>
      <c r="CJ229" s="270"/>
      <c r="CK229" s="270"/>
      <c r="CL229" s="270"/>
      <c r="CM229" s="270"/>
      <c r="CN229" s="270"/>
      <c r="CO229" s="270"/>
      <c r="CP229" s="270"/>
      <c r="CQ229" s="270"/>
      <c r="CR229" s="270"/>
      <c r="CS229" s="270"/>
      <c r="CT229" s="270"/>
      <c r="CU229" s="270"/>
      <c r="CV229" s="270"/>
      <c r="CW229" s="270"/>
      <c r="CX229" s="270"/>
      <c r="CY229" s="270"/>
      <c r="CZ229" s="270"/>
      <c r="DA229" s="270"/>
      <c r="DB229" s="270"/>
      <c r="DC229" s="270"/>
      <c r="DD229" s="270"/>
      <c r="DE229" s="270"/>
      <c r="DF229" s="270"/>
      <c r="DG229" s="270"/>
      <c r="DH229" s="270"/>
      <c r="DI229" s="270"/>
      <c r="DJ229" s="270"/>
      <c r="DK229" s="270"/>
      <c r="DL229" s="270"/>
      <c r="DM229" s="270"/>
      <c r="DN229" s="270"/>
      <c r="DO229" s="270"/>
      <c r="DP229" s="270"/>
      <c r="DQ229" s="270"/>
      <c r="DR229" s="270"/>
      <c r="DS229" s="270"/>
      <c r="DT229" s="270"/>
      <c r="DU229" s="270"/>
      <c r="DV229" s="270"/>
      <c r="DW229" s="270"/>
      <c r="DX229" s="270"/>
      <c r="DY229" s="270"/>
      <c r="DZ229" s="270"/>
      <c r="EA229" s="270"/>
      <c r="EB229" s="270"/>
      <c r="EC229" s="270"/>
      <c r="ED229" s="270"/>
      <c r="EE229" s="270"/>
      <c r="EF229" s="270"/>
      <c r="EG229" s="270"/>
      <c r="EH229" s="270"/>
      <c r="EI229" s="270"/>
      <c r="EJ229" s="270"/>
      <c r="EK229" s="270"/>
      <c r="EL229" s="270"/>
      <c r="EM229" s="270"/>
      <c r="EN229" s="270"/>
      <c r="EO229" s="270"/>
      <c r="EP229" s="270"/>
      <c r="EQ229" s="270"/>
      <c r="ER229" s="270"/>
      <c r="ES229" s="270"/>
      <c r="ET229" s="270"/>
      <c r="EU229" s="270"/>
      <c r="EV229" s="270"/>
      <c r="EW229" s="270"/>
      <c r="EX229" s="270"/>
      <c r="EY229" s="270"/>
      <c r="EZ229" s="270"/>
      <c r="FA229" s="270"/>
      <c r="FB229" s="270"/>
      <c r="FC229" s="270"/>
      <c r="FD229" s="270"/>
      <c r="FE229" s="270"/>
      <c r="FF229" s="270"/>
      <c r="FG229" s="270"/>
      <c r="FH229" s="270"/>
      <c r="FI229" s="270"/>
      <c r="FJ229" s="270"/>
      <c r="FK229" s="270"/>
      <c r="FL229" s="270"/>
      <c r="FM229" s="270"/>
      <c r="FN229" s="270"/>
      <c r="FO229" s="270"/>
      <c r="FP229" s="270"/>
      <c r="FQ229" s="270"/>
      <c r="FR229" s="270"/>
      <c r="FS229" s="270"/>
      <c r="FT229" s="270"/>
      <c r="FU229" s="270"/>
      <c r="FV229" s="270"/>
      <c r="FW229" s="270"/>
      <c r="FX229" s="270"/>
      <c r="FY229" s="270"/>
      <c r="FZ229" s="270"/>
      <c r="GA229" s="270"/>
      <c r="GB229" s="270"/>
      <c r="GC229" s="270"/>
      <c r="GD229" s="270"/>
      <c r="GE229" s="270"/>
      <c r="GF229" s="270"/>
      <c r="GG229" s="270"/>
      <c r="GH229" s="270"/>
      <c r="GI229" s="270"/>
      <c r="GJ229" s="270"/>
      <c r="GK229" s="270"/>
      <c r="GL229" s="270"/>
      <c r="GM229" s="270"/>
      <c r="GN229" s="270"/>
      <c r="GO229" s="270"/>
      <c r="GP229" s="270"/>
      <c r="GQ229" s="270"/>
      <c r="GR229" s="270"/>
      <c r="GS229" s="270"/>
      <c r="GT229" s="270"/>
      <c r="GU229" s="270"/>
      <c r="GV229" s="270"/>
      <c r="GW229" s="270"/>
      <c r="GX229" s="270"/>
      <c r="GY229" s="270"/>
      <c r="GZ229" s="270"/>
      <c r="HA229" s="270"/>
      <c r="HB229" s="270"/>
      <c r="HC229" s="270"/>
      <c r="HD229" s="270"/>
      <c r="HE229" s="270"/>
      <c r="HF229" s="270"/>
      <c r="HG229" s="270"/>
      <c r="HH229" s="261"/>
      <c r="HI229" s="261"/>
      <c r="HJ229" s="261"/>
      <c r="HK229" s="261"/>
      <c r="HL229" s="261"/>
      <c r="HM229" s="261"/>
      <c r="HN229" s="261"/>
    </row>
    <row r="230" spans="1:222" s="262" customFormat="1" ht="39" x14ac:dyDescent="0.2">
      <c r="A230" s="21" t="s">
        <v>153</v>
      </c>
      <c r="B230" s="22" t="s">
        <v>50</v>
      </c>
      <c r="C230" s="22" t="s">
        <v>52</v>
      </c>
      <c r="D230" s="22" t="s">
        <v>159</v>
      </c>
      <c r="E230" s="27" t="s">
        <v>182</v>
      </c>
      <c r="F230" s="568">
        <v>2018005810321</v>
      </c>
      <c r="G230" s="41" t="s">
        <v>1130</v>
      </c>
      <c r="H230" s="50" t="s">
        <v>73</v>
      </c>
      <c r="I230" s="459">
        <v>37345</v>
      </c>
      <c r="J230" s="455" t="s">
        <v>275</v>
      </c>
      <c r="K230" s="455" t="s">
        <v>274</v>
      </c>
      <c r="L230" s="456">
        <v>350</v>
      </c>
      <c r="M230" s="458" t="s">
        <v>867</v>
      </c>
      <c r="N230" s="458" t="s">
        <v>868</v>
      </c>
      <c r="O230" s="422" t="s">
        <v>1052</v>
      </c>
      <c r="P230" s="29">
        <f t="shared" si="36"/>
        <v>580000000</v>
      </c>
      <c r="Q230" s="410">
        <f t="shared" si="34"/>
        <v>580000000</v>
      </c>
      <c r="R230" s="34">
        <f t="shared" si="35"/>
        <v>580000000</v>
      </c>
      <c r="S230" s="123">
        <v>580000000</v>
      </c>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270"/>
      <c r="CD230" s="270"/>
      <c r="CE230" s="270"/>
      <c r="CF230" s="270"/>
      <c r="CG230" s="270"/>
      <c r="CH230" s="270"/>
      <c r="CI230" s="270"/>
      <c r="CJ230" s="270"/>
      <c r="CK230" s="270"/>
      <c r="CL230" s="270"/>
      <c r="CM230" s="270"/>
      <c r="CN230" s="270"/>
      <c r="CO230" s="270"/>
      <c r="CP230" s="270"/>
      <c r="CQ230" s="270"/>
      <c r="CR230" s="270"/>
      <c r="CS230" s="270"/>
      <c r="CT230" s="270"/>
      <c r="CU230" s="270"/>
      <c r="CV230" s="270"/>
      <c r="CW230" s="270"/>
      <c r="CX230" s="270"/>
      <c r="CY230" s="270"/>
      <c r="CZ230" s="270"/>
      <c r="DA230" s="270"/>
      <c r="DB230" s="270"/>
      <c r="DC230" s="270"/>
      <c r="DD230" s="270"/>
      <c r="DE230" s="270"/>
      <c r="DF230" s="270"/>
      <c r="DG230" s="270"/>
      <c r="DH230" s="270"/>
      <c r="DI230" s="270"/>
      <c r="DJ230" s="270"/>
      <c r="DK230" s="270"/>
      <c r="DL230" s="270"/>
      <c r="DM230" s="270"/>
      <c r="DN230" s="270"/>
      <c r="DO230" s="270"/>
      <c r="DP230" s="270"/>
      <c r="DQ230" s="270"/>
      <c r="DR230" s="270"/>
      <c r="DS230" s="270"/>
      <c r="DT230" s="270"/>
      <c r="DU230" s="270"/>
      <c r="DV230" s="270"/>
      <c r="DW230" s="270"/>
      <c r="DX230" s="270"/>
      <c r="DY230" s="270"/>
      <c r="DZ230" s="270"/>
      <c r="EA230" s="270"/>
      <c r="EB230" s="270"/>
      <c r="EC230" s="270"/>
      <c r="ED230" s="270"/>
      <c r="EE230" s="270"/>
      <c r="EF230" s="270"/>
      <c r="EG230" s="270"/>
      <c r="EH230" s="270"/>
      <c r="EI230" s="270"/>
      <c r="EJ230" s="270"/>
      <c r="EK230" s="270"/>
      <c r="EL230" s="270"/>
      <c r="EM230" s="270"/>
      <c r="EN230" s="270"/>
      <c r="EO230" s="270"/>
      <c r="EP230" s="270"/>
      <c r="EQ230" s="270"/>
      <c r="ER230" s="270"/>
      <c r="ES230" s="270"/>
      <c r="ET230" s="270"/>
      <c r="EU230" s="270"/>
      <c r="EV230" s="270"/>
      <c r="EW230" s="270"/>
      <c r="EX230" s="270"/>
      <c r="EY230" s="270"/>
      <c r="EZ230" s="270"/>
      <c r="FA230" s="270"/>
      <c r="FB230" s="270"/>
      <c r="FC230" s="270"/>
      <c r="FD230" s="270"/>
      <c r="FE230" s="270"/>
      <c r="FF230" s="270"/>
      <c r="FG230" s="270"/>
      <c r="FH230" s="270"/>
      <c r="FI230" s="270"/>
      <c r="FJ230" s="270"/>
      <c r="FK230" s="270"/>
      <c r="FL230" s="270"/>
      <c r="FM230" s="270"/>
      <c r="FN230" s="270"/>
      <c r="FO230" s="270"/>
      <c r="FP230" s="270"/>
      <c r="FQ230" s="270"/>
      <c r="FR230" s="270"/>
      <c r="FS230" s="270"/>
      <c r="FT230" s="270"/>
      <c r="FU230" s="270"/>
      <c r="FV230" s="270"/>
      <c r="FW230" s="270"/>
      <c r="FX230" s="270"/>
      <c r="FY230" s="270"/>
      <c r="FZ230" s="270"/>
      <c r="GA230" s="270"/>
      <c r="GB230" s="270"/>
      <c r="GC230" s="270"/>
      <c r="GD230" s="270"/>
      <c r="GE230" s="270"/>
      <c r="GF230" s="270"/>
      <c r="GG230" s="270"/>
      <c r="GH230" s="270"/>
      <c r="GI230" s="270"/>
      <c r="GJ230" s="270"/>
      <c r="GK230" s="270"/>
      <c r="GL230" s="270"/>
      <c r="GM230" s="270"/>
      <c r="GN230" s="270"/>
      <c r="GO230" s="270"/>
      <c r="GP230" s="270"/>
      <c r="GQ230" s="270"/>
      <c r="GR230" s="270"/>
      <c r="GS230" s="270"/>
      <c r="GT230" s="270"/>
      <c r="GU230" s="270"/>
      <c r="GV230" s="270"/>
      <c r="GW230" s="270"/>
      <c r="GX230" s="270"/>
      <c r="GY230" s="270"/>
      <c r="GZ230" s="270"/>
      <c r="HA230" s="270"/>
      <c r="HB230" s="270"/>
      <c r="HC230" s="270"/>
      <c r="HD230" s="270"/>
      <c r="HE230" s="270"/>
      <c r="HF230" s="270"/>
      <c r="HG230" s="270"/>
      <c r="HH230" s="261"/>
      <c r="HI230" s="261"/>
      <c r="HJ230" s="261"/>
      <c r="HK230" s="261"/>
      <c r="HL230" s="261"/>
      <c r="HM230" s="261"/>
      <c r="HN230" s="261"/>
    </row>
    <row r="231" spans="1:222" s="262" customFormat="1" ht="39" x14ac:dyDescent="0.2">
      <c r="A231" s="21" t="s">
        <v>153</v>
      </c>
      <c r="B231" s="22" t="s">
        <v>50</v>
      </c>
      <c r="C231" s="22" t="s">
        <v>52</v>
      </c>
      <c r="D231" s="22" t="s">
        <v>159</v>
      </c>
      <c r="E231" s="27" t="s">
        <v>182</v>
      </c>
      <c r="F231" s="568">
        <v>2018005810062</v>
      </c>
      <c r="G231" s="41" t="s">
        <v>1131</v>
      </c>
      <c r="H231" s="50" t="s">
        <v>73</v>
      </c>
      <c r="I231" s="459">
        <v>37345</v>
      </c>
      <c r="J231" s="455" t="s">
        <v>275</v>
      </c>
      <c r="K231" s="455" t="s">
        <v>274</v>
      </c>
      <c r="L231" s="456">
        <v>350</v>
      </c>
      <c r="M231" s="458" t="s">
        <v>867</v>
      </c>
      <c r="N231" s="458" t="s">
        <v>868</v>
      </c>
      <c r="O231" s="422" t="s">
        <v>1053</v>
      </c>
      <c r="P231" s="29">
        <f t="shared" si="36"/>
        <v>700000000</v>
      </c>
      <c r="Q231" s="410">
        <f t="shared" si="34"/>
        <v>700000000</v>
      </c>
      <c r="R231" s="34">
        <f t="shared" si="35"/>
        <v>700000000</v>
      </c>
      <c r="S231" s="123">
        <v>700000000</v>
      </c>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260"/>
      <c r="CD231" s="260"/>
      <c r="CE231" s="260"/>
      <c r="CF231" s="260"/>
      <c r="CG231" s="260"/>
      <c r="CH231" s="260"/>
      <c r="CI231" s="260"/>
      <c r="CJ231" s="260"/>
      <c r="CK231" s="260"/>
      <c r="CL231" s="260"/>
      <c r="CM231" s="260"/>
      <c r="CN231" s="260"/>
      <c r="CO231" s="260"/>
      <c r="CP231" s="260"/>
      <c r="CQ231" s="260"/>
      <c r="CR231" s="260"/>
      <c r="CS231" s="260"/>
      <c r="CT231" s="260"/>
      <c r="CU231" s="260"/>
      <c r="CV231" s="260"/>
      <c r="CW231" s="260"/>
      <c r="CX231" s="260"/>
      <c r="CY231" s="260"/>
      <c r="CZ231" s="260"/>
      <c r="DA231" s="260"/>
      <c r="DB231" s="260"/>
      <c r="DC231" s="260"/>
      <c r="DD231" s="260"/>
      <c r="DE231" s="260"/>
      <c r="DF231" s="260"/>
      <c r="DG231" s="260"/>
      <c r="DH231" s="260"/>
      <c r="DI231" s="260"/>
      <c r="DJ231" s="260"/>
      <c r="DK231" s="260"/>
      <c r="DL231" s="260"/>
      <c r="DM231" s="260"/>
      <c r="DN231" s="260"/>
      <c r="DO231" s="260"/>
      <c r="DP231" s="260"/>
      <c r="DQ231" s="260"/>
      <c r="DR231" s="260"/>
      <c r="DS231" s="260"/>
      <c r="DT231" s="260"/>
      <c r="DU231" s="260"/>
      <c r="DV231" s="260"/>
      <c r="DW231" s="260"/>
      <c r="DX231" s="260"/>
      <c r="DY231" s="260"/>
      <c r="DZ231" s="260"/>
      <c r="EA231" s="260"/>
      <c r="EB231" s="260"/>
      <c r="EC231" s="260"/>
      <c r="ED231" s="260"/>
      <c r="EE231" s="260"/>
      <c r="EF231" s="260"/>
      <c r="EG231" s="260"/>
      <c r="EH231" s="260"/>
      <c r="EI231" s="260"/>
      <c r="EJ231" s="260"/>
      <c r="EK231" s="260"/>
      <c r="EL231" s="260"/>
      <c r="EM231" s="260"/>
      <c r="EN231" s="260"/>
      <c r="EO231" s="260"/>
      <c r="EP231" s="260"/>
      <c r="EQ231" s="260"/>
      <c r="ER231" s="260"/>
      <c r="ES231" s="260"/>
      <c r="ET231" s="260"/>
      <c r="EU231" s="260"/>
      <c r="EV231" s="260"/>
      <c r="EW231" s="260"/>
      <c r="EX231" s="260"/>
      <c r="EY231" s="260"/>
      <c r="EZ231" s="260"/>
      <c r="FA231" s="260"/>
      <c r="FB231" s="260"/>
      <c r="FC231" s="260"/>
      <c r="FD231" s="260"/>
      <c r="FE231" s="260"/>
      <c r="FF231" s="260"/>
      <c r="FG231" s="260"/>
      <c r="FH231" s="260"/>
      <c r="FI231" s="260"/>
      <c r="FJ231" s="260"/>
      <c r="FK231" s="260"/>
      <c r="FL231" s="260"/>
      <c r="FM231" s="260"/>
      <c r="FN231" s="260"/>
      <c r="FO231" s="260"/>
      <c r="FP231" s="260"/>
      <c r="FQ231" s="260"/>
      <c r="FR231" s="260"/>
      <c r="FS231" s="260"/>
      <c r="FT231" s="260"/>
      <c r="FU231" s="260"/>
      <c r="FV231" s="260"/>
      <c r="FW231" s="260"/>
      <c r="FX231" s="260"/>
      <c r="FY231" s="260"/>
      <c r="FZ231" s="260"/>
      <c r="GA231" s="260"/>
      <c r="GB231" s="260"/>
      <c r="GC231" s="260"/>
      <c r="GD231" s="260"/>
      <c r="GE231" s="260"/>
      <c r="GF231" s="260"/>
      <c r="GG231" s="260"/>
      <c r="GH231" s="260"/>
      <c r="GI231" s="260"/>
      <c r="GJ231" s="260"/>
      <c r="GK231" s="260"/>
      <c r="GL231" s="260"/>
      <c r="GM231" s="260"/>
      <c r="GN231" s="260"/>
      <c r="GO231" s="260"/>
      <c r="GP231" s="260"/>
      <c r="GQ231" s="260"/>
      <c r="GR231" s="260"/>
      <c r="GS231" s="260"/>
      <c r="GT231" s="260"/>
      <c r="GU231" s="260"/>
      <c r="GV231" s="260"/>
      <c r="GW231" s="260"/>
      <c r="GX231" s="260"/>
      <c r="GY231" s="260"/>
      <c r="GZ231" s="260"/>
      <c r="HA231" s="260"/>
      <c r="HB231" s="260"/>
      <c r="HC231" s="260"/>
      <c r="HD231" s="260"/>
      <c r="HE231" s="260"/>
      <c r="HF231" s="260"/>
      <c r="HG231" s="260"/>
      <c r="HH231" s="261"/>
      <c r="HI231" s="261"/>
      <c r="HJ231" s="261"/>
      <c r="HK231" s="261"/>
      <c r="HL231" s="261"/>
      <c r="HM231" s="261"/>
      <c r="HN231" s="261"/>
    </row>
    <row r="232" spans="1:222" ht="40.799999999999997" x14ac:dyDescent="0.2">
      <c r="A232" s="21" t="s">
        <v>153</v>
      </c>
      <c r="B232" s="22" t="s">
        <v>50</v>
      </c>
      <c r="C232" s="22" t="s">
        <v>52</v>
      </c>
      <c r="D232" s="22" t="s">
        <v>159</v>
      </c>
      <c r="E232" s="27" t="s">
        <v>182</v>
      </c>
      <c r="F232" s="568">
        <v>2018005810288</v>
      </c>
      <c r="G232" s="78" t="s">
        <v>1132</v>
      </c>
      <c r="H232" s="50" t="s">
        <v>73</v>
      </c>
      <c r="I232" s="459">
        <v>37376</v>
      </c>
      <c r="J232" s="455" t="s">
        <v>1013</v>
      </c>
      <c r="K232" s="455" t="s">
        <v>1014</v>
      </c>
      <c r="L232" s="456" t="s">
        <v>857</v>
      </c>
      <c r="M232" s="456" t="s">
        <v>867</v>
      </c>
      <c r="N232" s="456" t="s">
        <v>868</v>
      </c>
      <c r="O232" s="1" t="s">
        <v>1018</v>
      </c>
      <c r="P232" s="29">
        <f>Q232</f>
        <v>700000000</v>
      </c>
      <c r="Q232" s="410">
        <f>R232</f>
        <v>700000000</v>
      </c>
      <c r="R232" s="34">
        <f t="shared" si="35"/>
        <v>700000000</v>
      </c>
      <c r="S232" s="335">
        <v>700000000</v>
      </c>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256"/>
      <c r="CD232" s="256"/>
      <c r="CE232" s="256"/>
      <c r="CF232" s="256"/>
      <c r="CG232" s="256"/>
      <c r="CH232" s="256"/>
      <c r="CI232" s="256"/>
      <c r="CJ232" s="256"/>
      <c r="CK232" s="256"/>
      <c r="CL232" s="256"/>
      <c r="CM232" s="256"/>
      <c r="CN232" s="256"/>
      <c r="CO232" s="256"/>
      <c r="CP232" s="256"/>
      <c r="CQ232" s="256"/>
      <c r="CR232" s="256"/>
      <c r="CS232" s="256"/>
      <c r="CT232" s="256"/>
      <c r="CU232" s="256"/>
      <c r="CV232" s="256"/>
      <c r="CW232" s="256"/>
      <c r="CX232" s="256"/>
      <c r="CY232" s="256"/>
      <c r="CZ232" s="256"/>
      <c r="DA232" s="256"/>
      <c r="DB232" s="256"/>
      <c r="DC232" s="256"/>
      <c r="DD232" s="256"/>
      <c r="DE232" s="256"/>
      <c r="DF232" s="256"/>
      <c r="DG232" s="256"/>
      <c r="DH232" s="256"/>
      <c r="DI232" s="256"/>
      <c r="DJ232" s="256"/>
      <c r="DK232" s="256"/>
      <c r="DL232" s="256"/>
      <c r="DM232" s="256"/>
      <c r="DN232" s="256"/>
      <c r="DO232" s="256"/>
      <c r="DP232" s="256"/>
      <c r="DQ232" s="256"/>
      <c r="DR232" s="256"/>
      <c r="DS232" s="256"/>
      <c r="DT232" s="256"/>
      <c r="DU232" s="256"/>
      <c r="DV232" s="256"/>
      <c r="DW232" s="256"/>
      <c r="DX232" s="256"/>
      <c r="DY232" s="256"/>
      <c r="DZ232" s="256"/>
      <c r="EA232" s="256"/>
      <c r="EB232" s="256"/>
      <c r="EC232" s="256"/>
      <c r="ED232" s="256"/>
      <c r="EE232" s="256"/>
      <c r="EF232" s="256"/>
      <c r="EG232" s="256"/>
      <c r="EH232" s="256"/>
      <c r="EI232" s="256"/>
      <c r="EJ232" s="256"/>
      <c r="EK232" s="256"/>
      <c r="EL232" s="256"/>
      <c r="EM232" s="256"/>
      <c r="EN232" s="256"/>
      <c r="EO232" s="256"/>
      <c r="EP232" s="256"/>
      <c r="EQ232" s="256"/>
      <c r="ER232" s="256"/>
      <c r="ES232" s="256"/>
      <c r="ET232" s="256"/>
      <c r="EU232" s="256"/>
      <c r="EV232" s="256"/>
      <c r="EW232" s="256"/>
      <c r="EX232" s="256"/>
      <c r="EY232" s="256"/>
      <c r="EZ232" s="256"/>
      <c r="FA232" s="256"/>
      <c r="FB232" s="256"/>
      <c r="FC232" s="256"/>
      <c r="FD232" s="256"/>
      <c r="FE232" s="256"/>
      <c r="FF232" s="256"/>
      <c r="FG232" s="256"/>
      <c r="FH232" s="256"/>
      <c r="FI232" s="256"/>
      <c r="FJ232" s="256"/>
      <c r="FK232" s="256"/>
      <c r="FL232" s="256"/>
      <c r="FM232" s="256"/>
      <c r="FN232" s="256"/>
      <c r="FO232" s="256"/>
      <c r="FP232" s="256"/>
      <c r="FQ232" s="256"/>
      <c r="FR232" s="256"/>
      <c r="FS232" s="256"/>
      <c r="FT232" s="256"/>
      <c r="FU232" s="256"/>
      <c r="FV232" s="256"/>
      <c r="FW232" s="256"/>
      <c r="FX232" s="256"/>
      <c r="FY232" s="256"/>
      <c r="FZ232" s="256"/>
      <c r="GA232" s="256"/>
      <c r="GB232" s="256"/>
      <c r="GC232" s="256"/>
      <c r="GD232" s="256"/>
      <c r="GE232" s="256"/>
      <c r="GF232" s="256"/>
      <c r="GG232" s="256"/>
      <c r="GH232" s="256"/>
      <c r="GI232" s="256"/>
      <c r="GJ232" s="256"/>
      <c r="GK232" s="256"/>
      <c r="GL232" s="256"/>
      <c r="GM232" s="256"/>
      <c r="GN232" s="256"/>
      <c r="GO232" s="256"/>
      <c r="GP232" s="256"/>
      <c r="GQ232" s="256"/>
      <c r="GR232" s="256"/>
      <c r="GS232" s="256"/>
      <c r="GT232" s="256"/>
      <c r="GU232" s="256"/>
      <c r="GV232" s="256"/>
      <c r="GW232" s="256"/>
      <c r="GX232" s="256"/>
      <c r="GY232" s="256"/>
      <c r="GZ232" s="256"/>
      <c r="HA232" s="256"/>
      <c r="HB232" s="256"/>
      <c r="HC232" s="256"/>
      <c r="HD232" s="256"/>
      <c r="HE232" s="256"/>
      <c r="HF232" s="256"/>
      <c r="HG232" s="256"/>
      <c r="HH232" s="180"/>
      <c r="HI232" s="180"/>
      <c r="HJ232" s="180"/>
      <c r="HK232" s="180"/>
      <c r="HL232" s="180"/>
      <c r="HM232" s="180"/>
      <c r="HN232" s="180"/>
    </row>
    <row r="233" spans="1:222" s="262" customFormat="1" ht="39" x14ac:dyDescent="0.2">
      <c r="A233" s="21" t="s">
        <v>153</v>
      </c>
      <c r="B233" s="22" t="s">
        <v>50</v>
      </c>
      <c r="C233" s="22" t="s">
        <v>52</v>
      </c>
      <c r="D233" s="22" t="s">
        <v>159</v>
      </c>
      <c r="E233" s="27" t="s">
        <v>182</v>
      </c>
      <c r="F233" s="568">
        <v>2018005810292</v>
      </c>
      <c r="G233" s="76" t="s">
        <v>1133</v>
      </c>
      <c r="H233" s="334" t="s">
        <v>73</v>
      </c>
      <c r="I233" s="459">
        <v>37345</v>
      </c>
      <c r="J233" s="455" t="s">
        <v>275</v>
      </c>
      <c r="K233" s="455" t="s">
        <v>274</v>
      </c>
      <c r="L233" s="456">
        <v>350</v>
      </c>
      <c r="M233" s="458" t="s">
        <v>867</v>
      </c>
      <c r="N233" s="458" t="s">
        <v>868</v>
      </c>
      <c r="O233" s="49" t="s">
        <v>992</v>
      </c>
      <c r="P233" s="29">
        <f t="shared" si="36"/>
        <v>700000000</v>
      </c>
      <c r="Q233" s="410">
        <f t="shared" si="34"/>
        <v>700000000</v>
      </c>
      <c r="R233" s="34">
        <f t="shared" si="35"/>
        <v>700000000</v>
      </c>
      <c r="S233" s="123">
        <f>500000000-462123127+200000000+50000000-50000000</f>
        <v>237876873</v>
      </c>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v>299600000</v>
      </c>
      <c r="AZ233" s="32">
        <v>0</v>
      </c>
      <c r="BA233" s="32"/>
      <c r="BB233" s="32"/>
      <c r="BC233" s="32"/>
      <c r="BD233" s="32"/>
      <c r="BE233" s="32"/>
      <c r="BF233" s="32"/>
      <c r="BG233" s="32"/>
      <c r="BH233" s="32"/>
      <c r="BI233" s="32"/>
      <c r="BJ233" s="32"/>
      <c r="BK233" s="32"/>
      <c r="BL233" s="32"/>
      <c r="BM233" s="32"/>
      <c r="BN233" s="32"/>
      <c r="BO233" s="32"/>
      <c r="BP233" s="32">
        <v>15000000</v>
      </c>
      <c r="BQ233" s="32"/>
      <c r="BR233" s="32"/>
      <c r="BS233" s="32"/>
      <c r="BT233" s="32">
        <v>147523127</v>
      </c>
      <c r="BU233" s="32"/>
      <c r="BV233" s="32"/>
      <c r="BW233" s="32"/>
      <c r="BX233" s="32"/>
      <c r="BY233" s="32"/>
      <c r="BZ233" s="32"/>
      <c r="CA233" s="32"/>
      <c r="CB233" s="32"/>
      <c r="CC233" s="261"/>
      <c r="CD233" s="261"/>
      <c r="CE233" s="261"/>
      <c r="CF233" s="261"/>
      <c r="CG233" s="261"/>
      <c r="CH233" s="261"/>
      <c r="CI233" s="261"/>
      <c r="CJ233" s="261"/>
      <c r="CK233" s="261"/>
      <c r="CL233" s="261"/>
      <c r="CM233" s="261"/>
      <c r="CN233" s="261"/>
      <c r="CO233" s="261"/>
      <c r="CP233" s="261"/>
      <c r="CQ233" s="261"/>
      <c r="CR233" s="261"/>
      <c r="CS233" s="261"/>
      <c r="CT233" s="261"/>
      <c r="CU233" s="261"/>
      <c r="CV233" s="261"/>
      <c r="CW233" s="261"/>
      <c r="CX233" s="261"/>
      <c r="CY233" s="261"/>
      <c r="CZ233" s="261"/>
      <c r="DA233" s="261"/>
      <c r="DB233" s="261"/>
      <c r="DC233" s="261"/>
      <c r="DD233" s="261"/>
      <c r="DE233" s="261"/>
      <c r="DF233" s="261"/>
      <c r="DG233" s="261"/>
      <c r="DH233" s="261"/>
      <c r="DI233" s="261"/>
      <c r="DJ233" s="261"/>
      <c r="DK233" s="261"/>
      <c r="DL233" s="261"/>
      <c r="DM233" s="261"/>
      <c r="DN233" s="261"/>
      <c r="DO233" s="261"/>
      <c r="DP233" s="261"/>
      <c r="DQ233" s="261"/>
      <c r="DR233" s="261"/>
      <c r="DS233" s="261"/>
      <c r="DT233" s="261"/>
      <c r="DU233" s="261"/>
      <c r="DV233" s="261"/>
      <c r="DW233" s="261"/>
      <c r="DX233" s="261"/>
      <c r="DY233" s="261"/>
      <c r="DZ233" s="261"/>
      <c r="EA233" s="261"/>
      <c r="EB233" s="261"/>
      <c r="EC233" s="261"/>
      <c r="ED233" s="261"/>
      <c r="EE233" s="261"/>
      <c r="EF233" s="261"/>
      <c r="EG233" s="261"/>
      <c r="EH233" s="261"/>
      <c r="EI233" s="261"/>
      <c r="EJ233" s="261"/>
      <c r="EK233" s="261"/>
      <c r="EL233" s="261"/>
      <c r="EM233" s="261"/>
      <c r="EN233" s="261"/>
      <c r="EO233" s="261"/>
      <c r="EP233" s="261"/>
      <c r="EQ233" s="261"/>
      <c r="ER233" s="261"/>
      <c r="ES233" s="261"/>
      <c r="ET233" s="261"/>
      <c r="EU233" s="261"/>
      <c r="EV233" s="261"/>
      <c r="EW233" s="261"/>
      <c r="EX233" s="261"/>
      <c r="EY233" s="261"/>
      <c r="EZ233" s="261"/>
      <c r="FA233" s="261"/>
      <c r="FB233" s="261"/>
      <c r="FC233" s="261"/>
      <c r="FD233" s="261"/>
      <c r="FE233" s="261"/>
      <c r="FF233" s="261"/>
      <c r="FG233" s="261"/>
      <c r="FH233" s="261"/>
      <c r="FI233" s="261"/>
      <c r="FJ233" s="261"/>
      <c r="FK233" s="261"/>
      <c r="FL233" s="261"/>
      <c r="FM233" s="261"/>
      <c r="FN233" s="261"/>
      <c r="FO233" s="261"/>
      <c r="FP233" s="261"/>
      <c r="FQ233" s="261"/>
      <c r="FR233" s="261"/>
      <c r="FS233" s="261"/>
      <c r="FT233" s="261"/>
      <c r="FU233" s="261"/>
      <c r="FV233" s="261"/>
      <c r="FW233" s="261"/>
      <c r="FX233" s="261"/>
      <c r="FY233" s="261"/>
      <c r="FZ233" s="261"/>
      <c r="GA233" s="261"/>
      <c r="GB233" s="261"/>
      <c r="GC233" s="261"/>
      <c r="GD233" s="261"/>
      <c r="GE233" s="261"/>
      <c r="GF233" s="261"/>
      <c r="GG233" s="261"/>
      <c r="GH233" s="261"/>
      <c r="GI233" s="261"/>
      <c r="GJ233" s="261"/>
      <c r="GK233" s="261"/>
      <c r="GL233" s="261"/>
      <c r="GM233" s="261"/>
      <c r="GN233" s="261"/>
      <c r="GO233" s="261"/>
      <c r="GP233" s="261"/>
      <c r="GQ233" s="261"/>
      <c r="GR233" s="261"/>
      <c r="GS233" s="261"/>
      <c r="GT233" s="261"/>
      <c r="GU233" s="261"/>
      <c r="GV233" s="261"/>
      <c r="GW233" s="261"/>
      <c r="GX233" s="261"/>
      <c r="GY233" s="261"/>
      <c r="GZ233" s="261"/>
      <c r="HA233" s="261"/>
      <c r="HB233" s="261"/>
      <c r="HC233" s="261"/>
      <c r="HD233" s="261"/>
      <c r="HE233" s="261"/>
      <c r="HF233" s="261"/>
      <c r="HG233" s="261"/>
      <c r="HH233" s="261"/>
      <c r="HI233" s="261"/>
      <c r="HJ233" s="261"/>
      <c r="HK233" s="261"/>
      <c r="HL233" s="261"/>
      <c r="HM233" s="261"/>
      <c r="HN233" s="261"/>
    </row>
    <row r="234" spans="1:222" x14ac:dyDescent="0.2">
      <c r="A234" s="60" t="s">
        <v>153</v>
      </c>
      <c r="B234" s="60" t="s">
        <v>50</v>
      </c>
      <c r="C234" s="60" t="s">
        <v>52</v>
      </c>
      <c r="D234" s="60" t="s">
        <v>159</v>
      </c>
      <c r="E234" s="92" t="s">
        <v>188</v>
      </c>
      <c r="F234" s="573"/>
      <c r="G234" s="81"/>
      <c r="H234" s="58"/>
      <c r="I234" s="477"/>
      <c r="J234" s="477"/>
      <c r="K234" s="477"/>
      <c r="L234" s="478"/>
      <c r="M234" s="451"/>
      <c r="N234" s="451"/>
      <c r="O234" s="57" t="s">
        <v>189</v>
      </c>
      <c r="P234" s="29"/>
      <c r="Q234" s="193">
        <f t="shared" si="34"/>
        <v>0</v>
      </c>
      <c r="R234" s="34">
        <f t="shared" si="35"/>
        <v>0</v>
      </c>
      <c r="S234" s="211"/>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c r="GT234" s="198"/>
      <c r="GU234" s="198"/>
      <c r="GV234" s="198"/>
      <c r="GW234" s="198"/>
      <c r="GX234" s="198"/>
      <c r="GY234" s="198"/>
      <c r="GZ234" s="198"/>
      <c r="HA234" s="198"/>
      <c r="HB234" s="198"/>
      <c r="HC234" s="198"/>
      <c r="HD234" s="198"/>
      <c r="HE234" s="198"/>
      <c r="HF234" s="198"/>
      <c r="HG234" s="198"/>
      <c r="HH234" s="180"/>
      <c r="HI234" s="180"/>
      <c r="HJ234" s="180"/>
      <c r="HK234" s="180"/>
      <c r="HL234" s="180"/>
      <c r="HM234" s="180"/>
      <c r="HN234" s="180"/>
    </row>
    <row r="235" spans="1:222" ht="46.8" x14ac:dyDescent="0.2">
      <c r="A235" s="21" t="s">
        <v>153</v>
      </c>
      <c r="B235" s="22" t="s">
        <v>50</v>
      </c>
      <c r="C235" s="22" t="s">
        <v>52</v>
      </c>
      <c r="D235" s="22" t="s">
        <v>159</v>
      </c>
      <c r="E235" s="27" t="s">
        <v>188</v>
      </c>
      <c r="F235" s="568">
        <v>2018005810152</v>
      </c>
      <c r="G235" s="78" t="s">
        <v>413</v>
      </c>
      <c r="H235" s="50" t="s">
        <v>66</v>
      </c>
      <c r="I235" s="545" t="s">
        <v>414</v>
      </c>
      <c r="J235" s="455" t="s">
        <v>415</v>
      </c>
      <c r="K235" s="455" t="s">
        <v>416</v>
      </c>
      <c r="L235" s="456">
        <v>100</v>
      </c>
      <c r="M235" s="456" t="s">
        <v>937</v>
      </c>
      <c r="N235" s="456" t="s">
        <v>940</v>
      </c>
      <c r="O235" s="133" t="s">
        <v>728</v>
      </c>
      <c r="P235" s="29">
        <f t="shared" ref="P235:P243" si="37">Q235</f>
        <v>342031408.02999997</v>
      </c>
      <c r="Q235" s="193">
        <f t="shared" si="34"/>
        <v>342031408.02999997</v>
      </c>
      <c r="R235" s="34">
        <f t="shared" si="35"/>
        <v>342031408.02999997</v>
      </c>
      <c r="S235" s="199">
        <v>342031408.02999997</v>
      </c>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c r="EI235" s="180"/>
      <c r="EJ235" s="180"/>
      <c r="EK235" s="180"/>
      <c r="EL235" s="180"/>
      <c r="EM235" s="180"/>
      <c r="EN235" s="180"/>
      <c r="EO235" s="180"/>
      <c r="EP235" s="180"/>
      <c r="EQ235" s="180"/>
      <c r="ER235" s="180"/>
      <c r="ES235" s="180"/>
      <c r="ET235" s="180"/>
      <c r="EU235" s="180"/>
      <c r="EV235" s="180"/>
      <c r="EW235" s="180"/>
      <c r="EX235" s="180"/>
      <c r="EY235" s="180"/>
      <c r="EZ235" s="180"/>
      <c r="FA235" s="180"/>
      <c r="FB235" s="180"/>
      <c r="FC235" s="180"/>
      <c r="FD235" s="180"/>
      <c r="FE235" s="180"/>
      <c r="FF235" s="180"/>
      <c r="FG235" s="180"/>
      <c r="FH235" s="180"/>
      <c r="FI235" s="180"/>
      <c r="FJ235" s="180"/>
      <c r="FK235" s="180"/>
      <c r="FL235" s="180"/>
      <c r="FM235" s="180"/>
      <c r="FN235" s="180"/>
      <c r="FO235" s="180"/>
      <c r="FP235" s="180"/>
      <c r="FQ235" s="180"/>
      <c r="FR235" s="180"/>
      <c r="FS235" s="180"/>
      <c r="FT235" s="180"/>
      <c r="FU235" s="180"/>
      <c r="FV235" s="180"/>
      <c r="FW235" s="180"/>
      <c r="FX235" s="180"/>
      <c r="FY235" s="180"/>
      <c r="FZ235" s="180"/>
      <c r="GA235" s="180"/>
      <c r="GB235" s="180"/>
      <c r="GC235" s="180"/>
      <c r="GD235" s="180"/>
      <c r="GE235" s="180"/>
      <c r="GF235" s="180"/>
      <c r="GG235" s="180"/>
      <c r="GH235" s="180"/>
      <c r="GI235" s="180"/>
      <c r="GJ235" s="180"/>
      <c r="GK235" s="180"/>
      <c r="GL235" s="180"/>
      <c r="GM235" s="180"/>
      <c r="GN235" s="180"/>
      <c r="GO235" s="180"/>
      <c r="GP235" s="180"/>
      <c r="GQ235" s="180"/>
      <c r="GR235" s="180"/>
      <c r="GS235" s="180"/>
      <c r="GT235" s="180"/>
      <c r="GU235" s="180"/>
      <c r="GV235" s="180"/>
      <c r="GW235" s="180"/>
      <c r="GX235" s="180"/>
      <c r="GY235" s="180"/>
      <c r="GZ235" s="180"/>
      <c r="HA235" s="180"/>
      <c r="HB235" s="180"/>
      <c r="HC235" s="180"/>
      <c r="HD235" s="180"/>
      <c r="HE235" s="180"/>
      <c r="HF235" s="180"/>
      <c r="HG235" s="180"/>
      <c r="HH235" s="180"/>
      <c r="HI235" s="180"/>
      <c r="HJ235" s="180"/>
      <c r="HK235" s="180"/>
      <c r="HL235" s="180"/>
      <c r="HM235" s="180"/>
      <c r="HN235" s="180"/>
    </row>
    <row r="236" spans="1:222" ht="46.8" x14ac:dyDescent="0.2">
      <c r="A236" s="21" t="s">
        <v>153</v>
      </c>
      <c r="B236" s="22" t="s">
        <v>50</v>
      </c>
      <c r="C236" s="22" t="s">
        <v>52</v>
      </c>
      <c r="D236" s="22" t="s">
        <v>159</v>
      </c>
      <c r="E236" s="27" t="s">
        <v>188</v>
      </c>
      <c r="F236" s="568">
        <v>2018005810089</v>
      </c>
      <c r="G236" s="78" t="s">
        <v>417</v>
      </c>
      <c r="H236" s="50" t="s">
        <v>66</v>
      </c>
      <c r="I236" s="545" t="s">
        <v>418</v>
      </c>
      <c r="J236" s="455" t="s">
        <v>419</v>
      </c>
      <c r="K236" s="455" t="s">
        <v>420</v>
      </c>
      <c r="L236" s="456">
        <v>1100</v>
      </c>
      <c r="M236" s="456" t="s">
        <v>937</v>
      </c>
      <c r="N236" s="456" t="s">
        <v>940</v>
      </c>
      <c r="O236" s="133" t="s">
        <v>635</v>
      </c>
      <c r="P236" s="29">
        <f t="shared" si="37"/>
        <v>638500000</v>
      </c>
      <c r="Q236" s="193">
        <f t="shared" si="34"/>
        <v>638500000</v>
      </c>
      <c r="R236" s="34">
        <f t="shared" si="35"/>
        <v>638500000</v>
      </c>
      <c r="S236" s="199">
        <v>638500000</v>
      </c>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180"/>
      <c r="CD236" s="180"/>
      <c r="CE236" s="180"/>
      <c r="CF236" s="180"/>
      <c r="CG236" s="180"/>
      <c r="CH236" s="180"/>
      <c r="CI236" s="180"/>
      <c r="CJ236" s="180"/>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0"/>
      <c r="DI236" s="180"/>
      <c r="DJ236" s="180"/>
      <c r="DK236" s="180"/>
      <c r="DL236" s="180"/>
      <c r="DM236" s="180"/>
      <c r="DN236" s="180"/>
      <c r="DO236" s="180"/>
      <c r="DP236" s="180"/>
      <c r="DQ236" s="180"/>
      <c r="DR236" s="180"/>
      <c r="DS236" s="180"/>
      <c r="DT236" s="180"/>
      <c r="DU236" s="180"/>
      <c r="DV236" s="180"/>
      <c r="DW236" s="180"/>
      <c r="DX236" s="180"/>
      <c r="DY236" s="180"/>
      <c r="DZ236" s="180"/>
      <c r="EA236" s="180"/>
      <c r="EB236" s="180"/>
      <c r="EC236" s="180"/>
      <c r="ED236" s="180"/>
      <c r="EE236" s="180"/>
      <c r="EF236" s="180"/>
      <c r="EG236" s="180"/>
      <c r="EH236" s="180"/>
      <c r="EI236" s="180"/>
      <c r="EJ236" s="180"/>
      <c r="EK236" s="180"/>
      <c r="EL236" s="180"/>
      <c r="EM236" s="180"/>
      <c r="EN236" s="180"/>
      <c r="EO236" s="180"/>
      <c r="EP236" s="180"/>
      <c r="EQ236" s="180"/>
      <c r="ER236" s="180"/>
      <c r="ES236" s="180"/>
      <c r="ET236" s="180"/>
      <c r="EU236" s="180"/>
      <c r="EV236" s="180"/>
      <c r="EW236" s="180"/>
      <c r="EX236" s="180"/>
      <c r="EY236" s="180"/>
      <c r="EZ236" s="180"/>
      <c r="FA236" s="180"/>
      <c r="FB236" s="180"/>
      <c r="FC236" s="180"/>
      <c r="FD236" s="180"/>
      <c r="FE236" s="180"/>
      <c r="FF236" s="180"/>
      <c r="FG236" s="180"/>
      <c r="FH236" s="180"/>
      <c r="FI236" s="180"/>
      <c r="FJ236" s="180"/>
      <c r="FK236" s="180"/>
      <c r="FL236" s="180"/>
      <c r="FM236" s="180"/>
      <c r="FN236" s="180"/>
      <c r="FO236" s="180"/>
      <c r="FP236" s="180"/>
      <c r="FQ236" s="180"/>
      <c r="FR236" s="180"/>
      <c r="FS236" s="180"/>
      <c r="FT236" s="180"/>
      <c r="FU236" s="180"/>
      <c r="FV236" s="180"/>
      <c r="FW236" s="180"/>
      <c r="FX236" s="180"/>
      <c r="FY236" s="180"/>
      <c r="FZ236" s="180"/>
      <c r="GA236" s="180"/>
      <c r="GB236" s="180"/>
      <c r="GC236" s="180"/>
      <c r="GD236" s="180"/>
      <c r="GE236" s="180"/>
      <c r="GF236" s="180"/>
      <c r="GG236" s="180"/>
      <c r="GH236" s="180"/>
      <c r="GI236" s="180"/>
      <c r="GJ236" s="180"/>
      <c r="GK236" s="180"/>
      <c r="GL236" s="180"/>
      <c r="GM236" s="180"/>
      <c r="GN236" s="180"/>
      <c r="GO236" s="180"/>
      <c r="GP236" s="180"/>
      <c r="GQ236" s="180"/>
      <c r="GR236" s="180"/>
      <c r="GS236" s="180"/>
      <c r="GT236" s="180"/>
      <c r="GU236" s="180"/>
      <c r="GV236" s="180"/>
      <c r="GW236" s="180"/>
      <c r="GX236" s="180"/>
      <c r="GY236" s="180"/>
      <c r="GZ236" s="180"/>
      <c r="HA236" s="180"/>
      <c r="HB236" s="180"/>
      <c r="HC236" s="180"/>
      <c r="HD236" s="180"/>
      <c r="HE236" s="180"/>
      <c r="HF236" s="180"/>
      <c r="HG236" s="180"/>
      <c r="HH236" s="180"/>
      <c r="HI236" s="180"/>
      <c r="HJ236" s="180"/>
      <c r="HK236" s="180"/>
      <c r="HL236" s="180"/>
      <c r="HM236" s="180"/>
      <c r="HN236" s="180"/>
    </row>
    <row r="237" spans="1:222" ht="81.599999999999994" customHeight="1" x14ac:dyDescent="0.2">
      <c r="A237" s="21" t="s">
        <v>153</v>
      </c>
      <c r="B237" s="22" t="s">
        <v>50</v>
      </c>
      <c r="C237" s="22" t="s">
        <v>52</v>
      </c>
      <c r="D237" s="22" t="s">
        <v>159</v>
      </c>
      <c r="E237" s="27" t="s">
        <v>188</v>
      </c>
      <c r="F237" s="568">
        <v>2018005810090</v>
      </c>
      <c r="G237" s="78" t="s">
        <v>421</v>
      </c>
      <c r="H237" s="50" t="s">
        <v>66</v>
      </c>
      <c r="I237" s="545" t="s">
        <v>414</v>
      </c>
      <c r="J237" s="455" t="s">
        <v>415</v>
      </c>
      <c r="K237" s="455" t="s">
        <v>416</v>
      </c>
      <c r="L237" s="456">
        <v>100</v>
      </c>
      <c r="M237" s="456" t="s">
        <v>937</v>
      </c>
      <c r="N237" s="456" t="s">
        <v>940</v>
      </c>
      <c r="O237" s="133" t="s">
        <v>636</v>
      </c>
      <c r="P237" s="29">
        <f t="shared" si="37"/>
        <v>99046704.5</v>
      </c>
      <c r="Q237" s="193">
        <f t="shared" si="34"/>
        <v>99046704.5</v>
      </c>
      <c r="R237" s="34">
        <f t="shared" si="35"/>
        <v>99046704.5</v>
      </c>
      <c r="S237" s="199">
        <v>99046704.5</v>
      </c>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180"/>
      <c r="CD237" s="180"/>
      <c r="CE237" s="180"/>
      <c r="CF237" s="180"/>
      <c r="CG237" s="180"/>
      <c r="CH237" s="180"/>
      <c r="CI237" s="180"/>
      <c r="CJ237" s="180"/>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0"/>
      <c r="DI237" s="180"/>
      <c r="DJ237" s="180"/>
      <c r="DK237" s="180"/>
      <c r="DL237" s="180"/>
      <c r="DM237" s="180"/>
      <c r="DN237" s="180"/>
      <c r="DO237" s="180"/>
      <c r="DP237" s="180"/>
      <c r="DQ237" s="180"/>
      <c r="DR237" s="180"/>
      <c r="DS237" s="180"/>
      <c r="DT237" s="180"/>
      <c r="DU237" s="180"/>
      <c r="DV237" s="180"/>
      <c r="DW237" s="180"/>
      <c r="DX237" s="180"/>
      <c r="DY237" s="180"/>
      <c r="DZ237" s="180"/>
      <c r="EA237" s="180"/>
      <c r="EB237" s="180"/>
      <c r="EC237" s="180"/>
      <c r="ED237" s="180"/>
      <c r="EE237" s="180"/>
      <c r="EF237" s="180"/>
      <c r="EG237" s="180"/>
      <c r="EH237" s="180"/>
      <c r="EI237" s="180"/>
      <c r="EJ237" s="180"/>
      <c r="EK237" s="180"/>
      <c r="EL237" s="180"/>
      <c r="EM237" s="180"/>
      <c r="EN237" s="180"/>
      <c r="EO237" s="180"/>
      <c r="EP237" s="180"/>
      <c r="EQ237" s="180"/>
      <c r="ER237" s="180"/>
      <c r="ES237" s="180"/>
      <c r="ET237" s="180"/>
      <c r="EU237" s="180"/>
      <c r="EV237" s="180"/>
      <c r="EW237" s="180"/>
      <c r="EX237" s="180"/>
      <c r="EY237" s="180"/>
      <c r="EZ237" s="180"/>
      <c r="FA237" s="180"/>
      <c r="FB237" s="180"/>
      <c r="FC237" s="180"/>
      <c r="FD237" s="180"/>
      <c r="FE237" s="180"/>
      <c r="FF237" s="180"/>
      <c r="FG237" s="180"/>
      <c r="FH237" s="180"/>
      <c r="FI237" s="180"/>
      <c r="FJ237" s="180"/>
      <c r="FK237" s="180"/>
      <c r="FL237" s="180"/>
      <c r="FM237" s="180"/>
      <c r="FN237" s="180"/>
      <c r="FO237" s="180"/>
      <c r="FP237" s="180"/>
      <c r="FQ237" s="180"/>
      <c r="FR237" s="180"/>
      <c r="FS237" s="180"/>
      <c r="FT237" s="180"/>
      <c r="FU237" s="180"/>
      <c r="FV237" s="180"/>
      <c r="FW237" s="180"/>
      <c r="FX237" s="180"/>
      <c r="FY237" s="180"/>
      <c r="FZ237" s="180"/>
      <c r="GA237" s="180"/>
      <c r="GB237" s="180"/>
      <c r="GC237" s="180"/>
      <c r="GD237" s="180"/>
      <c r="GE237" s="180"/>
      <c r="GF237" s="180"/>
      <c r="GG237" s="180"/>
      <c r="GH237" s="180"/>
      <c r="GI237" s="180"/>
      <c r="GJ237" s="180"/>
      <c r="GK237" s="180"/>
      <c r="GL237" s="180"/>
      <c r="GM237" s="180"/>
      <c r="GN237" s="180"/>
      <c r="GO237" s="180"/>
      <c r="GP237" s="180"/>
      <c r="GQ237" s="180"/>
      <c r="GR237" s="180"/>
      <c r="GS237" s="180"/>
      <c r="GT237" s="180"/>
      <c r="GU237" s="180"/>
      <c r="GV237" s="180"/>
      <c r="GW237" s="180"/>
      <c r="GX237" s="180"/>
      <c r="GY237" s="180"/>
      <c r="GZ237" s="180"/>
      <c r="HA237" s="180"/>
      <c r="HB237" s="180"/>
      <c r="HC237" s="180"/>
      <c r="HD237" s="180"/>
      <c r="HE237" s="180"/>
      <c r="HF237" s="180"/>
      <c r="HG237" s="180"/>
      <c r="HH237" s="180"/>
      <c r="HI237" s="180"/>
      <c r="HJ237" s="180"/>
      <c r="HK237" s="180"/>
      <c r="HL237" s="180"/>
      <c r="HM237" s="180"/>
      <c r="HN237" s="180"/>
    </row>
    <row r="238" spans="1:222" ht="83.4" customHeight="1" x14ac:dyDescent="0.2">
      <c r="A238" s="21" t="s">
        <v>153</v>
      </c>
      <c r="B238" s="22" t="s">
        <v>50</v>
      </c>
      <c r="C238" s="22" t="s">
        <v>52</v>
      </c>
      <c r="D238" s="22" t="s">
        <v>159</v>
      </c>
      <c r="E238" s="27" t="s">
        <v>188</v>
      </c>
      <c r="F238" s="568">
        <v>2018005810091</v>
      </c>
      <c r="G238" s="78" t="s">
        <v>422</v>
      </c>
      <c r="H238" s="50" t="s">
        <v>66</v>
      </c>
      <c r="I238" s="545" t="s">
        <v>414</v>
      </c>
      <c r="J238" s="455" t="s">
        <v>415</v>
      </c>
      <c r="K238" s="455" t="s">
        <v>416</v>
      </c>
      <c r="L238" s="456">
        <v>100</v>
      </c>
      <c r="M238" s="456" t="s">
        <v>937</v>
      </c>
      <c r="N238" s="456" t="s">
        <v>940</v>
      </c>
      <c r="O238" s="133" t="s">
        <v>637</v>
      </c>
      <c r="P238" s="29">
        <f t="shared" si="37"/>
        <v>573750000</v>
      </c>
      <c r="Q238" s="193">
        <f t="shared" si="34"/>
        <v>573750000</v>
      </c>
      <c r="R238" s="34">
        <f t="shared" si="35"/>
        <v>573750000</v>
      </c>
      <c r="S238" s="199">
        <v>573750000</v>
      </c>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c r="EP238" s="204"/>
      <c r="EQ238" s="204"/>
      <c r="ER238" s="204"/>
      <c r="ES238" s="204"/>
      <c r="ET238" s="204"/>
      <c r="EU238" s="204"/>
      <c r="EV238" s="204"/>
      <c r="EW238" s="204"/>
      <c r="EX238" s="204"/>
      <c r="EY238" s="204"/>
      <c r="EZ238" s="204"/>
      <c r="FA238" s="204"/>
      <c r="FB238" s="204"/>
      <c r="FC238" s="204"/>
      <c r="FD238" s="204"/>
      <c r="FE238" s="204"/>
      <c r="FF238" s="204"/>
      <c r="FG238" s="204"/>
      <c r="FH238" s="204"/>
      <c r="FI238" s="204"/>
      <c r="FJ238" s="204"/>
      <c r="FK238" s="204"/>
      <c r="FL238" s="204"/>
      <c r="FM238" s="204"/>
      <c r="FN238" s="204"/>
      <c r="FO238" s="204"/>
      <c r="FP238" s="204"/>
      <c r="FQ238" s="204"/>
      <c r="FR238" s="204"/>
      <c r="FS238" s="204"/>
      <c r="FT238" s="204"/>
      <c r="FU238" s="204"/>
      <c r="FV238" s="204"/>
      <c r="FW238" s="204"/>
      <c r="FX238" s="204"/>
      <c r="FY238" s="204"/>
      <c r="FZ238" s="204"/>
      <c r="GA238" s="204"/>
      <c r="GB238" s="204"/>
      <c r="GC238" s="204"/>
      <c r="GD238" s="204"/>
      <c r="GE238" s="204"/>
      <c r="GF238" s="204"/>
      <c r="GG238" s="204"/>
      <c r="GH238" s="204"/>
      <c r="GI238" s="204"/>
      <c r="GJ238" s="204"/>
      <c r="GK238" s="204"/>
      <c r="GL238" s="204"/>
      <c r="GM238" s="204"/>
      <c r="GN238" s="204"/>
      <c r="GO238" s="204"/>
      <c r="GP238" s="204"/>
      <c r="GQ238" s="204"/>
      <c r="GR238" s="204"/>
      <c r="GS238" s="204"/>
      <c r="GT238" s="204"/>
      <c r="GU238" s="204"/>
      <c r="GV238" s="204"/>
      <c r="GW238" s="204"/>
      <c r="GX238" s="204"/>
      <c r="GY238" s="204"/>
      <c r="GZ238" s="204"/>
      <c r="HA238" s="204"/>
      <c r="HB238" s="204"/>
      <c r="HC238" s="204"/>
      <c r="HD238" s="204"/>
      <c r="HE238" s="204"/>
      <c r="HF238" s="204"/>
      <c r="HG238" s="204"/>
      <c r="HH238" s="204"/>
      <c r="HI238" s="204"/>
      <c r="HJ238" s="204"/>
      <c r="HK238" s="204"/>
      <c r="HL238" s="204"/>
      <c r="HM238" s="204"/>
      <c r="HN238" s="204"/>
    </row>
    <row r="239" spans="1:222" ht="83.4" customHeight="1" x14ac:dyDescent="0.2">
      <c r="A239" s="21" t="s">
        <v>153</v>
      </c>
      <c r="B239" s="22" t="s">
        <v>50</v>
      </c>
      <c r="C239" s="22" t="s">
        <v>52</v>
      </c>
      <c r="D239" s="310" t="s">
        <v>159</v>
      </c>
      <c r="E239" s="311" t="s">
        <v>188</v>
      </c>
      <c r="F239" s="568">
        <v>2018005810092</v>
      </c>
      <c r="G239" s="77" t="s">
        <v>423</v>
      </c>
      <c r="H239" s="51" t="s">
        <v>66</v>
      </c>
      <c r="I239" s="546" t="s">
        <v>414</v>
      </c>
      <c r="J239" s="487" t="s">
        <v>415</v>
      </c>
      <c r="K239" s="487" t="s">
        <v>416</v>
      </c>
      <c r="L239" s="456">
        <v>100</v>
      </c>
      <c r="M239" s="456" t="s">
        <v>937</v>
      </c>
      <c r="N239" s="456" t="s">
        <v>940</v>
      </c>
      <c r="O239" s="140" t="s">
        <v>729</v>
      </c>
      <c r="P239" s="29">
        <f t="shared" si="37"/>
        <v>142000000</v>
      </c>
      <c r="Q239" s="193">
        <f t="shared" si="34"/>
        <v>142000000</v>
      </c>
      <c r="R239" s="34">
        <f t="shared" si="35"/>
        <v>142000000</v>
      </c>
      <c r="S239" s="199">
        <v>142000000</v>
      </c>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c r="FM239" s="204"/>
      <c r="FN239" s="204"/>
      <c r="FO239" s="204"/>
      <c r="FP239" s="204"/>
      <c r="FQ239" s="204"/>
      <c r="FR239" s="204"/>
      <c r="FS239" s="204"/>
      <c r="FT239" s="204"/>
      <c r="FU239" s="204"/>
      <c r="FV239" s="204"/>
      <c r="FW239" s="204"/>
      <c r="FX239" s="204"/>
      <c r="FY239" s="204"/>
      <c r="FZ239" s="204"/>
      <c r="GA239" s="204"/>
      <c r="GB239" s="204"/>
      <c r="GC239" s="204"/>
      <c r="GD239" s="204"/>
      <c r="GE239" s="204"/>
      <c r="GF239" s="204"/>
      <c r="GG239" s="204"/>
      <c r="GH239" s="204"/>
      <c r="GI239" s="204"/>
      <c r="GJ239" s="204"/>
      <c r="GK239" s="204"/>
      <c r="GL239" s="204"/>
      <c r="GM239" s="204"/>
      <c r="GN239" s="204"/>
      <c r="GO239" s="204"/>
      <c r="GP239" s="204"/>
      <c r="GQ239" s="204"/>
      <c r="GR239" s="204"/>
      <c r="GS239" s="204"/>
      <c r="GT239" s="204"/>
      <c r="GU239" s="204"/>
      <c r="GV239" s="204"/>
      <c r="GW239" s="204"/>
      <c r="GX239" s="204"/>
      <c r="GY239" s="204"/>
      <c r="GZ239" s="204"/>
      <c r="HA239" s="204"/>
      <c r="HB239" s="204"/>
      <c r="HC239" s="204"/>
      <c r="HD239" s="204"/>
      <c r="HE239" s="204"/>
      <c r="HF239" s="204"/>
      <c r="HG239" s="204"/>
      <c r="HH239" s="204"/>
      <c r="HI239" s="204"/>
      <c r="HJ239" s="204"/>
      <c r="HK239" s="204"/>
      <c r="HL239" s="204"/>
      <c r="HM239" s="204"/>
      <c r="HN239" s="204"/>
    </row>
    <row r="240" spans="1:222" ht="87" customHeight="1" x14ac:dyDescent="0.2">
      <c r="A240" s="21" t="s">
        <v>153</v>
      </c>
      <c r="B240" s="22" t="s">
        <v>50</v>
      </c>
      <c r="C240" s="27" t="s">
        <v>52</v>
      </c>
      <c r="D240" s="257" t="s">
        <v>159</v>
      </c>
      <c r="E240" s="336" t="s">
        <v>188</v>
      </c>
      <c r="F240" s="568">
        <v>2018005810191</v>
      </c>
      <c r="G240" s="78" t="s">
        <v>424</v>
      </c>
      <c r="H240" s="50" t="s">
        <v>66</v>
      </c>
      <c r="I240" s="455" t="s">
        <v>418</v>
      </c>
      <c r="J240" s="455" t="s">
        <v>419</v>
      </c>
      <c r="K240" s="455" t="s">
        <v>420</v>
      </c>
      <c r="L240" s="456">
        <v>1100</v>
      </c>
      <c r="M240" s="456" t="s">
        <v>937</v>
      </c>
      <c r="N240" s="456" t="s">
        <v>940</v>
      </c>
      <c r="O240" s="133" t="s">
        <v>730</v>
      </c>
      <c r="P240" s="29">
        <f t="shared" si="37"/>
        <v>1215000000</v>
      </c>
      <c r="Q240" s="193">
        <f t="shared" si="34"/>
        <v>1215000000</v>
      </c>
      <c r="R240" s="34">
        <f t="shared" si="35"/>
        <v>1215000000</v>
      </c>
      <c r="S240" s="199">
        <v>1215000000</v>
      </c>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4"/>
      <c r="DI240" s="204"/>
      <c r="DJ240" s="204"/>
      <c r="DK240" s="204"/>
      <c r="DL240" s="204"/>
      <c r="DM240" s="204"/>
      <c r="DN240" s="204"/>
      <c r="DO240" s="204"/>
      <c r="DP240" s="204"/>
      <c r="DQ240" s="204"/>
      <c r="DR240" s="204"/>
      <c r="DS240" s="204"/>
      <c r="DT240" s="204"/>
      <c r="DU240" s="204"/>
      <c r="DV240" s="204"/>
      <c r="DW240" s="204"/>
      <c r="DX240" s="204"/>
      <c r="DY240" s="204"/>
      <c r="DZ240" s="204"/>
      <c r="EA240" s="204"/>
      <c r="EB240" s="204"/>
      <c r="EC240" s="204"/>
      <c r="ED240" s="204"/>
      <c r="EE240" s="204"/>
      <c r="EF240" s="204"/>
      <c r="EG240" s="204"/>
      <c r="EH240" s="204"/>
      <c r="EI240" s="204"/>
      <c r="EJ240" s="204"/>
      <c r="EK240" s="204"/>
      <c r="EL240" s="204"/>
      <c r="EM240" s="204"/>
      <c r="EN240" s="204"/>
      <c r="EO240" s="204"/>
      <c r="EP240" s="204"/>
      <c r="EQ240" s="204"/>
      <c r="ER240" s="204"/>
      <c r="ES240" s="204"/>
      <c r="ET240" s="204"/>
      <c r="EU240" s="204"/>
      <c r="EV240" s="204"/>
      <c r="EW240" s="204"/>
      <c r="EX240" s="204"/>
      <c r="EY240" s="204"/>
      <c r="EZ240" s="204"/>
      <c r="FA240" s="204"/>
      <c r="FB240" s="204"/>
      <c r="FC240" s="204"/>
      <c r="FD240" s="204"/>
      <c r="FE240" s="204"/>
      <c r="FF240" s="204"/>
      <c r="FG240" s="204"/>
      <c r="FH240" s="204"/>
      <c r="FI240" s="204"/>
      <c r="FJ240" s="204"/>
      <c r="FK240" s="204"/>
      <c r="FL240" s="204"/>
      <c r="FM240" s="204"/>
      <c r="FN240" s="204"/>
      <c r="FO240" s="204"/>
      <c r="FP240" s="204"/>
      <c r="FQ240" s="204"/>
      <c r="FR240" s="204"/>
      <c r="FS240" s="204"/>
      <c r="FT240" s="204"/>
      <c r="FU240" s="204"/>
      <c r="FV240" s="204"/>
      <c r="FW240" s="204"/>
      <c r="FX240" s="204"/>
      <c r="FY240" s="204"/>
      <c r="FZ240" s="204"/>
      <c r="GA240" s="204"/>
      <c r="GB240" s="204"/>
      <c r="GC240" s="204"/>
      <c r="GD240" s="204"/>
      <c r="GE240" s="204"/>
      <c r="GF240" s="204"/>
      <c r="GG240" s="204"/>
      <c r="GH240" s="204"/>
      <c r="GI240" s="204"/>
      <c r="GJ240" s="204"/>
      <c r="GK240" s="204"/>
      <c r="GL240" s="204"/>
      <c r="GM240" s="204"/>
      <c r="GN240" s="204"/>
      <c r="GO240" s="204"/>
      <c r="GP240" s="204"/>
      <c r="GQ240" s="204"/>
      <c r="GR240" s="204"/>
      <c r="GS240" s="204"/>
      <c r="GT240" s="204"/>
      <c r="GU240" s="204"/>
      <c r="GV240" s="204"/>
      <c r="GW240" s="204"/>
      <c r="GX240" s="204"/>
      <c r="GY240" s="204"/>
      <c r="GZ240" s="204"/>
      <c r="HA240" s="204"/>
      <c r="HB240" s="204"/>
      <c r="HC240" s="204"/>
      <c r="HD240" s="204"/>
      <c r="HE240" s="204"/>
      <c r="HF240" s="204"/>
      <c r="HG240" s="204"/>
      <c r="HH240" s="204"/>
      <c r="HI240" s="204"/>
      <c r="HJ240" s="204"/>
      <c r="HK240" s="204"/>
      <c r="HL240" s="204"/>
      <c r="HM240" s="204"/>
      <c r="HN240" s="204"/>
    </row>
    <row r="241" spans="1:222" ht="46.8" x14ac:dyDescent="0.2">
      <c r="A241" s="21" t="s">
        <v>153</v>
      </c>
      <c r="B241" s="22" t="s">
        <v>50</v>
      </c>
      <c r="C241" s="27" t="s">
        <v>52</v>
      </c>
      <c r="D241" s="257" t="s">
        <v>159</v>
      </c>
      <c r="E241" s="336" t="s">
        <v>188</v>
      </c>
      <c r="F241" s="568">
        <v>2017005810579</v>
      </c>
      <c r="G241" s="78" t="s">
        <v>425</v>
      </c>
      <c r="H241" s="50" t="s">
        <v>66</v>
      </c>
      <c r="I241" s="546" t="s">
        <v>414</v>
      </c>
      <c r="J241" s="487" t="s">
        <v>415</v>
      </c>
      <c r="K241" s="487" t="s">
        <v>416</v>
      </c>
      <c r="L241" s="456">
        <v>100</v>
      </c>
      <c r="M241" s="456" t="s">
        <v>937</v>
      </c>
      <c r="N241" s="456" t="s">
        <v>940</v>
      </c>
      <c r="O241" s="133" t="s">
        <v>638</v>
      </c>
      <c r="P241" s="29">
        <f t="shared" si="37"/>
        <v>1000000000</v>
      </c>
      <c r="Q241" s="193">
        <f t="shared" si="34"/>
        <v>1000000000</v>
      </c>
      <c r="R241" s="34">
        <f t="shared" si="35"/>
        <v>1000000000</v>
      </c>
      <c r="S241" s="199">
        <v>1000000000</v>
      </c>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204"/>
      <c r="CD241" s="204"/>
      <c r="CE241" s="204"/>
      <c r="CF241" s="204"/>
      <c r="CG241" s="204"/>
      <c r="CH241" s="204"/>
      <c r="CI241" s="204"/>
      <c r="CJ241" s="204"/>
      <c r="CK241" s="204"/>
      <c r="CL241" s="204"/>
      <c r="CM241" s="204"/>
      <c r="CN241" s="204"/>
      <c r="CO241" s="204"/>
      <c r="CP241" s="204"/>
      <c r="CQ241" s="204"/>
      <c r="CR241" s="204"/>
      <c r="CS241" s="204"/>
      <c r="CT241" s="204"/>
      <c r="CU241" s="204"/>
      <c r="CV241" s="204"/>
      <c r="CW241" s="204"/>
      <c r="CX241" s="204"/>
      <c r="CY241" s="204"/>
      <c r="CZ241" s="204"/>
      <c r="DA241" s="204"/>
      <c r="DB241" s="204"/>
      <c r="DC241" s="204"/>
      <c r="DD241" s="204"/>
      <c r="DE241" s="204"/>
      <c r="DF241" s="204"/>
      <c r="DG241" s="204"/>
      <c r="DH241" s="204"/>
      <c r="DI241" s="204"/>
      <c r="DJ241" s="204"/>
      <c r="DK241" s="204"/>
      <c r="DL241" s="204"/>
      <c r="DM241" s="204"/>
      <c r="DN241" s="204"/>
      <c r="DO241" s="204"/>
      <c r="DP241" s="204"/>
      <c r="DQ241" s="204"/>
      <c r="DR241" s="204"/>
      <c r="DS241" s="204"/>
      <c r="DT241" s="204"/>
      <c r="DU241" s="204"/>
      <c r="DV241" s="204"/>
      <c r="DW241" s="204"/>
      <c r="DX241" s="204"/>
      <c r="DY241" s="204"/>
      <c r="DZ241" s="204"/>
      <c r="EA241" s="204"/>
      <c r="EB241" s="204"/>
      <c r="EC241" s="204"/>
      <c r="ED241" s="204"/>
      <c r="EE241" s="204"/>
      <c r="EF241" s="204"/>
      <c r="EG241" s="204"/>
      <c r="EH241" s="204"/>
      <c r="EI241" s="204"/>
      <c r="EJ241" s="204"/>
      <c r="EK241" s="204"/>
      <c r="EL241" s="204"/>
      <c r="EM241" s="204"/>
      <c r="EN241" s="204"/>
      <c r="EO241" s="204"/>
      <c r="EP241" s="204"/>
      <c r="EQ241" s="204"/>
      <c r="ER241" s="204"/>
      <c r="ES241" s="204"/>
      <c r="ET241" s="204"/>
      <c r="EU241" s="204"/>
      <c r="EV241" s="204"/>
      <c r="EW241" s="204"/>
      <c r="EX241" s="204"/>
      <c r="EY241" s="204"/>
      <c r="EZ241" s="204"/>
      <c r="FA241" s="204"/>
      <c r="FB241" s="204"/>
      <c r="FC241" s="204"/>
      <c r="FD241" s="204"/>
      <c r="FE241" s="204"/>
      <c r="FF241" s="204"/>
      <c r="FG241" s="204"/>
      <c r="FH241" s="204"/>
      <c r="FI241" s="204"/>
      <c r="FJ241" s="204"/>
      <c r="FK241" s="204"/>
      <c r="FL241" s="204"/>
      <c r="FM241" s="204"/>
      <c r="FN241" s="204"/>
      <c r="FO241" s="204"/>
      <c r="FP241" s="204"/>
      <c r="FQ241" s="204"/>
      <c r="FR241" s="204"/>
      <c r="FS241" s="204"/>
      <c r="FT241" s="204"/>
      <c r="FU241" s="204"/>
      <c r="FV241" s="204"/>
      <c r="FW241" s="204"/>
      <c r="FX241" s="204"/>
      <c r="FY241" s="204"/>
      <c r="FZ241" s="204"/>
      <c r="GA241" s="204"/>
      <c r="GB241" s="204"/>
      <c r="GC241" s="204"/>
      <c r="GD241" s="204"/>
      <c r="GE241" s="204"/>
      <c r="GF241" s="204"/>
      <c r="GG241" s="204"/>
      <c r="GH241" s="204"/>
      <c r="GI241" s="204"/>
      <c r="GJ241" s="204"/>
      <c r="GK241" s="204"/>
      <c r="GL241" s="204"/>
      <c r="GM241" s="204"/>
      <c r="GN241" s="204"/>
      <c r="GO241" s="204"/>
      <c r="GP241" s="204"/>
      <c r="GQ241" s="204"/>
      <c r="GR241" s="204"/>
      <c r="GS241" s="204"/>
      <c r="GT241" s="204"/>
      <c r="GU241" s="204"/>
      <c r="GV241" s="204"/>
      <c r="GW241" s="204"/>
      <c r="GX241" s="204"/>
      <c r="GY241" s="204"/>
      <c r="GZ241" s="204"/>
      <c r="HA241" s="204"/>
      <c r="HB241" s="204"/>
      <c r="HC241" s="204"/>
      <c r="HD241" s="204"/>
      <c r="HE241" s="204"/>
      <c r="HF241" s="204"/>
      <c r="HG241" s="204"/>
      <c r="HH241" s="204"/>
      <c r="HI241" s="204"/>
      <c r="HJ241" s="204"/>
      <c r="HK241" s="204"/>
      <c r="HL241" s="204"/>
      <c r="HM241" s="204"/>
      <c r="HN241" s="204"/>
    </row>
    <row r="242" spans="1:222" ht="46.8" x14ac:dyDescent="0.2">
      <c r="A242" s="21" t="s">
        <v>153</v>
      </c>
      <c r="B242" s="22" t="s">
        <v>50</v>
      </c>
      <c r="C242" s="27" t="s">
        <v>52</v>
      </c>
      <c r="D242" s="257" t="s">
        <v>159</v>
      </c>
      <c r="E242" s="336" t="s">
        <v>188</v>
      </c>
      <c r="F242" s="568">
        <v>2018005810185</v>
      </c>
      <c r="G242" s="78" t="s">
        <v>426</v>
      </c>
      <c r="H242" s="50" t="s">
        <v>66</v>
      </c>
      <c r="I242" s="546" t="s">
        <v>414</v>
      </c>
      <c r="J242" s="487" t="s">
        <v>415</v>
      </c>
      <c r="K242" s="487" t="s">
        <v>416</v>
      </c>
      <c r="L242" s="456">
        <v>100</v>
      </c>
      <c r="M242" s="456" t="s">
        <v>937</v>
      </c>
      <c r="N242" s="456" t="s">
        <v>940</v>
      </c>
      <c r="O242" s="133" t="s">
        <v>639</v>
      </c>
      <c r="P242" s="29">
        <f t="shared" si="37"/>
        <v>550000000</v>
      </c>
      <c r="Q242" s="193">
        <f t="shared" si="34"/>
        <v>550000000</v>
      </c>
      <c r="R242" s="34">
        <f t="shared" si="35"/>
        <v>550000000</v>
      </c>
      <c r="S242" s="199">
        <v>550000000</v>
      </c>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204"/>
      <c r="CD242" s="204"/>
      <c r="CE242" s="204"/>
      <c r="CF242" s="204"/>
      <c r="CG242" s="204"/>
      <c r="CH242" s="204"/>
      <c r="CI242" s="204"/>
      <c r="CJ242" s="204"/>
      <c r="CK242" s="204"/>
      <c r="CL242" s="204"/>
      <c r="CM242" s="204"/>
      <c r="CN242" s="204"/>
      <c r="CO242" s="204"/>
      <c r="CP242" s="204"/>
      <c r="CQ242" s="204"/>
      <c r="CR242" s="204"/>
      <c r="CS242" s="204"/>
      <c r="CT242" s="204"/>
      <c r="CU242" s="204"/>
      <c r="CV242" s="204"/>
      <c r="CW242" s="204"/>
      <c r="CX242" s="204"/>
      <c r="CY242" s="204"/>
      <c r="CZ242" s="204"/>
      <c r="DA242" s="204"/>
      <c r="DB242" s="204"/>
      <c r="DC242" s="204"/>
      <c r="DD242" s="204"/>
      <c r="DE242" s="204"/>
      <c r="DF242" s="204"/>
      <c r="DG242" s="204"/>
      <c r="DH242" s="204"/>
      <c r="DI242" s="204"/>
      <c r="DJ242" s="204"/>
      <c r="DK242" s="204"/>
      <c r="DL242" s="204"/>
      <c r="DM242" s="204"/>
      <c r="DN242" s="204"/>
      <c r="DO242" s="204"/>
      <c r="DP242" s="204"/>
      <c r="DQ242" s="204"/>
      <c r="DR242" s="204"/>
      <c r="DS242" s="204"/>
      <c r="DT242" s="204"/>
      <c r="DU242" s="204"/>
      <c r="DV242" s="204"/>
      <c r="DW242" s="204"/>
      <c r="DX242" s="204"/>
      <c r="DY242" s="204"/>
      <c r="DZ242" s="204"/>
      <c r="EA242" s="204"/>
      <c r="EB242" s="204"/>
      <c r="EC242" s="204"/>
      <c r="ED242" s="204"/>
      <c r="EE242" s="204"/>
      <c r="EF242" s="204"/>
      <c r="EG242" s="204"/>
      <c r="EH242" s="204"/>
      <c r="EI242" s="204"/>
      <c r="EJ242" s="204"/>
      <c r="EK242" s="204"/>
      <c r="EL242" s="204"/>
      <c r="EM242" s="204"/>
      <c r="EN242" s="204"/>
      <c r="EO242" s="204"/>
      <c r="EP242" s="204"/>
      <c r="EQ242" s="204"/>
      <c r="ER242" s="204"/>
      <c r="ES242" s="204"/>
      <c r="ET242" s="204"/>
      <c r="EU242" s="204"/>
      <c r="EV242" s="204"/>
      <c r="EW242" s="204"/>
      <c r="EX242" s="204"/>
      <c r="EY242" s="204"/>
      <c r="EZ242" s="204"/>
      <c r="FA242" s="204"/>
      <c r="FB242" s="204"/>
      <c r="FC242" s="204"/>
      <c r="FD242" s="204"/>
      <c r="FE242" s="204"/>
      <c r="FF242" s="204"/>
      <c r="FG242" s="204"/>
      <c r="FH242" s="204"/>
      <c r="FI242" s="204"/>
      <c r="FJ242" s="204"/>
      <c r="FK242" s="204"/>
      <c r="FL242" s="204"/>
      <c r="FM242" s="204"/>
      <c r="FN242" s="204"/>
      <c r="FO242" s="204"/>
      <c r="FP242" s="204"/>
      <c r="FQ242" s="204"/>
      <c r="FR242" s="204"/>
      <c r="FS242" s="204"/>
      <c r="FT242" s="204"/>
      <c r="FU242" s="204"/>
      <c r="FV242" s="204"/>
      <c r="FW242" s="204"/>
      <c r="FX242" s="204"/>
      <c r="FY242" s="204"/>
      <c r="FZ242" s="204"/>
      <c r="GA242" s="204"/>
      <c r="GB242" s="204"/>
      <c r="GC242" s="204"/>
      <c r="GD242" s="204"/>
      <c r="GE242" s="204"/>
      <c r="GF242" s="204"/>
      <c r="GG242" s="204"/>
      <c r="GH242" s="204"/>
      <c r="GI242" s="204"/>
      <c r="GJ242" s="204"/>
      <c r="GK242" s="204"/>
      <c r="GL242" s="204"/>
      <c r="GM242" s="204"/>
      <c r="GN242" s="204"/>
      <c r="GO242" s="204"/>
      <c r="GP242" s="204"/>
      <c r="GQ242" s="204"/>
      <c r="GR242" s="204"/>
      <c r="GS242" s="204"/>
      <c r="GT242" s="204"/>
      <c r="GU242" s="204"/>
      <c r="GV242" s="204"/>
      <c r="GW242" s="204"/>
      <c r="GX242" s="204"/>
      <c r="GY242" s="204"/>
      <c r="GZ242" s="204"/>
      <c r="HA242" s="204"/>
      <c r="HB242" s="204"/>
      <c r="HC242" s="204"/>
      <c r="HD242" s="204"/>
      <c r="HE242" s="204"/>
      <c r="HF242" s="204"/>
      <c r="HG242" s="204"/>
      <c r="HH242" s="204"/>
      <c r="HI242" s="204"/>
      <c r="HJ242" s="204"/>
      <c r="HK242" s="204"/>
      <c r="HL242" s="204"/>
      <c r="HM242" s="204"/>
      <c r="HN242" s="204"/>
    </row>
    <row r="243" spans="1:222" s="262" customFormat="1" ht="46.8" x14ac:dyDescent="0.2">
      <c r="A243" s="21" t="s">
        <v>153</v>
      </c>
      <c r="B243" s="22" t="s">
        <v>50</v>
      </c>
      <c r="C243" s="27" t="s">
        <v>52</v>
      </c>
      <c r="D243" s="257" t="s">
        <v>159</v>
      </c>
      <c r="E243" s="336" t="s">
        <v>188</v>
      </c>
      <c r="F243" s="569">
        <v>2018005810235</v>
      </c>
      <c r="G243" s="129" t="s">
        <v>1134</v>
      </c>
      <c r="H243" s="50" t="s">
        <v>66</v>
      </c>
      <c r="I243" s="546" t="s">
        <v>414</v>
      </c>
      <c r="J243" s="487" t="s">
        <v>415</v>
      </c>
      <c r="K243" s="487" t="s">
        <v>416</v>
      </c>
      <c r="L243" s="488">
        <v>150</v>
      </c>
      <c r="M243" s="456" t="s">
        <v>937</v>
      </c>
      <c r="N243" s="456" t="s">
        <v>940</v>
      </c>
      <c r="O243" s="26" t="s">
        <v>691</v>
      </c>
      <c r="P243" s="29">
        <f t="shared" si="37"/>
        <v>547000000</v>
      </c>
      <c r="Q243" s="193">
        <f t="shared" si="34"/>
        <v>547000000</v>
      </c>
      <c r="R243" s="34">
        <f t="shared" si="35"/>
        <v>547000000</v>
      </c>
      <c r="S243" s="259">
        <v>0</v>
      </c>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v>240000000</v>
      </c>
      <c r="AW243" s="32">
        <v>300000000</v>
      </c>
      <c r="AX243" s="32">
        <v>7000000</v>
      </c>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270"/>
      <c r="CD243" s="270"/>
      <c r="CE243" s="270"/>
      <c r="CF243" s="270"/>
      <c r="CG243" s="270"/>
      <c r="CH243" s="270"/>
      <c r="CI243" s="270"/>
      <c r="CJ243" s="270"/>
      <c r="CK243" s="270"/>
      <c r="CL243" s="270"/>
      <c r="CM243" s="270"/>
      <c r="CN243" s="270"/>
      <c r="CO243" s="270"/>
      <c r="CP243" s="270"/>
      <c r="CQ243" s="270"/>
      <c r="CR243" s="270"/>
      <c r="CS243" s="270"/>
      <c r="CT243" s="270"/>
      <c r="CU243" s="270"/>
      <c r="CV243" s="270"/>
      <c r="CW243" s="270"/>
      <c r="CX243" s="270"/>
      <c r="CY243" s="270"/>
      <c r="CZ243" s="270"/>
      <c r="DA243" s="270"/>
      <c r="DB243" s="270"/>
      <c r="DC243" s="270"/>
      <c r="DD243" s="270"/>
      <c r="DE243" s="270"/>
      <c r="DF243" s="270"/>
      <c r="DG243" s="270"/>
      <c r="DH243" s="270"/>
      <c r="DI243" s="270"/>
      <c r="DJ243" s="270"/>
      <c r="DK243" s="270"/>
      <c r="DL243" s="270"/>
      <c r="DM243" s="270"/>
      <c r="DN243" s="270"/>
      <c r="DO243" s="270"/>
      <c r="DP243" s="270"/>
      <c r="DQ243" s="270"/>
      <c r="DR243" s="270"/>
      <c r="DS243" s="270"/>
      <c r="DT243" s="270"/>
      <c r="DU243" s="270"/>
      <c r="DV243" s="270"/>
      <c r="DW243" s="270"/>
      <c r="DX243" s="270"/>
      <c r="DY243" s="270"/>
      <c r="DZ243" s="270"/>
      <c r="EA243" s="270"/>
      <c r="EB243" s="270"/>
      <c r="EC243" s="270"/>
      <c r="ED243" s="270"/>
      <c r="EE243" s="270"/>
      <c r="EF243" s="270"/>
      <c r="EG243" s="270"/>
      <c r="EH243" s="270"/>
      <c r="EI243" s="270"/>
      <c r="EJ243" s="270"/>
      <c r="EK243" s="270"/>
      <c r="EL243" s="270"/>
      <c r="EM243" s="270"/>
      <c r="EN243" s="270"/>
      <c r="EO243" s="270"/>
      <c r="EP243" s="270"/>
      <c r="EQ243" s="270"/>
      <c r="ER243" s="270"/>
      <c r="ES243" s="270"/>
      <c r="ET243" s="270"/>
      <c r="EU243" s="270"/>
      <c r="EV243" s="270"/>
      <c r="EW243" s="270"/>
      <c r="EX243" s="270"/>
      <c r="EY243" s="270"/>
      <c r="EZ243" s="270"/>
      <c r="FA243" s="270"/>
      <c r="FB243" s="270"/>
      <c r="FC243" s="270"/>
      <c r="FD243" s="270"/>
      <c r="FE243" s="270"/>
      <c r="FF243" s="270"/>
      <c r="FG243" s="270"/>
      <c r="FH243" s="270"/>
      <c r="FI243" s="270"/>
      <c r="FJ243" s="270"/>
      <c r="FK243" s="270"/>
      <c r="FL243" s="270"/>
      <c r="FM243" s="270"/>
      <c r="FN243" s="270"/>
      <c r="FO243" s="270"/>
      <c r="FP243" s="270"/>
      <c r="FQ243" s="270"/>
      <c r="FR243" s="270"/>
      <c r="FS243" s="270"/>
      <c r="FT243" s="270"/>
      <c r="FU243" s="270"/>
      <c r="FV243" s="270"/>
      <c r="FW243" s="270"/>
      <c r="FX243" s="270"/>
      <c r="FY243" s="270"/>
      <c r="FZ243" s="270"/>
      <c r="GA243" s="270"/>
      <c r="GB243" s="270"/>
      <c r="GC243" s="270"/>
      <c r="GD243" s="270"/>
      <c r="GE243" s="270"/>
      <c r="GF243" s="270"/>
      <c r="GG243" s="270"/>
      <c r="GH243" s="270"/>
      <c r="GI243" s="270"/>
      <c r="GJ243" s="270"/>
      <c r="GK243" s="270"/>
      <c r="GL243" s="270"/>
      <c r="GM243" s="270"/>
      <c r="GN243" s="270"/>
      <c r="GO243" s="270"/>
      <c r="GP243" s="270"/>
      <c r="GQ243" s="270"/>
      <c r="GR243" s="270"/>
      <c r="GS243" s="270"/>
      <c r="GT243" s="270"/>
      <c r="GU243" s="270"/>
      <c r="GV243" s="270"/>
      <c r="GW243" s="270"/>
      <c r="GX243" s="270"/>
      <c r="GY243" s="270"/>
      <c r="GZ243" s="270"/>
      <c r="HA243" s="270"/>
      <c r="HB243" s="270"/>
      <c r="HC243" s="270"/>
      <c r="HD243" s="270"/>
      <c r="HE243" s="270"/>
      <c r="HF243" s="270"/>
      <c r="HG243" s="270"/>
      <c r="HH243" s="261"/>
      <c r="HI243" s="261"/>
      <c r="HJ243" s="261"/>
      <c r="HK243" s="261"/>
      <c r="HL243" s="261"/>
      <c r="HM243" s="261"/>
      <c r="HN243" s="261"/>
    </row>
    <row r="244" spans="1:222" x14ac:dyDescent="0.2">
      <c r="A244" s="60" t="s">
        <v>153</v>
      </c>
      <c r="B244" s="60" t="s">
        <v>50</v>
      </c>
      <c r="C244" s="60" t="s">
        <v>52</v>
      </c>
      <c r="D244" s="60" t="s">
        <v>159</v>
      </c>
      <c r="E244" s="92" t="s">
        <v>689</v>
      </c>
      <c r="F244" s="573"/>
      <c r="G244" s="81"/>
      <c r="H244" s="58"/>
      <c r="I244" s="477"/>
      <c r="J244" s="477"/>
      <c r="K244" s="477"/>
      <c r="L244" s="478"/>
      <c r="M244" s="451"/>
      <c r="N244" s="451"/>
      <c r="O244" s="57" t="s">
        <v>688</v>
      </c>
      <c r="P244" s="29"/>
      <c r="Q244" s="193">
        <f t="shared" si="34"/>
        <v>0</v>
      </c>
      <c r="R244" s="34">
        <f t="shared" si="35"/>
        <v>0</v>
      </c>
      <c r="S244" s="211"/>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c r="GT244" s="198"/>
      <c r="GU244" s="198"/>
      <c r="GV244" s="198"/>
      <c r="GW244" s="198"/>
      <c r="GX244" s="198"/>
      <c r="GY244" s="198"/>
      <c r="GZ244" s="198"/>
      <c r="HA244" s="198"/>
      <c r="HB244" s="198"/>
      <c r="HC244" s="198"/>
      <c r="HD244" s="198"/>
      <c r="HE244" s="198"/>
      <c r="HF244" s="198"/>
      <c r="HG244" s="198"/>
      <c r="HH244" s="180"/>
      <c r="HI244" s="180"/>
      <c r="HJ244" s="180"/>
      <c r="HK244" s="180"/>
      <c r="HL244" s="180"/>
      <c r="HM244" s="180"/>
      <c r="HN244" s="180"/>
    </row>
    <row r="245" spans="1:222" s="232" customFormat="1" ht="46.8" x14ac:dyDescent="0.2">
      <c r="A245" s="159" t="s">
        <v>153</v>
      </c>
      <c r="B245" s="177" t="s">
        <v>50</v>
      </c>
      <c r="C245" s="177" t="s">
        <v>52</v>
      </c>
      <c r="D245" s="177" t="s">
        <v>159</v>
      </c>
      <c r="E245" s="233" t="s">
        <v>689</v>
      </c>
      <c r="F245" s="574">
        <v>2018005810268</v>
      </c>
      <c r="G245" s="129" t="s">
        <v>1135</v>
      </c>
      <c r="H245" s="176" t="s">
        <v>66</v>
      </c>
      <c r="I245" s="448" t="s">
        <v>944</v>
      </c>
      <c r="J245" s="516" t="s">
        <v>942</v>
      </c>
      <c r="K245" s="516" t="s">
        <v>943</v>
      </c>
      <c r="L245" s="517">
        <v>5000</v>
      </c>
      <c r="M245" s="453" t="s">
        <v>937</v>
      </c>
      <c r="N245" s="453" t="s">
        <v>940</v>
      </c>
      <c r="O245" s="132" t="s">
        <v>690</v>
      </c>
      <c r="P245" s="29">
        <f>Q245</f>
        <v>500000000</v>
      </c>
      <c r="Q245" s="193">
        <f t="shared" si="34"/>
        <v>500000000</v>
      </c>
      <c r="R245" s="34">
        <f t="shared" si="35"/>
        <v>500000000</v>
      </c>
      <c r="S245" s="228">
        <v>500000000</v>
      </c>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229"/>
      <c r="BY245" s="229"/>
      <c r="BZ245" s="229"/>
      <c r="CA245" s="229"/>
      <c r="CB245" s="229"/>
      <c r="CC245" s="230"/>
      <c r="CD245" s="230"/>
      <c r="CE245" s="230"/>
      <c r="CF245" s="230"/>
      <c r="CG245" s="230"/>
      <c r="CH245" s="230"/>
      <c r="CI245" s="230"/>
      <c r="CJ245" s="230"/>
      <c r="CK245" s="230"/>
      <c r="CL245" s="230"/>
      <c r="CM245" s="230"/>
      <c r="CN245" s="230"/>
      <c r="CO245" s="230"/>
      <c r="CP245" s="230"/>
      <c r="CQ245" s="230"/>
      <c r="CR245" s="230"/>
      <c r="CS245" s="230"/>
      <c r="CT245" s="230"/>
      <c r="CU245" s="230"/>
      <c r="CV245" s="230"/>
      <c r="CW245" s="230"/>
      <c r="CX245" s="230"/>
      <c r="CY245" s="230"/>
      <c r="CZ245" s="230"/>
      <c r="DA245" s="230"/>
      <c r="DB245" s="230"/>
      <c r="DC245" s="230"/>
      <c r="DD245" s="230"/>
      <c r="DE245" s="230"/>
      <c r="DF245" s="230"/>
      <c r="DG245" s="230"/>
      <c r="DH245" s="230"/>
      <c r="DI245" s="230"/>
      <c r="DJ245" s="230"/>
      <c r="DK245" s="230"/>
      <c r="DL245" s="230"/>
      <c r="DM245" s="230"/>
      <c r="DN245" s="230"/>
      <c r="DO245" s="230"/>
      <c r="DP245" s="230"/>
      <c r="DQ245" s="230"/>
      <c r="DR245" s="230"/>
      <c r="DS245" s="230"/>
      <c r="DT245" s="230"/>
      <c r="DU245" s="230"/>
      <c r="DV245" s="230"/>
      <c r="DW245" s="230"/>
      <c r="DX245" s="230"/>
      <c r="DY245" s="230"/>
      <c r="DZ245" s="230"/>
      <c r="EA245" s="230"/>
      <c r="EB245" s="230"/>
      <c r="EC245" s="230"/>
      <c r="ED245" s="230"/>
      <c r="EE245" s="230"/>
      <c r="EF245" s="230"/>
      <c r="EG245" s="230"/>
      <c r="EH245" s="230"/>
      <c r="EI245" s="230"/>
      <c r="EJ245" s="230"/>
      <c r="EK245" s="230"/>
      <c r="EL245" s="230"/>
      <c r="EM245" s="230"/>
      <c r="EN245" s="230"/>
      <c r="EO245" s="230"/>
      <c r="EP245" s="230"/>
      <c r="EQ245" s="230"/>
      <c r="ER245" s="230"/>
      <c r="ES245" s="230"/>
      <c r="ET245" s="230"/>
      <c r="EU245" s="230"/>
      <c r="EV245" s="230"/>
      <c r="EW245" s="230"/>
      <c r="EX245" s="230"/>
      <c r="EY245" s="230"/>
      <c r="EZ245" s="230"/>
      <c r="FA245" s="230"/>
      <c r="FB245" s="230"/>
      <c r="FC245" s="230"/>
      <c r="FD245" s="230"/>
      <c r="FE245" s="230"/>
      <c r="FF245" s="230"/>
      <c r="FG245" s="230"/>
      <c r="FH245" s="230"/>
      <c r="FI245" s="230"/>
      <c r="FJ245" s="230"/>
      <c r="FK245" s="230"/>
      <c r="FL245" s="230"/>
      <c r="FM245" s="230"/>
      <c r="FN245" s="230"/>
      <c r="FO245" s="230"/>
      <c r="FP245" s="230"/>
      <c r="FQ245" s="230"/>
      <c r="FR245" s="230"/>
      <c r="FS245" s="230"/>
      <c r="FT245" s="230"/>
      <c r="FU245" s="230"/>
      <c r="FV245" s="230"/>
      <c r="FW245" s="230"/>
      <c r="FX245" s="230"/>
      <c r="FY245" s="230"/>
      <c r="FZ245" s="230"/>
      <c r="GA245" s="230"/>
      <c r="GB245" s="230"/>
      <c r="GC245" s="230"/>
      <c r="GD245" s="230"/>
      <c r="GE245" s="230"/>
      <c r="GF245" s="230"/>
      <c r="GG245" s="230"/>
      <c r="GH245" s="230"/>
      <c r="GI245" s="230"/>
      <c r="GJ245" s="230"/>
      <c r="GK245" s="230"/>
      <c r="GL245" s="230"/>
      <c r="GM245" s="230"/>
      <c r="GN245" s="230"/>
      <c r="GO245" s="230"/>
      <c r="GP245" s="230"/>
      <c r="GQ245" s="230"/>
      <c r="GR245" s="230"/>
      <c r="GS245" s="230"/>
      <c r="GT245" s="230"/>
      <c r="GU245" s="230"/>
      <c r="GV245" s="230"/>
      <c r="GW245" s="230"/>
      <c r="GX245" s="230"/>
      <c r="GY245" s="230"/>
      <c r="GZ245" s="230"/>
      <c r="HA245" s="230"/>
      <c r="HB245" s="230"/>
      <c r="HC245" s="230"/>
      <c r="HD245" s="230"/>
      <c r="HE245" s="230"/>
      <c r="HF245" s="230"/>
      <c r="HG245" s="230"/>
      <c r="HH245" s="236"/>
      <c r="HI245" s="236"/>
      <c r="HJ245" s="236"/>
      <c r="HK245" s="236"/>
      <c r="HL245" s="236"/>
      <c r="HM245" s="236"/>
      <c r="HN245" s="236"/>
    </row>
    <row r="246" spans="1:222" x14ac:dyDescent="0.2">
      <c r="A246" s="30" t="s">
        <v>153</v>
      </c>
      <c r="B246" s="30" t="s">
        <v>50</v>
      </c>
      <c r="C246" s="30" t="s">
        <v>52</v>
      </c>
      <c r="D246" s="30" t="s">
        <v>108</v>
      </c>
      <c r="E246" s="89"/>
      <c r="F246" s="570"/>
      <c r="G246" s="80"/>
      <c r="H246" s="54"/>
      <c r="I246" s="518"/>
      <c r="J246" s="518"/>
      <c r="K246" s="518"/>
      <c r="L246" s="519"/>
      <c r="M246" s="446"/>
      <c r="N246" s="446"/>
      <c r="O246" s="20" t="s">
        <v>109</v>
      </c>
      <c r="P246" s="29">
        <f>Q246</f>
        <v>0</v>
      </c>
      <c r="Q246" s="193">
        <f t="shared" si="34"/>
        <v>0</v>
      </c>
      <c r="R246" s="34">
        <f t="shared" si="35"/>
        <v>0</v>
      </c>
      <c r="S246" s="269"/>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7"/>
      <c r="CD246" s="197"/>
      <c r="CE246" s="197"/>
      <c r="CF246" s="197"/>
      <c r="CG246" s="197"/>
      <c r="CH246" s="197"/>
      <c r="CI246" s="197"/>
      <c r="CJ246" s="197"/>
      <c r="CK246" s="197"/>
      <c r="CL246" s="197"/>
      <c r="CM246" s="197"/>
      <c r="CN246" s="197"/>
      <c r="CO246" s="197"/>
      <c r="CP246" s="197"/>
      <c r="CQ246" s="197"/>
      <c r="CR246" s="197"/>
      <c r="CS246" s="197"/>
      <c r="CT246" s="197"/>
      <c r="CU246" s="197"/>
      <c r="CV246" s="197"/>
      <c r="CW246" s="197"/>
      <c r="CX246" s="197"/>
      <c r="CY246" s="197"/>
      <c r="CZ246" s="197"/>
      <c r="DA246" s="197"/>
      <c r="DB246" s="197"/>
      <c r="DC246" s="197"/>
      <c r="DD246" s="197"/>
      <c r="DE246" s="197"/>
      <c r="DF246" s="197"/>
      <c r="DG246" s="197"/>
      <c r="DH246" s="197"/>
      <c r="DI246" s="197"/>
      <c r="DJ246" s="197"/>
      <c r="DK246" s="197"/>
      <c r="DL246" s="197"/>
      <c r="DM246" s="197"/>
      <c r="DN246" s="197"/>
      <c r="DO246" s="197"/>
      <c r="DP246" s="197"/>
      <c r="DQ246" s="197"/>
      <c r="DR246" s="197"/>
      <c r="DS246" s="197"/>
      <c r="DT246" s="197"/>
      <c r="DU246" s="197"/>
      <c r="DV246" s="197"/>
      <c r="DW246" s="197"/>
      <c r="DX246" s="197"/>
      <c r="DY246" s="197"/>
      <c r="DZ246" s="197"/>
      <c r="EA246" s="197"/>
      <c r="EB246" s="197"/>
      <c r="EC246" s="197"/>
      <c r="ED246" s="197"/>
      <c r="EE246" s="197"/>
      <c r="EF246" s="197"/>
      <c r="EG246" s="197"/>
      <c r="EH246" s="197"/>
      <c r="EI246" s="197"/>
      <c r="EJ246" s="197"/>
      <c r="EK246" s="197"/>
      <c r="EL246" s="197"/>
      <c r="EM246" s="197"/>
      <c r="EN246" s="197"/>
      <c r="EO246" s="197"/>
      <c r="EP246" s="197"/>
      <c r="EQ246" s="197"/>
      <c r="ER246" s="197"/>
      <c r="ES246" s="197"/>
      <c r="ET246" s="197"/>
      <c r="EU246" s="197"/>
      <c r="EV246" s="197"/>
      <c r="EW246" s="197"/>
      <c r="EX246" s="197"/>
      <c r="EY246" s="197"/>
      <c r="EZ246" s="197"/>
      <c r="FA246" s="197"/>
      <c r="FB246" s="197"/>
      <c r="FC246" s="197"/>
      <c r="FD246" s="197"/>
      <c r="FE246" s="197"/>
      <c r="FF246" s="197"/>
      <c r="FG246" s="197"/>
      <c r="FH246" s="197"/>
      <c r="FI246" s="197"/>
      <c r="FJ246" s="197"/>
      <c r="FK246" s="197"/>
      <c r="FL246" s="197"/>
      <c r="FM246" s="197"/>
      <c r="FN246" s="197"/>
      <c r="FO246" s="197"/>
      <c r="FP246" s="197"/>
      <c r="FQ246" s="197"/>
      <c r="FR246" s="197"/>
      <c r="FS246" s="197"/>
      <c r="FT246" s="197"/>
      <c r="FU246" s="197"/>
      <c r="FV246" s="197"/>
      <c r="FW246" s="197"/>
      <c r="FX246" s="197"/>
      <c r="FY246" s="197"/>
      <c r="FZ246" s="197"/>
      <c r="GA246" s="197"/>
      <c r="GB246" s="197"/>
      <c r="GC246" s="197"/>
      <c r="GD246" s="197"/>
      <c r="GE246" s="197"/>
      <c r="GF246" s="197"/>
      <c r="GG246" s="197"/>
      <c r="GH246" s="197"/>
      <c r="GI246" s="197"/>
      <c r="GJ246" s="197"/>
      <c r="GK246" s="197"/>
      <c r="GL246" s="197"/>
      <c r="GM246" s="197"/>
      <c r="GN246" s="197"/>
      <c r="GO246" s="197"/>
      <c r="GP246" s="197"/>
      <c r="GQ246" s="197"/>
      <c r="GR246" s="197"/>
      <c r="GS246" s="197"/>
      <c r="GT246" s="197"/>
      <c r="GU246" s="197"/>
      <c r="GV246" s="197"/>
      <c r="GW246" s="197"/>
      <c r="GX246" s="197"/>
      <c r="GY246" s="197"/>
      <c r="GZ246" s="197"/>
      <c r="HA246" s="197"/>
      <c r="HB246" s="197"/>
      <c r="HC246" s="197"/>
      <c r="HD246" s="197"/>
      <c r="HE246" s="197"/>
      <c r="HF246" s="197"/>
      <c r="HG246" s="197"/>
      <c r="HH246" s="204"/>
      <c r="HI246" s="204"/>
      <c r="HJ246" s="204"/>
      <c r="HK246" s="204"/>
      <c r="HL246" s="204"/>
      <c r="HM246" s="204"/>
      <c r="HN246" s="204"/>
    </row>
    <row r="247" spans="1:222" x14ac:dyDescent="0.2">
      <c r="A247" s="60" t="s">
        <v>153</v>
      </c>
      <c r="B247" s="60" t="s">
        <v>50</v>
      </c>
      <c r="C247" s="60" t="s">
        <v>52</v>
      </c>
      <c r="D247" s="60" t="s">
        <v>108</v>
      </c>
      <c r="E247" s="92" t="s">
        <v>110</v>
      </c>
      <c r="F247" s="573"/>
      <c r="G247" s="81"/>
      <c r="H247" s="58"/>
      <c r="I247" s="477"/>
      <c r="J247" s="477"/>
      <c r="K247" s="477"/>
      <c r="L247" s="478"/>
      <c r="M247" s="451"/>
      <c r="N247" s="451"/>
      <c r="O247" s="63" t="s">
        <v>111</v>
      </c>
      <c r="P247" s="29"/>
      <c r="Q247" s="193">
        <f t="shared" si="34"/>
        <v>0</v>
      </c>
      <c r="R247" s="34">
        <f t="shared" si="35"/>
        <v>0</v>
      </c>
      <c r="S247" s="269"/>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7"/>
      <c r="CD247" s="197"/>
      <c r="CE247" s="197"/>
      <c r="CF247" s="197"/>
      <c r="CG247" s="197"/>
      <c r="CH247" s="197"/>
      <c r="CI247" s="197"/>
      <c r="CJ247" s="197"/>
      <c r="CK247" s="197"/>
      <c r="CL247" s="197"/>
      <c r="CM247" s="197"/>
      <c r="CN247" s="197"/>
      <c r="CO247" s="197"/>
      <c r="CP247" s="197"/>
      <c r="CQ247" s="197"/>
      <c r="CR247" s="197"/>
      <c r="CS247" s="197"/>
      <c r="CT247" s="197"/>
      <c r="CU247" s="197"/>
      <c r="CV247" s="197"/>
      <c r="CW247" s="197"/>
      <c r="CX247" s="197"/>
      <c r="CY247" s="197"/>
      <c r="CZ247" s="197"/>
      <c r="DA247" s="197"/>
      <c r="DB247" s="197"/>
      <c r="DC247" s="197"/>
      <c r="DD247" s="197"/>
      <c r="DE247" s="197"/>
      <c r="DF247" s="197"/>
      <c r="DG247" s="197"/>
      <c r="DH247" s="197"/>
      <c r="DI247" s="197"/>
      <c r="DJ247" s="197"/>
      <c r="DK247" s="197"/>
      <c r="DL247" s="197"/>
      <c r="DM247" s="197"/>
      <c r="DN247" s="197"/>
      <c r="DO247" s="197"/>
      <c r="DP247" s="197"/>
      <c r="DQ247" s="197"/>
      <c r="DR247" s="197"/>
      <c r="DS247" s="197"/>
      <c r="DT247" s="197"/>
      <c r="DU247" s="197"/>
      <c r="DV247" s="197"/>
      <c r="DW247" s="197"/>
      <c r="DX247" s="197"/>
      <c r="DY247" s="197"/>
      <c r="DZ247" s="197"/>
      <c r="EA247" s="197"/>
      <c r="EB247" s="197"/>
      <c r="EC247" s="197"/>
      <c r="ED247" s="197"/>
      <c r="EE247" s="197"/>
      <c r="EF247" s="197"/>
      <c r="EG247" s="197"/>
      <c r="EH247" s="197"/>
      <c r="EI247" s="197"/>
      <c r="EJ247" s="197"/>
      <c r="EK247" s="197"/>
      <c r="EL247" s="197"/>
      <c r="EM247" s="197"/>
      <c r="EN247" s="197"/>
      <c r="EO247" s="197"/>
      <c r="EP247" s="197"/>
      <c r="EQ247" s="197"/>
      <c r="ER247" s="197"/>
      <c r="ES247" s="197"/>
      <c r="ET247" s="197"/>
      <c r="EU247" s="197"/>
      <c r="EV247" s="197"/>
      <c r="EW247" s="197"/>
      <c r="EX247" s="197"/>
      <c r="EY247" s="197"/>
      <c r="EZ247" s="197"/>
      <c r="FA247" s="197"/>
      <c r="FB247" s="197"/>
      <c r="FC247" s="197"/>
      <c r="FD247" s="197"/>
      <c r="FE247" s="197"/>
      <c r="FF247" s="197"/>
      <c r="FG247" s="197"/>
      <c r="FH247" s="197"/>
      <c r="FI247" s="197"/>
      <c r="FJ247" s="197"/>
      <c r="FK247" s="197"/>
      <c r="FL247" s="197"/>
      <c r="FM247" s="197"/>
      <c r="FN247" s="197"/>
      <c r="FO247" s="197"/>
      <c r="FP247" s="197"/>
      <c r="FQ247" s="197"/>
      <c r="FR247" s="197"/>
      <c r="FS247" s="197"/>
      <c r="FT247" s="197"/>
      <c r="FU247" s="197"/>
      <c r="FV247" s="197"/>
      <c r="FW247" s="197"/>
      <c r="FX247" s="197"/>
      <c r="FY247" s="197"/>
      <c r="FZ247" s="197"/>
      <c r="GA247" s="197"/>
      <c r="GB247" s="197"/>
      <c r="GC247" s="197"/>
      <c r="GD247" s="197"/>
      <c r="GE247" s="197"/>
      <c r="GF247" s="197"/>
      <c r="GG247" s="197"/>
      <c r="GH247" s="197"/>
      <c r="GI247" s="197"/>
      <c r="GJ247" s="197"/>
      <c r="GK247" s="197"/>
      <c r="GL247" s="197"/>
      <c r="GM247" s="197"/>
      <c r="GN247" s="197"/>
      <c r="GO247" s="197"/>
      <c r="GP247" s="197"/>
      <c r="GQ247" s="197"/>
      <c r="GR247" s="197"/>
      <c r="GS247" s="197"/>
      <c r="GT247" s="197"/>
      <c r="GU247" s="197"/>
      <c r="GV247" s="197"/>
      <c r="GW247" s="197"/>
      <c r="GX247" s="197"/>
      <c r="GY247" s="197"/>
      <c r="GZ247" s="197"/>
      <c r="HA247" s="197"/>
      <c r="HB247" s="197"/>
      <c r="HC247" s="197"/>
      <c r="HD247" s="197"/>
      <c r="HE247" s="197"/>
      <c r="HF247" s="197"/>
      <c r="HG247" s="197"/>
      <c r="HH247" s="180"/>
      <c r="HI247" s="180"/>
      <c r="HJ247" s="180"/>
      <c r="HK247" s="180"/>
      <c r="HL247" s="180"/>
      <c r="HM247" s="180"/>
      <c r="HN247" s="180"/>
    </row>
    <row r="248" spans="1:222" s="262" customFormat="1" ht="49.95" customHeight="1" x14ac:dyDescent="0.2">
      <c r="A248" s="21" t="s">
        <v>153</v>
      </c>
      <c r="B248" s="21" t="s">
        <v>50</v>
      </c>
      <c r="C248" s="21" t="s">
        <v>52</v>
      </c>
      <c r="D248" s="21" t="s">
        <v>108</v>
      </c>
      <c r="E248" s="45" t="s">
        <v>110</v>
      </c>
      <c r="F248" s="568">
        <v>2018005810099</v>
      </c>
      <c r="G248" s="78" t="s">
        <v>427</v>
      </c>
      <c r="H248" s="50" t="s">
        <v>66</v>
      </c>
      <c r="I248" s="545" t="s">
        <v>428</v>
      </c>
      <c r="J248" s="455" t="s">
        <v>429</v>
      </c>
      <c r="K248" s="455" t="s">
        <v>430</v>
      </c>
      <c r="L248" s="456">
        <v>3</v>
      </c>
      <c r="M248" s="456" t="s">
        <v>263</v>
      </c>
      <c r="N248" s="456" t="s">
        <v>863</v>
      </c>
      <c r="O248" s="133" t="s">
        <v>731</v>
      </c>
      <c r="P248" s="29">
        <f>Q248</f>
        <v>2125000000</v>
      </c>
      <c r="Q248" s="193">
        <f t="shared" si="34"/>
        <v>2125000000</v>
      </c>
      <c r="R248" s="34">
        <f t="shared" si="35"/>
        <v>2125000000</v>
      </c>
      <c r="S248" s="259">
        <v>2125000000</v>
      </c>
      <c r="T248" s="272"/>
      <c r="U248" s="272"/>
      <c r="V248" s="272"/>
      <c r="W248" s="272"/>
      <c r="X248" s="272"/>
      <c r="Y248" s="272"/>
      <c r="Z248" s="272"/>
      <c r="AA248" s="272"/>
      <c r="AB248" s="272"/>
      <c r="AC248" s="272"/>
      <c r="AD248" s="272"/>
      <c r="AE248" s="272"/>
      <c r="AF248" s="272"/>
      <c r="AG248" s="272"/>
      <c r="AH248" s="272"/>
      <c r="AI248" s="272"/>
      <c r="AJ248" s="272"/>
      <c r="AK248" s="272"/>
      <c r="AL248" s="272"/>
      <c r="AM248" s="272"/>
      <c r="AN248" s="272"/>
      <c r="AO248" s="272"/>
      <c r="AP248" s="272"/>
      <c r="AQ248" s="272"/>
      <c r="AR248" s="272"/>
      <c r="AS248" s="272"/>
      <c r="AT248" s="272"/>
      <c r="AU248" s="272"/>
      <c r="AV248" s="272"/>
      <c r="AW248" s="272"/>
      <c r="AX248" s="272"/>
      <c r="AY248" s="272"/>
      <c r="AZ248" s="272"/>
      <c r="BA248" s="272"/>
      <c r="BB248" s="272"/>
      <c r="BC248" s="272"/>
      <c r="BD248" s="272"/>
      <c r="BE248" s="272"/>
      <c r="BF248" s="272"/>
      <c r="BG248" s="272"/>
      <c r="BH248" s="272"/>
      <c r="BI248" s="272"/>
      <c r="BJ248" s="272"/>
      <c r="BK248" s="272"/>
      <c r="BL248" s="272"/>
      <c r="BM248" s="272"/>
      <c r="BN248" s="272"/>
      <c r="BO248" s="272"/>
      <c r="BP248" s="272"/>
      <c r="BQ248" s="272"/>
      <c r="BR248" s="272"/>
      <c r="BS248" s="272"/>
      <c r="BT248" s="272"/>
      <c r="BU248" s="272"/>
      <c r="BV248" s="272"/>
      <c r="BW248" s="272"/>
      <c r="BX248" s="272"/>
      <c r="BY248" s="272"/>
      <c r="BZ248" s="272"/>
      <c r="CA248" s="272"/>
      <c r="CB248" s="272"/>
      <c r="CC248" s="273"/>
      <c r="CD248" s="273"/>
      <c r="CE248" s="273"/>
      <c r="CF248" s="273"/>
      <c r="CG248" s="273"/>
      <c r="CH248" s="273"/>
      <c r="CI248" s="273"/>
      <c r="CJ248" s="273"/>
      <c r="CK248" s="273"/>
      <c r="CL248" s="273"/>
      <c r="CM248" s="273"/>
      <c r="CN248" s="273"/>
      <c r="CO248" s="273"/>
      <c r="CP248" s="273"/>
      <c r="CQ248" s="273"/>
      <c r="CR248" s="273"/>
      <c r="CS248" s="273"/>
      <c r="CT248" s="273"/>
      <c r="CU248" s="273"/>
      <c r="CV248" s="273"/>
      <c r="CW248" s="273"/>
      <c r="CX248" s="273"/>
      <c r="CY248" s="273"/>
      <c r="CZ248" s="273"/>
      <c r="DA248" s="273"/>
      <c r="DB248" s="273"/>
      <c r="DC248" s="273"/>
      <c r="DD248" s="273"/>
      <c r="DE248" s="273"/>
      <c r="DF248" s="273"/>
      <c r="DG248" s="273"/>
      <c r="DH248" s="273"/>
      <c r="DI248" s="273"/>
      <c r="DJ248" s="273"/>
      <c r="DK248" s="273"/>
      <c r="DL248" s="273"/>
      <c r="DM248" s="273"/>
      <c r="DN248" s="273"/>
      <c r="DO248" s="273"/>
      <c r="DP248" s="273"/>
      <c r="DQ248" s="273"/>
      <c r="DR248" s="273"/>
      <c r="DS248" s="273"/>
      <c r="DT248" s="273"/>
      <c r="DU248" s="273"/>
      <c r="DV248" s="273"/>
      <c r="DW248" s="273"/>
      <c r="DX248" s="273"/>
      <c r="DY248" s="273"/>
      <c r="DZ248" s="273"/>
      <c r="EA248" s="273"/>
      <c r="EB248" s="273"/>
      <c r="EC248" s="273"/>
      <c r="ED248" s="273"/>
      <c r="EE248" s="273"/>
      <c r="EF248" s="273"/>
      <c r="EG248" s="273"/>
      <c r="EH248" s="273"/>
      <c r="EI248" s="273"/>
      <c r="EJ248" s="273"/>
      <c r="EK248" s="273"/>
      <c r="EL248" s="273"/>
      <c r="EM248" s="273"/>
      <c r="EN248" s="273"/>
      <c r="EO248" s="273"/>
      <c r="EP248" s="273"/>
      <c r="EQ248" s="273"/>
      <c r="ER248" s="273"/>
      <c r="ES248" s="273"/>
      <c r="ET248" s="273"/>
      <c r="EU248" s="273"/>
      <c r="EV248" s="273"/>
      <c r="EW248" s="273"/>
      <c r="EX248" s="273"/>
      <c r="EY248" s="273"/>
      <c r="EZ248" s="273"/>
      <c r="FA248" s="273"/>
      <c r="FB248" s="273"/>
      <c r="FC248" s="273"/>
      <c r="FD248" s="273"/>
      <c r="FE248" s="273"/>
      <c r="FF248" s="273"/>
      <c r="FG248" s="273"/>
      <c r="FH248" s="273"/>
      <c r="FI248" s="273"/>
      <c r="FJ248" s="273"/>
      <c r="FK248" s="273"/>
      <c r="FL248" s="273"/>
      <c r="FM248" s="273"/>
      <c r="FN248" s="273"/>
      <c r="FO248" s="273"/>
      <c r="FP248" s="273"/>
      <c r="FQ248" s="273"/>
      <c r="FR248" s="273"/>
      <c r="FS248" s="273"/>
      <c r="FT248" s="273"/>
      <c r="FU248" s="273"/>
      <c r="FV248" s="273"/>
      <c r="FW248" s="273"/>
      <c r="FX248" s="273"/>
      <c r="FY248" s="273"/>
      <c r="FZ248" s="273"/>
      <c r="GA248" s="273"/>
      <c r="GB248" s="273"/>
      <c r="GC248" s="273"/>
      <c r="GD248" s="273"/>
      <c r="GE248" s="273"/>
      <c r="GF248" s="273"/>
      <c r="GG248" s="273"/>
      <c r="GH248" s="273"/>
      <c r="GI248" s="273"/>
      <c r="GJ248" s="273"/>
      <c r="GK248" s="273"/>
      <c r="GL248" s="273"/>
      <c r="GM248" s="273"/>
      <c r="GN248" s="273"/>
      <c r="GO248" s="273"/>
      <c r="GP248" s="273"/>
      <c r="GQ248" s="273"/>
      <c r="GR248" s="273"/>
      <c r="GS248" s="273"/>
      <c r="GT248" s="273"/>
      <c r="GU248" s="273"/>
      <c r="GV248" s="273"/>
      <c r="GW248" s="273"/>
      <c r="GX248" s="273"/>
      <c r="GY248" s="273"/>
      <c r="GZ248" s="273"/>
      <c r="HA248" s="273"/>
      <c r="HB248" s="273"/>
      <c r="HC248" s="273"/>
      <c r="HD248" s="273"/>
      <c r="HE248" s="273"/>
      <c r="HF248" s="273"/>
      <c r="HG248" s="273"/>
      <c r="HH248" s="270"/>
      <c r="HI248" s="270"/>
      <c r="HJ248" s="270"/>
      <c r="HK248" s="270"/>
      <c r="HL248" s="270"/>
      <c r="HM248" s="270"/>
      <c r="HN248" s="270"/>
    </row>
    <row r="249" spans="1:222" s="262" customFormat="1" ht="49.95" customHeight="1" x14ac:dyDescent="0.2">
      <c r="A249" s="21" t="s">
        <v>153</v>
      </c>
      <c r="B249" s="21" t="s">
        <v>50</v>
      </c>
      <c r="C249" s="21" t="s">
        <v>52</v>
      </c>
      <c r="D249" s="21" t="s">
        <v>108</v>
      </c>
      <c r="E249" s="45" t="s">
        <v>110</v>
      </c>
      <c r="F249" s="568">
        <v>2018005810175</v>
      </c>
      <c r="G249" s="78" t="s">
        <v>431</v>
      </c>
      <c r="H249" s="50" t="s">
        <v>66</v>
      </c>
      <c r="I249" s="545" t="s">
        <v>432</v>
      </c>
      <c r="J249" s="455" t="s">
        <v>433</v>
      </c>
      <c r="K249" s="455" t="s">
        <v>434</v>
      </c>
      <c r="L249" s="456">
        <v>1</v>
      </c>
      <c r="M249" s="456" t="s">
        <v>263</v>
      </c>
      <c r="N249" s="456" t="s">
        <v>863</v>
      </c>
      <c r="O249" s="133" t="s">
        <v>732</v>
      </c>
      <c r="P249" s="29">
        <f>Q249</f>
        <v>3400000000</v>
      </c>
      <c r="Q249" s="193">
        <f t="shared" si="34"/>
        <v>3400000000</v>
      </c>
      <c r="R249" s="34">
        <f t="shared" si="35"/>
        <v>3400000000</v>
      </c>
      <c r="S249" s="259">
        <v>3400000000</v>
      </c>
      <c r="T249" s="272"/>
      <c r="U249" s="272"/>
      <c r="V249" s="272"/>
      <c r="W249" s="272"/>
      <c r="X249" s="272"/>
      <c r="Y249" s="272"/>
      <c r="Z249" s="272"/>
      <c r="AA249" s="272"/>
      <c r="AB249" s="272"/>
      <c r="AC249" s="272"/>
      <c r="AD249" s="272"/>
      <c r="AE249" s="272"/>
      <c r="AF249" s="272"/>
      <c r="AG249" s="272"/>
      <c r="AH249" s="272"/>
      <c r="AI249" s="272"/>
      <c r="AJ249" s="272"/>
      <c r="AK249" s="272"/>
      <c r="AL249" s="272"/>
      <c r="AM249" s="272"/>
      <c r="AN249" s="272"/>
      <c r="AO249" s="272"/>
      <c r="AP249" s="272"/>
      <c r="AQ249" s="272"/>
      <c r="AR249" s="272"/>
      <c r="AS249" s="272"/>
      <c r="AT249" s="272"/>
      <c r="AU249" s="272"/>
      <c r="AV249" s="272"/>
      <c r="AW249" s="272"/>
      <c r="AX249" s="272"/>
      <c r="AY249" s="272"/>
      <c r="AZ249" s="272"/>
      <c r="BA249" s="272"/>
      <c r="BB249" s="272"/>
      <c r="BC249" s="272"/>
      <c r="BD249" s="272"/>
      <c r="BE249" s="272"/>
      <c r="BF249" s="272"/>
      <c r="BG249" s="272"/>
      <c r="BH249" s="272"/>
      <c r="BI249" s="272"/>
      <c r="BJ249" s="272"/>
      <c r="BK249" s="272"/>
      <c r="BL249" s="272"/>
      <c r="BM249" s="272"/>
      <c r="BN249" s="272"/>
      <c r="BO249" s="272"/>
      <c r="BP249" s="272"/>
      <c r="BQ249" s="272"/>
      <c r="BR249" s="272"/>
      <c r="BS249" s="272"/>
      <c r="BT249" s="272"/>
      <c r="BU249" s="272"/>
      <c r="BV249" s="272"/>
      <c r="BW249" s="272"/>
      <c r="BX249" s="272"/>
      <c r="BY249" s="272"/>
      <c r="BZ249" s="272"/>
      <c r="CA249" s="272"/>
      <c r="CB249" s="272"/>
      <c r="CC249" s="273"/>
      <c r="CD249" s="273"/>
      <c r="CE249" s="273"/>
      <c r="CF249" s="273"/>
      <c r="CG249" s="273"/>
      <c r="CH249" s="273"/>
      <c r="CI249" s="273"/>
      <c r="CJ249" s="273"/>
      <c r="CK249" s="273"/>
      <c r="CL249" s="273"/>
      <c r="CM249" s="273"/>
      <c r="CN249" s="273"/>
      <c r="CO249" s="273"/>
      <c r="CP249" s="273"/>
      <c r="CQ249" s="273"/>
      <c r="CR249" s="273"/>
      <c r="CS249" s="273"/>
      <c r="CT249" s="273"/>
      <c r="CU249" s="273"/>
      <c r="CV249" s="273"/>
      <c r="CW249" s="273"/>
      <c r="CX249" s="273"/>
      <c r="CY249" s="273"/>
      <c r="CZ249" s="273"/>
      <c r="DA249" s="273"/>
      <c r="DB249" s="273"/>
      <c r="DC249" s="273"/>
      <c r="DD249" s="273"/>
      <c r="DE249" s="273"/>
      <c r="DF249" s="273"/>
      <c r="DG249" s="273"/>
      <c r="DH249" s="273"/>
      <c r="DI249" s="273"/>
      <c r="DJ249" s="273"/>
      <c r="DK249" s="273"/>
      <c r="DL249" s="273"/>
      <c r="DM249" s="273"/>
      <c r="DN249" s="273"/>
      <c r="DO249" s="273"/>
      <c r="DP249" s="273"/>
      <c r="DQ249" s="273"/>
      <c r="DR249" s="273"/>
      <c r="DS249" s="273"/>
      <c r="DT249" s="273"/>
      <c r="DU249" s="273"/>
      <c r="DV249" s="273"/>
      <c r="DW249" s="273"/>
      <c r="DX249" s="273"/>
      <c r="DY249" s="273"/>
      <c r="DZ249" s="273"/>
      <c r="EA249" s="273"/>
      <c r="EB249" s="273"/>
      <c r="EC249" s="273"/>
      <c r="ED249" s="273"/>
      <c r="EE249" s="273"/>
      <c r="EF249" s="273"/>
      <c r="EG249" s="273"/>
      <c r="EH249" s="273"/>
      <c r="EI249" s="273"/>
      <c r="EJ249" s="273"/>
      <c r="EK249" s="273"/>
      <c r="EL249" s="273"/>
      <c r="EM249" s="273"/>
      <c r="EN249" s="273"/>
      <c r="EO249" s="273"/>
      <c r="EP249" s="273"/>
      <c r="EQ249" s="273"/>
      <c r="ER249" s="273"/>
      <c r="ES249" s="273"/>
      <c r="ET249" s="273"/>
      <c r="EU249" s="273"/>
      <c r="EV249" s="273"/>
      <c r="EW249" s="273"/>
      <c r="EX249" s="273"/>
      <c r="EY249" s="273"/>
      <c r="EZ249" s="273"/>
      <c r="FA249" s="273"/>
      <c r="FB249" s="273"/>
      <c r="FC249" s="273"/>
      <c r="FD249" s="273"/>
      <c r="FE249" s="273"/>
      <c r="FF249" s="273"/>
      <c r="FG249" s="273"/>
      <c r="FH249" s="273"/>
      <c r="FI249" s="273"/>
      <c r="FJ249" s="273"/>
      <c r="FK249" s="273"/>
      <c r="FL249" s="273"/>
      <c r="FM249" s="273"/>
      <c r="FN249" s="273"/>
      <c r="FO249" s="273"/>
      <c r="FP249" s="273"/>
      <c r="FQ249" s="273"/>
      <c r="FR249" s="273"/>
      <c r="FS249" s="273"/>
      <c r="FT249" s="273"/>
      <c r="FU249" s="273"/>
      <c r="FV249" s="273"/>
      <c r="FW249" s="273"/>
      <c r="FX249" s="273"/>
      <c r="FY249" s="273"/>
      <c r="FZ249" s="273"/>
      <c r="GA249" s="273"/>
      <c r="GB249" s="273"/>
      <c r="GC249" s="273"/>
      <c r="GD249" s="273"/>
      <c r="GE249" s="273"/>
      <c r="GF249" s="273"/>
      <c r="GG249" s="273"/>
      <c r="GH249" s="273"/>
      <c r="GI249" s="273"/>
      <c r="GJ249" s="273"/>
      <c r="GK249" s="273"/>
      <c r="GL249" s="273"/>
      <c r="GM249" s="273"/>
      <c r="GN249" s="273"/>
      <c r="GO249" s="273"/>
      <c r="GP249" s="273"/>
      <c r="GQ249" s="273"/>
      <c r="GR249" s="273"/>
      <c r="GS249" s="273"/>
      <c r="GT249" s="273"/>
      <c r="GU249" s="273"/>
      <c r="GV249" s="273"/>
      <c r="GW249" s="273"/>
      <c r="GX249" s="273"/>
      <c r="GY249" s="273"/>
      <c r="GZ249" s="273"/>
      <c r="HA249" s="273"/>
      <c r="HB249" s="273"/>
      <c r="HC249" s="273"/>
      <c r="HD249" s="273"/>
      <c r="HE249" s="273"/>
      <c r="HF249" s="273"/>
      <c r="HG249" s="273"/>
      <c r="HH249" s="270"/>
      <c r="HI249" s="270"/>
      <c r="HJ249" s="270"/>
      <c r="HK249" s="270"/>
      <c r="HL249" s="270"/>
      <c r="HM249" s="270"/>
      <c r="HN249" s="270"/>
    </row>
    <row r="250" spans="1:222" s="262" customFormat="1" ht="39" x14ac:dyDescent="0.2">
      <c r="A250" s="21" t="s">
        <v>153</v>
      </c>
      <c r="B250" s="22" t="s">
        <v>50</v>
      </c>
      <c r="C250" s="22" t="s">
        <v>52</v>
      </c>
      <c r="D250" s="22" t="s">
        <v>108</v>
      </c>
      <c r="E250" s="311" t="s">
        <v>110</v>
      </c>
      <c r="F250" s="569">
        <v>2018005810265</v>
      </c>
      <c r="G250" s="129" t="s">
        <v>1136</v>
      </c>
      <c r="H250" s="51" t="s">
        <v>66</v>
      </c>
      <c r="I250" s="545" t="s">
        <v>432</v>
      </c>
      <c r="J250" s="455" t="s">
        <v>433</v>
      </c>
      <c r="K250" s="455" t="s">
        <v>434</v>
      </c>
      <c r="L250" s="456">
        <v>1</v>
      </c>
      <c r="M250" s="456" t="s">
        <v>263</v>
      </c>
      <c r="N250" s="456" t="s">
        <v>863</v>
      </c>
      <c r="O250" s="422" t="s">
        <v>797</v>
      </c>
      <c r="P250" s="29">
        <f>Q250</f>
        <v>1400000000</v>
      </c>
      <c r="Q250" s="193">
        <f t="shared" si="34"/>
        <v>1400000000</v>
      </c>
      <c r="R250" s="34">
        <f t="shared" si="35"/>
        <v>1400000000</v>
      </c>
      <c r="S250" s="259">
        <v>1400000000</v>
      </c>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37"/>
      <c r="AU250" s="337"/>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270"/>
      <c r="CD250" s="270"/>
      <c r="CE250" s="270"/>
      <c r="CF250" s="270"/>
      <c r="CG250" s="270"/>
      <c r="CH250" s="270"/>
      <c r="CI250" s="270"/>
      <c r="CJ250" s="270"/>
      <c r="CK250" s="270"/>
      <c r="CL250" s="270"/>
      <c r="CM250" s="270"/>
      <c r="CN250" s="270"/>
      <c r="CO250" s="270"/>
      <c r="CP250" s="270"/>
      <c r="CQ250" s="270"/>
      <c r="CR250" s="270"/>
      <c r="CS250" s="270"/>
      <c r="CT250" s="270"/>
      <c r="CU250" s="270"/>
      <c r="CV250" s="270"/>
      <c r="CW250" s="270"/>
      <c r="CX250" s="270"/>
      <c r="CY250" s="270"/>
      <c r="CZ250" s="270"/>
      <c r="DA250" s="270"/>
      <c r="DB250" s="270"/>
      <c r="DC250" s="270"/>
      <c r="DD250" s="270"/>
      <c r="DE250" s="270"/>
      <c r="DF250" s="270"/>
      <c r="DG250" s="270"/>
      <c r="DH250" s="270"/>
      <c r="DI250" s="270"/>
      <c r="DJ250" s="270"/>
      <c r="DK250" s="270"/>
      <c r="DL250" s="270"/>
      <c r="DM250" s="270"/>
      <c r="DN250" s="270"/>
      <c r="DO250" s="270"/>
      <c r="DP250" s="270"/>
      <c r="DQ250" s="270"/>
      <c r="DR250" s="270"/>
      <c r="DS250" s="270"/>
      <c r="DT250" s="270"/>
      <c r="DU250" s="270"/>
      <c r="DV250" s="270"/>
      <c r="DW250" s="270"/>
      <c r="DX250" s="270"/>
      <c r="DY250" s="270"/>
      <c r="DZ250" s="270"/>
      <c r="EA250" s="270"/>
      <c r="EB250" s="270"/>
      <c r="EC250" s="270"/>
      <c r="ED250" s="270"/>
      <c r="EE250" s="270"/>
      <c r="EF250" s="270"/>
      <c r="EG250" s="270"/>
      <c r="EH250" s="270"/>
      <c r="EI250" s="270"/>
      <c r="EJ250" s="270"/>
      <c r="EK250" s="270"/>
      <c r="EL250" s="270"/>
      <c r="EM250" s="270"/>
      <c r="EN250" s="270"/>
      <c r="EO250" s="270"/>
      <c r="EP250" s="270"/>
      <c r="EQ250" s="270"/>
      <c r="ER250" s="270"/>
      <c r="ES250" s="270"/>
      <c r="ET250" s="270"/>
      <c r="EU250" s="270"/>
      <c r="EV250" s="270"/>
      <c r="EW250" s="270"/>
      <c r="EX250" s="270"/>
      <c r="EY250" s="270"/>
      <c r="EZ250" s="270"/>
      <c r="FA250" s="270"/>
      <c r="FB250" s="270"/>
      <c r="FC250" s="270"/>
      <c r="FD250" s="270"/>
      <c r="FE250" s="270"/>
      <c r="FF250" s="270"/>
      <c r="FG250" s="270"/>
      <c r="FH250" s="270"/>
      <c r="FI250" s="270"/>
      <c r="FJ250" s="270"/>
      <c r="FK250" s="270"/>
      <c r="FL250" s="270"/>
      <c r="FM250" s="270"/>
      <c r="FN250" s="270"/>
      <c r="FO250" s="270"/>
      <c r="FP250" s="270"/>
      <c r="FQ250" s="270"/>
      <c r="FR250" s="270"/>
      <c r="FS250" s="270"/>
      <c r="FT250" s="270"/>
      <c r="FU250" s="270"/>
      <c r="FV250" s="270"/>
      <c r="FW250" s="270"/>
      <c r="FX250" s="270"/>
      <c r="FY250" s="270"/>
      <c r="FZ250" s="270"/>
      <c r="GA250" s="270"/>
      <c r="GB250" s="270"/>
      <c r="GC250" s="270"/>
      <c r="GD250" s="270"/>
      <c r="GE250" s="270"/>
      <c r="GF250" s="270"/>
      <c r="GG250" s="270"/>
      <c r="GH250" s="270"/>
      <c r="GI250" s="270"/>
      <c r="GJ250" s="270"/>
      <c r="GK250" s="270"/>
      <c r="GL250" s="270"/>
      <c r="GM250" s="270"/>
      <c r="GN250" s="270"/>
      <c r="GO250" s="270"/>
      <c r="GP250" s="270"/>
      <c r="GQ250" s="270"/>
      <c r="GR250" s="270"/>
      <c r="GS250" s="270"/>
      <c r="GT250" s="270"/>
      <c r="GU250" s="270"/>
      <c r="GV250" s="270"/>
      <c r="GW250" s="270"/>
      <c r="GX250" s="270"/>
      <c r="GY250" s="270"/>
      <c r="GZ250" s="270"/>
      <c r="HA250" s="270"/>
      <c r="HB250" s="270"/>
      <c r="HC250" s="270"/>
      <c r="HD250" s="270"/>
      <c r="HE250" s="270"/>
      <c r="HF250" s="270"/>
      <c r="HG250" s="270"/>
      <c r="HH250" s="270"/>
      <c r="HI250" s="270"/>
      <c r="HJ250" s="270"/>
      <c r="HK250" s="270"/>
      <c r="HL250" s="270"/>
      <c r="HM250" s="270"/>
      <c r="HN250" s="270"/>
    </row>
    <row r="251" spans="1:222" s="262" customFormat="1" ht="39" x14ac:dyDescent="0.2">
      <c r="A251" s="21" t="s">
        <v>153</v>
      </c>
      <c r="B251" s="21" t="s">
        <v>50</v>
      </c>
      <c r="C251" s="21" t="s">
        <v>52</v>
      </c>
      <c r="D251" s="21" t="s">
        <v>108</v>
      </c>
      <c r="E251" s="45" t="s">
        <v>110</v>
      </c>
      <c r="F251" s="568">
        <v>2018005810058</v>
      </c>
      <c r="G251" s="41" t="s">
        <v>1137</v>
      </c>
      <c r="H251" s="50" t="s">
        <v>66</v>
      </c>
      <c r="I251" s="545" t="s">
        <v>432</v>
      </c>
      <c r="J251" s="455" t="s">
        <v>433</v>
      </c>
      <c r="K251" s="455" t="s">
        <v>434</v>
      </c>
      <c r="L251" s="456">
        <v>1</v>
      </c>
      <c r="M251" s="456" t="s">
        <v>263</v>
      </c>
      <c r="N251" s="456" t="s">
        <v>863</v>
      </c>
      <c r="O251" s="1" t="s">
        <v>984</v>
      </c>
      <c r="P251" s="29">
        <f>Q251</f>
        <v>330000000</v>
      </c>
      <c r="Q251" s="193">
        <f t="shared" si="34"/>
        <v>330000000</v>
      </c>
      <c r="R251" s="34">
        <f t="shared" si="35"/>
        <v>330000000</v>
      </c>
      <c r="S251" s="259">
        <v>300000000</v>
      </c>
      <c r="T251" s="272"/>
      <c r="U251" s="272"/>
      <c r="V251" s="272"/>
      <c r="W251" s="272"/>
      <c r="X251" s="272"/>
      <c r="Y251" s="272"/>
      <c r="Z251" s="272"/>
      <c r="AA251" s="272"/>
      <c r="AB251" s="272"/>
      <c r="AC251" s="338">
        <v>0</v>
      </c>
      <c r="AD251" s="272"/>
      <c r="AE251" s="272"/>
      <c r="AF251" s="272"/>
      <c r="AG251" s="272"/>
      <c r="AH251" s="272"/>
      <c r="AI251" s="272"/>
      <c r="AJ251" s="272"/>
      <c r="AK251" s="272"/>
      <c r="AL251" s="272"/>
      <c r="AM251" s="272">
        <v>30000000</v>
      </c>
      <c r="AN251" s="272"/>
      <c r="AO251" s="272"/>
      <c r="AP251" s="272"/>
      <c r="AQ251" s="272"/>
      <c r="AR251" s="272"/>
      <c r="AS251" s="272"/>
      <c r="AT251" s="272"/>
      <c r="AU251" s="272"/>
      <c r="AV251" s="272"/>
      <c r="AW251" s="272"/>
      <c r="AX251" s="272"/>
      <c r="AY251" s="272"/>
      <c r="AZ251" s="272"/>
      <c r="BA251" s="272"/>
      <c r="BB251" s="272"/>
      <c r="BC251" s="272"/>
      <c r="BD251" s="272"/>
      <c r="BE251" s="272"/>
      <c r="BF251" s="272"/>
      <c r="BG251" s="272"/>
      <c r="BH251" s="272"/>
      <c r="BI251" s="272"/>
      <c r="BJ251" s="272"/>
      <c r="BK251" s="272"/>
      <c r="BL251" s="272"/>
      <c r="BM251" s="272"/>
      <c r="BN251" s="272"/>
      <c r="BO251" s="272"/>
      <c r="BP251" s="272"/>
      <c r="BQ251" s="272"/>
      <c r="BR251" s="272"/>
      <c r="BS251" s="272"/>
      <c r="BT251" s="272"/>
      <c r="BU251" s="272"/>
      <c r="BV251" s="272"/>
      <c r="BW251" s="272"/>
      <c r="BX251" s="272"/>
      <c r="BY251" s="272"/>
      <c r="BZ251" s="272"/>
      <c r="CA251" s="272"/>
      <c r="CB251" s="272"/>
      <c r="CC251" s="273"/>
      <c r="CD251" s="273"/>
      <c r="CE251" s="273"/>
      <c r="CF251" s="273"/>
      <c r="CG251" s="273"/>
      <c r="CH251" s="273"/>
      <c r="CI251" s="273"/>
      <c r="CJ251" s="273"/>
      <c r="CK251" s="273"/>
      <c r="CL251" s="273"/>
      <c r="CM251" s="273"/>
      <c r="CN251" s="273"/>
      <c r="CO251" s="273"/>
      <c r="CP251" s="273"/>
      <c r="CQ251" s="273"/>
      <c r="CR251" s="273"/>
      <c r="CS251" s="273"/>
      <c r="CT251" s="273"/>
      <c r="CU251" s="273"/>
      <c r="CV251" s="273"/>
      <c r="CW251" s="273"/>
      <c r="CX251" s="273"/>
      <c r="CY251" s="273"/>
      <c r="CZ251" s="273"/>
      <c r="DA251" s="273"/>
      <c r="DB251" s="273"/>
      <c r="DC251" s="273"/>
      <c r="DD251" s="273"/>
      <c r="DE251" s="273"/>
      <c r="DF251" s="273"/>
      <c r="DG251" s="273"/>
      <c r="DH251" s="273"/>
      <c r="DI251" s="273"/>
      <c r="DJ251" s="273"/>
      <c r="DK251" s="273"/>
      <c r="DL251" s="273"/>
      <c r="DM251" s="273"/>
      <c r="DN251" s="273"/>
      <c r="DO251" s="273"/>
      <c r="DP251" s="273"/>
      <c r="DQ251" s="273"/>
      <c r="DR251" s="273"/>
      <c r="DS251" s="273"/>
      <c r="DT251" s="273"/>
      <c r="DU251" s="273"/>
      <c r="DV251" s="273"/>
      <c r="DW251" s="273"/>
      <c r="DX251" s="273"/>
      <c r="DY251" s="273"/>
      <c r="DZ251" s="273"/>
      <c r="EA251" s="273"/>
      <c r="EB251" s="273"/>
      <c r="EC251" s="273"/>
      <c r="ED251" s="273"/>
      <c r="EE251" s="273"/>
      <c r="EF251" s="273"/>
      <c r="EG251" s="273"/>
      <c r="EH251" s="273"/>
      <c r="EI251" s="273"/>
      <c r="EJ251" s="273"/>
      <c r="EK251" s="273"/>
      <c r="EL251" s="273"/>
      <c r="EM251" s="273"/>
      <c r="EN251" s="273"/>
      <c r="EO251" s="273"/>
      <c r="EP251" s="273"/>
      <c r="EQ251" s="273"/>
      <c r="ER251" s="273"/>
      <c r="ES251" s="273"/>
      <c r="ET251" s="273"/>
      <c r="EU251" s="273"/>
      <c r="EV251" s="273"/>
      <c r="EW251" s="273"/>
      <c r="EX251" s="273"/>
      <c r="EY251" s="273"/>
      <c r="EZ251" s="273"/>
      <c r="FA251" s="273"/>
      <c r="FB251" s="273"/>
      <c r="FC251" s="273"/>
      <c r="FD251" s="273"/>
      <c r="FE251" s="273"/>
      <c r="FF251" s="273"/>
      <c r="FG251" s="273"/>
      <c r="FH251" s="273"/>
      <c r="FI251" s="273"/>
      <c r="FJ251" s="273"/>
      <c r="FK251" s="273"/>
      <c r="FL251" s="273"/>
      <c r="FM251" s="273"/>
      <c r="FN251" s="273"/>
      <c r="FO251" s="273"/>
      <c r="FP251" s="273"/>
      <c r="FQ251" s="273"/>
      <c r="FR251" s="273"/>
      <c r="FS251" s="273"/>
      <c r="FT251" s="273"/>
      <c r="FU251" s="273"/>
      <c r="FV251" s="273"/>
      <c r="FW251" s="273"/>
      <c r="FX251" s="273"/>
      <c r="FY251" s="273"/>
      <c r="FZ251" s="273"/>
      <c r="GA251" s="273"/>
      <c r="GB251" s="273"/>
      <c r="GC251" s="273"/>
      <c r="GD251" s="273"/>
      <c r="GE251" s="273"/>
      <c r="GF251" s="273"/>
      <c r="GG251" s="273"/>
      <c r="GH251" s="273"/>
      <c r="GI251" s="273"/>
      <c r="GJ251" s="273"/>
      <c r="GK251" s="273"/>
      <c r="GL251" s="273"/>
      <c r="GM251" s="273"/>
      <c r="GN251" s="273"/>
      <c r="GO251" s="273"/>
      <c r="GP251" s="273"/>
      <c r="GQ251" s="273"/>
      <c r="GR251" s="273"/>
      <c r="GS251" s="273"/>
      <c r="GT251" s="273"/>
      <c r="GU251" s="273"/>
      <c r="GV251" s="273"/>
      <c r="GW251" s="273"/>
      <c r="GX251" s="273"/>
      <c r="GY251" s="273"/>
      <c r="GZ251" s="273"/>
      <c r="HA251" s="273"/>
      <c r="HB251" s="273"/>
      <c r="HC251" s="273"/>
      <c r="HD251" s="273"/>
      <c r="HE251" s="273"/>
      <c r="HF251" s="273"/>
      <c r="HG251" s="273"/>
      <c r="HH251" s="260"/>
      <c r="HI251" s="260"/>
      <c r="HJ251" s="260"/>
      <c r="HK251" s="260"/>
      <c r="HL251" s="260"/>
      <c r="HM251" s="260"/>
      <c r="HN251" s="260"/>
    </row>
    <row r="252" spans="1:222" x14ac:dyDescent="0.2">
      <c r="A252" s="60" t="s">
        <v>153</v>
      </c>
      <c r="B252" s="60" t="s">
        <v>50</v>
      </c>
      <c r="C252" s="60" t="s">
        <v>52</v>
      </c>
      <c r="D252" s="60" t="s">
        <v>108</v>
      </c>
      <c r="E252" s="92" t="s">
        <v>191</v>
      </c>
      <c r="F252" s="583"/>
      <c r="G252" s="153"/>
      <c r="H252" s="339"/>
      <c r="I252" s="521"/>
      <c r="J252" s="521"/>
      <c r="K252" s="521"/>
      <c r="L252" s="522"/>
      <c r="M252" s="523"/>
      <c r="N252" s="523"/>
      <c r="O252" s="168" t="s">
        <v>192</v>
      </c>
      <c r="P252" s="29"/>
      <c r="Q252" s="193">
        <f t="shared" si="34"/>
        <v>0</v>
      </c>
      <c r="R252" s="34">
        <f t="shared" ref="R252:R283" si="38">SUM(S252:CB252)</f>
        <v>0</v>
      </c>
      <c r="S252" s="199"/>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180"/>
      <c r="CD252" s="180"/>
      <c r="CE252" s="180"/>
      <c r="CF252" s="180"/>
      <c r="CG252" s="180"/>
      <c r="CH252" s="180"/>
      <c r="CI252" s="180"/>
      <c r="CJ252" s="180"/>
      <c r="CK252" s="180"/>
      <c r="CL252" s="180"/>
      <c r="CM252" s="180"/>
      <c r="CN252" s="180"/>
      <c r="CO252" s="180"/>
      <c r="CP252" s="180"/>
      <c r="CQ252" s="180"/>
      <c r="CR252" s="180"/>
      <c r="CS252" s="180"/>
      <c r="CT252" s="180"/>
      <c r="CU252" s="180"/>
      <c r="CV252" s="180"/>
      <c r="CW252" s="180"/>
      <c r="CX252" s="180"/>
      <c r="CY252" s="180"/>
      <c r="CZ252" s="180"/>
      <c r="DA252" s="180"/>
      <c r="DB252" s="180"/>
      <c r="DC252" s="180"/>
      <c r="DD252" s="180"/>
      <c r="DE252" s="180"/>
      <c r="DF252" s="180"/>
      <c r="DG252" s="180"/>
      <c r="DH252" s="180"/>
      <c r="DI252" s="180"/>
      <c r="DJ252" s="180"/>
      <c r="DK252" s="180"/>
      <c r="DL252" s="180"/>
      <c r="DM252" s="180"/>
      <c r="DN252" s="180"/>
      <c r="DO252" s="180"/>
      <c r="DP252" s="180"/>
      <c r="DQ252" s="180"/>
      <c r="DR252" s="180"/>
      <c r="DS252" s="180"/>
      <c r="DT252" s="180"/>
      <c r="DU252" s="180"/>
      <c r="DV252" s="180"/>
      <c r="DW252" s="180"/>
      <c r="DX252" s="180"/>
      <c r="DY252" s="180"/>
      <c r="DZ252" s="180"/>
      <c r="EA252" s="180"/>
      <c r="EB252" s="180"/>
      <c r="EC252" s="180"/>
      <c r="ED252" s="180"/>
      <c r="EE252" s="180"/>
      <c r="EF252" s="180"/>
      <c r="EG252" s="180"/>
      <c r="EH252" s="180"/>
      <c r="EI252" s="180"/>
      <c r="EJ252" s="180"/>
      <c r="EK252" s="180"/>
      <c r="EL252" s="180"/>
      <c r="EM252" s="180"/>
      <c r="EN252" s="180"/>
      <c r="EO252" s="180"/>
      <c r="EP252" s="180"/>
      <c r="EQ252" s="180"/>
      <c r="ER252" s="180"/>
      <c r="ES252" s="180"/>
      <c r="ET252" s="180"/>
      <c r="EU252" s="180"/>
      <c r="EV252" s="180"/>
      <c r="EW252" s="180"/>
      <c r="EX252" s="180"/>
      <c r="EY252" s="180"/>
      <c r="EZ252" s="180"/>
      <c r="FA252" s="180"/>
      <c r="FB252" s="180"/>
      <c r="FC252" s="180"/>
      <c r="FD252" s="180"/>
      <c r="FE252" s="180"/>
      <c r="FF252" s="180"/>
      <c r="FG252" s="180"/>
      <c r="FH252" s="180"/>
      <c r="FI252" s="180"/>
      <c r="FJ252" s="180"/>
      <c r="FK252" s="180"/>
      <c r="FL252" s="180"/>
      <c r="FM252" s="180"/>
      <c r="FN252" s="180"/>
      <c r="FO252" s="180"/>
      <c r="FP252" s="180"/>
      <c r="FQ252" s="180"/>
      <c r="FR252" s="180"/>
      <c r="FS252" s="180"/>
      <c r="FT252" s="180"/>
      <c r="FU252" s="180"/>
      <c r="FV252" s="180"/>
      <c r="FW252" s="180"/>
      <c r="FX252" s="180"/>
      <c r="FY252" s="180"/>
      <c r="FZ252" s="180"/>
      <c r="GA252" s="180"/>
      <c r="GB252" s="180"/>
      <c r="GC252" s="180"/>
      <c r="GD252" s="180"/>
      <c r="GE252" s="180"/>
      <c r="GF252" s="180"/>
      <c r="GG252" s="180"/>
      <c r="GH252" s="180"/>
      <c r="GI252" s="180"/>
      <c r="GJ252" s="180"/>
      <c r="GK252" s="180"/>
      <c r="GL252" s="180"/>
      <c r="GM252" s="180"/>
      <c r="GN252" s="180"/>
      <c r="GO252" s="180"/>
      <c r="GP252" s="180"/>
      <c r="GQ252" s="180"/>
      <c r="GR252" s="180"/>
      <c r="GS252" s="180"/>
      <c r="GT252" s="180"/>
      <c r="GU252" s="180"/>
      <c r="GV252" s="180"/>
      <c r="GW252" s="180"/>
      <c r="GX252" s="180"/>
      <c r="GY252" s="180"/>
      <c r="GZ252" s="180"/>
      <c r="HA252" s="180"/>
      <c r="HB252" s="180"/>
      <c r="HC252" s="180"/>
      <c r="HD252" s="180"/>
      <c r="HE252" s="180"/>
      <c r="HF252" s="180"/>
      <c r="HG252" s="180"/>
      <c r="HH252" s="180"/>
      <c r="HI252" s="180"/>
      <c r="HJ252" s="180"/>
      <c r="HK252" s="180"/>
      <c r="HL252" s="180"/>
      <c r="HM252" s="180"/>
      <c r="HN252" s="180"/>
    </row>
    <row r="253" spans="1:222" s="262" customFormat="1" ht="31.2" x14ac:dyDescent="0.2">
      <c r="A253" s="21" t="s">
        <v>153</v>
      </c>
      <c r="B253" s="21" t="s">
        <v>50</v>
      </c>
      <c r="C253" s="21" t="s">
        <v>52</v>
      </c>
      <c r="D253" s="21" t="s">
        <v>108</v>
      </c>
      <c r="E253" s="44" t="s">
        <v>191</v>
      </c>
      <c r="F253" s="568" t="s">
        <v>198</v>
      </c>
      <c r="G253" s="50" t="s">
        <v>199</v>
      </c>
      <c r="H253" s="50" t="s">
        <v>73</v>
      </c>
      <c r="I253" s="455" t="s">
        <v>195</v>
      </c>
      <c r="J253" s="465" t="s">
        <v>273</v>
      </c>
      <c r="K253" s="465" t="s">
        <v>272</v>
      </c>
      <c r="L253" s="456">
        <v>5</v>
      </c>
      <c r="M253" s="456" t="s">
        <v>867</v>
      </c>
      <c r="N253" s="456" t="s">
        <v>868</v>
      </c>
      <c r="O253" s="133" t="s">
        <v>640</v>
      </c>
      <c r="P253" s="29">
        <f t="shared" ref="P253:P263" si="39">Q253</f>
        <v>10000000000</v>
      </c>
      <c r="Q253" s="193">
        <f t="shared" si="34"/>
        <v>10000000000</v>
      </c>
      <c r="R253" s="34">
        <f t="shared" si="38"/>
        <v>10000000000</v>
      </c>
      <c r="S253" s="259">
        <v>10000000000</v>
      </c>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270"/>
      <c r="CD253" s="270"/>
      <c r="CE253" s="270"/>
      <c r="CF253" s="270"/>
      <c r="CG253" s="270"/>
      <c r="CH253" s="270"/>
      <c r="CI253" s="270"/>
      <c r="CJ253" s="270"/>
      <c r="CK253" s="270"/>
      <c r="CL253" s="270"/>
      <c r="CM253" s="270"/>
      <c r="CN253" s="270"/>
      <c r="CO253" s="270"/>
      <c r="CP253" s="270"/>
      <c r="CQ253" s="270"/>
      <c r="CR253" s="270"/>
      <c r="CS253" s="270"/>
      <c r="CT253" s="270"/>
      <c r="CU253" s="270"/>
      <c r="CV253" s="270"/>
      <c r="CW253" s="270"/>
      <c r="CX253" s="270"/>
      <c r="CY253" s="270"/>
      <c r="CZ253" s="270"/>
      <c r="DA253" s="270"/>
      <c r="DB253" s="270"/>
      <c r="DC253" s="270"/>
      <c r="DD253" s="270"/>
      <c r="DE253" s="270"/>
      <c r="DF253" s="270"/>
      <c r="DG253" s="270"/>
      <c r="DH253" s="270"/>
      <c r="DI253" s="270"/>
      <c r="DJ253" s="270"/>
      <c r="DK253" s="270"/>
      <c r="DL253" s="270"/>
      <c r="DM253" s="270"/>
      <c r="DN253" s="270"/>
      <c r="DO253" s="270"/>
      <c r="DP253" s="270"/>
      <c r="DQ253" s="270"/>
      <c r="DR253" s="270"/>
      <c r="DS253" s="270"/>
      <c r="DT253" s="270"/>
      <c r="DU253" s="270"/>
      <c r="DV253" s="270"/>
      <c r="DW253" s="270"/>
      <c r="DX253" s="270"/>
      <c r="DY253" s="270"/>
      <c r="DZ253" s="270"/>
      <c r="EA253" s="270"/>
      <c r="EB253" s="270"/>
      <c r="EC253" s="270"/>
      <c r="ED253" s="270"/>
      <c r="EE253" s="270"/>
      <c r="EF253" s="270"/>
      <c r="EG253" s="270"/>
      <c r="EH253" s="270"/>
      <c r="EI253" s="270"/>
      <c r="EJ253" s="270"/>
      <c r="EK253" s="270"/>
      <c r="EL253" s="270"/>
      <c r="EM253" s="270"/>
      <c r="EN253" s="270"/>
      <c r="EO253" s="270"/>
      <c r="EP253" s="270"/>
      <c r="EQ253" s="270"/>
      <c r="ER253" s="270"/>
      <c r="ES253" s="270"/>
      <c r="ET253" s="270"/>
      <c r="EU253" s="270"/>
      <c r="EV253" s="270"/>
      <c r="EW253" s="270"/>
      <c r="EX253" s="270"/>
      <c r="EY253" s="270"/>
      <c r="EZ253" s="270"/>
      <c r="FA253" s="270"/>
      <c r="FB253" s="270"/>
      <c r="FC253" s="270"/>
      <c r="FD253" s="270"/>
      <c r="FE253" s="270"/>
      <c r="FF253" s="270"/>
      <c r="FG253" s="270"/>
      <c r="FH253" s="270"/>
      <c r="FI253" s="270"/>
      <c r="FJ253" s="270"/>
      <c r="FK253" s="270"/>
      <c r="FL253" s="270"/>
      <c r="FM253" s="270"/>
      <c r="FN253" s="270"/>
      <c r="FO253" s="270"/>
      <c r="FP253" s="270"/>
      <c r="FQ253" s="270"/>
      <c r="FR253" s="270"/>
      <c r="FS253" s="270"/>
      <c r="FT253" s="270"/>
      <c r="FU253" s="270"/>
      <c r="FV253" s="270"/>
      <c r="FW253" s="270"/>
      <c r="FX253" s="270"/>
      <c r="FY253" s="270"/>
      <c r="FZ253" s="270"/>
      <c r="GA253" s="270"/>
      <c r="GB253" s="270"/>
      <c r="GC253" s="270"/>
      <c r="GD253" s="270"/>
      <c r="GE253" s="270"/>
      <c r="GF253" s="270"/>
      <c r="GG253" s="270"/>
      <c r="GH253" s="270"/>
      <c r="GI253" s="270"/>
      <c r="GJ253" s="270"/>
      <c r="GK253" s="270"/>
      <c r="GL253" s="270"/>
      <c r="GM253" s="270"/>
      <c r="GN253" s="270"/>
      <c r="GO253" s="270"/>
      <c r="GP253" s="270"/>
      <c r="GQ253" s="270"/>
      <c r="GR253" s="270"/>
      <c r="GS253" s="270"/>
      <c r="GT253" s="270"/>
      <c r="GU253" s="270"/>
      <c r="GV253" s="270"/>
      <c r="GW253" s="270"/>
      <c r="GX253" s="270"/>
      <c r="GY253" s="270"/>
      <c r="GZ253" s="270"/>
      <c r="HA253" s="270"/>
      <c r="HB253" s="270"/>
      <c r="HC253" s="270"/>
      <c r="HD253" s="270"/>
      <c r="HE253" s="270"/>
      <c r="HF253" s="270"/>
      <c r="HG253" s="270"/>
      <c r="HH253" s="270"/>
      <c r="HI253" s="270"/>
      <c r="HJ253" s="270"/>
      <c r="HK253" s="270"/>
      <c r="HL253" s="270"/>
      <c r="HM253" s="270"/>
      <c r="HN253" s="270"/>
    </row>
    <row r="254" spans="1:222" ht="44.4" customHeight="1" x14ac:dyDescent="0.2">
      <c r="A254" s="21" t="s">
        <v>153</v>
      </c>
      <c r="B254" s="21" t="s">
        <v>50</v>
      </c>
      <c r="C254" s="21" t="s">
        <v>52</v>
      </c>
      <c r="D254" s="45" t="s">
        <v>108</v>
      </c>
      <c r="E254" s="174" t="s">
        <v>191</v>
      </c>
      <c r="F254" s="580" t="s">
        <v>194</v>
      </c>
      <c r="G254" s="79" t="s">
        <v>435</v>
      </c>
      <c r="H254" s="50" t="s">
        <v>73</v>
      </c>
      <c r="I254" s="468" t="s">
        <v>195</v>
      </c>
      <c r="J254" s="468" t="s">
        <v>273</v>
      </c>
      <c r="K254" s="468" t="s">
        <v>272</v>
      </c>
      <c r="L254" s="470" t="s">
        <v>436</v>
      </c>
      <c r="M254" s="456" t="s">
        <v>867</v>
      </c>
      <c r="N254" s="456" t="s">
        <v>868</v>
      </c>
      <c r="O254" s="133" t="s">
        <v>641</v>
      </c>
      <c r="P254" s="29">
        <f t="shared" si="39"/>
        <v>450201692</v>
      </c>
      <c r="Q254" s="193">
        <f t="shared" si="34"/>
        <v>450201692</v>
      </c>
      <c r="R254" s="34">
        <f t="shared" si="38"/>
        <v>450201692</v>
      </c>
      <c r="S254" s="199">
        <v>450201692</v>
      </c>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204"/>
      <c r="CD254" s="204"/>
      <c r="CE254" s="204"/>
      <c r="CF254" s="204"/>
      <c r="CG254" s="204"/>
      <c r="CH254" s="204"/>
      <c r="CI254" s="204"/>
      <c r="CJ254" s="204"/>
      <c r="CK254" s="204"/>
      <c r="CL254" s="204"/>
      <c r="CM254" s="204"/>
      <c r="CN254" s="204"/>
      <c r="CO254" s="204"/>
      <c r="CP254" s="204"/>
      <c r="CQ254" s="204"/>
      <c r="CR254" s="204"/>
      <c r="CS254" s="204"/>
      <c r="CT254" s="204"/>
      <c r="CU254" s="204"/>
      <c r="CV254" s="204"/>
      <c r="CW254" s="204"/>
      <c r="CX254" s="204"/>
      <c r="CY254" s="204"/>
      <c r="CZ254" s="204"/>
      <c r="DA254" s="204"/>
      <c r="DB254" s="204"/>
      <c r="DC254" s="204"/>
      <c r="DD254" s="204"/>
      <c r="DE254" s="204"/>
      <c r="DF254" s="204"/>
      <c r="DG254" s="204"/>
      <c r="DH254" s="204"/>
      <c r="DI254" s="204"/>
      <c r="DJ254" s="204"/>
      <c r="DK254" s="204"/>
      <c r="DL254" s="204"/>
      <c r="DM254" s="204"/>
      <c r="DN254" s="204"/>
      <c r="DO254" s="204"/>
      <c r="DP254" s="204"/>
      <c r="DQ254" s="204"/>
      <c r="DR254" s="204"/>
      <c r="DS254" s="204"/>
      <c r="DT254" s="204"/>
      <c r="DU254" s="204"/>
      <c r="DV254" s="204"/>
      <c r="DW254" s="204"/>
      <c r="DX254" s="204"/>
      <c r="DY254" s="204"/>
      <c r="DZ254" s="204"/>
      <c r="EA254" s="204"/>
      <c r="EB254" s="204"/>
      <c r="EC254" s="204"/>
      <c r="ED254" s="204"/>
      <c r="EE254" s="204"/>
      <c r="EF254" s="204"/>
      <c r="EG254" s="204"/>
      <c r="EH254" s="204"/>
      <c r="EI254" s="204"/>
      <c r="EJ254" s="204"/>
      <c r="EK254" s="204"/>
      <c r="EL254" s="204"/>
      <c r="EM254" s="204"/>
      <c r="EN254" s="204"/>
      <c r="EO254" s="204"/>
      <c r="EP254" s="204"/>
      <c r="EQ254" s="204"/>
      <c r="ER254" s="204"/>
      <c r="ES254" s="204"/>
      <c r="ET254" s="204"/>
      <c r="EU254" s="204"/>
      <c r="EV254" s="204"/>
      <c r="EW254" s="204"/>
      <c r="EX254" s="204"/>
      <c r="EY254" s="204"/>
      <c r="EZ254" s="204"/>
      <c r="FA254" s="204"/>
      <c r="FB254" s="204"/>
      <c r="FC254" s="204"/>
      <c r="FD254" s="204"/>
      <c r="FE254" s="204"/>
      <c r="FF254" s="204"/>
      <c r="FG254" s="204"/>
      <c r="FH254" s="204"/>
      <c r="FI254" s="204"/>
      <c r="FJ254" s="204"/>
      <c r="FK254" s="204"/>
      <c r="FL254" s="204"/>
      <c r="FM254" s="204"/>
      <c r="FN254" s="204"/>
      <c r="FO254" s="204"/>
      <c r="FP254" s="204"/>
      <c r="FQ254" s="204"/>
      <c r="FR254" s="204"/>
      <c r="FS254" s="204"/>
      <c r="FT254" s="204"/>
      <c r="FU254" s="204"/>
      <c r="FV254" s="204"/>
      <c r="FW254" s="204"/>
      <c r="FX254" s="204"/>
      <c r="FY254" s="204"/>
      <c r="FZ254" s="204"/>
      <c r="GA254" s="204"/>
      <c r="GB254" s="204"/>
      <c r="GC254" s="204"/>
      <c r="GD254" s="204"/>
      <c r="GE254" s="204"/>
      <c r="GF254" s="204"/>
      <c r="GG254" s="204"/>
      <c r="GH254" s="204"/>
      <c r="GI254" s="204"/>
      <c r="GJ254" s="204"/>
      <c r="GK254" s="204"/>
      <c r="GL254" s="204"/>
      <c r="GM254" s="204"/>
      <c r="GN254" s="204"/>
      <c r="GO254" s="204"/>
      <c r="GP254" s="204"/>
      <c r="GQ254" s="204"/>
      <c r="GR254" s="204"/>
      <c r="GS254" s="204"/>
      <c r="GT254" s="204"/>
      <c r="GU254" s="204"/>
      <c r="GV254" s="204"/>
      <c r="GW254" s="204"/>
      <c r="GX254" s="204"/>
      <c r="GY254" s="204"/>
      <c r="GZ254" s="204"/>
      <c r="HA254" s="204"/>
      <c r="HB254" s="204"/>
      <c r="HC254" s="204"/>
      <c r="HD254" s="204"/>
      <c r="HE254" s="204"/>
      <c r="HF254" s="204"/>
      <c r="HG254" s="204"/>
      <c r="HH254" s="204"/>
      <c r="HI254" s="204"/>
      <c r="HJ254" s="204"/>
      <c r="HK254" s="204"/>
      <c r="HL254" s="204"/>
      <c r="HM254" s="204"/>
      <c r="HN254" s="204"/>
    </row>
    <row r="255" spans="1:222" ht="50.4" customHeight="1" x14ac:dyDescent="0.2">
      <c r="A255" s="21" t="s">
        <v>153</v>
      </c>
      <c r="B255" s="50" t="s">
        <v>50</v>
      </c>
      <c r="C255" s="50" t="s">
        <v>52</v>
      </c>
      <c r="D255" s="50" t="s">
        <v>108</v>
      </c>
      <c r="E255" s="174" t="s">
        <v>191</v>
      </c>
      <c r="F255" s="568">
        <v>2017005810655</v>
      </c>
      <c r="G255" s="78" t="s">
        <v>437</v>
      </c>
      <c r="H255" s="50" t="s">
        <v>73</v>
      </c>
      <c r="I255" s="545" t="s">
        <v>195</v>
      </c>
      <c r="J255" s="455" t="s">
        <v>273</v>
      </c>
      <c r="K255" s="455" t="s">
        <v>272</v>
      </c>
      <c r="L255" s="456">
        <v>5</v>
      </c>
      <c r="M255" s="456" t="s">
        <v>867</v>
      </c>
      <c r="N255" s="456" t="s">
        <v>868</v>
      </c>
      <c r="O255" s="133" t="s">
        <v>642</v>
      </c>
      <c r="P255" s="29">
        <f t="shared" si="39"/>
        <v>255000000</v>
      </c>
      <c r="Q255" s="193">
        <f t="shared" si="34"/>
        <v>255000000</v>
      </c>
      <c r="R255" s="34">
        <f t="shared" si="38"/>
        <v>255000000</v>
      </c>
      <c r="S255" s="247">
        <v>255000000</v>
      </c>
      <c r="T255" s="248"/>
      <c r="U255" s="248"/>
      <c r="V255" s="248"/>
      <c r="W255" s="248"/>
      <c r="X255" s="248"/>
      <c r="Y255" s="248"/>
      <c r="Z255" s="248"/>
      <c r="AA255" s="249"/>
      <c r="AB255" s="248"/>
      <c r="AC255" s="249"/>
      <c r="AD255" s="248"/>
      <c r="AE255" s="248"/>
      <c r="AF255" s="248"/>
      <c r="AG255" s="248"/>
      <c r="AH255" s="248"/>
      <c r="AI255" s="248"/>
      <c r="AJ255" s="248"/>
      <c r="AK255" s="248"/>
      <c r="AL255" s="248"/>
      <c r="AM255" s="248"/>
      <c r="AN255" s="248"/>
      <c r="AO255" s="249"/>
      <c r="AP255" s="248"/>
      <c r="AQ255" s="248"/>
      <c r="AR255" s="248"/>
      <c r="AS255" s="248"/>
      <c r="AT255" s="248"/>
      <c r="AU255" s="248"/>
      <c r="AV255" s="248"/>
      <c r="AW255" s="249"/>
      <c r="AX255" s="248"/>
      <c r="AY255" s="248"/>
      <c r="AZ255" s="248"/>
      <c r="BA255" s="248"/>
      <c r="BB255" s="248"/>
      <c r="BC255" s="248"/>
      <c r="BD255" s="248"/>
      <c r="BE255" s="248"/>
      <c r="BF255" s="248"/>
      <c r="BG255" s="248"/>
      <c r="BH255" s="248"/>
      <c r="BI255" s="248"/>
      <c r="BJ255" s="248"/>
      <c r="BK255" s="248"/>
      <c r="BL255" s="248"/>
      <c r="BM255" s="249"/>
      <c r="BN255" s="249"/>
      <c r="BO255" s="249"/>
      <c r="BP255" s="248"/>
      <c r="BQ255" s="248"/>
      <c r="BR255" s="248"/>
      <c r="BS255" s="248"/>
      <c r="BT255" s="248"/>
      <c r="BU255" s="248"/>
      <c r="BV255" s="248"/>
      <c r="BW255" s="248"/>
      <c r="BX255" s="249"/>
      <c r="BY255" s="249"/>
      <c r="BZ255" s="249"/>
      <c r="CA255" s="249"/>
      <c r="CB255" s="248"/>
      <c r="CC255" s="204"/>
      <c r="CD255" s="204"/>
      <c r="CE255" s="204"/>
      <c r="CF255" s="204"/>
      <c r="CG255" s="204"/>
      <c r="CH255" s="204"/>
      <c r="CI255" s="204"/>
      <c r="CJ255" s="204"/>
      <c r="CK255" s="204"/>
      <c r="CL255" s="204"/>
      <c r="CM255" s="204"/>
      <c r="CN255" s="204"/>
      <c r="CO255" s="204"/>
      <c r="CP255" s="204"/>
      <c r="CQ255" s="204"/>
      <c r="CR255" s="204"/>
      <c r="CS255" s="204"/>
      <c r="CT255" s="204"/>
      <c r="CU255" s="204"/>
      <c r="CV255" s="204"/>
      <c r="CW255" s="204"/>
      <c r="CX255" s="204"/>
      <c r="CY255" s="204"/>
      <c r="CZ255" s="204"/>
      <c r="DA255" s="204"/>
      <c r="DB255" s="204"/>
      <c r="DC255" s="204"/>
      <c r="DD255" s="204"/>
      <c r="DE255" s="204"/>
      <c r="DF255" s="204"/>
      <c r="DG255" s="204"/>
      <c r="DH255" s="204"/>
      <c r="DI255" s="204"/>
      <c r="DJ255" s="204"/>
      <c r="DK255" s="204"/>
      <c r="DL255" s="204"/>
      <c r="DM255" s="204"/>
      <c r="DN255" s="204"/>
      <c r="DO255" s="204"/>
      <c r="DP255" s="204"/>
      <c r="DQ255" s="204"/>
      <c r="DR255" s="204"/>
      <c r="DS255" s="204"/>
      <c r="DT255" s="204"/>
      <c r="DU255" s="204"/>
      <c r="DV255" s="204"/>
      <c r="DW255" s="204"/>
      <c r="DX255" s="204"/>
      <c r="DY255" s="204"/>
      <c r="DZ255" s="204"/>
      <c r="EA255" s="204"/>
      <c r="EB255" s="204"/>
      <c r="EC255" s="204"/>
      <c r="ED255" s="204"/>
      <c r="EE255" s="204"/>
      <c r="EF255" s="204"/>
      <c r="EG255" s="204"/>
      <c r="EH255" s="204"/>
      <c r="EI255" s="204"/>
      <c r="EJ255" s="204"/>
      <c r="EK255" s="204"/>
      <c r="EL255" s="204"/>
      <c r="EM255" s="204"/>
      <c r="EN255" s="204"/>
      <c r="EO255" s="204"/>
      <c r="EP255" s="204"/>
      <c r="EQ255" s="204"/>
      <c r="ER255" s="204"/>
      <c r="ES255" s="204"/>
      <c r="ET255" s="204"/>
      <c r="EU255" s="204"/>
      <c r="EV255" s="204"/>
      <c r="EW255" s="204"/>
      <c r="EX255" s="204"/>
      <c r="EY255" s="204"/>
      <c r="EZ255" s="204"/>
      <c r="FA255" s="204"/>
      <c r="FB255" s="204"/>
      <c r="FC255" s="204"/>
      <c r="FD255" s="204"/>
      <c r="FE255" s="204"/>
      <c r="FF255" s="204"/>
      <c r="FG255" s="204"/>
      <c r="FH255" s="204"/>
      <c r="FI255" s="204"/>
      <c r="FJ255" s="204"/>
      <c r="FK255" s="204"/>
      <c r="FL255" s="204"/>
      <c r="FM255" s="204"/>
      <c r="FN255" s="204"/>
      <c r="FO255" s="204"/>
      <c r="FP255" s="204"/>
      <c r="FQ255" s="204"/>
      <c r="FR255" s="204"/>
      <c r="FS255" s="204"/>
      <c r="FT255" s="204"/>
      <c r="FU255" s="204"/>
      <c r="FV255" s="204"/>
      <c r="FW255" s="204"/>
      <c r="FX255" s="204"/>
      <c r="FY255" s="204"/>
      <c r="FZ255" s="204"/>
      <c r="GA255" s="204"/>
      <c r="GB255" s="204"/>
      <c r="GC255" s="204"/>
      <c r="GD255" s="204"/>
      <c r="GE255" s="204"/>
      <c r="GF255" s="204"/>
      <c r="GG255" s="204"/>
      <c r="GH255" s="204"/>
      <c r="GI255" s="204"/>
      <c r="GJ255" s="204"/>
      <c r="GK255" s="204"/>
      <c r="GL255" s="204"/>
      <c r="GM255" s="204"/>
      <c r="GN255" s="204"/>
      <c r="GO255" s="204"/>
      <c r="GP255" s="204"/>
      <c r="GQ255" s="204"/>
      <c r="GR255" s="204"/>
      <c r="GS255" s="204"/>
      <c r="GT255" s="204"/>
      <c r="GU255" s="204"/>
      <c r="GV255" s="204"/>
      <c r="GW255" s="204"/>
      <c r="GX255" s="204"/>
      <c r="GY255" s="204"/>
      <c r="GZ255" s="204"/>
      <c r="HA255" s="204"/>
      <c r="HB255" s="204"/>
      <c r="HC255" s="204"/>
      <c r="HD255" s="204"/>
      <c r="HE255" s="204"/>
      <c r="HF255" s="204"/>
      <c r="HG255" s="204"/>
      <c r="HH255" s="204"/>
      <c r="HI255" s="204"/>
      <c r="HJ255" s="204"/>
      <c r="HK255" s="204"/>
      <c r="HL255" s="204"/>
      <c r="HM255" s="204"/>
      <c r="HN255" s="204"/>
    </row>
    <row r="256" spans="1:222" ht="54.6" customHeight="1" x14ac:dyDescent="0.2">
      <c r="A256" s="21" t="s">
        <v>153</v>
      </c>
      <c r="B256" s="50" t="s">
        <v>50</v>
      </c>
      <c r="C256" s="50" t="s">
        <v>52</v>
      </c>
      <c r="D256" s="51" t="s">
        <v>108</v>
      </c>
      <c r="E256" s="175" t="s">
        <v>191</v>
      </c>
      <c r="F256" s="568">
        <v>2018005810098</v>
      </c>
      <c r="G256" s="77" t="s">
        <v>438</v>
      </c>
      <c r="H256" s="51" t="s">
        <v>73</v>
      </c>
      <c r="I256" s="546" t="s">
        <v>195</v>
      </c>
      <c r="J256" s="455" t="s">
        <v>273</v>
      </c>
      <c r="K256" s="455" t="s">
        <v>272</v>
      </c>
      <c r="L256" s="456">
        <v>5</v>
      </c>
      <c r="M256" s="456" t="s">
        <v>867</v>
      </c>
      <c r="N256" s="456" t="s">
        <v>868</v>
      </c>
      <c r="O256" s="133" t="s">
        <v>733</v>
      </c>
      <c r="P256" s="29">
        <f t="shared" si="39"/>
        <v>1275000000</v>
      </c>
      <c r="Q256" s="193">
        <f t="shared" si="34"/>
        <v>1275000000</v>
      </c>
      <c r="R256" s="34">
        <f t="shared" si="38"/>
        <v>1275000000</v>
      </c>
      <c r="S256" s="247">
        <v>1275000000</v>
      </c>
      <c r="T256" s="248"/>
      <c r="U256" s="248"/>
      <c r="V256" s="248"/>
      <c r="W256" s="248"/>
      <c r="X256" s="248"/>
      <c r="Y256" s="248"/>
      <c r="Z256" s="248"/>
      <c r="AA256" s="249"/>
      <c r="AB256" s="248"/>
      <c r="AC256" s="249"/>
      <c r="AD256" s="248"/>
      <c r="AE256" s="248"/>
      <c r="AF256" s="248"/>
      <c r="AG256" s="248"/>
      <c r="AH256" s="248"/>
      <c r="AI256" s="248"/>
      <c r="AJ256" s="248"/>
      <c r="AK256" s="248"/>
      <c r="AL256" s="248"/>
      <c r="AM256" s="248"/>
      <c r="AN256" s="248"/>
      <c r="AO256" s="249"/>
      <c r="AP256" s="248"/>
      <c r="AQ256" s="248"/>
      <c r="AR256" s="248"/>
      <c r="AS256" s="248"/>
      <c r="AT256" s="248"/>
      <c r="AU256" s="248"/>
      <c r="AV256" s="248"/>
      <c r="AW256" s="249"/>
      <c r="AX256" s="248"/>
      <c r="AY256" s="248"/>
      <c r="AZ256" s="248"/>
      <c r="BA256" s="248"/>
      <c r="BB256" s="248"/>
      <c r="BC256" s="248"/>
      <c r="BD256" s="248"/>
      <c r="BE256" s="248"/>
      <c r="BF256" s="248"/>
      <c r="BG256" s="248"/>
      <c r="BH256" s="248"/>
      <c r="BI256" s="248"/>
      <c r="BJ256" s="248"/>
      <c r="BK256" s="248"/>
      <c r="BL256" s="248"/>
      <c r="BM256" s="249"/>
      <c r="BN256" s="249"/>
      <c r="BO256" s="249"/>
      <c r="BP256" s="248"/>
      <c r="BQ256" s="248"/>
      <c r="BR256" s="248"/>
      <c r="BS256" s="248"/>
      <c r="BT256" s="248"/>
      <c r="BU256" s="248"/>
      <c r="BV256" s="248"/>
      <c r="BW256" s="248"/>
      <c r="BX256" s="249"/>
      <c r="BY256" s="249"/>
      <c r="BZ256" s="249"/>
      <c r="CA256" s="249"/>
      <c r="CB256" s="248"/>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c r="EI256" s="204"/>
      <c r="EJ256" s="204"/>
      <c r="EK256" s="204"/>
      <c r="EL256" s="204"/>
      <c r="EM256" s="204"/>
      <c r="EN256" s="204"/>
      <c r="EO256" s="204"/>
      <c r="EP256" s="204"/>
      <c r="EQ256" s="204"/>
      <c r="ER256" s="204"/>
      <c r="ES256" s="204"/>
      <c r="ET256" s="204"/>
      <c r="EU256" s="204"/>
      <c r="EV256" s="204"/>
      <c r="EW256" s="204"/>
      <c r="EX256" s="204"/>
      <c r="EY256" s="204"/>
      <c r="EZ256" s="204"/>
      <c r="FA256" s="204"/>
      <c r="FB256" s="204"/>
      <c r="FC256" s="204"/>
      <c r="FD256" s="204"/>
      <c r="FE256" s="204"/>
      <c r="FF256" s="204"/>
      <c r="FG256" s="204"/>
      <c r="FH256" s="204"/>
      <c r="FI256" s="204"/>
      <c r="FJ256" s="204"/>
      <c r="FK256" s="204"/>
      <c r="FL256" s="204"/>
      <c r="FM256" s="204"/>
      <c r="FN256" s="204"/>
      <c r="FO256" s="204"/>
      <c r="FP256" s="204"/>
      <c r="FQ256" s="204"/>
      <c r="FR256" s="204"/>
      <c r="FS256" s="204"/>
      <c r="FT256" s="204"/>
      <c r="FU256" s="204"/>
      <c r="FV256" s="204"/>
      <c r="FW256" s="204"/>
      <c r="FX256" s="204"/>
      <c r="FY256" s="204"/>
      <c r="FZ256" s="204"/>
      <c r="GA256" s="204"/>
      <c r="GB256" s="204"/>
      <c r="GC256" s="204"/>
      <c r="GD256" s="204"/>
      <c r="GE256" s="204"/>
      <c r="GF256" s="204"/>
      <c r="GG256" s="204"/>
      <c r="GH256" s="204"/>
      <c r="GI256" s="204"/>
      <c r="GJ256" s="204"/>
      <c r="GK256" s="204"/>
      <c r="GL256" s="204"/>
      <c r="GM256" s="204"/>
      <c r="GN256" s="204"/>
      <c r="GO256" s="204"/>
      <c r="GP256" s="204"/>
      <c r="GQ256" s="204"/>
      <c r="GR256" s="204"/>
      <c r="GS256" s="204"/>
      <c r="GT256" s="204"/>
      <c r="GU256" s="204"/>
      <c r="GV256" s="204"/>
      <c r="GW256" s="204"/>
      <c r="GX256" s="204"/>
      <c r="GY256" s="204"/>
      <c r="GZ256" s="204"/>
      <c r="HA256" s="204"/>
      <c r="HB256" s="204"/>
      <c r="HC256" s="204"/>
      <c r="HD256" s="204"/>
      <c r="HE256" s="204"/>
      <c r="HF256" s="204"/>
      <c r="HG256" s="204"/>
      <c r="HH256" s="204"/>
      <c r="HI256" s="204"/>
      <c r="HJ256" s="204"/>
      <c r="HK256" s="204"/>
      <c r="HL256" s="204"/>
      <c r="HM256" s="204"/>
      <c r="HN256" s="204"/>
    </row>
    <row r="257" spans="1:222" ht="41.4" customHeight="1" x14ac:dyDescent="0.2">
      <c r="A257" s="21" t="s">
        <v>153</v>
      </c>
      <c r="B257" s="50" t="s">
        <v>50</v>
      </c>
      <c r="C257" s="174" t="s">
        <v>52</v>
      </c>
      <c r="D257" s="50" t="s">
        <v>108</v>
      </c>
      <c r="E257" s="174" t="s">
        <v>191</v>
      </c>
      <c r="F257" s="568">
        <v>2018005810097</v>
      </c>
      <c r="G257" s="78" t="s">
        <v>439</v>
      </c>
      <c r="H257" s="50" t="s">
        <v>73</v>
      </c>
      <c r="I257" s="545" t="s">
        <v>195</v>
      </c>
      <c r="J257" s="455" t="s">
        <v>273</v>
      </c>
      <c r="K257" s="455" t="s">
        <v>272</v>
      </c>
      <c r="L257" s="456">
        <v>5</v>
      </c>
      <c r="M257" s="456" t="s">
        <v>867</v>
      </c>
      <c r="N257" s="456" t="s">
        <v>868</v>
      </c>
      <c r="O257" s="133" t="s">
        <v>734</v>
      </c>
      <c r="P257" s="29">
        <f t="shared" si="39"/>
        <v>850000000</v>
      </c>
      <c r="Q257" s="193">
        <f t="shared" si="34"/>
        <v>850000000</v>
      </c>
      <c r="R257" s="34">
        <f t="shared" si="38"/>
        <v>850000000</v>
      </c>
      <c r="S257" s="263">
        <v>850000000</v>
      </c>
      <c r="T257" s="249"/>
      <c r="U257" s="249"/>
      <c r="V257" s="249"/>
      <c r="W257" s="249"/>
      <c r="X257" s="249"/>
      <c r="Y257" s="249"/>
      <c r="Z257" s="249"/>
      <c r="AA257" s="249"/>
      <c r="AB257" s="249"/>
      <c r="AC257" s="249"/>
      <c r="AD257" s="249"/>
      <c r="AE257" s="249"/>
      <c r="AF257" s="249"/>
      <c r="AG257" s="249"/>
      <c r="AH257" s="249"/>
      <c r="AI257" s="249"/>
      <c r="AJ257" s="249"/>
      <c r="AK257" s="249"/>
      <c r="AL257" s="249"/>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c r="BM257" s="249"/>
      <c r="BN257" s="249"/>
      <c r="BO257" s="249"/>
      <c r="BP257" s="249"/>
      <c r="BQ257" s="249"/>
      <c r="BR257" s="249"/>
      <c r="BS257" s="249"/>
      <c r="BT257" s="249"/>
      <c r="BU257" s="249"/>
      <c r="BV257" s="249"/>
      <c r="BW257" s="249"/>
      <c r="BX257" s="249"/>
      <c r="BY257" s="249"/>
      <c r="BZ257" s="249"/>
      <c r="CA257" s="249"/>
      <c r="CB257" s="249"/>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c r="EI257" s="204"/>
      <c r="EJ257" s="204"/>
      <c r="EK257" s="204"/>
      <c r="EL257" s="204"/>
      <c r="EM257" s="204"/>
      <c r="EN257" s="204"/>
      <c r="EO257" s="204"/>
      <c r="EP257" s="204"/>
      <c r="EQ257" s="204"/>
      <c r="ER257" s="204"/>
      <c r="ES257" s="204"/>
      <c r="ET257" s="204"/>
      <c r="EU257" s="204"/>
      <c r="EV257" s="204"/>
      <c r="EW257" s="204"/>
      <c r="EX257" s="204"/>
      <c r="EY257" s="204"/>
      <c r="EZ257" s="204"/>
      <c r="FA257" s="204"/>
      <c r="FB257" s="204"/>
      <c r="FC257" s="204"/>
      <c r="FD257" s="204"/>
      <c r="FE257" s="204"/>
      <c r="FF257" s="204"/>
      <c r="FG257" s="204"/>
      <c r="FH257" s="204"/>
      <c r="FI257" s="204"/>
      <c r="FJ257" s="204"/>
      <c r="FK257" s="204"/>
      <c r="FL257" s="204"/>
      <c r="FM257" s="204"/>
      <c r="FN257" s="204"/>
      <c r="FO257" s="204"/>
      <c r="FP257" s="204"/>
      <c r="FQ257" s="204"/>
      <c r="FR257" s="204"/>
      <c r="FS257" s="204"/>
      <c r="FT257" s="204"/>
      <c r="FU257" s="204"/>
      <c r="FV257" s="204"/>
      <c r="FW257" s="204"/>
      <c r="FX257" s="204"/>
      <c r="FY257" s="204"/>
      <c r="FZ257" s="204"/>
      <c r="GA257" s="204"/>
      <c r="GB257" s="204"/>
      <c r="GC257" s="204"/>
      <c r="GD257" s="204"/>
      <c r="GE257" s="204"/>
      <c r="GF257" s="204"/>
      <c r="GG257" s="204"/>
      <c r="GH257" s="204"/>
      <c r="GI257" s="204"/>
      <c r="GJ257" s="204"/>
      <c r="GK257" s="204"/>
      <c r="GL257" s="204"/>
      <c r="GM257" s="204"/>
      <c r="GN257" s="204"/>
      <c r="GO257" s="204"/>
      <c r="GP257" s="204"/>
      <c r="GQ257" s="204"/>
      <c r="GR257" s="204"/>
      <c r="GS257" s="204"/>
      <c r="GT257" s="204"/>
      <c r="GU257" s="204"/>
      <c r="GV257" s="204"/>
      <c r="GW257" s="204"/>
      <c r="GX257" s="204"/>
      <c r="GY257" s="204"/>
      <c r="GZ257" s="204"/>
      <c r="HA257" s="204"/>
      <c r="HB257" s="204"/>
      <c r="HC257" s="204"/>
      <c r="HD257" s="204"/>
      <c r="HE257" s="204"/>
      <c r="HF257" s="204"/>
      <c r="HG257" s="204"/>
      <c r="HH257" s="204"/>
      <c r="HI257" s="204"/>
      <c r="HJ257" s="204"/>
      <c r="HK257" s="204"/>
      <c r="HL257" s="204"/>
      <c r="HM257" s="204"/>
      <c r="HN257" s="204"/>
    </row>
    <row r="258" spans="1:222" ht="31.2" x14ac:dyDescent="0.2">
      <c r="A258" s="21" t="s">
        <v>153</v>
      </c>
      <c r="B258" s="50" t="s">
        <v>50</v>
      </c>
      <c r="C258" s="174" t="s">
        <v>52</v>
      </c>
      <c r="D258" s="50" t="s">
        <v>108</v>
      </c>
      <c r="E258" s="174" t="s">
        <v>191</v>
      </c>
      <c r="F258" s="568">
        <v>2018005810259</v>
      </c>
      <c r="G258" s="78" t="s">
        <v>1138</v>
      </c>
      <c r="H258" s="50" t="s">
        <v>73</v>
      </c>
      <c r="I258" s="545" t="s">
        <v>195</v>
      </c>
      <c r="J258" s="455" t="s">
        <v>273</v>
      </c>
      <c r="K258" s="455" t="s">
        <v>272</v>
      </c>
      <c r="L258" s="456">
        <v>5</v>
      </c>
      <c r="M258" s="456" t="s">
        <v>867</v>
      </c>
      <c r="N258" s="456" t="s">
        <v>868</v>
      </c>
      <c r="O258" s="65" t="s">
        <v>793</v>
      </c>
      <c r="P258" s="29">
        <f t="shared" si="39"/>
        <v>550000000</v>
      </c>
      <c r="Q258" s="193">
        <f t="shared" si="34"/>
        <v>550000000</v>
      </c>
      <c r="R258" s="34">
        <f t="shared" si="38"/>
        <v>550000000</v>
      </c>
      <c r="S258" s="263">
        <v>550000000</v>
      </c>
      <c r="T258" s="249"/>
      <c r="U258" s="249"/>
      <c r="V258" s="249"/>
      <c r="W258" s="249"/>
      <c r="X258" s="249"/>
      <c r="Y258" s="249"/>
      <c r="Z258" s="249"/>
      <c r="AA258" s="249"/>
      <c r="AB258" s="249"/>
      <c r="AC258" s="249"/>
      <c r="AD258" s="249"/>
      <c r="AE258" s="249"/>
      <c r="AF258" s="249"/>
      <c r="AG258" s="249"/>
      <c r="AH258" s="249"/>
      <c r="AI258" s="249"/>
      <c r="AJ258" s="249"/>
      <c r="AK258" s="249"/>
      <c r="AL258" s="249"/>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c r="BM258" s="249"/>
      <c r="BN258" s="249"/>
      <c r="BO258" s="249"/>
      <c r="BP258" s="249"/>
      <c r="BQ258" s="249"/>
      <c r="BR258" s="249"/>
      <c r="BS258" s="249"/>
      <c r="BT258" s="249"/>
      <c r="BU258" s="249"/>
      <c r="BV258" s="249"/>
      <c r="BW258" s="249"/>
      <c r="BX258" s="249"/>
      <c r="BY258" s="249"/>
      <c r="BZ258" s="249"/>
      <c r="CA258" s="249"/>
      <c r="CB258" s="249"/>
      <c r="CC258" s="256"/>
      <c r="CD258" s="256"/>
      <c r="CE258" s="256"/>
      <c r="CF258" s="256"/>
      <c r="CG258" s="256"/>
      <c r="CH258" s="256"/>
      <c r="CI258" s="256"/>
      <c r="CJ258" s="256"/>
      <c r="CK258" s="256"/>
      <c r="CL258" s="256"/>
      <c r="CM258" s="256"/>
      <c r="CN258" s="256"/>
      <c r="CO258" s="256"/>
      <c r="CP258" s="256"/>
      <c r="CQ258" s="256"/>
      <c r="CR258" s="256"/>
      <c r="CS258" s="256"/>
      <c r="CT258" s="256"/>
      <c r="CU258" s="256"/>
      <c r="CV258" s="256"/>
      <c r="CW258" s="256"/>
      <c r="CX258" s="256"/>
      <c r="CY258" s="256"/>
      <c r="CZ258" s="256"/>
      <c r="DA258" s="256"/>
      <c r="DB258" s="256"/>
      <c r="DC258" s="256"/>
      <c r="DD258" s="256"/>
      <c r="DE258" s="256"/>
      <c r="DF258" s="256"/>
      <c r="DG258" s="256"/>
      <c r="DH258" s="256"/>
      <c r="DI258" s="256"/>
      <c r="DJ258" s="256"/>
      <c r="DK258" s="256"/>
      <c r="DL258" s="256"/>
      <c r="DM258" s="256"/>
      <c r="DN258" s="256"/>
      <c r="DO258" s="256"/>
      <c r="DP258" s="256"/>
      <c r="DQ258" s="256"/>
      <c r="DR258" s="256"/>
      <c r="DS258" s="256"/>
      <c r="DT258" s="256"/>
      <c r="DU258" s="256"/>
      <c r="DV258" s="256"/>
      <c r="DW258" s="256"/>
      <c r="DX258" s="256"/>
      <c r="DY258" s="256"/>
      <c r="DZ258" s="256"/>
      <c r="EA258" s="256"/>
      <c r="EB258" s="256"/>
      <c r="EC258" s="256"/>
      <c r="ED258" s="256"/>
      <c r="EE258" s="256"/>
      <c r="EF258" s="256"/>
      <c r="EG258" s="256"/>
      <c r="EH258" s="256"/>
      <c r="EI258" s="256"/>
      <c r="EJ258" s="256"/>
      <c r="EK258" s="256"/>
      <c r="EL258" s="256"/>
      <c r="EM258" s="256"/>
      <c r="EN258" s="256"/>
      <c r="EO258" s="256"/>
      <c r="EP258" s="256"/>
      <c r="EQ258" s="256"/>
      <c r="ER258" s="256"/>
      <c r="ES258" s="256"/>
      <c r="ET258" s="256"/>
      <c r="EU258" s="256"/>
      <c r="EV258" s="256"/>
      <c r="EW258" s="256"/>
      <c r="EX258" s="256"/>
      <c r="EY258" s="256"/>
      <c r="EZ258" s="256"/>
      <c r="FA258" s="256"/>
      <c r="FB258" s="256"/>
      <c r="FC258" s="256"/>
      <c r="FD258" s="256"/>
      <c r="FE258" s="256"/>
      <c r="FF258" s="256"/>
      <c r="FG258" s="256"/>
      <c r="FH258" s="256"/>
      <c r="FI258" s="256"/>
      <c r="FJ258" s="256"/>
      <c r="FK258" s="256"/>
      <c r="FL258" s="256"/>
      <c r="FM258" s="256"/>
      <c r="FN258" s="256"/>
      <c r="FO258" s="256"/>
      <c r="FP258" s="256"/>
      <c r="FQ258" s="256"/>
      <c r="FR258" s="256"/>
      <c r="FS258" s="256"/>
      <c r="FT258" s="256"/>
      <c r="FU258" s="256"/>
      <c r="FV258" s="256"/>
      <c r="FW258" s="256"/>
      <c r="FX258" s="256"/>
      <c r="FY258" s="256"/>
      <c r="FZ258" s="256"/>
      <c r="GA258" s="256"/>
      <c r="GB258" s="256"/>
      <c r="GC258" s="256"/>
      <c r="GD258" s="256"/>
      <c r="GE258" s="256"/>
      <c r="GF258" s="256"/>
      <c r="GG258" s="256"/>
      <c r="GH258" s="256"/>
      <c r="GI258" s="256"/>
      <c r="GJ258" s="256"/>
      <c r="GK258" s="256"/>
      <c r="GL258" s="256"/>
      <c r="GM258" s="256"/>
      <c r="GN258" s="256"/>
      <c r="GO258" s="256"/>
      <c r="GP258" s="256"/>
      <c r="GQ258" s="256"/>
      <c r="GR258" s="256"/>
      <c r="GS258" s="256"/>
      <c r="GT258" s="256"/>
      <c r="GU258" s="256"/>
      <c r="GV258" s="256"/>
      <c r="GW258" s="256"/>
      <c r="GX258" s="256"/>
      <c r="GY258" s="256"/>
      <c r="GZ258" s="256"/>
      <c r="HA258" s="256"/>
      <c r="HB258" s="256"/>
      <c r="HC258" s="256"/>
      <c r="HD258" s="256"/>
      <c r="HE258" s="256"/>
      <c r="HF258" s="256"/>
      <c r="HG258" s="256"/>
      <c r="HH258" s="256"/>
      <c r="HI258" s="256"/>
      <c r="HJ258" s="256"/>
      <c r="HK258" s="256"/>
      <c r="HL258" s="256"/>
      <c r="HM258" s="256"/>
      <c r="HN258" s="256"/>
    </row>
    <row r="259" spans="1:222" s="232" customFormat="1" ht="31.2" x14ac:dyDescent="0.2">
      <c r="A259" s="21" t="s">
        <v>153</v>
      </c>
      <c r="B259" s="21" t="s">
        <v>50</v>
      </c>
      <c r="C259" s="21" t="s">
        <v>52</v>
      </c>
      <c r="D259" s="21" t="s">
        <v>108</v>
      </c>
      <c r="E259" s="174" t="s">
        <v>191</v>
      </c>
      <c r="F259" s="569">
        <v>2018005810267</v>
      </c>
      <c r="G259" s="41" t="s">
        <v>1139</v>
      </c>
      <c r="H259" s="50" t="s">
        <v>73</v>
      </c>
      <c r="I259" s="545" t="s">
        <v>195</v>
      </c>
      <c r="J259" s="455" t="s">
        <v>273</v>
      </c>
      <c r="K259" s="455" t="s">
        <v>272</v>
      </c>
      <c r="L259" s="456">
        <v>5</v>
      </c>
      <c r="M259" s="456" t="s">
        <v>867</v>
      </c>
      <c r="N259" s="456" t="s">
        <v>868</v>
      </c>
      <c r="O259" s="172" t="s">
        <v>807</v>
      </c>
      <c r="P259" s="29">
        <f>Q259</f>
        <v>300000000</v>
      </c>
      <c r="Q259" s="193">
        <f>R259</f>
        <v>300000000</v>
      </c>
      <c r="R259" s="34">
        <f t="shared" si="38"/>
        <v>300000000</v>
      </c>
      <c r="S259" s="151">
        <v>300000000</v>
      </c>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340"/>
      <c r="CD259" s="340"/>
      <c r="CE259" s="340"/>
      <c r="CF259" s="340"/>
      <c r="CG259" s="340"/>
      <c r="CH259" s="340"/>
      <c r="CI259" s="340"/>
      <c r="CJ259" s="340"/>
      <c r="CK259" s="340"/>
      <c r="CL259" s="340"/>
      <c r="CM259" s="340"/>
      <c r="CN259" s="340"/>
      <c r="CO259" s="340"/>
      <c r="CP259" s="340"/>
      <c r="CQ259" s="340"/>
      <c r="CR259" s="340"/>
      <c r="CS259" s="340"/>
      <c r="CT259" s="340"/>
      <c r="CU259" s="340"/>
      <c r="CV259" s="340"/>
      <c r="CW259" s="340"/>
      <c r="CX259" s="340"/>
      <c r="CY259" s="340"/>
      <c r="CZ259" s="340"/>
      <c r="DA259" s="340"/>
      <c r="DB259" s="340"/>
      <c r="DC259" s="340"/>
      <c r="DD259" s="340"/>
      <c r="DE259" s="340"/>
      <c r="DF259" s="340"/>
      <c r="DG259" s="340"/>
      <c r="DH259" s="340"/>
      <c r="DI259" s="340"/>
      <c r="DJ259" s="340"/>
      <c r="DK259" s="340"/>
      <c r="DL259" s="340"/>
      <c r="DM259" s="340"/>
      <c r="DN259" s="340"/>
      <c r="DO259" s="340"/>
      <c r="DP259" s="340"/>
      <c r="DQ259" s="340"/>
      <c r="DR259" s="340"/>
      <c r="DS259" s="340"/>
      <c r="DT259" s="340"/>
      <c r="DU259" s="340"/>
      <c r="DV259" s="340"/>
      <c r="DW259" s="340"/>
      <c r="DX259" s="340"/>
      <c r="DY259" s="340"/>
      <c r="DZ259" s="340"/>
      <c r="EA259" s="340"/>
      <c r="EB259" s="340"/>
      <c r="EC259" s="340"/>
      <c r="ED259" s="340"/>
      <c r="EE259" s="340"/>
      <c r="EF259" s="340"/>
      <c r="EG259" s="340"/>
      <c r="EH259" s="340"/>
      <c r="EI259" s="340"/>
      <c r="EJ259" s="340"/>
      <c r="EK259" s="340"/>
      <c r="EL259" s="340"/>
      <c r="EM259" s="340"/>
      <c r="EN259" s="340"/>
      <c r="EO259" s="340"/>
      <c r="EP259" s="340"/>
      <c r="EQ259" s="340"/>
      <c r="ER259" s="340"/>
      <c r="ES259" s="340"/>
      <c r="ET259" s="340"/>
      <c r="EU259" s="340"/>
      <c r="EV259" s="340"/>
      <c r="EW259" s="340"/>
      <c r="EX259" s="340"/>
      <c r="EY259" s="340"/>
      <c r="EZ259" s="340"/>
      <c r="FA259" s="340"/>
      <c r="FB259" s="340"/>
      <c r="FC259" s="340"/>
      <c r="FD259" s="340"/>
      <c r="FE259" s="340"/>
      <c r="FF259" s="340"/>
      <c r="FG259" s="340"/>
      <c r="FH259" s="340"/>
      <c r="FI259" s="340"/>
      <c r="FJ259" s="340"/>
      <c r="FK259" s="340"/>
      <c r="FL259" s="340"/>
      <c r="FM259" s="340"/>
      <c r="FN259" s="340"/>
      <c r="FO259" s="340"/>
      <c r="FP259" s="340"/>
      <c r="FQ259" s="340"/>
      <c r="FR259" s="340"/>
      <c r="FS259" s="340"/>
      <c r="FT259" s="340"/>
      <c r="FU259" s="340"/>
      <c r="FV259" s="340"/>
      <c r="FW259" s="340"/>
      <c r="FX259" s="340"/>
      <c r="FY259" s="340"/>
      <c r="FZ259" s="340"/>
      <c r="GA259" s="340"/>
      <c r="GB259" s="340"/>
      <c r="GC259" s="340"/>
      <c r="GD259" s="340"/>
      <c r="GE259" s="340"/>
      <c r="GF259" s="340"/>
      <c r="GG259" s="340"/>
      <c r="GH259" s="340"/>
      <c r="GI259" s="340"/>
      <c r="GJ259" s="340"/>
      <c r="GK259" s="340"/>
      <c r="GL259" s="340"/>
      <c r="GM259" s="340"/>
      <c r="GN259" s="340"/>
      <c r="GO259" s="340"/>
      <c r="GP259" s="340"/>
      <c r="GQ259" s="340"/>
      <c r="GR259" s="340"/>
      <c r="GS259" s="340"/>
      <c r="GT259" s="340"/>
      <c r="GU259" s="340"/>
      <c r="GV259" s="340"/>
      <c r="GW259" s="340"/>
      <c r="GX259" s="340"/>
      <c r="GY259" s="340"/>
      <c r="GZ259" s="340"/>
      <c r="HA259" s="340"/>
      <c r="HB259" s="340"/>
      <c r="HC259" s="340"/>
      <c r="HD259" s="340"/>
      <c r="HE259" s="340"/>
      <c r="HF259" s="340"/>
      <c r="HG259" s="340"/>
      <c r="HH259" s="231"/>
      <c r="HI259" s="231"/>
      <c r="HJ259" s="231"/>
      <c r="HK259" s="231"/>
      <c r="HL259" s="231"/>
      <c r="HM259" s="231"/>
      <c r="HN259" s="231"/>
    </row>
    <row r="260" spans="1:222" x14ac:dyDescent="0.2">
      <c r="A260" s="341" t="s">
        <v>174</v>
      </c>
      <c r="B260" s="341"/>
      <c r="C260" s="342"/>
      <c r="D260" s="119"/>
      <c r="E260" s="343"/>
      <c r="F260" s="563"/>
      <c r="G260" s="110"/>
      <c r="H260" s="344"/>
      <c r="I260" s="524"/>
      <c r="J260" s="525"/>
      <c r="K260" s="526"/>
      <c r="L260" s="527"/>
      <c r="M260" s="526"/>
      <c r="N260" s="526"/>
      <c r="O260" s="345" t="s">
        <v>796</v>
      </c>
      <c r="P260" s="29">
        <f t="shared" si="39"/>
        <v>0</v>
      </c>
      <c r="Q260" s="193">
        <f t="shared" si="34"/>
        <v>0</v>
      </c>
      <c r="R260" s="34">
        <f t="shared" si="38"/>
        <v>0</v>
      </c>
      <c r="S260" s="199"/>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204"/>
      <c r="CD260" s="204"/>
      <c r="CE260" s="204"/>
      <c r="CF260" s="204"/>
      <c r="CG260" s="204"/>
      <c r="CH260" s="204"/>
      <c r="CI260" s="204"/>
      <c r="CJ260" s="204"/>
      <c r="CK260" s="204"/>
      <c r="CL260" s="204"/>
      <c r="CM260" s="204"/>
      <c r="CN260" s="204"/>
      <c r="CO260" s="204"/>
      <c r="CP260" s="204"/>
      <c r="CQ260" s="204"/>
      <c r="CR260" s="204"/>
      <c r="CS260" s="204"/>
      <c r="CT260" s="204"/>
      <c r="CU260" s="204"/>
      <c r="CV260" s="204"/>
      <c r="CW260" s="204"/>
      <c r="CX260" s="204"/>
      <c r="CY260" s="204"/>
      <c r="CZ260" s="204"/>
      <c r="DA260" s="204"/>
      <c r="DB260" s="204"/>
      <c r="DC260" s="204"/>
      <c r="DD260" s="204"/>
      <c r="DE260" s="204"/>
      <c r="DF260" s="204"/>
      <c r="DG260" s="204"/>
      <c r="DH260" s="204"/>
      <c r="DI260" s="204"/>
      <c r="DJ260" s="204"/>
      <c r="DK260" s="204"/>
      <c r="DL260" s="204"/>
      <c r="DM260" s="204"/>
      <c r="DN260" s="204"/>
      <c r="DO260" s="204"/>
      <c r="DP260" s="204"/>
      <c r="DQ260" s="204"/>
      <c r="DR260" s="204"/>
      <c r="DS260" s="204"/>
      <c r="DT260" s="204"/>
      <c r="DU260" s="204"/>
      <c r="DV260" s="204"/>
      <c r="DW260" s="204"/>
      <c r="DX260" s="204"/>
      <c r="DY260" s="204"/>
      <c r="DZ260" s="204"/>
      <c r="EA260" s="204"/>
      <c r="EB260" s="204"/>
      <c r="EC260" s="204"/>
      <c r="ED260" s="204"/>
      <c r="EE260" s="204"/>
      <c r="EF260" s="204"/>
      <c r="EG260" s="204"/>
      <c r="EH260" s="204"/>
      <c r="EI260" s="204"/>
      <c r="EJ260" s="204"/>
      <c r="EK260" s="204"/>
      <c r="EL260" s="204"/>
      <c r="EM260" s="204"/>
      <c r="EN260" s="204"/>
      <c r="EO260" s="204"/>
      <c r="EP260" s="204"/>
      <c r="EQ260" s="204"/>
      <c r="ER260" s="204"/>
      <c r="ES260" s="204"/>
      <c r="ET260" s="204"/>
      <c r="EU260" s="204"/>
      <c r="EV260" s="204"/>
      <c r="EW260" s="204"/>
      <c r="EX260" s="204"/>
      <c r="EY260" s="204"/>
      <c r="EZ260" s="204"/>
      <c r="FA260" s="204"/>
      <c r="FB260" s="204"/>
      <c r="FC260" s="204"/>
      <c r="FD260" s="204"/>
      <c r="FE260" s="204"/>
      <c r="FF260" s="204"/>
      <c r="FG260" s="204"/>
      <c r="FH260" s="204"/>
      <c r="FI260" s="204"/>
      <c r="FJ260" s="204"/>
      <c r="FK260" s="204"/>
      <c r="FL260" s="204"/>
      <c r="FM260" s="204"/>
      <c r="FN260" s="204"/>
      <c r="FO260" s="204"/>
      <c r="FP260" s="204"/>
      <c r="FQ260" s="204"/>
      <c r="FR260" s="204"/>
      <c r="FS260" s="204"/>
      <c r="FT260" s="204"/>
      <c r="FU260" s="204"/>
      <c r="FV260" s="204"/>
      <c r="FW260" s="204"/>
      <c r="FX260" s="204"/>
      <c r="FY260" s="204"/>
      <c r="FZ260" s="204"/>
      <c r="GA260" s="204"/>
      <c r="GB260" s="204"/>
      <c r="GC260" s="204"/>
      <c r="GD260" s="204"/>
      <c r="GE260" s="204"/>
      <c r="GF260" s="204"/>
      <c r="GG260" s="204"/>
      <c r="GH260" s="204"/>
      <c r="GI260" s="204"/>
      <c r="GJ260" s="204"/>
      <c r="GK260" s="204"/>
      <c r="GL260" s="204"/>
      <c r="GM260" s="204"/>
      <c r="GN260" s="204"/>
      <c r="GO260" s="204"/>
      <c r="GP260" s="204"/>
      <c r="GQ260" s="204"/>
      <c r="GR260" s="204"/>
      <c r="GS260" s="204"/>
      <c r="GT260" s="204"/>
      <c r="GU260" s="204"/>
      <c r="GV260" s="204"/>
      <c r="GW260" s="204"/>
      <c r="GX260" s="204"/>
      <c r="GY260" s="204"/>
      <c r="GZ260" s="204"/>
      <c r="HA260" s="204"/>
      <c r="HB260" s="204"/>
      <c r="HC260" s="204"/>
      <c r="HD260" s="204"/>
      <c r="HE260" s="204"/>
      <c r="HF260" s="204"/>
      <c r="HG260" s="204"/>
      <c r="HH260" s="204"/>
      <c r="HI260" s="204"/>
      <c r="HJ260" s="204"/>
      <c r="HK260" s="204"/>
      <c r="HL260" s="204"/>
      <c r="HM260" s="204"/>
      <c r="HN260" s="204"/>
    </row>
    <row r="261" spans="1:222" x14ac:dyDescent="0.2">
      <c r="A261" s="13" t="s">
        <v>174</v>
      </c>
      <c r="B261" s="13" t="s">
        <v>87</v>
      </c>
      <c r="C261" s="87"/>
      <c r="D261" s="47"/>
      <c r="E261" s="346"/>
      <c r="F261" s="564"/>
      <c r="G261" s="108"/>
      <c r="H261" s="52"/>
      <c r="I261" s="479"/>
      <c r="J261" s="481"/>
      <c r="K261" s="434"/>
      <c r="L261" s="435"/>
      <c r="M261" s="434"/>
      <c r="N261" s="434"/>
      <c r="O261" s="15" t="s">
        <v>201</v>
      </c>
      <c r="P261" s="29">
        <f t="shared" si="39"/>
        <v>0</v>
      </c>
      <c r="Q261" s="193">
        <f t="shared" si="34"/>
        <v>0</v>
      </c>
      <c r="R261" s="34">
        <f t="shared" si="38"/>
        <v>0</v>
      </c>
      <c r="S261" s="199"/>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c r="EI261" s="204"/>
      <c r="EJ261" s="204"/>
      <c r="EK261" s="204"/>
      <c r="EL261" s="204"/>
      <c r="EM261" s="204"/>
      <c r="EN261" s="204"/>
      <c r="EO261" s="204"/>
      <c r="EP261" s="204"/>
      <c r="EQ261" s="204"/>
      <c r="ER261" s="204"/>
      <c r="ES261" s="204"/>
      <c r="ET261" s="204"/>
      <c r="EU261" s="204"/>
      <c r="EV261" s="204"/>
      <c r="EW261" s="204"/>
      <c r="EX261" s="204"/>
      <c r="EY261" s="204"/>
      <c r="EZ261" s="204"/>
      <c r="FA261" s="204"/>
      <c r="FB261" s="204"/>
      <c r="FC261" s="204"/>
      <c r="FD261" s="204"/>
      <c r="FE261" s="204"/>
      <c r="FF261" s="204"/>
      <c r="FG261" s="204"/>
      <c r="FH261" s="204"/>
      <c r="FI261" s="204"/>
      <c r="FJ261" s="204"/>
      <c r="FK261" s="204"/>
      <c r="FL261" s="204"/>
      <c r="FM261" s="204"/>
      <c r="FN261" s="204"/>
      <c r="FO261" s="204"/>
      <c r="FP261" s="204"/>
      <c r="FQ261" s="204"/>
      <c r="FR261" s="204"/>
      <c r="FS261" s="204"/>
      <c r="FT261" s="204"/>
      <c r="FU261" s="204"/>
      <c r="FV261" s="204"/>
      <c r="FW261" s="204"/>
      <c r="FX261" s="204"/>
      <c r="FY261" s="204"/>
      <c r="FZ261" s="204"/>
      <c r="GA261" s="204"/>
      <c r="GB261" s="204"/>
      <c r="GC261" s="204"/>
      <c r="GD261" s="204"/>
      <c r="GE261" s="204"/>
      <c r="GF261" s="204"/>
      <c r="GG261" s="204"/>
      <c r="GH261" s="204"/>
      <c r="GI261" s="204"/>
      <c r="GJ261" s="204"/>
      <c r="GK261" s="204"/>
      <c r="GL261" s="204"/>
      <c r="GM261" s="204"/>
      <c r="GN261" s="204"/>
      <c r="GO261" s="204"/>
      <c r="GP261" s="204"/>
      <c r="GQ261" s="204"/>
      <c r="GR261" s="204"/>
      <c r="GS261" s="204"/>
      <c r="GT261" s="204"/>
      <c r="GU261" s="204"/>
      <c r="GV261" s="204"/>
      <c r="GW261" s="204"/>
      <c r="GX261" s="204"/>
      <c r="GY261" s="204"/>
      <c r="GZ261" s="204"/>
      <c r="HA261" s="204"/>
      <c r="HB261" s="204"/>
      <c r="HC261" s="204"/>
      <c r="HD261" s="204"/>
      <c r="HE261" s="204"/>
      <c r="HF261" s="204"/>
      <c r="HG261" s="204"/>
      <c r="HH261" s="204"/>
      <c r="HI261" s="204"/>
      <c r="HJ261" s="204"/>
      <c r="HK261" s="204"/>
      <c r="HL261" s="204"/>
      <c r="HM261" s="204"/>
      <c r="HN261" s="204"/>
    </row>
    <row r="262" spans="1:222" x14ac:dyDescent="0.2">
      <c r="A262" s="205" t="s">
        <v>174</v>
      </c>
      <c r="B262" s="205" t="s">
        <v>87</v>
      </c>
      <c r="C262" s="206" t="s">
        <v>87</v>
      </c>
      <c r="D262" s="207"/>
      <c r="E262" s="328"/>
      <c r="F262" s="565"/>
      <c r="G262" s="106"/>
      <c r="H262" s="329"/>
      <c r="I262" s="511"/>
      <c r="J262" s="515"/>
      <c r="K262" s="436"/>
      <c r="L262" s="437"/>
      <c r="M262" s="436"/>
      <c r="N262" s="436"/>
      <c r="O262" s="209" t="s">
        <v>202</v>
      </c>
      <c r="P262" s="29">
        <f t="shared" si="39"/>
        <v>0</v>
      </c>
      <c r="Q262" s="193">
        <f t="shared" si="34"/>
        <v>0</v>
      </c>
      <c r="R262" s="34">
        <f t="shared" si="38"/>
        <v>0</v>
      </c>
      <c r="S262" s="199"/>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204"/>
      <c r="CD262" s="204"/>
      <c r="CE262" s="204"/>
      <c r="CF262" s="204"/>
      <c r="CG262" s="204"/>
      <c r="CH262" s="204"/>
      <c r="CI262" s="204"/>
      <c r="CJ262" s="204"/>
      <c r="CK262" s="204"/>
      <c r="CL262" s="204"/>
      <c r="CM262" s="204"/>
      <c r="CN262" s="204"/>
      <c r="CO262" s="204"/>
      <c r="CP262" s="204"/>
      <c r="CQ262" s="204"/>
      <c r="CR262" s="204"/>
      <c r="CS262" s="204"/>
      <c r="CT262" s="204"/>
      <c r="CU262" s="204"/>
      <c r="CV262" s="204"/>
      <c r="CW262" s="204"/>
      <c r="CX262" s="204"/>
      <c r="CY262" s="204"/>
      <c r="CZ262" s="204"/>
      <c r="DA262" s="204"/>
      <c r="DB262" s="204"/>
      <c r="DC262" s="204"/>
      <c r="DD262" s="204"/>
      <c r="DE262" s="204"/>
      <c r="DF262" s="204"/>
      <c r="DG262" s="204"/>
      <c r="DH262" s="204"/>
      <c r="DI262" s="204"/>
      <c r="DJ262" s="204"/>
      <c r="DK262" s="204"/>
      <c r="DL262" s="204"/>
      <c r="DM262" s="204"/>
      <c r="DN262" s="204"/>
      <c r="DO262" s="204"/>
      <c r="DP262" s="204"/>
      <c r="DQ262" s="204"/>
      <c r="DR262" s="204"/>
      <c r="DS262" s="204"/>
      <c r="DT262" s="204"/>
      <c r="DU262" s="204"/>
      <c r="DV262" s="204"/>
      <c r="DW262" s="204"/>
      <c r="DX262" s="204"/>
      <c r="DY262" s="204"/>
      <c r="DZ262" s="204"/>
      <c r="EA262" s="204"/>
      <c r="EB262" s="204"/>
      <c r="EC262" s="204"/>
      <c r="ED262" s="204"/>
      <c r="EE262" s="204"/>
      <c r="EF262" s="204"/>
      <c r="EG262" s="204"/>
      <c r="EH262" s="204"/>
      <c r="EI262" s="204"/>
      <c r="EJ262" s="204"/>
      <c r="EK262" s="204"/>
      <c r="EL262" s="204"/>
      <c r="EM262" s="204"/>
      <c r="EN262" s="204"/>
      <c r="EO262" s="204"/>
      <c r="EP262" s="204"/>
      <c r="EQ262" s="204"/>
      <c r="ER262" s="204"/>
      <c r="ES262" s="204"/>
      <c r="ET262" s="204"/>
      <c r="EU262" s="204"/>
      <c r="EV262" s="204"/>
      <c r="EW262" s="204"/>
      <c r="EX262" s="204"/>
      <c r="EY262" s="204"/>
      <c r="EZ262" s="204"/>
      <c r="FA262" s="204"/>
      <c r="FB262" s="204"/>
      <c r="FC262" s="204"/>
      <c r="FD262" s="204"/>
      <c r="FE262" s="204"/>
      <c r="FF262" s="204"/>
      <c r="FG262" s="204"/>
      <c r="FH262" s="204"/>
      <c r="FI262" s="204"/>
      <c r="FJ262" s="204"/>
      <c r="FK262" s="204"/>
      <c r="FL262" s="204"/>
      <c r="FM262" s="204"/>
      <c r="FN262" s="204"/>
      <c r="FO262" s="204"/>
      <c r="FP262" s="204"/>
      <c r="FQ262" s="204"/>
      <c r="FR262" s="204"/>
      <c r="FS262" s="204"/>
      <c r="FT262" s="204"/>
      <c r="FU262" s="204"/>
      <c r="FV262" s="204"/>
      <c r="FW262" s="204"/>
      <c r="FX262" s="204"/>
      <c r="FY262" s="204"/>
      <c r="FZ262" s="204"/>
      <c r="GA262" s="204"/>
      <c r="GB262" s="204"/>
      <c r="GC262" s="204"/>
      <c r="GD262" s="204"/>
      <c r="GE262" s="204"/>
      <c r="GF262" s="204"/>
      <c r="GG262" s="204"/>
      <c r="GH262" s="204"/>
      <c r="GI262" s="204"/>
      <c r="GJ262" s="204"/>
      <c r="GK262" s="204"/>
      <c r="GL262" s="204"/>
      <c r="GM262" s="204"/>
      <c r="GN262" s="204"/>
      <c r="GO262" s="204"/>
      <c r="GP262" s="204"/>
      <c r="GQ262" s="204"/>
      <c r="GR262" s="204"/>
      <c r="GS262" s="204"/>
      <c r="GT262" s="204"/>
      <c r="GU262" s="204"/>
      <c r="GV262" s="204"/>
      <c r="GW262" s="204"/>
      <c r="GX262" s="204"/>
      <c r="GY262" s="204"/>
      <c r="GZ262" s="204"/>
      <c r="HA262" s="204"/>
      <c r="HB262" s="204"/>
      <c r="HC262" s="204"/>
      <c r="HD262" s="204"/>
      <c r="HE262" s="204"/>
      <c r="HF262" s="204"/>
      <c r="HG262" s="204"/>
      <c r="HH262" s="204"/>
      <c r="HI262" s="204"/>
      <c r="HJ262" s="204"/>
      <c r="HK262" s="204"/>
      <c r="HL262" s="204"/>
      <c r="HM262" s="204"/>
      <c r="HN262" s="204"/>
    </row>
    <row r="263" spans="1:222" x14ac:dyDescent="0.2">
      <c r="A263" s="30" t="s">
        <v>174</v>
      </c>
      <c r="B263" s="30" t="s">
        <v>87</v>
      </c>
      <c r="C263" s="89" t="s">
        <v>87</v>
      </c>
      <c r="D263" s="121" t="s">
        <v>87</v>
      </c>
      <c r="E263" s="347"/>
      <c r="F263" s="578"/>
      <c r="G263" s="111"/>
      <c r="H263" s="54"/>
      <c r="I263" s="518"/>
      <c r="J263" s="520"/>
      <c r="K263" s="446"/>
      <c r="L263" s="447"/>
      <c r="M263" s="446"/>
      <c r="N263" s="446"/>
      <c r="O263" s="20" t="s">
        <v>136</v>
      </c>
      <c r="P263" s="29">
        <f t="shared" si="39"/>
        <v>0</v>
      </c>
      <c r="Q263" s="193">
        <f t="shared" si="34"/>
        <v>0</v>
      </c>
      <c r="R263" s="34">
        <f t="shared" si="38"/>
        <v>0</v>
      </c>
      <c r="S263" s="199"/>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204"/>
      <c r="CD263" s="204"/>
      <c r="CE263" s="204"/>
      <c r="CF263" s="204"/>
      <c r="CG263" s="204"/>
      <c r="CH263" s="204"/>
      <c r="CI263" s="204"/>
      <c r="CJ263" s="204"/>
      <c r="CK263" s="204"/>
      <c r="CL263" s="204"/>
      <c r="CM263" s="204"/>
      <c r="CN263" s="204"/>
      <c r="CO263" s="204"/>
      <c r="CP263" s="204"/>
      <c r="CQ263" s="204"/>
      <c r="CR263" s="204"/>
      <c r="CS263" s="204"/>
      <c r="CT263" s="204"/>
      <c r="CU263" s="204"/>
      <c r="CV263" s="204"/>
      <c r="CW263" s="204"/>
      <c r="CX263" s="204"/>
      <c r="CY263" s="204"/>
      <c r="CZ263" s="204"/>
      <c r="DA263" s="204"/>
      <c r="DB263" s="204"/>
      <c r="DC263" s="204"/>
      <c r="DD263" s="204"/>
      <c r="DE263" s="204"/>
      <c r="DF263" s="204"/>
      <c r="DG263" s="204"/>
      <c r="DH263" s="204"/>
      <c r="DI263" s="204"/>
      <c r="DJ263" s="204"/>
      <c r="DK263" s="204"/>
      <c r="DL263" s="204"/>
      <c r="DM263" s="204"/>
      <c r="DN263" s="204"/>
      <c r="DO263" s="204"/>
      <c r="DP263" s="204"/>
      <c r="DQ263" s="204"/>
      <c r="DR263" s="204"/>
      <c r="DS263" s="204"/>
      <c r="DT263" s="204"/>
      <c r="DU263" s="204"/>
      <c r="DV263" s="204"/>
      <c r="DW263" s="204"/>
      <c r="DX263" s="204"/>
      <c r="DY263" s="204"/>
      <c r="DZ263" s="204"/>
      <c r="EA263" s="204"/>
      <c r="EB263" s="204"/>
      <c r="EC263" s="204"/>
      <c r="ED263" s="204"/>
      <c r="EE263" s="204"/>
      <c r="EF263" s="204"/>
      <c r="EG263" s="204"/>
      <c r="EH263" s="204"/>
      <c r="EI263" s="204"/>
      <c r="EJ263" s="204"/>
      <c r="EK263" s="204"/>
      <c r="EL263" s="204"/>
      <c r="EM263" s="204"/>
      <c r="EN263" s="204"/>
      <c r="EO263" s="204"/>
      <c r="EP263" s="204"/>
      <c r="EQ263" s="204"/>
      <c r="ER263" s="204"/>
      <c r="ES263" s="204"/>
      <c r="ET263" s="204"/>
      <c r="EU263" s="204"/>
      <c r="EV263" s="204"/>
      <c r="EW263" s="204"/>
      <c r="EX263" s="204"/>
      <c r="EY263" s="204"/>
      <c r="EZ263" s="204"/>
      <c r="FA263" s="204"/>
      <c r="FB263" s="204"/>
      <c r="FC263" s="204"/>
      <c r="FD263" s="204"/>
      <c r="FE263" s="204"/>
      <c r="FF263" s="204"/>
      <c r="FG263" s="204"/>
      <c r="FH263" s="204"/>
      <c r="FI263" s="204"/>
      <c r="FJ263" s="204"/>
      <c r="FK263" s="204"/>
      <c r="FL263" s="204"/>
      <c r="FM263" s="204"/>
      <c r="FN263" s="204"/>
      <c r="FO263" s="204"/>
      <c r="FP263" s="204"/>
      <c r="FQ263" s="204"/>
      <c r="FR263" s="204"/>
      <c r="FS263" s="204"/>
      <c r="FT263" s="204"/>
      <c r="FU263" s="204"/>
      <c r="FV263" s="204"/>
      <c r="FW263" s="204"/>
      <c r="FX263" s="204"/>
      <c r="FY263" s="204"/>
      <c r="FZ263" s="204"/>
      <c r="GA263" s="204"/>
      <c r="GB263" s="204"/>
      <c r="GC263" s="204"/>
      <c r="GD263" s="204"/>
      <c r="GE263" s="204"/>
      <c r="GF263" s="204"/>
      <c r="GG263" s="204"/>
      <c r="GH263" s="204"/>
      <c r="GI263" s="204"/>
      <c r="GJ263" s="204"/>
      <c r="GK263" s="204"/>
      <c r="GL263" s="204"/>
      <c r="GM263" s="204"/>
      <c r="GN263" s="204"/>
      <c r="GO263" s="204"/>
      <c r="GP263" s="204"/>
      <c r="GQ263" s="204"/>
      <c r="GR263" s="204"/>
      <c r="GS263" s="204"/>
      <c r="GT263" s="204"/>
      <c r="GU263" s="204"/>
      <c r="GV263" s="204"/>
      <c r="GW263" s="204"/>
      <c r="GX263" s="204"/>
      <c r="GY263" s="204"/>
      <c r="GZ263" s="204"/>
      <c r="HA263" s="204"/>
      <c r="HB263" s="204"/>
      <c r="HC263" s="204"/>
      <c r="HD263" s="204"/>
      <c r="HE263" s="204"/>
      <c r="HF263" s="204"/>
      <c r="HG263" s="204"/>
      <c r="HH263" s="204"/>
      <c r="HI263" s="204"/>
      <c r="HJ263" s="204"/>
      <c r="HK263" s="204"/>
      <c r="HL263" s="204"/>
      <c r="HM263" s="204"/>
      <c r="HN263" s="204"/>
    </row>
    <row r="264" spans="1:222" x14ac:dyDescent="0.2">
      <c r="A264" s="60" t="s">
        <v>174</v>
      </c>
      <c r="B264" s="60" t="s">
        <v>87</v>
      </c>
      <c r="C264" s="60" t="s">
        <v>87</v>
      </c>
      <c r="D264" s="297" t="s">
        <v>87</v>
      </c>
      <c r="E264" s="348" t="s">
        <v>60</v>
      </c>
      <c r="F264" s="573"/>
      <c r="G264" s="103"/>
      <c r="H264" s="319"/>
      <c r="I264" s="502"/>
      <c r="J264" s="528"/>
      <c r="K264" s="528"/>
      <c r="L264" s="529"/>
      <c r="M264" s="528"/>
      <c r="N264" s="528"/>
      <c r="O264" s="62" t="s">
        <v>203</v>
      </c>
      <c r="P264" s="29"/>
      <c r="Q264" s="193">
        <f t="shared" si="34"/>
        <v>0</v>
      </c>
      <c r="R264" s="34">
        <f t="shared" si="38"/>
        <v>0</v>
      </c>
      <c r="S264" s="199"/>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c r="EI264" s="204"/>
      <c r="EJ264" s="204"/>
      <c r="EK264" s="204"/>
      <c r="EL264" s="204"/>
      <c r="EM264" s="204"/>
      <c r="EN264" s="204"/>
      <c r="EO264" s="204"/>
      <c r="EP264" s="204"/>
      <c r="EQ264" s="204"/>
      <c r="ER264" s="204"/>
      <c r="ES264" s="204"/>
      <c r="ET264" s="204"/>
      <c r="EU264" s="204"/>
      <c r="EV264" s="204"/>
      <c r="EW264" s="204"/>
      <c r="EX264" s="204"/>
      <c r="EY264" s="204"/>
      <c r="EZ264" s="204"/>
      <c r="FA264" s="204"/>
      <c r="FB264" s="204"/>
      <c r="FC264" s="204"/>
      <c r="FD264" s="204"/>
      <c r="FE264" s="204"/>
      <c r="FF264" s="204"/>
      <c r="FG264" s="204"/>
      <c r="FH264" s="204"/>
      <c r="FI264" s="204"/>
      <c r="FJ264" s="204"/>
      <c r="FK264" s="204"/>
      <c r="FL264" s="204"/>
      <c r="FM264" s="204"/>
      <c r="FN264" s="204"/>
      <c r="FO264" s="204"/>
      <c r="FP264" s="204"/>
      <c r="FQ264" s="204"/>
      <c r="FR264" s="204"/>
      <c r="FS264" s="204"/>
      <c r="FT264" s="204"/>
      <c r="FU264" s="204"/>
      <c r="FV264" s="204"/>
      <c r="FW264" s="204"/>
      <c r="FX264" s="204"/>
      <c r="FY264" s="204"/>
      <c r="FZ264" s="204"/>
      <c r="GA264" s="204"/>
      <c r="GB264" s="204"/>
      <c r="GC264" s="204"/>
      <c r="GD264" s="204"/>
      <c r="GE264" s="204"/>
      <c r="GF264" s="204"/>
      <c r="GG264" s="204"/>
      <c r="GH264" s="204"/>
      <c r="GI264" s="204"/>
      <c r="GJ264" s="204"/>
      <c r="GK264" s="204"/>
      <c r="GL264" s="204"/>
      <c r="GM264" s="204"/>
      <c r="GN264" s="204"/>
      <c r="GO264" s="204"/>
      <c r="GP264" s="204"/>
      <c r="GQ264" s="204"/>
      <c r="GR264" s="204"/>
      <c r="GS264" s="204"/>
      <c r="GT264" s="204"/>
      <c r="GU264" s="204"/>
      <c r="GV264" s="204"/>
      <c r="GW264" s="204"/>
      <c r="GX264" s="204"/>
      <c r="GY264" s="204"/>
      <c r="GZ264" s="204"/>
      <c r="HA264" s="204"/>
      <c r="HB264" s="204"/>
      <c r="HC264" s="204"/>
      <c r="HD264" s="204"/>
      <c r="HE264" s="204"/>
      <c r="HF264" s="204"/>
      <c r="HG264" s="204"/>
      <c r="HH264" s="204"/>
      <c r="HI264" s="204"/>
      <c r="HJ264" s="204"/>
      <c r="HK264" s="204"/>
      <c r="HL264" s="204"/>
      <c r="HM264" s="204"/>
      <c r="HN264" s="204"/>
    </row>
    <row r="265" spans="1:222" ht="51" x14ac:dyDescent="0.2">
      <c r="A265" s="21" t="s">
        <v>174</v>
      </c>
      <c r="B265" s="21" t="s">
        <v>87</v>
      </c>
      <c r="C265" s="21" t="s">
        <v>87</v>
      </c>
      <c r="D265" s="90" t="s">
        <v>87</v>
      </c>
      <c r="E265" s="174" t="s">
        <v>60</v>
      </c>
      <c r="F265" s="584" t="s">
        <v>490</v>
      </c>
      <c r="G265" s="83" t="s">
        <v>1140</v>
      </c>
      <c r="H265" s="8" t="s">
        <v>66</v>
      </c>
      <c r="I265" s="430" t="s">
        <v>536</v>
      </c>
      <c r="J265" s="430" t="s">
        <v>533</v>
      </c>
      <c r="K265" s="430" t="s">
        <v>534</v>
      </c>
      <c r="L265" s="431" t="s">
        <v>535</v>
      </c>
      <c r="M265" s="491" t="s">
        <v>945</v>
      </c>
      <c r="N265" s="530" t="s">
        <v>946</v>
      </c>
      <c r="O265" s="135" t="s">
        <v>496</v>
      </c>
      <c r="P265" s="29">
        <f t="shared" ref="P265:P308" si="40">Q265</f>
        <v>7898600154</v>
      </c>
      <c r="Q265" s="193">
        <f t="shared" si="34"/>
        <v>7898600154</v>
      </c>
      <c r="R265" s="34">
        <f t="shared" si="38"/>
        <v>7898600154</v>
      </c>
      <c r="S265" s="211"/>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50"/>
      <c r="BG265" s="350"/>
      <c r="BH265" s="351"/>
      <c r="BI265" s="350"/>
      <c r="BJ265" s="350">
        <v>7898600154</v>
      </c>
      <c r="BK265" s="33"/>
      <c r="BL265" s="350"/>
      <c r="BM265" s="352"/>
      <c r="BN265" s="352"/>
      <c r="BO265" s="352"/>
      <c r="BP265" s="33"/>
      <c r="BQ265" s="33"/>
      <c r="BR265" s="33"/>
      <c r="BS265" s="33"/>
      <c r="BT265" s="33"/>
      <c r="BU265" s="33"/>
      <c r="BV265" s="33"/>
      <c r="BW265" s="33"/>
      <c r="BX265" s="33"/>
      <c r="BY265" s="33"/>
      <c r="BZ265" s="33"/>
      <c r="CA265" s="33"/>
      <c r="CB265" s="33"/>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c r="GT265" s="198"/>
      <c r="GU265" s="198"/>
      <c r="GV265" s="198"/>
      <c r="GW265" s="198"/>
      <c r="GX265" s="198"/>
      <c r="GY265" s="198"/>
      <c r="GZ265" s="198"/>
      <c r="HA265" s="198"/>
      <c r="HB265" s="198"/>
      <c r="HC265" s="198"/>
      <c r="HD265" s="198"/>
      <c r="HE265" s="198"/>
      <c r="HF265" s="198"/>
      <c r="HG265" s="198"/>
      <c r="HH265" s="198"/>
      <c r="HI265" s="198"/>
      <c r="HJ265" s="198"/>
      <c r="HK265" s="198"/>
      <c r="HL265" s="198"/>
      <c r="HM265" s="198"/>
      <c r="HN265" s="198"/>
    </row>
    <row r="266" spans="1:222" ht="40.799999999999997" x14ac:dyDescent="0.2">
      <c r="A266" s="21" t="s">
        <v>174</v>
      </c>
      <c r="B266" s="21" t="s">
        <v>87</v>
      </c>
      <c r="C266" s="21" t="s">
        <v>87</v>
      </c>
      <c r="D266" s="90" t="s">
        <v>87</v>
      </c>
      <c r="E266" s="174" t="s">
        <v>60</v>
      </c>
      <c r="F266" s="584" t="s">
        <v>490</v>
      </c>
      <c r="G266" s="83" t="s">
        <v>1141</v>
      </c>
      <c r="H266" s="8" t="s">
        <v>66</v>
      </c>
      <c r="I266" s="430" t="s">
        <v>537</v>
      </c>
      <c r="J266" s="430" t="s">
        <v>533</v>
      </c>
      <c r="K266" s="430" t="s">
        <v>534</v>
      </c>
      <c r="L266" s="431" t="s">
        <v>535</v>
      </c>
      <c r="M266" s="491" t="s">
        <v>945</v>
      </c>
      <c r="N266" s="530" t="s">
        <v>946</v>
      </c>
      <c r="O266" s="135" t="s">
        <v>497</v>
      </c>
      <c r="P266" s="29">
        <f t="shared" si="40"/>
        <v>505516685</v>
      </c>
      <c r="Q266" s="193">
        <f t="shared" si="34"/>
        <v>505516685</v>
      </c>
      <c r="R266" s="34">
        <f t="shared" si="38"/>
        <v>505516685</v>
      </c>
      <c r="S266" s="211"/>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50"/>
      <c r="BG266" s="350"/>
      <c r="BH266" s="351"/>
      <c r="BI266" s="350"/>
      <c r="BJ266" s="350">
        <v>505516685</v>
      </c>
      <c r="BK266" s="33"/>
      <c r="BL266" s="350"/>
      <c r="BM266" s="352"/>
      <c r="BN266" s="352"/>
      <c r="BO266" s="352"/>
      <c r="BP266" s="33"/>
      <c r="BQ266" s="33"/>
      <c r="BR266" s="33"/>
      <c r="BS266" s="33"/>
      <c r="BT266" s="33"/>
      <c r="BU266" s="33"/>
      <c r="BV266" s="33"/>
      <c r="BW266" s="33"/>
      <c r="BX266" s="33"/>
      <c r="BY266" s="33"/>
      <c r="BZ266" s="33"/>
      <c r="CA266" s="33"/>
      <c r="CB266" s="33"/>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c r="GT266" s="198"/>
      <c r="GU266" s="198"/>
      <c r="GV266" s="198"/>
      <c r="GW266" s="198"/>
      <c r="GX266" s="198"/>
      <c r="GY266" s="198"/>
      <c r="GZ266" s="198"/>
      <c r="HA266" s="198"/>
      <c r="HB266" s="198"/>
      <c r="HC266" s="198"/>
      <c r="HD266" s="198"/>
      <c r="HE266" s="198"/>
      <c r="HF266" s="198"/>
      <c r="HG266" s="198"/>
      <c r="HH266" s="198"/>
      <c r="HI266" s="198"/>
      <c r="HJ266" s="198"/>
      <c r="HK266" s="198"/>
      <c r="HL266" s="198"/>
      <c r="HM266" s="198"/>
      <c r="HN266" s="198"/>
    </row>
    <row r="267" spans="1:222" ht="40.799999999999997" x14ac:dyDescent="0.2">
      <c r="A267" s="21" t="s">
        <v>174</v>
      </c>
      <c r="B267" s="21" t="s">
        <v>87</v>
      </c>
      <c r="C267" s="21" t="s">
        <v>87</v>
      </c>
      <c r="D267" s="90" t="s">
        <v>87</v>
      </c>
      <c r="E267" s="174" t="s">
        <v>60</v>
      </c>
      <c r="F267" s="584" t="s">
        <v>490</v>
      </c>
      <c r="G267" s="83" t="s">
        <v>1142</v>
      </c>
      <c r="H267" s="8" t="s">
        <v>66</v>
      </c>
      <c r="I267" s="430" t="s">
        <v>538</v>
      </c>
      <c r="J267" s="430" t="s">
        <v>533</v>
      </c>
      <c r="K267" s="430" t="s">
        <v>534</v>
      </c>
      <c r="L267" s="431" t="s">
        <v>535</v>
      </c>
      <c r="M267" s="491" t="s">
        <v>945</v>
      </c>
      <c r="N267" s="530" t="s">
        <v>946</v>
      </c>
      <c r="O267" s="135" t="s">
        <v>498</v>
      </c>
      <c r="P267" s="29">
        <f t="shared" si="40"/>
        <v>713670614</v>
      </c>
      <c r="Q267" s="193">
        <f t="shared" si="34"/>
        <v>713670614</v>
      </c>
      <c r="R267" s="34">
        <f t="shared" si="38"/>
        <v>713670614</v>
      </c>
      <c r="S267" s="211"/>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50"/>
      <c r="BG267" s="350"/>
      <c r="BH267" s="351"/>
      <c r="BI267" s="350"/>
      <c r="BJ267" s="350">
        <v>713670614</v>
      </c>
      <c r="BK267" s="33"/>
      <c r="BL267" s="350"/>
      <c r="BM267" s="352"/>
      <c r="BN267" s="352"/>
      <c r="BO267" s="352"/>
      <c r="BP267" s="33"/>
      <c r="BQ267" s="33"/>
      <c r="BR267" s="33"/>
      <c r="BS267" s="33"/>
      <c r="BT267" s="33"/>
      <c r="BU267" s="33"/>
      <c r="BV267" s="33"/>
      <c r="BW267" s="33"/>
      <c r="BX267" s="33"/>
      <c r="BY267" s="33"/>
      <c r="BZ267" s="33"/>
      <c r="CA267" s="33"/>
      <c r="CB267" s="33"/>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c r="GT267" s="198"/>
      <c r="GU267" s="198"/>
      <c r="GV267" s="198"/>
      <c r="GW267" s="198"/>
      <c r="GX267" s="198"/>
      <c r="GY267" s="198"/>
      <c r="GZ267" s="198"/>
      <c r="HA267" s="198"/>
      <c r="HB267" s="198"/>
      <c r="HC267" s="198"/>
      <c r="HD267" s="198"/>
      <c r="HE267" s="198"/>
      <c r="HF267" s="198"/>
      <c r="HG267" s="198"/>
      <c r="HH267" s="198"/>
      <c r="HI267" s="198"/>
      <c r="HJ267" s="198"/>
      <c r="HK267" s="198"/>
      <c r="HL267" s="198"/>
      <c r="HM267" s="198"/>
      <c r="HN267" s="198"/>
    </row>
    <row r="268" spans="1:222" ht="40.799999999999997" x14ac:dyDescent="0.2">
      <c r="A268" s="21" t="s">
        <v>174</v>
      </c>
      <c r="B268" s="21" t="s">
        <v>87</v>
      </c>
      <c r="C268" s="21" t="s">
        <v>87</v>
      </c>
      <c r="D268" s="90" t="s">
        <v>87</v>
      </c>
      <c r="E268" s="174" t="s">
        <v>60</v>
      </c>
      <c r="F268" s="584" t="s">
        <v>490</v>
      </c>
      <c r="G268" s="83" t="s">
        <v>1143</v>
      </c>
      <c r="H268" s="8" t="s">
        <v>66</v>
      </c>
      <c r="I268" s="430" t="s">
        <v>539</v>
      </c>
      <c r="J268" s="430" t="s">
        <v>533</v>
      </c>
      <c r="K268" s="430" t="s">
        <v>534</v>
      </c>
      <c r="L268" s="431" t="s">
        <v>535</v>
      </c>
      <c r="M268" s="491" t="s">
        <v>945</v>
      </c>
      <c r="N268" s="530" t="s">
        <v>946</v>
      </c>
      <c r="O268" s="135" t="s">
        <v>499</v>
      </c>
      <c r="P268" s="29">
        <f t="shared" si="40"/>
        <v>62358259</v>
      </c>
      <c r="Q268" s="193">
        <f t="shared" si="34"/>
        <v>62358259</v>
      </c>
      <c r="R268" s="34">
        <f t="shared" si="38"/>
        <v>62358259</v>
      </c>
      <c r="S268" s="211"/>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50"/>
      <c r="BG268" s="350"/>
      <c r="BH268" s="351"/>
      <c r="BI268" s="350"/>
      <c r="BJ268" s="350">
        <v>62358259</v>
      </c>
      <c r="BK268" s="33"/>
      <c r="BL268" s="350"/>
      <c r="BM268" s="352"/>
      <c r="BN268" s="352"/>
      <c r="BO268" s="352"/>
      <c r="BP268" s="33"/>
      <c r="BQ268" s="33"/>
      <c r="BR268" s="33"/>
      <c r="BS268" s="33"/>
      <c r="BT268" s="33"/>
      <c r="BU268" s="33"/>
      <c r="BV268" s="33"/>
      <c r="BW268" s="33"/>
      <c r="BX268" s="33"/>
      <c r="BY268" s="33"/>
      <c r="BZ268" s="33"/>
      <c r="CA268" s="33"/>
      <c r="CB268" s="33"/>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c r="GT268" s="198"/>
      <c r="GU268" s="198"/>
      <c r="GV268" s="198"/>
      <c r="GW268" s="198"/>
      <c r="GX268" s="198"/>
      <c r="GY268" s="198"/>
      <c r="GZ268" s="198"/>
      <c r="HA268" s="198"/>
      <c r="HB268" s="198"/>
      <c r="HC268" s="198"/>
      <c r="HD268" s="198"/>
      <c r="HE268" s="198"/>
      <c r="HF268" s="198"/>
      <c r="HG268" s="198"/>
      <c r="HH268" s="198"/>
      <c r="HI268" s="198"/>
      <c r="HJ268" s="198"/>
      <c r="HK268" s="198"/>
      <c r="HL268" s="198"/>
      <c r="HM268" s="198"/>
      <c r="HN268" s="198"/>
    </row>
    <row r="269" spans="1:222" ht="51" x14ac:dyDescent="0.2">
      <c r="A269" s="21" t="s">
        <v>174</v>
      </c>
      <c r="B269" s="21" t="s">
        <v>87</v>
      </c>
      <c r="C269" s="21" t="s">
        <v>87</v>
      </c>
      <c r="D269" s="90" t="s">
        <v>87</v>
      </c>
      <c r="E269" s="174" t="s">
        <v>60</v>
      </c>
      <c r="F269" s="584" t="s">
        <v>490</v>
      </c>
      <c r="G269" s="83" t="s">
        <v>1144</v>
      </c>
      <c r="H269" s="8" t="s">
        <v>66</v>
      </c>
      <c r="I269" s="430" t="s">
        <v>540</v>
      </c>
      <c r="J269" s="430" t="s">
        <v>533</v>
      </c>
      <c r="K269" s="430" t="s">
        <v>534</v>
      </c>
      <c r="L269" s="431" t="s">
        <v>535</v>
      </c>
      <c r="M269" s="491" t="s">
        <v>945</v>
      </c>
      <c r="N269" s="530" t="s">
        <v>946</v>
      </c>
      <c r="O269" s="135" t="s">
        <v>500</v>
      </c>
      <c r="P269" s="29">
        <f t="shared" si="40"/>
        <v>638708193</v>
      </c>
      <c r="Q269" s="193">
        <f t="shared" si="34"/>
        <v>638708193</v>
      </c>
      <c r="R269" s="34">
        <f t="shared" si="38"/>
        <v>638708193</v>
      </c>
      <c r="S269" s="211"/>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50"/>
      <c r="BG269" s="350"/>
      <c r="BH269" s="351"/>
      <c r="BI269" s="350"/>
      <c r="BJ269" s="350">
        <v>638708193</v>
      </c>
      <c r="BK269" s="33"/>
      <c r="BL269" s="350"/>
      <c r="BM269" s="352"/>
      <c r="BN269" s="352"/>
      <c r="BO269" s="352"/>
      <c r="BP269" s="33"/>
      <c r="BQ269" s="33"/>
      <c r="BR269" s="33"/>
      <c r="BS269" s="33"/>
      <c r="BT269" s="33"/>
      <c r="BU269" s="33"/>
      <c r="BV269" s="33"/>
      <c r="BW269" s="33"/>
      <c r="BX269" s="33"/>
      <c r="BY269" s="33"/>
      <c r="BZ269" s="33"/>
      <c r="CA269" s="33"/>
      <c r="CB269" s="33"/>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c r="GT269" s="198"/>
      <c r="GU269" s="198"/>
      <c r="GV269" s="198"/>
      <c r="GW269" s="198"/>
      <c r="GX269" s="198"/>
      <c r="GY269" s="198"/>
      <c r="GZ269" s="198"/>
      <c r="HA269" s="198"/>
      <c r="HB269" s="198"/>
      <c r="HC269" s="198"/>
      <c r="HD269" s="198"/>
      <c r="HE269" s="198"/>
      <c r="HF269" s="198"/>
      <c r="HG269" s="198"/>
      <c r="HH269" s="198"/>
      <c r="HI269" s="198"/>
      <c r="HJ269" s="198"/>
      <c r="HK269" s="198"/>
      <c r="HL269" s="198"/>
      <c r="HM269" s="198"/>
      <c r="HN269" s="198"/>
    </row>
    <row r="270" spans="1:222" ht="40.799999999999997" x14ac:dyDescent="0.2">
      <c r="A270" s="21" t="s">
        <v>174</v>
      </c>
      <c r="B270" s="21" t="s">
        <v>87</v>
      </c>
      <c r="C270" s="21" t="s">
        <v>87</v>
      </c>
      <c r="D270" s="90" t="s">
        <v>87</v>
      </c>
      <c r="E270" s="174" t="s">
        <v>60</v>
      </c>
      <c r="F270" s="584" t="s">
        <v>490</v>
      </c>
      <c r="G270" s="83" t="s">
        <v>1145</v>
      </c>
      <c r="H270" s="8" t="s">
        <v>66</v>
      </c>
      <c r="I270" s="430" t="s">
        <v>541</v>
      </c>
      <c r="J270" s="430" t="s">
        <v>533</v>
      </c>
      <c r="K270" s="430" t="s">
        <v>534</v>
      </c>
      <c r="L270" s="431" t="s">
        <v>535</v>
      </c>
      <c r="M270" s="491" t="s">
        <v>945</v>
      </c>
      <c r="N270" s="530" t="s">
        <v>946</v>
      </c>
      <c r="O270" s="135" t="s">
        <v>501</v>
      </c>
      <c r="P270" s="29">
        <f t="shared" si="40"/>
        <v>36482637</v>
      </c>
      <c r="Q270" s="193">
        <f t="shared" si="34"/>
        <v>36482637</v>
      </c>
      <c r="R270" s="34">
        <f t="shared" si="38"/>
        <v>36482637</v>
      </c>
      <c r="S270" s="211"/>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50"/>
      <c r="BG270" s="350"/>
      <c r="BH270" s="351"/>
      <c r="BI270" s="350"/>
      <c r="BJ270" s="350">
        <v>36482637</v>
      </c>
      <c r="BK270" s="33"/>
      <c r="BL270" s="350"/>
      <c r="BM270" s="352"/>
      <c r="BN270" s="352"/>
      <c r="BO270" s="352"/>
      <c r="BP270" s="33"/>
      <c r="BQ270" s="33"/>
      <c r="BR270" s="33"/>
      <c r="BS270" s="33"/>
      <c r="BT270" s="33"/>
      <c r="BU270" s="33"/>
      <c r="BV270" s="33"/>
      <c r="BW270" s="33"/>
      <c r="BX270" s="33"/>
      <c r="BY270" s="33"/>
      <c r="BZ270" s="33"/>
      <c r="CA270" s="33"/>
      <c r="CB270" s="33"/>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c r="GT270" s="198"/>
      <c r="GU270" s="198"/>
      <c r="GV270" s="198"/>
      <c r="GW270" s="198"/>
      <c r="GX270" s="198"/>
      <c r="GY270" s="198"/>
      <c r="GZ270" s="198"/>
      <c r="HA270" s="198"/>
      <c r="HB270" s="198"/>
      <c r="HC270" s="198"/>
      <c r="HD270" s="198"/>
      <c r="HE270" s="198"/>
      <c r="HF270" s="198"/>
      <c r="HG270" s="198"/>
      <c r="HH270" s="198"/>
      <c r="HI270" s="198"/>
      <c r="HJ270" s="198"/>
      <c r="HK270" s="198"/>
      <c r="HL270" s="198"/>
      <c r="HM270" s="198"/>
      <c r="HN270" s="198"/>
    </row>
    <row r="271" spans="1:222" ht="40.799999999999997" x14ac:dyDescent="0.2">
      <c r="A271" s="21" t="s">
        <v>174</v>
      </c>
      <c r="B271" s="21" t="s">
        <v>87</v>
      </c>
      <c r="C271" s="21" t="s">
        <v>87</v>
      </c>
      <c r="D271" s="90" t="s">
        <v>87</v>
      </c>
      <c r="E271" s="174" t="s">
        <v>60</v>
      </c>
      <c r="F271" s="584" t="s">
        <v>490</v>
      </c>
      <c r="G271" s="83" t="s">
        <v>1146</v>
      </c>
      <c r="H271" s="8" t="s">
        <v>66</v>
      </c>
      <c r="I271" s="430" t="s">
        <v>542</v>
      </c>
      <c r="J271" s="430" t="s">
        <v>533</v>
      </c>
      <c r="K271" s="430" t="s">
        <v>534</v>
      </c>
      <c r="L271" s="431" t="s">
        <v>535</v>
      </c>
      <c r="M271" s="491" t="s">
        <v>945</v>
      </c>
      <c r="N271" s="530" t="s">
        <v>946</v>
      </c>
      <c r="O271" s="135" t="s">
        <v>502</v>
      </c>
      <c r="P271" s="29">
        <f t="shared" si="40"/>
        <v>218895819</v>
      </c>
      <c r="Q271" s="193">
        <f t="shared" si="34"/>
        <v>218895819</v>
      </c>
      <c r="R271" s="34">
        <f t="shared" si="38"/>
        <v>218895819</v>
      </c>
      <c r="S271" s="211"/>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50"/>
      <c r="BG271" s="350"/>
      <c r="BH271" s="351"/>
      <c r="BI271" s="350"/>
      <c r="BJ271" s="350">
        <v>218895819</v>
      </c>
      <c r="BK271" s="33"/>
      <c r="BL271" s="350"/>
      <c r="BM271" s="352"/>
      <c r="BN271" s="352"/>
      <c r="BO271" s="352"/>
      <c r="BP271" s="33"/>
      <c r="BQ271" s="33"/>
      <c r="BR271" s="33"/>
      <c r="BS271" s="33"/>
      <c r="BT271" s="33"/>
      <c r="BU271" s="33"/>
      <c r="BV271" s="33"/>
      <c r="BW271" s="33"/>
      <c r="BX271" s="33"/>
      <c r="BY271" s="33"/>
      <c r="BZ271" s="33"/>
      <c r="CA271" s="33"/>
      <c r="CB271" s="33"/>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c r="GT271" s="198"/>
      <c r="GU271" s="198"/>
      <c r="GV271" s="198"/>
      <c r="GW271" s="198"/>
      <c r="GX271" s="198"/>
      <c r="GY271" s="198"/>
      <c r="GZ271" s="198"/>
      <c r="HA271" s="198"/>
      <c r="HB271" s="198"/>
      <c r="HC271" s="198"/>
      <c r="HD271" s="198"/>
      <c r="HE271" s="198"/>
      <c r="HF271" s="198"/>
      <c r="HG271" s="198"/>
      <c r="HH271" s="198"/>
      <c r="HI271" s="198"/>
      <c r="HJ271" s="198"/>
      <c r="HK271" s="198"/>
      <c r="HL271" s="198"/>
      <c r="HM271" s="198"/>
      <c r="HN271" s="198"/>
    </row>
    <row r="272" spans="1:222" ht="40.799999999999997" x14ac:dyDescent="0.2">
      <c r="A272" s="21" t="s">
        <v>174</v>
      </c>
      <c r="B272" s="21" t="s">
        <v>87</v>
      </c>
      <c r="C272" s="21" t="s">
        <v>87</v>
      </c>
      <c r="D272" s="90" t="s">
        <v>87</v>
      </c>
      <c r="E272" s="174" t="s">
        <v>60</v>
      </c>
      <c r="F272" s="584" t="s">
        <v>490</v>
      </c>
      <c r="G272" s="83" t="s">
        <v>1147</v>
      </c>
      <c r="H272" s="8" t="s">
        <v>66</v>
      </c>
      <c r="I272" s="430" t="s">
        <v>543</v>
      </c>
      <c r="J272" s="430" t="s">
        <v>533</v>
      </c>
      <c r="K272" s="430" t="s">
        <v>534</v>
      </c>
      <c r="L272" s="431" t="s">
        <v>535</v>
      </c>
      <c r="M272" s="491" t="s">
        <v>945</v>
      </c>
      <c r="N272" s="530" t="s">
        <v>946</v>
      </c>
      <c r="O272" s="135" t="s">
        <v>503</v>
      </c>
      <c r="P272" s="29">
        <f t="shared" si="40"/>
        <v>36482637</v>
      </c>
      <c r="Q272" s="193">
        <f t="shared" si="34"/>
        <v>36482637</v>
      </c>
      <c r="R272" s="34">
        <f t="shared" si="38"/>
        <v>36482637</v>
      </c>
      <c r="S272" s="211"/>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50"/>
      <c r="BG272" s="350"/>
      <c r="BH272" s="351"/>
      <c r="BI272" s="350"/>
      <c r="BJ272" s="350">
        <v>36482637</v>
      </c>
      <c r="BK272" s="33"/>
      <c r="BL272" s="350"/>
      <c r="BM272" s="352"/>
      <c r="BN272" s="352"/>
      <c r="BO272" s="352"/>
      <c r="BP272" s="33"/>
      <c r="BQ272" s="33"/>
      <c r="BR272" s="33"/>
      <c r="BS272" s="33"/>
      <c r="BT272" s="33"/>
      <c r="BU272" s="33"/>
      <c r="BV272" s="33"/>
      <c r="BW272" s="33"/>
      <c r="BX272" s="33"/>
      <c r="BY272" s="33"/>
      <c r="BZ272" s="33"/>
      <c r="CA272" s="33"/>
      <c r="CB272" s="33"/>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c r="GT272" s="198"/>
      <c r="GU272" s="198"/>
      <c r="GV272" s="198"/>
      <c r="GW272" s="198"/>
      <c r="GX272" s="198"/>
      <c r="GY272" s="198"/>
      <c r="GZ272" s="198"/>
      <c r="HA272" s="198"/>
      <c r="HB272" s="198"/>
      <c r="HC272" s="198"/>
      <c r="HD272" s="198"/>
      <c r="HE272" s="198"/>
      <c r="HF272" s="198"/>
      <c r="HG272" s="198"/>
      <c r="HH272" s="198"/>
      <c r="HI272" s="198"/>
      <c r="HJ272" s="198"/>
      <c r="HK272" s="198"/>
      <c r="HL272" s="198"/>
      <c r="HM272" s="198"/>
      <c r="HN272" s="198"/>
    </row>
    <row r="273" spans="1:222" ht="40.799999999999997" x14ac:dyDescent="0.2">
      <c r="A273" s="21" t="s">
        <v>174</v>
      </c>
      <c r="B273" s="21" t="s">
        <v>87</v>
      </c>
      <c r="C273" s="21" t="s">
        <v>87</v>
      </c>
      <c r="D273" s="90" t="s">
        <v>87</v>
      </c>
      <c r="E273" s="174" t="s">
        <v>60</v>
      </c>
      <c r="F273" s="584" t="s">
        <v>490</v>
      </c>
      <c r="G273" s="83" t="s">
        <v>1148</v>
      </c>
      <c r="H273" s="8" t="s">
        <v>66</v>
      </c>
      <c r="I273" s="430" t="s">
        <v>544</v>
      </c>
      <c r="J273" s="430" t="s">
        <v>533</v>
      </c>
      <c r="K273" s="430" t="s">
        <v>534</v>
      </c>
      <c r="L273" s="431" t="s">
        <v>535</v>
      </c>
      <c r="M273" s="491" t="s">
        <v>945</v>
      </c>
      <c r="N273" s="530" t="s">
        <v>946</v>
      </c>
      <c r="O273" s="135" t="s">
        <v>504</v>
      </c>
      <c r="P273" s="29">
        <f t="shared" si="40"/>
        <v>291861092</v>
      </c>
      <c r="Q273" s="193">
        <f t="shared" si="34"/>
        <v>291861092</v>
      </c>
      <c r="R273" s="34">
        <f t="shared" si="38"/>
        <v>291861092</v>
      </c>
      <c r="S273" s="211"/>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50"/>
      <c r="BG273" s="350"/>
      <c r="BH273" s="351"/>
      <c r="BI273" s="350"/>
      <c r="BJ273" s="350">
        <v>291861092</v>
      </c>
      <c r="BK273" s="33"/>
      <c r="BL273" s="350"/>
      <c r="BM273" s="352"/>
      <c r="BN273" s="352"/>
      <c r="BO273" s="352"/>
      <c r="BP273" s="33"/>
      <c r="BQ273" s="33"/>
      <c r="BR273" s="33"/>
      <c r="BS273" s="33"/>
      <c r="BT273" s="33"/>
      <c r="BU273" s="33"/>
      <c r="BV273" s="33"/>
      <c r="BW273" s="33"/>
      <c r="BX273" s="33"/>
      <c r="BY273" s="33"/>
      <c r="BZ273" s="33"/>
      <c r="CA273" s="33"/>
      <c r="CB273" s="33"/>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c r="GT273" s="198"/>
      <c r="GU273" s="198"/>
      <c r="GV273" s="198"/>
      <c r="GW273" s="198"/>
      <c r="GX273" s="198"/>
      <c r="GY273" s="198"/>
      <c r="GZ273" s="198"/>
      <c r="HA273" s="198"/>
      <c r="HB273" s="198"/>
      <c r="HC273" s="198"/>
      <c r="HD273" s="198"/>
      <c r="HE273" s="198"/>
      <c r="HF273" s="198"/>
      <c r="HG273" s="198"/>
      <c r="HH273" s="198"/>
      <c r="HI273" s="198"/>
      <c r="HJ273" s="198"/>
      <c r="HK273" s="198"/>
      <c r="HL273" s="198"/>
      <c r="HM273" s="198"/>
      <c r="HN273" s="198"/>
    </row>
    <row r="274" spans="1:222" ht="51" x14ac:dyDescent="0.2">
      <c r="A274" s="21" t="s">
        <v>174</v>
      </c>
      <c r="B274" s="21" t="s">
        <v>87</v>
      </c>
      <c r="C274" s="21" t="s">
        <v>87</v>
      </c>
      <c r="D274" s="90" t="s">
        <v>87</v>
      </c>
      <c r="E274" s="174" t="s">
        <v>60</v>
      </c>
      <c r="F274" s="584" t="s">
        <v>490</v>
      </c>
      <c r="G274" s="83" t="s">
        <v>1149</v>
      </c>
      <c r="H274" s="8" t="s">
        <v>66</v>
      </c>
      <c r="I274" s="430" t="s">
        <v>545</v>
      </c>
      <c r="J274" s="430" t="s">
        <v>533</v>
      </c>
      <c r="K274" s="430" t="s">
        <v>534</v>
      </c>
      <c r="L274" s="431" t="s">
        <v>535</v>
      </c>
      <c r="M274" s="491" t="s">
        <v>945</v>
      </c>
      <c r="N274" s="530" t="s">
        <v>946</v>
      </c>
      <c r="O274" s="135" t="s">
        <v>505</v>
      </c>
      <c r="P274" s="29">
        <f t="shared" si="40"/>
        <v>72965273</v>
      </c>
      <c r="Q274" s="193">
        <f t="shared" si="34"/>
        <v>72965273</v>
      </c>
      <c r="R274" s="34">
        <f t="shared" si="38"/>
        <v>72965273</v>
      </c>
      <c r="S274" s="211"/>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50"/>
      <c r="BG274" s="350"/>
      <c r="BH274" s="351"/>
      <c r="BI274" s="350"/>
      <c r="BJ274" s="353">
        <v>72965273</v>
      </c>
      <c r="BK274" s="33"/>
      <c r="BL274" s="350"/>
      <c r="BM274" s="352"/>
      <c r="BN274" s="352"/>
      <c r="BO274" s="352"/>
      <c r="BP274" s="33"/>
      <c r="BQ274" s="33"/>
      <c r="BR274" s="33"/>
      <c r="BS274" s="33"/>
      <c r="BT274" s="33"/>
      <c r="BU274" s="33"/>
      <c r="BV274" s="33"/>
      <c r="BW274" s="33"/>
      <c r="BX274" s="33"/>
      <c r="BY274" s="33"/>
      <c r="BZ274" s="33"/>
      <c r="CA274" s="33"/>
      <c r="CB274" s="33"/>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c r="GT274" s="198"/>
      <c r="GU274" s="198"/>
      <c r="GV274" s="198"/>
      <c r="GW274" s="198"/>
      <c r="GX274" s="198"/>
      <c r="GY274" s="198"/>
      <c r="GZ274" s="198"/>
      <c r="HA274" s="198"/>
      <c r="HB274" s="198"/>
      <c r="HC274" s="198"/>
      <c r="HD274" s="198"/>
      <c r="HE274" s="198"/>
      <c r="HF274" s="198"/>
      <c r="HG274" s="198"/>
      <c r="HH274" s="198"/>
      <c r="HI274" s="198"/>
      <c r="HJ274" s="198"/>
      <c r="HK274" s="198"/>
      <c r="HL274" s="198"/>
      <c r="HM274" s="198"/>
      <c r="HN274" s="198"/>
    </row>
    <row r="275" spans="1:222" ht="31.2" x14ac:dyDescent="0.2">
      <c r="A275" s="21" t="s">
        <v>174</v>
      </c>
      <c r="B275" s="21" t="s">
        <v>87</v>
      </c>
      <c r="C275" s="21" t="s">
        <v>87</v>
      </c>
      <c r="D275" s="90" t="s">
        <v>87</v>
      </c>
      <c r="E275" s="174" t="s">
        <v>60</v>
      </c>
      <c r="F275" s="585" t="s">
        <v>490</v>
      </c>
      <c r="G275" s="76" t="s">
        <v>1150</v>
      </c>
      <c r="H275" s="21" t="s">
        <v>66</v>
      </c>
      <c r="I275" s="457" t="s">
        <v>546</v>
      </c>
      <c r="J275" s="457" t="s">
        <v>533</v>
      </c>
      <c r="K275" s="457" t="s">
        <v>534</v>
      </c>
      <c r="L275" s="458" t="s">
        <v>535</v>
      </c>
      <c r="M275" s="456" t="s">
        <v>945</v>
      </c>
      <c r="N275" s="461" t="s">
        <v>946</v>
      </c>
      <c r="O275" s="1" t="s">
        <v>506</v>
      </c>
      <c r="P275" s="29">
        <f t="shared" si="40"/>
        <v>300000000</v>
      </c>
      <c r="Q275" s="193">
        <f t="shared" si="34"/>
        <v>300000000</v>
      </c>
      <c r="R275" s="34">
        <f t="shared" si="38"/>
        <v>300000000</v>
      </c>
      <c r="S275" s="211"/>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50"/>
      <c r="BG275" s="350"/>
      <c r="BH275" s="351"/>
      <c r="BI275" s="350"/>
      <c r="BJ275" s="350">
        <v>300000000</v>
      </c>
      <c r="BK275" s="33"/>
      <c r="BL275" s="350"/>
      <c r="BM275" s="352"/>
      <c r="BN275" s="352"/>
      <c r="BO275" s="352"/>
      <c r="BP275" s="33"/>
      <c r="BQ275" s="33"/>
      <c r="BR275" s="33"/>
      <c r="BS275" s="33"/>
      <c r="BT275" s="33"/>
      <c r="BU275" s="33"/>
      <c r="BV275" s="33"/>
      <c r="BW275" s="33"/>
      <c r="BX275" s="33"/>
      <c r="BY275" s="33"/>
      <c r="BZ275" s="33"/>
      <c r="CA275" s="33"/>
      <c r="CB275" s="33"/>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c r="GT275" s="198"/>
      <c r="GU275" s="198"/>
      <c r="GV275" s="198"/>
      <c r="GW275" s="198"/>
      <c r="GX275" s="198"/>
      <c r="GY275" s="198"/>
      <c r="GZ275" s="198"/>
      <c r="HA275" s="198"/>
      <c r="HB275" s="198"/>
      <c r="HC275" s="198"/>
      <c r="HD275" s="198"/>
      <c r="HE275" s="198"/>
      <c r="HF275" s="198"/>
      <c r="HG275" s="198"/>
      <c r="HH275" s="198"/>
      <c r="HI275" s="198"/>
      <c r="HJ275" s="198"/>
      <c r="HK275" s="198"/>
      <c r="HL275" s="198"/>
      <c r="HM275" s="198"/>
      <c r="HN275" s="198"/>
    </row>
    <row r="276" spans="1:222" ht="40.799999999999997" x14ac:dyDescent="0.2">
      <c r="A276" s="21" t="s">
        <v>174</v>
      </c>
      <c r="B276" s="21" t="s">
        <v>87</v>
      </c>
      <c r="C276" s="21" t="s">
        <v>87</v>
      </c>
      <c r="D276" s="90" t="s">
        <v>87</v>
      </c>
      <c r="E276" s="174" t="s">
        <v>60</v>
      </c>
      <c r="F276" s="585" t="s">
        <v>780</v>
      </c>
      <c r="G276" s="76" t="s">
        <v>1151</v>
      </c>
      <c r="H276" s="21" t="s">
        <v>66</v>
      </c>
      <c r="I276" s="457" t="s">
        <v>547</v>
      </c>
      <c r="J276" s="457" t="s">
        <v>533</v>
      </c>
      <c r="K276" s="457" t="s">
        <v>534</v>
      </c>
      <c r="L276" s="458" t="s">
        <v>535</v>
      </c>
      <c r="M276" s="456" t="s">
        <v>945</v>
      </c>
      <c r="N276" s="461" t="s">
        <v>946</v>
      </c>
      <c r="O276" s="1" t="s">
        <v>507</v>
      </c>
      <c r="P276" s="29">
        <f t="shared" si="40"/>
        <v>35000000</v>
      </c>
      <c r="Q276" s="193">
        <f t="shared" si="34"/>
        <v>35000000</v>
      </c>
      <c r="R276" s="34">
        <f t="shared" si="38"/>
        <v>35000000</v>
      </c>
      <c r="S276" s="211"/>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50"/>
      <c r="BG276" s="350"/>
      <c r="BH276" s="351"/>
      <c r="BI276" s="350"/>
      <c r="BJ276" s="350">
        <v>35000000</v>
      </c>
      <c r="BK276" s="33"/>
      <c r="BL276" s="350"/>
      <c r="BM276" s="352"/>
      <c r="BN276" s="352"/>
      <c r="BO276" s="352"/>
      <c r="BP276" s="33"/>
      <c r="BQ276" s="33"/>
      <c r="BR276" s="33"/>
      <c r="BS276" s="33"/>
      <c r="BT276" s="33"/>
      <c r="BU276" s="33"/>
      <c r="BV276" s="33"/>
      <c r="BW276" s="33"/>
      <c r="BX276" s="33"/>
      <c r="BY276" s="33"/>
      <c r="BZ276" s="33"/>
      <c r="CA276" s="33"/>
      <c r="CB276" s="33"/>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c r="GT276" s="198"/>
      <c r="GU276" s="198"/>
      <c r="GV276" s="198"/>
      <c r="GW276" s="198"/>
      <c r="GX276" s="198"/>
      <c r="GY276" s="198"/>
      <c r="GZ276" s="198"/>
      <c r="HA276" s="198"/>
      <c r="HB276" s="198"/>
      <c r="HC276" s="198"/>
      <c r="HD276" s="198"/>
      <c r="HE276" s="198"/>
      <c r="HF276" s="198"/>
      <c r="HG276" s="198"/>
      <c r="HH276" s="198"/>
      <c r="HI276" s="198"/>
      <c r="HJ276" s="198"/>
      <c r="HK276" s="198"/>
      <c r="HL276" s="198"/>
      <c r="HM276" s="198"/>
      <c r="HN276" s="198"/>
    </row>
    <row r="277" spans="1:222" ht="31.2" x14ac:dyDescent="0.2">
      <c r="A277" s="21" t="s">
        <v>174</v>
      </c>
      <c r="B277" s="21" t="s">
        <v>87</v>
      </c>
      <c r="C277" s="21" t="s">
        <v>87</v>
      </c>
      <c r="D277" s="90" t="s">
        <v>87</v>
      </c>
      <c r="E277" s="174" t="s">
        <v>60</v>
      </c>
      <c r="F277" s="585" t="s">
        <v>491</v>
      </c>
      <c r="G277" s="76" t="s">
        <v>1152</v>
      </c>
      <c r="H277" s="21" t="s">
        <v>66</v>
      </c>
      <c r="I277" s="457" t="s">
        <v>548</v>
      </c>
      <c r="J277" s="457" t="s">
        <v>533</v>
      </c>
      <c r="K277" s="457" t="s">
        <v>534</v>
      </c>
      <c r="L277" s="458" t="s">
        <v>535</v>
      </c>
      <c r="M277" s="456" t="s">
        <v>945</v>
      </c>
      <c r="N277" s="461" t="s">
        <v>946</v>
      </c>
      <c r="O277" s="1" t="s">
        <v>508</v>
      </c>
      <c r="P277" s="29">
        <f t="shared" si="40"/>
        <v>1500000000</v>
      </c>
      <c r="Q277" s="193">
        <f t="shared" si="34"/>
        <v>1500000000</v>
      </c>
      <c r="R277" s="34">
        <f t="shared" si="38"/>
        <v>1500000000</v>
      </c>
      <c r="S277" s="211"/>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50"/>
      <c r="BG277" s="350"/>
      <c r="BH277" s="351"/>
      <c r="BI277" s="350"/>
      <c r="BJ277" s="350">
        <v>1500000000</v>
      </c>
      <c r="BK277" s="33"/>
      <c r="BL277" s="350"/>
      <c r="BM277" s="352"/>
      <c r="BN277" s="352"/>
      <c r="BO277" s="352"/>
      <c r="BP277" s="33"/>
      <c r="BQ277" s="33"/>
      <c r="BR277" s="33"/>
      <c r="BS277" s="33"/>
      <c r="BT277" s="33"/>
      <c r="BU277" s="33"/>
      <c r="BV277" s="33"/>
      <c r="BW277" s="33"/>
      <c r="BX277" s="33"/>
      <c r="BY277" s="33"/>
      <c r="BZ277" s="33"/>
      <c r="CA277" s="33"/>
      <c r="CB277" s="33"/>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c r="GT277" s="198"/>
      <c r="GU277" s="198"/>
      <c r="GV277" s="198"/>
      <c r="GW277" s="198"/>
      <c r="GX277" s="198"/>
      <c r="GY277" s="198"/>
      <c r="GZ277" s="198"/>
      <c r="HA277" s="198"/>
      <c r="HB277" s="198"/>
      <c r="HC277" s="198"/>
      <c r="HD277" s="198"/>
      <c r="HE277" s="198"/>
      <c r="HF277" s="198"/>
      <c r="HG277" s="198"/>
      <c r="HH277" s="198"/>
      <c r="HI277" s="198"/>
      <c r="HJ277" s="198"/>
      <c r="HK277" s="198"/>
      <c r="HL277" s="198"/>
      <c r="HM277" s="198"/>
      <c r="HN277" s="198"/>
    </row>
    <row r="278" spans="1:222" ht="31.2" x14ac:dyDescent="0.2">
      <c r="A278" s="21" t="s">
        <v>174</v>
      </c>
      <c r="B278" s="21" t="s">
        <v>87</v>
      </c>
      <c r="C278" s="21" t="s">
        <v>87</v>
      </c>
      <c r="D278" s="90" t="s">
        <v>87</v>
      </c>
      <c r="E278" s="174" t="s">
        <v>60</v>
      </c>
      <c r="F278" s="585" t="s">
        <v>492</v>
      </c>
      <c r="G278" s="76" t="s">
        <v>1153</v>
      </c>
      <c r="H278" s="21" t="s">
        <v>66</v>
      </c>
      <c r="I278" s="457" t="s">
        <v>549</v>
      </c>
      <c r="J278" s="457" t="s">
        <v>533</v>
      </c>
      <c r="K278" s="457" t="s">
        <v>534</v>
      </c>
      <c r="L278" s="458" t="s">
        <v>535</v>
      </c>
      <c r="M278" s="456" t="s">
        <v>945</v>
      </c>
      <c r="N278" s="461" t="s">
        <v>946</v>
      </c>
      <c r="O278" s="1" t="s">
        <v>1025</v>
      </c>
      <c r="P278" s="29">
        <f t="shared" si="40"/>
        <v>1800000000</v>
      </c>
      <c r="Q278" s="193">
        <f t="shared" si="34"/>
        <v>1800000000</v>
      </c>
      <c r="R278" s="34">
        <f t="shared" si="38"/>
        <v>1800000000</v>
      </c>
      <c r="S278" s="211"/>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50"/>
      <c r="BG278" s="350"/>
      <c r="BH278" s="351"/>
      <c r="BI278" s="350"/>
      <c r="BJ278" s="350">
        <v>1800000000</v>
      </c>
      <c r="BK278" s="33"/>
      <c r="BL278" s="350"/>
      <c r="BM278" s="352"/>
      <c r="BN278" s="352"/>
      <c r="BO278" s="352"/>
      <c r="BP278" s="33"/>
      <c r="BQ278" s="33"/>
      <c r="BR278" s="33"/>
      <c r="BS278" s="33"/>
      <c r="BT278" s="33"/>
      <c r="BU278" s="33"/>
      <c r="BV278" s="33"/>
      <c r="BW278" s="33"/>
      <c r="BX278" s="33"/>
      <c r="BY278" s="33"/>
      <c r="BZ278" s="33"/>
      <c r="CA278" s="33"/>
      <c r="CB278" s="33"/>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c r="GT278" s="198"/>
      <c r="GU278" s="198"/>
      <c r="GV278" s="198"/>
      <c r="GW278" s="198"/>
      <c r="GX278" s="198"/>
      <c r="GY278" s="198"/>
      <c r="GZ278" s="198"/>
      <c r="HA278" s="198"/>
      <c r="HB278" s="198"/>
      <c r="HC278" s="198"/>
      <c r="HD278" s="198"/>
      <c r="HE278" s="198"/>
      <c r="HF278" s="198"/>
      <c r="HG278" s="198"/>
      <c r="HH278" s="198"/>
      <c r="HI278" s="198"/>
      <c r="HJ278" s="198"/>
      <c r="HK278" s="198"/>
      <c r="HL278" s="198"/>
      <c r="HM278" s="198"/>
      <c r="HN278" s="198"/>
    </row>
    <row r="279" spans="1:222" ht="31.2" x14ac:dyDescent="0.2">
      <c r="A279" s="21" t="s">
        <v>174</v>
      </c>
      <c r="B279" s="21" t="s">
        <v>87</v>
      </c>
      <c r="C279" s="21" t="s">
        <v>87</v>
      </c>
      <c r="D279" s="90" t="s">
        <v>87</v>
      </c>
      <c r="E279" s="174" t="s">
        <v>60</v>
      </c>
      <c r="F279" s="585" t="s">
        <v>490</v>
      </c>
      <c r="G279" s="76" t="s">
        <v>1154</v>
      </c>
      <c r="H279" s="21" t="s">
        <v>66</v>
      </c>
      <c r="I279" s="457" t="s">
        <v>550</v>
      </c>
      <c r="J279" s="457" t="s">
        <v>533</v>
      </c>
      <c r="K279" s="457" t="s">
        <v>534</v>
      </c>
      <c r="L279" s="458" t="s">
        <v>535</v>
      </c>
      <c r="M279" s="456" t="s">
        <v>945</v>
      </c>
      <c r="N279" s="461" t="s">
        <v>946</v>
      </c>
      <c r="O279" s="1" t="s">
        <v>509</v>
      </c>
      <c r="P279" s="29">
        <f t="shared" si="40"/>
        <v>109814074865</v>
      </c>
      <c r="Q279" s="193">
        <f t="shared" si="34"/>
        <v>109814074865</v>
      </c>
      <c r="R279" s="34">
        <f t="shared" si="38"/>
        <v>109814074865</v>
      </c>
      <c r="S279" s="211"/>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50"/>
      <c r="BG279" s="350"/>
      <c r="BH279" s="351"/>
      <c r="BI279" s="350"/>
      <c r="BJ279" s="350">
        <v>109814074865</v>
      </c>
      <c r="BK279" s="33"/>
      <c r="BL279" s="350"/>
      <c r="BM279" s="352"/>
      <c r="BN279" s="352"/>
      <c r="BO279" s="352"/>
      <c r="BP279" s="33"/>
      <c r="BQ279" s="33"/>
      <c r="BR279" s="33"/>
      <c r="BS279" s="33"/>
      <c r="BT279" s="33"/>
      <c r="BU279" s="33"/>
      <c r="BV279" s="33"/>
      <c r="BW279" s="33"/>
      <c r="BX279" s="33"/>
      <c r="BY279" s="33"/>
      <c r="BZ279" s="33"/>
      <c r="CA279" s="33"/>
      <c r="CB279" s="33"/>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c r="GT279" s="198"/>
      <c r="GU279" s="198"/>
      <c r="GV279" s="198"/>
      <c r="GW279" s="198"/>
      <c r="GX279" s="198"/>
      <c r="GY279" s="198"/>
      <c r="GZ279" s="198"/>
      <c r="HA279" s="198"/>
      <c r="HB279" s="198"/>
      <c r="HC279" s="198"/>
      <c r="HD279" s="198"/>
      <c r="HE279" s="198"/>
      <c r="HF279" s="198"/>
      <c r="HG279" s="198"/>
      <c r="HH279" s="198"/>
      <c r="HI279" s="198"/>
      <c r="HJ279" s="198"/>
      <c r="HK279" s="198"/>
      <c r="HL279" s="198"/>
      <c r="HM279" s="198"/>
      <c r="HN279" s="198"/>
    </row>
    <row r="280" spans="1:222" ht="40.799999999999997" x14ac:dyDescent="0.2">
      <c r="A280" s="21" t="s">
        <v>174</v>
      </c>
      <c r="B280" s="21" t="s">
        <v>87</v>
      </c>
      <c r="C280" s="21" t="s">
        <v>87</v>
      </c>
      <c r="D280" s="90" t="s">
        <v>87</v>
      </c>
      <c r="E280" s="174" t="s">
        <v>60</v>
      </c>
      <c r="F280" s="585" t="s">
        <v>490</v>
      </c>
      <c r="G280" s="76" t="s">
        <v>1155</v>
      </c>
      <c r="H280" s="21" t="s">
        <v>66</v>
      </c>
      <c r="I280" s="457" t="s">
        <v>551</v>
      </c>
      <c r="J280" s="457" t="s">
        <v>533</v>
      </c>
      <c r="K280" s="457" t="s">
        <v>534</v>
      </c>
      <c r="L280" s="458" t="s">
        <v>535</v>
      </c>
      <c r="M280" s="456" t="s">
        <v>945</v>
      </c>
      <c r="N280" s="461" t="s">
        <v>946</v>
      </c>
      <c r="O280" s="1" t="s">
        <v>510</v>
      </c>
      <c r="P280" s="29">
        <f t="shared" si="40"/>
        <v>7586169967</v>
      </c>
      <c r="Q280" s="193">
        <f t="shared" ref="Q280:Q344" si="41">R280</f>
        <v>7586169967</v>
      </c>
      <c r="R280" s="34">
        <f t="shared" si="38"/>
        <v>7586169967</v>
      </c>
      <c r="S280" s="211"/>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50"/>
      <c r="BG280" s="350"/>
      <c r="BH280" s="351"/>
      <c r="BI280" s="120">
        <v>7586169967</v>
      </c>
      <c r="BJ280" s="354"/>
      <c r="BK280" s="33"/>
      <c r="BL280" s="350"/>
      <c r="BM280" s="352"/>
      <c r="BN280" s="352"/>
      <c r="BO280" s="352"/>
      <c r="BP280" s="33"/>
      <c r="BQ280" s="33"/>
      <c r="BR280" s="33"/>
      <c r="BS280" s="33"/>
      <c r="BT280" s="33"/>
      <c r="BU280" s="33"/>
      <c r="BV280" s="33"/>
      <c r="BW280" s="33"/>
      <c r="BX280" s="33"/>
      <c r="BY280" s="33"/>
      <c r="BZ280" s="33"/>
      <c r="CA280" s="33"/>
      <c r="CB280" s="33"/>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c r="GT280" s="198"/>
      <c r="GU280" s="198"/>
      <c r="GV280" s="198"/>
      <c r="GW280" s="198"/>
      <c r="GX280" s="198"/>
      <c r="GY280" s="198"/>
      <c r="GZ280" s="198"/>
      <c r="HA280" s="198"/>
      <c r="HB280" s="198"/>
      <c r="HC280" s="198"/>
      <c r="HD280" s="198"/>
      <c r="HE280" s="198"/>
      <c r="HF280" s="198"/>
      <c r="HG280" s="198"/>
      <c r="HH280" s="198"/>
      <c r="HI280" s="198"/>
      <c r="HJ280" s="198"/>
      <c r="HK280" s="198"/>
      <c r="HL280" s="198"/>
      <c r="HM280" s="198"/>
      <c r="HN280" s="198"/>
    </row>
    <row r="281" spans="1:222" ht="31.2" x14ac:dyDescent="0.2">
      <c r="A281" s="21" t="s">
        <v>174</v>
      </c>
      <c r="B281" s="21" t="s">
        <v>87</v>
      </c>
      <c r="C281" s="21" t="s">
        <v>87</v>
      </c>
      <c r="D281" s="90" t="s">
        <v>87</v>
      </c>
      <c r="E281" s="174" t="s">
        <v>60</v>
      </c>
      <c r="F281" s="585" t="s">
        <v>490</v>
      </c>
      <c r="G281" s="76" t="s">
        <v>1156</v>
      </c>
      <c r="H281" s="21" t="s">
        <v>66</v>
      </c>
      <c r="I281" s="457" t="s">
        <v>552</v>
      </c>
      <c r="J281" s="457" t="s">
        <v>533</v>
      </c>
      <c r="K281" s="457" t="s">
        <v>534</v>
      </c>
      <c r="L281" s="458" t="s">
        <v>535</v>
      </c>
      <c r="M281" s="456" t="s">
        <v>945</v>
      </c>
      <c r="N281" s="461" t="s">
        <v>946</v>
      </c>
      <c r="O281" s="1" t="s">
        <v>511</v>
      </c>
      <c r="P281" s="29">
        <f t="shared" si="40"/>
        <v>519245846</v>
      </c>
      <c r="Q281" s="193">
        <f t="shared" si="41"/>
        <v>519245846</v>
      </c>
      <c r="R281" s="34">
        <f t="shared" si="38"/>
        <v>519245846</v>
      </c>
      <c r="S281" s="211"/>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50"/>
      <c r="BG281" s="350"/>
      <c r="BH281" s="351"/>
      <c r="BI281" s="350"/>
      <c r="BJ281" s="120">
        <v>519245846</v>
      </c>
      <c r="BK281" s="33"/>
      <c r="BL281" s="350"/>
      <c r="BM281" s="352"/>
      <c r="BN281" s="352"/>
      <c r="BO281" s="352"/>
      <c r="BP281" s="33"/>
      <c r="BQ281" s="33"/>
      <c r="BR281" s="33"/>
      <c r="BS281" s="33"/>
      <c r="BT281" s="33"/>
      <c r="BU281" s="33"/>
      <c r="BV281" s="33"/>
      <c r="BW281" s="33"/>
      <c r="BX281" s="33"/>
      <c r="BY281" s="33"/>
      <c r="BZ281" s="33"/>
      <c r="CA281" s="33"/>
      <c r="CB281" s="33"/>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c r="GT281" s="198"/>
      <c r="GU281" s="198"/>
      <c r="GV281" s="198"/>
      <c r="GW281" s="198"/>
      <c r="GX281" s="198"/>
      <c r="GY281" s="198"/>
      <c r="GZ281" s="198"/>
      <c r="HA281" s="198"/>
      <c r="HB281" s="198"/>
      <c r="HC281" s="198"/>
      <c r="HD281" s="198"/>
      <c r="HE281" s="198"/>
      <c r="HF281" s="198"/>
      <c r="HG281" s="198"/>
      <c r="HH281" s="198"/>
      <c r="HI281" s="198"/>
      <c r="HJ281" s="198"/>
      <c r="HK281" s="198"/>
      <c r="HL281" s="198"/>
      <c r="HM281" s="198"/>
      <c r="HN281" s="198"/>
    </row>
    <row r="282" spans="1:222" ht="31.2" x14ac:dyDescent="0.2">
      <c r="A282" s="21" t="s">
        <v>174</v>
      </c>
      <c r="B282" s="21" t="s">
        <v>87</v>
      </c>
      <c r="C282" s="21" t="s">
        <v>87</v>
      </c>
      <c r="D282" s="90" t="s">
        <v>87</v>
      </c>
      <c r="E282" s="174" t="s">
        <v>60</v>
      </c>
      <c r="F282" s="585" t="s">
        <v>490</v>
      </c>
      <c r="G282" s="76" t="s">
        <v>1157</v>
      </c>
      <c r="H282" s="21" t="s">
        <v>66</v>
      </c>
      <c r="I282" s="457" t="s">
        <v>553</v>
      </c>
      <c r="J282" s="457" t="s">
        <v>533</v>
      </c>
      <c r="K282" s="457" t="s">
        <v>534</v>
      </c>
      <c r="L282" s="458" t="s">
        <v>535</v>
      </c>
      <c r="M282" s="456" t="s">
        <v>945</v>
      </c>
      <c r="N282" s="461" t="s">
        <v>946</v>
      </c>
      <c r="O282" s="1" t="s">
        <v>512</v>
      </c>
      <c r="P282" s="29">
        <f t="shared" si="40"/>
        <v>3115475073</v>
      </c>
      <c r="Q282" s="193">
        <f t="shared" si="41"/>
        <v>3115475073</v>
      </c>
      <c r="R282" s="34">
        <f t="shared" si="38"/>
        <v>3115475073</v>
      </c>
      <c r="S282" s="211"/>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50"/>
      <c r="BG282" s="350"/>
      <c r="BH282" s="351"/>
      <c r="BI282" s="350"/>
      <c r="BJ282" s="120">
        <v>3115475073</v>
      </c>
      <c r="BK282" s="33"/>
      <c r="BL282" s="350"/>
      <c r="BM282" s="352"/>
      <c r="BN282" s="352"/>
      <c r="BO282" s="352"/>
      <c r="BP282" s="33"/>
      <c r="BQ282" s="33"/>
      <c r="BR282" s="33"/>
      <c r="BS282" s="33"/>
      <c r="BT282" s="33"/>
      <c r="BU282" s="33"/>
      <c r="BV282" s="33"/>
      <c r="BW282" s="33"/>
      <c r="BX282" s="33"/>
      <c r="BY282" s="33"/>
      <c r="BZ282" s="33"/>
      <c r="CA282" s="33"/>
      <c r="CB282" s="33"/>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c r="GT282" s="198"/>
      <c r="GU282" s="198"/>
      <c r="GV282" s="198"/>
      <c r="GW282" s="198"/>
      <c r="GX282" s="198"/>
      <c r="GY282" s="198"/>
      <c r="GZ282" s="198"/>
      <c r="HA282" s="198"/>
      <c r="HB282" s="198"/>
      <c r="HC282" s="198"/>
      <c r="HD282" s="198"/>
      <c r="HE282" s="198"/>
      <c r="HF282" s="198"/>
      <c r="HG282" s="198"/>
      <c r="HH282" s="198"/>
      <c r="HI282" s="198"/>
      <c r="HJ282" s="198"/>
      <c r="HK282" s="198"/>
      <c r="HL282" s="198"/>
      <c r="HM282" s="198"/>
      <c r="HN282" s="198"/>
    </row>
    <row r="283" spans="1:222" ht="31.2" x14ac:dyDescent="0.2">
      <c r="A283" s="21" t="s">
        <v>174</v>
      </c>
      <c r="B283" s="21" t="s">
        <v>87</v>
      </c>
      <c r="C283" s="21" t="s">
        <v>87</v>
      </c>
      <c r="D283" s="90" t="s">
        <v>87</v>
      </c>
      <c r="E283" s="174" t="s">
        <v>60</v>
      </c>
      <c r="F283" s="585" t="s">
        <v>490</v>
      </c>
      <c r="G283" s="76" t="s">
        <v>1158</v>
      </c>
      <c r="H283" s="21" t="s">
        <v>66</v>
      </c>
      <c r="I283" s="457" t="s">
        <v>554</v>
      </c>
      <c r="J283" s="457" t="s">
        <v>533</v>
      </c>
      <c r="K283" s="457" t="s">
        <v>534</v>
      </c>
      <c r="L283" s="458" t="s">
        <v>535</v>
      </c>
      <c r="M283" s="456" t="s">
        <v>945</v>
      </c>
      <c r="N283" s="461" t="s">
        <v>946</v>
      </c>
      <c r="O283" s="1" t="s">
        <v>513</v>
      </c>
      <c r="P283" s="29">
        <f t="shared" si="40"/>
        <v>519245846</v>
      </c>
      <c r="Q283" s="193">
        <f t="shared" si="41"/>
        <v>519245846</v>
      </c>
      <c r="R283" s="34">
        <f t="shared" si="38"/>
        <v>519245846</v>
      </c>
      <c r="S283" s="211"/>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50"/>
      <c r="BG283" s="350"/>
      <c r="BH283" s="351"/>
      <c r="BI283" s="350"/>
      <c r="BJ283" s="350">
        <v>519245846</v>
      </c>
      <c r="BK283" s="33"/>
      <c r="BL283" s="350"/>
      <c r="BM283" s="352"/>
      <c r="BN283" s="352"/>
      <c r="BO283" s="352"/>
      <c r="BP283" s="33"/>
      <c r="BQ283" s="33"/>
      <c r="BR283" s="33"/>
      <c r="BS283" s="33"/>
      <c r="BT283" s="33"/>
      <c r="BU283" s="33"/>
      <c r="BV283" s="33"/>
      <c r="BW283" s="33"/>
      <c r="BX283" s="33"/>
      <c r="BY283" s="33"/>
      <c r="BZ283" s="33"/>
      <c r="CA283" s="33"/>
      <c r="CB283" s="33"/>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c r="GT283" s="198"/>
      <c r="GU283" s="198"/>
      <c r="GV283" s="198"/>
      <c r="GW283" s="198"/>
      <c r="GX283" s="198"/>
      <c r="GY283" s="198"/>
      <c r="GZ283" s="198"/>
      <c r="HA283" s="198"/>
      <c r="HB283" s="198"/>
      <c r="HC283" s="198"/>
      <c r="HD283" s="198"/>
      <c r="HE283" s="198"/>
      <c r="HF283" s="198"/>
      <c r="HG283" s="198"/>
      <c r="HH283" s="198"/>
      <c r="HI283" s="198"/>
      <c r="HJ283" s="198"/>
      <c r="HK283" s="198"/>
      <c r="HL283" s="198"/>
      <c r="HM283" s="198"/>
      <c r="HN283" s="198"/>
    </row>
    <row r="284" spans="1:222" ht="31.2" x14ac:dyDescent="0.2">
      <c r="A284" s="21" t="s">
        <v>174</v>
      </c>
      <c r="B284" s="21" t="s">
        <v>87</v>
      </c>
      <c r="C284" s="21" t="s">
        <v>87</v>
      </c>
      <c r="D284" s="90" t="s">
        <v>87</v>
      </c>
      <c r="E284" s="174" t="s">
        <v>60</v>
      </c>
      <c r="F284" s="585" t="s">
        <v>490</v>
      </c>
      <c r="G284" s="76" t="s">
        <v>1159</v>
      </c>
      <c r="H284" s="21" t="s">
        <v>66</v>
      </c>
      <c r="I284" s="457" t="s">
        <v>555</v>
      </c>
      <c r="J284" s="457" t="s">
        <v>533</v>
      </c>
      <c r="K284" s="457" t="s">
        <v>534</v>
      </c>
      <c r="L284" s="458" t="s">
        <v>535</v>
      </c>
      <c r="M284" s="456" t="s">
        <v>945</v>
      </c>
      <c r="N284" s="461" t="s">
        <v>946</v>
      </c>
      <c r="O284" s="1" t="s">
        <v>514</v>
      </c>
      <c r="P284" s="29">
        <f t="shared" si="40"/>
        <v>4153966764</v>
      </c>
      <c r="Q284" s="193">
        <f t="shared" si="41"/>
        <v>4153966764</v>
      </c>
      <c r="R284" s="34">
        <f t="shared" ref="R284:R315" si="42">SUM(S284:CB284)</f>
        <v>4153966764</v>
      </c>
      <c r="S284" s="211"/>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55"/>
      <c r="BG284" s="356"/>
      <c r="BH284" s="357"/>
      <c r="BI284" s="356"/>
      <c r="BJ284" s="356">
        <v>4153966764</v>
      </c>
      <c r="BK284" s="33"/>
      <c r="BL284" s="356"/>
      <c r="BM284" s="352"/>
      <c r="BN284" s="352"/>
      <c r="BO284" s="352"/>
      <c r="BP284" s="33"/>
      <c r="BQ284" s="33"/>
      <c r="BR284" s="33"/>
      <c r="BS284" s="33"/>
      <c r="BT284" s="33"/>
      <c r="BU284" s="33"/>
      <c r="BV284" s="33"/>
      <c r="BW284" s="33"/>
      <c r="BX284" s="33"/>
      <c r="BY284" s="33"/>
      <c r="BZ284" s="33"/>
      <c r="CA284" s="33"/>
      <c r="CB284" s="33"/>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c r="GT284" s="198"/>
      <c r="GU284" s="198"/>
      <c r="GV284" s="198"/>
      <c r="GW284" s="198"/>
      <c r="GX284" s="198"/>
      <c r="GY284" s="198"/>
      <c r="GZ284" s="198"/>
      <c r="HA284" s="198"/>
      <c r="HB284" s="198"/>
      <c r="HC284" s="198"/>
      <c r="HD284" s="198"/>
      <c r="HE284" s="198"/>
      <c r="HF284" s="198"/>
      <c r="HG284" s="198"/>
      <c r="HH284" s="198"/>
      <c r="HI284" s="198"/>
      <c r="HJ284" s="198"/>
      <c r="HK284" s="198"/>
      <c r="HL284" s="198"/>
      <c r="HM284" s="198"/>
      <c r="HN284" s="198"/>
    </row>
    <row r="285" spans="1:222" ht="31.2" x14ac:dyDescent="0.2">
      <c r="A285" s="21" t="s">
        <v>174</v>
      </c>
      <c r="B285" s="21" t="s">
        <v>87</v>
      </c>
      <c r="C285" s="21" t="s">
        <v>87</v>
      </c>
      <c r="D285" s="90" t="s">
        <v>87</v>
      </c>
      <c r="E285" s="174" t="s">
        <v>60</v>
      </c>
      <c r="F285" s="585" t="s">
        <v>490</v>
      </c>
      <c r="G285" s="76" t="s">
        <v>1160</v>
      </c>
      <c r="H285" s="21" t="s">
        <v>66</v>
      </c>
      <c r="I285" s="457" t="s">
        <v>556</v>
      </c>
      <c r="J285" s="457" t="s">
        <v>533</v>
      </c>
      <c r="K285" s="457" t="s">
        <v>534</v>
      </c>
      <c r="L285" s="458" t="s">
        <v>535</v>
      </c>
      <c r="M285" s="456" t="s">
        <v>945</v>
      </c>
      <c r="N285" s="461" t="s">
        <v>946</v>
      </c>
      <c r="O285" s="1" t="s">
        <v>515</v>
      </c>
      <c r="P285" s="29">
        <f t="shared" si="40"/>
        <v>1038491691</v>
      </c>
      <c r="Q285" s="193">
        <f t="shared" si="41"/>
        <v>1038491691</v>
      </c>
      <c r="R285" s="34">
        <f t="shared" si="42"/>
        <v>1038491691</v>
      </c>
      <c r="S285" s="211"/>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50"/>
      <c r="BG285" s="350"/>
      <c r="BH285" s="350"/>
      <c r="BI285" s="350"/>
      <c r="BJ285" s="350">
        <v>1038491691</v>
      </c>
      <c r="BK285" s="33"/>
      <c r="BL285" s="350"/>
      <c r="BM285" s="352"/>
      <c r="BN285" s="352"/>
      <c r="BO285" s="352"/>
      <c r="BP285" s="33"/>
      <c r="BQ285" s="33"/>
      <c r="BR285" s="33"/>
      <c r="BS285" s="33"/>
      <c r="BT285" s="33"/>
      <c r="BU285" s="33"/>
      <c r="BV285" s="33"/>
      <c r="BW285" s="33"/>
      <c r="BX285" s="33"/>
      <c r="BY285" s="33"/>
      <c r="BZ285" s="33"/>
      <c r="CA285" s="33"/>
      <c r="CB285" s="33"/>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c r="GT285" s="198"/>
      <c r="GU285" s="198"/>
      <c r="GV285" s="198"/>
      <c r="GW285" s="198"/>
      <c r="GX285" s="198"/>
      <c r="GY285" s="198"/>
      <c r="GZ285" s="198"/>
      <c r="HA285" s="198"/>
      <c r="HB285" s="198"/>
      <c r="HC285" s="198"/>
      <c r="HD285" s="198"/>
      <c r="HE285" s="198"/>
      <c r="HF285" s="198"/>
      <c r="HG285" s="198"/>
      <c r="HH285" s="198"/>
      <c r="HI285" s="198"/>
      <c r="HJ285" s="198"/>
      <c r="HK285" s="198"/>
      <c r="HL285" s="198"/>
      <c r="HM285" s="198"/>
      <c r="HN285" s="198"/>
    </row>
    <row r="286" spans="1:222" ht="31.2" x14ac:dyDescent="0.2">
      <c r="A286" s="21" t="s">
        <v>174</v>
      </c>
      <c r="B286" s="21" t="s">
        <v>87</v>
      </c>
      <c r="C286" s="21" t="s">
        <v>87</v>
      </c>
      <c r="D286" s="90" t="s">
        <v>87</v>
      </c>
      <c r="E286" s="174" t="s">
        <v>60</v>
      </c>
      <c r="F286" s="585" t="s">
        <v>490</v>
      </c>
      <c r="G286" s="76" t="s">
        <v>1161</v>
      </c>
      <c r="H286" s="21" t="s">
        <v>66</v>
      </c>
      <c r="I286" s="457" t="s">
        <v>557</v>
      </c>
      <c r="J286" s="457" t="s">
        <v>533</v>
      </c>
      <c r="K286" s="457" t="s">
        <v>534</v>
      </c>
      <c r="L286" s="458" t="s">
        <v>535</v>
      </c>
      <c r="M286" s="456" t="s">
        <v>945</v>
      </c>
      <c r="N286" s="461" t="s">
        <v>946</v>
      </c>
      <c r="O286" s="1" t="s">
        <v>516</v>
      </c>
      <c r="P286" s="29">
        <f t="shared" si="40"/>
        <v>9361727496</v>
      </c>
      <c r="Q286" s="193">
        <f t="shared" si="41"/>
        <v>9361727496</v>
      </c>
      <c r="R286" s="34">
        <f t="shared" si="42"/>
        <v>9361727496</v>
      </c>
      <c r="S286" s="211"/>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50"/>
      <c r="BG286" s="350"/>
      <c r="BH286" s="350">
        <v>9361727496</v>
      </c>
      <c r="BI286" s="350"/>
      <c r="BJ286" s="350"/>
      <c r="BK286" s="33"/>
      <c r="BL286" s="350"/>
      <c r="BM286" s="352"/>
      <c r="BN286" s="352"/>
      <c r="BO286" s="352"/>
      <c r="BP286" s="33"/>
      <c r="BQ286" s="33"/>
      <c r="BR286" s="33"/>
      <c r="BS286" s="33"/>
      <c r="BT286" s="33"/>
      <c r="BU286" s="33"/>
      <c r="BV286" s="33"/>
      <c r="BW286" s="33"/>
      <c r="BX286" s="33"/>
      <c r="BY286" s="33"/>
      <c r="BZ286" s="33"/>
      <c r="CA286" s="33"/>
      <c r="CB286" s="33"/>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c r="GT286" s="198"/>
      <c r="GU286" s="198"/>
      <c r="GV286" s="198"/>
      <c r="GW286" s="198"/>
      <c r="GX286" s="198"/>
      <c r="GY286" s="198"/>
      <c r="GZ286" s="198"/>
      <c r="HA286" s="198"/>
      <c r="HB286" s="198"/>
      <c r="HC286" s="198"/>
      <c r="HD286" s="198"/>
      <c r="HE286" s="198"/>
      <c r="HF286" s="198"/>
      <c r="HG286" s="198"/>
      <c r="HH286" s="198"/>
      <c r="HI286" s="198"/>
      <c r="HJ286" s="198"/>
      <c r="HK286" s="198"/>
      <c r="HL286" s="198"/>
      <c r="HM286" s="198"/>
      <c r="HN286" s="198"/>
    </row>
    <row r="287" spans="1:222" ht="40.799999999999997" x14ac:dyDescent="0.2">
      <c r="A287" s="21" t="s">
        <v>174</v>
      </c>
      <c r="B287" s="21" t="s">
        <v>87</v>
      </c>
      <c r="C287" s="21" t="s">
        <v>87</v>
      </c>
      <c r="D287" s="90" t="s">
        <v>87</v>
      </c>
      <c r="E287" s="174" t="s">
        <v>60</v>
      </c>
      <c r="F287" s="585" t="s">
        <v>490</v>
      </c>
      <c r="G287" s="76" t="s">
        <v>1162</v>
      </c>
      <c r="H287" s="21" t="s">
        <v>66</v>
      </c>
      <c r="I287" s="457" t="s">
        <v>558</v>
      </c>
      <c r="J287" s="457" t="s">
        <v>533</v>
      </c>
      <c r="K287" s="457" t="s">
        <v>534</v>
      </c>
      <c r="L287" s="458" t="s">
        <v>535</v>
      </c>
      <c r="M287" s="456" t="s">
        <v>945</v>
      </c>
      <c r="N287" s="461" t="s">
        <v>946</v>
      </c>
      <c r="O287" s="1" t="s">
        <v>517</v>
      </c>
      <c r="P287" s="29">
        <f t="shared" si="40"/>
        <v>8060305590</v>
      </c>
      <c r="Q287" s="193">
        <f t="shared" si="41"/>
        <v>8060305590</v>
      </c>
      <c r="R287" s="34">
        <f t="shared" si="42"/>
        <v>8060305590</v>
      </c>
      <c r="S287" s="211"/>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50"/>
      <c r="BG287" s="350"/>
      <c r="BH287" s="350">
        <v>8060305590</v>
      </c>
      <c r="BI287" s="350"/>
      <c r="BJ287" s="350"/>
      <c r="BK287" s="33"/>
      <c r="BL287" s="350"/>
      <c r="BM287" s="352"/>
      <c r="BN287" s="352"/>
      <c r="BO287" s="352"/>
      <c r="BP287" s="33"/>
      <c r="BQ287" s="33"/>
      <c r="BR287" s="33"/>
      <c r="BS287" s="33"/>
      <c r="BT287" s="33"/>
      <c r="BU287" s="33"/>
      <c r="BV287" s="33"/>
      <c r="BW287" s="33"/>
      <c r="BX287" s="33"/>
      <c r="BY287" s="33"/>
      <c r="BZ287" s="33"/>
      <c r="CA287" s="33"/>
      <c r="CB287" s="33"/>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c r="GT287" s="198"/>
      <c r="GU287" s="198"/>
      <c r="GV287" s="198"/>
      <c r="GW287" s="198"/>
      <c r="GX287" s="198"/>
      <c r="GY287" s="198"/>
      <c r="GZ287" s="198"/>
      <c r="HA287" s="198"/>
      <c r="HB287" s="198"/>
      <c r="HC287" s="198"/>
      <c r="HD287" s="198"/>
      <c r="HE287" s="198"/>
      <c r="HF287" s="198"/>
      <c r="HG287" s="198"/>
      <c r="HH287" s="198"/>
      <c r="HI287" s="198"/>
      <c r="HJ287" s="198"/>
      <c r="HK287" s="198"/>
      <c r="HL287" s="198"/>
      <c r="HM287" s="198"/>
      <c r="HN287" s="198"/>
    </row>
    <row r="288" spans="1:222" ht="31.2" x14ac:dyDescent="0.2">
      <c r="A288" s="21" t="s">
        <v>174</v>
      </c>
      <c r="B288" s="21" t="s">
        <v>87</v>
      </c>
      <c r="C288" s="21" t="s">
        <v>87</v>
      </c>
      <c r="D288" s="90" t="s">
        <v>87</v>
      </c>
      <c r="E288" s="174" t="s">
        <v>60</v>
      </c>
      <c r="F288" s="585" t="s">
        <v>941</v>
      </c>
      <c r="G288" s="76" t="s">
        <v>1163</v>
      </c>
      <c r="H288" s="21" t="s">
        <v>66</v>
      </c>
      <c r="I288" s="457" t="s">
        <v>559</v>
      </c>
      <c r="J288" s="457" t="s">
        <v>533</v>
      </c>
      <c r="K288" s="457" t="s">
        <v>534</v>
      </c>
      <c r="L288" s="458" t="s">
        <v>535</v>
      </c>
      <c r="M288" s="456" t="s">
        <v>945</v>
      </c>
      <c r="N288" s="461" t="s">
        <v>946</v>
      </c>
      <c r="O288" s="1" t="s">
        <v>518</v>
      </c>
      <c r="P288" s="29">
        <f t="shared" si="40"/>
        <v>332532556</v>
      </c>
      <c r="Q288" s="193">
        <f t="shared" si="41"/>
        <v>332532556</v>
      </c>
      <c r="R288" s="34">
        <f t="shared" si="42"/>
        <v>332532556</v>
      </c>
      <c r="S288" s="211"/>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50"/>
      <c r="BG288" s="350"/>
      <c r="BH288" s="350"/>
      <c r="BI288" s="350"/>
      <c r="BJ288" s="350">
        <v>332532556</v>
      </c>
      <c r="BK288" s="33"/>
      <c r="BL288" s="350"/>
      <c r="BM288" s="352"/>
      <c r="BN288" s="352"/>
      <c r="BO288" s="352"/>
      <c r="BP288" s="33"/>
      <c r="BQ288" s="33"/>
      <c r="BR288" s="33"/>
      <c r="BS288" s="33"/>
      <c r="BT288" s="33"/>
      <c r="BU288" s="33"/>
      <c r="BV288" s="33"/>
      <c r="BW288" s="33"/>
      <c r="BX288" s="33"/>
      <c r="BY288" s="33"/>
      <c r="BZ288" s="33"/>
      <c r="CA288" s="33"/>
      <c r="CB288" s="33"/>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c r="GT288" s="198"/>
      <c r="GU288" s="198"/>
      <c r="GV288" s="198"/>
      <c r="GW288" s="198"/>
      <c r="GX288" s="198"/>
      <c r="GY288" s="198"/>
      <c r="GZ288" s="198"/>
      <c r="HA288" s="198"/>
      <c r="HB288" s="198"/>
      <c r="HC288" s="198"/>
      <c r="HD288" s="198"/>
      <c r="HE288" s="198"/>
      <c r="HF288" s="198"/>
      <c r="HG288" s="198"/>
      <c r="HH288" s="198"/>
      <c r="HI288" s="198"/>
      <c r="HJ288" s="198"/>
      <c r="HK288" s="198"/>
      <c r="HL288" s="198"/>
      <c r="HM288" s="198"/>
      <c r="HN288" s="198"/>
    </row>
    <row r="289" spans="1:222" ht="40.799999999999997" x14ac:dyDescent="0.2">
      <c r="A289" s="21" t="s">
        <v>174</v>
      </c>
      <c r="B289" s="21" t="s">
        <v>87</v>
      </c>
      <c r="C289" s="21" t="s">
        <v>87</v>
      </c>
      <c r="D289" s="90" t="s">
        <v>87</v>
      </c>
      <c r="E289" s="174" t="s">
        <v>60</v>
      </c>
      <c r="F289" s="585" t="s">
        <v>490</v>
      </c>
      <c r="G289" s="76" t="s">
        <v>1164</v>
      </c>
      <c r="H289" s="21" t="s">
        <v>66</v>
      </c>
      <c r="I289" s="457" t="s">
        <v>560</v>
      </c>
      <c r="J289" s="457" t="s">
        <v>533</v>
      </c>
      <c r="K289" s="457" t="s">
        <v>534</v>
      </c>
      <c r="L289" s="458" t="s">
        <v>535</v>
      </c>
      <c r="M289" s="456" t="s">
        <v>945</v>
      </c>
      <c r="N289" s="461" t="s">
        <v>946</v>
      </c>
      <c r="O289" s="1" t="s">
        <v>519</v>
      </c>
      <c r="P289" s="29">
        <f t="shared" si="40"/>
        <v>9763451294</v>
      </c>
      <c r="Q289" s="193">
        <f t="shared" si="41"/>
        <v>9763451294</v>
      </c>
      <c r="R289" s="34">
        <f t="shared" si="42"/>
        <v>9763451294</v>
      </c>
      <c r="S289" s="211"/>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50"/>
      <c r="BG289" s="350"/>
      <c r="BH289" s="350"/>
      <c r="BI289" s="350"/>
      <c r="BJ289" s="350">
        <v>9763451294</v>
      </c>
      <c r="BK289" s="33"/>
      <c r="BL289" s="350"/>
      <c r="BM289" s="352"/>
      <c r="BN289" s="352"/>
      <c r="BO289" s="352"/>
      <c r="BP289" s="33"/>
      <c r="BQ289" s="33"/>
      <c r="BR289" s="33"/>
      <c r="BS289" s="33"/>
      <c r="BT289" s="33"/>
      <c r="BU289" s="33"/>
      <c r="BV289" s="33"/>
      <c r="BW289" s="33"/>
      <c r="BX289" s="33"/>
      <c r="BY289" s="33"/>
      <c r="BZ289" s="33"/>
      <c r="CA289" s="33"/>
      <c r="CB289" s="33"/>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c r="GT289" s="198"/>
      <c r="GU289" s="198"/>
      <c r="GV289" s="198"/>
      <c r="GW289" s="198"/>
      <c r="GX289" s="198"/>
      <c r="GY289" s="198"/>
      <c r="GZ289" s="198"/>
      <c r="HA289" s="198"/>
      <c r="HB289" s="198"/>
      <c r="HC289" s="198"/>
      <c r="HD289" s="198"/>
      <c r="HE289" s="198"/>
      <c r="HF289" s="198"/>
      <c r="HG289" s="198"/>
      <c r="HH289" s="198"/>
      <c r="HI289" s="198"/>
      <c r="HJ289" s="198"/>
      <c r="HK289" s="198"/>
      <c r="HL289" s="198"/>
      <c r="HM289" s="198"/>
      <c r="HN289" s="198"/>
    </row>
    <row r="290" spans="1:222" ht="40.799999999999997" x14ac:dyDescent="0.2">
      <c r="A290" s="21" t="s">
        <v>174</v>
      </c>
      <c r="B290" s="21" t="s">
        <v>87</v>
      </c>
      <c r="C290" s="21" t="s">
        <v>87</v>
      </c>
      <c r="D290" s="90" t="s">
        <v>87</v>
      </c>
      <c r="E290" s="174" t="s">
        <v>60</v>
      </c>
      <c r="F290" s="585" t="s">
        <v>490</v>
      </c>
      <c r="G290" s="76" t="s">
        <v>1165</v>
      </c>
      <c r="H290" s="21" t="s">
        <v>66</v>
      </c>
      <c r="I290" s="457" t="s">
        <v>561</v>
      </c>
      <c r="J290" s="457" t="s">
        <v>533</v>
      </c>
      <c r="K290" s="457" t="s">
        <v>534</v>
      </c>
      <c r="L290" s="458" t="s">
        <v>535</v>
      </c>
      <c r="M290" s="456" t="s">
        <v>945</v>
      </c>
      <c r="N290" s="461" t="s">
        <v>946</v>
      </c>
      <c r="O290" s="1" t="s">
        <v>520</v>
      </c>
      <c r="P290" s="29">
        <f t="shared" si="40"/>
        <v>675661874</v>
      </c>
      <c r="Q290" s="193">
        <f t="shared" si="41"/>
        <v>675661874</v>
      </c>
      <c r="R290" s="34">
        <f t="shared" si="42"/>
        <v>675661874</v>
      </c>
      <c r="S290" s="211"/>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50"/>
      <c r="BG290" s="350"/>
      <c r="BH290" s="350"/>
      <c r="BI290" s="350">
        <v>675661874</v>
      </c>
      <c r="BJ290" s="350"/>
      <c r="BK290" s="33"/>
      <c r="BL290" s="350"/>
      <c r="BM290" s="352"/>
      <c r="BN290" s="352"/>
      <c r="BO290" s="352"/>
      <c r="BP290" s="33"/>
      <c r="BQ290" s="33"/>
      <c r="BR290" s="33"/>
      <c r="BS290" s="33"/>
      <c r="BT290" s="33"/>
      <c r="BU290" s="33"/>
      <c r="BV290" s="33"/>
      <c r="BW290" s="33"/>
      <c r="BX290" s="33"/>
      <c r="BY290" s="33"/>
      <c r="BZ290" s="33"/>
      <c r="CA290" s="33"/>
      <c r="CB290" s="33"/>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c r="GT290" s="198"/>
      <c r="GU290" s="198"/>
      <c r="GV290" s="198"/>
      <c r="GW290" s="198"/>
      <c r="GX290" s="198"/>
      <c r="GY290" s="198"/>
      <c r="GZ290" s="198"/>
      <c r="HA290" s="198"/>
      <c r="HB290" s="198"/>
      <c r="HC290" s="198"/>
      <c r="HD290" s="198"/>
      <c r="HE290" s="198"/>
      <c r="HF290" s="198"/>
      <c r="HG290" s="198"/>
      <c r="HH290" s="198"/>
      <c r="HI290" s="198"/>
      <c r="HJ290" s="198"/>
      <c r="HK290" s="198"/>
      <c r="HL290" s="198"/>
      <c r="HM290" s="198"/>
      <c r="HN290" s="198"/>
    </row>
    <row r="291" spans="1:222" ht="31.2" x14ac:dyDescent="0.2">
      <c r="A291" s="21" t="s">
        <v>174</v>
      </c>
      <c r="B291" s="21" t="s">
        <v>87</v>
      </c>
      <c r="C291" s="21" t="s">
        <v>87</v>
      </c>
      <c r="D291" s="90" t="s">
        <v>87</v>
      </c>
      <c r="E291" s="174" t="s">
        <v>60</v>
      </c>
      <c r="F291" s="585" t="s">
        <v>490</v>
      </c>
      <c r="G291" s="76" t="s">
        <v>1166</v>
      </c>
      <c r="H291" s="21" t="s">
        <v>66</v>
      </c>
      <c r="I291" s="457" t="s">
        <v>562</v>
      </c>
      <c r="J291" s="457" t="s">
        <v>533</v>
      </c>
      <c r="K291" s="457" t="s">
        <v>534</v>
      </c>
      <c r="L291" s="458" t="s">
        <v>535</v>
      </c>
      <c r="M291" s="456" t="s">
        <v>945</v>
      </c>
      <c r="N291" s="461" t="s">
        <v>946</v>
      </c>
      <c r="O291" s="1" t="s">
        <v>521</v>
      </c>
      <c r="P291" s="29">
        <f t="shared" si="40"/>
        <v>46074658</v>
      </c>
      <c r="Q291" s="193">
        <f t="shared" si="41"/>
        <v>46074658</v>
      </c>
      <c r="R291" s="34">
        <f t="shared" si="42"/>
        <v>46074658</v>
      </c>
      <c r="S291" s="211"/>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50"/>
      <c r="BG291" s="350"/>
      <c r="BH291" s="350"/>
      <c r="BI291" s="350"/>
      <c r="BJ291" s="350">
        <v>46074658</v>
      </c>
      <c r="BK291" s="33"/>
      <c r="BL291" s="350"/>
      <c r="BM291" s="352"/>
      <c r="BN291" s="352"/>
      <c r="BO291" s="352"/>
      <c r="BP291" s="33"/>
      <c r="BQ291" s="33"/>
      <c r="BR291" s="33"/>
      <c r="BS291" s="33"/>
      <c r="BT291" s="33"/>
      <c r="BU291" s="33"/>
      <c r="BV291" s="33"/>
      <c r="BW291" s="33"/>
      <c r="BX291" s="33"/>
      <c r="BY291" s="33"/>
      <c r="BZ291" s="33"/>
      <c r="CA291" s="33"/>
      <c r="CB291" s="33"/>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c r="GT291" s="198"/>
      <c r="GU291" s="198"/>
      <c r="GV291" s="198"/>
      <c r="GW291" s="198"/>
      <c r="GX291" s="198"/>
      <c r="GY291" s="198"/>
      <c r="GZ291" s="198"/>
      <c r="HA291" s="198"/>
      <c r="HB291" s="198"/>
      <c r="HC291" s="198"/>
      <c r="HD291" s="198"/>
      <c r="HE291" s="198"/>
      <c r="HF291" s="198"/>
      <c r="HG291" s="198"/>
      <c r="HH291" s="198"/>
      <c r="HI291" s="198"/>
      <c r="HJ291" s="198"/>
      <c r="HK291" s="198"/>
      <c r="HL291" s="198"/>
      <c r="HM291" s="198"/>
      <c r="HN291" s="198"/>
    </row>
    <row r="292" spans="1:222" ht="31.2" x14ac:dyDescent="0.2">
      <c r="A292" s="21" t="s">
        <v>174</v>
      </c>
      <c r="B292" s="21" t="s">
        <v>87</v>
      </c>
      <c r="C292" s="21" t="s">
        <v>87</v>
      </c>
      <c r="D292" s="90" t="s">
        <v>87</v>
      </c>
      <c r="E292" s="174" t="s">
        <v>60</v>
      </c>
      <c r="F292" s="585" t="s">
        <v>490</v>
      </c>
      <c r="G292" s="76" t="s">
        <v>1167</v>
      </c>
      <c r="H292" s="21" t="s">
        <v>66</v>
      </c>
      <c r="I292" s="457" t="s">
        <v>563</v>
      </c>
      <c r="J292" s="457" t="s">
        <v>533</v>
      </c>
      <c r="K292" s="457" t="s">
        <v>534</v>
      </c>
      <c r="L292" s="458" t="s">
        <v>535</v>
      </c>
      <c r="M292" s="456" t="s">
        <v>945</v>
      </c>
      <c r="N292" s="461" t="s">
        <v>946</v>
      </c>
      <c r="O292" s="1" t="s">
        <v>522</v>
      </c>
      <c r="P292" s="29">
        <f t="shared" si="40"/>
        <v>276447946</v>
      </c>
      <c r="Q292" s="193">
        <f t="shared" si="41"/>
        <v>276447946</v>
      </c>
      <c r="R292" s="34">
        <f t="shared" si="42"/>
        <v>276447946</v>
      </c>
      <c r="S292" s="211"/>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50"/>
      <c r="BG292" s="350"/>
      <c r="BH292" s="350"/>
      <c r="BI292" s="350"/>
      <c r="BJ292" s="350">
        <v>276447946</v>
      </c>
      <c r="BK292" s="33"/>
      <c r="BL292" s="350"/>
      <c r="BM292" s="352"/>
      <c r="BN292" s="352"/>
      <c r="BO292" s="352"/>
      <c r="BP292" s="33"/>
      <c r="BQ292" s="33"/>
      <c r="BR292" s="33"/>
      <c r="BS292" s="33"/>
      <c r="BT292" s="33"/>
      <c r="BU292" s="33"/>
      <c r="BV292" s="33"/>
      <c r="BW292" s="33"/>
      <c r="BX292" s="33"/>
      <c r="BY292" s="33"/>
      <c r="BZ292" s="33"/>
      <c r="CA292" s="33"/>
      <c r="CB292" s="33"/>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c r="GT292" s="198"/>
      <c r="GU292" s="198"/>
      <c r="GV292" s="198"/>
      <c r="GW292" s="198"/>
      <c r="GX292" s="198"/>
      <c r="GY292" s="198"/>
      <c r="GZ292" s="198"/>
      <c r="HA292" s="198"/>
      <c r="HB292" s="198"/>
      <c r="HC292" s="198"/>
      <c r="HD292" s="198"/>
      <c r="HE292" s="198"/>
      <c r="HF292" s="198"/>
      <c r="HG292" s="198"/>
      <c r="HH292" s="198"/>
      <c r="HI292" s="198"/>
      <c r="HJ292" s="198"/>
      <c r="HK292" s="198"/>
      <c r="HL292" s="198"/>
      <c r="HM292" s="198"/>
      <c r="HN292" s="198"/>
    </row>
    <row r="293" spans="1:222" ht="31.2" x14ac:dyDescent="0.2">
      <c r="A293" s="21" t="s">
        <v>174</v>
      </c>
      <c r="B293" s="21" t="s">
        <v>87</v>
      </c>
      <c r="C293" s="21" t="s">
        <v>87</v>
      </c>
      <c r="D293" s="90" t="s">
        <v>87</v>
      </c>
      <c r="E293" s="174" t="s">
        <v>60</v>
      </c>
      <c r="F293" s="585" t="s">
        <v>490</v>
      </c>
      <c r="G293" s="76" t="s">
        <v>1168</v>
      </c>
      <c r="H293" s="21" t="s">
        <v>66</v>
      </c>
      <c r="I293" s="457" t="s">
        <v>564</v>
      </c>
      <c r="J293" s="457" t="s">
        <v>533</v>
      </c>
      <c r="K293" s="457" t="s">
        <v>534</v>
      </c>
      <c r="L293" s="458" t="s">
        <v>535</v>
      </c>
      <c r="M293" s="456" t="s">
        <v>945</v>
      </c>
      <c r="N293" s="461" t="s">
        <v>946</v>
      </c>
      <c r="O293" s="1" t="s">
        <v>523</v>
      </c>
      <c r="P293" s="29">
        <f t="shared" si="40"/>
        <v>46074658</v>
      </c>
      <c r="Q293" s="193">
        <f t="shared" si="41"/>
        <v>46074658</v>
      </c>
      <c r="R293" s="34">
        <f t="shared" si="42"/>
        <v>46074658</v>
      </c>
      <c r="S293" s="211"/>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50"/>
      <c r="BG293" s="350"/>
      <c r="BH293" s="350"/>
      <c r="BI293" s="350"/>
      <c r="BJ293" s="350">
        <v>46074658</v>
      </c>
      <c r="BK293" s="33"/>
      <c r="BL293" s="350"/>
      <c r="BM293" s="352"/>
      <c r="BN293" s="352"/>
      <c r="BO293" s="352"/>
      <c r="BP293" s="33"/>
      <c r="BQ293" s="33"/>
      <c r="BR293" s="33"/>
      <c r="BS293" s="33"/>
      <c r="BT293" s="33"/>
      <c r="BU293" s="33"/>
      <c r="BV293" s="33"/>
      <c r="BW293" s="33"/>
      <c r="BX293" s="33"/>
      <c r="BY293" s="33"/>
      <c r="BZ293" s="33"/>
      <c r="CA293" s="33"/>
      <c r="CB293" s="33"/>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c r="GT293" s="198"/>
      <c r="GU293" s="198"/>
      <c r="GV293" s="198"/>
      <c r="GW293" s="198"/>
      <c r="GX293" s="198"/>
      <c r="GY293" s="198"/>
      <c r="GZ293" s="198"/>
      <c r="HA293" s="198"/>
      <c r="HB293" s="198"/>
      <c r="HC293" s="198"/>
      <c r="HD293" s="198"/>
      <c r="HE293" s="198"/>
      <c r="HF293" s="198"/>
      <c r="HG293" s="198"/>
      <c r="HH293" s="198"/>
      <c r="HI293" s="198"/>
      <c r="HJ293" s="198"/>
      <c r="HK293" s="198"/>
      <c r="HL293" s="198"/>
      <c r="HM293" s="198"/>
      <c r="HN293" s="198"/>
    </row>
    <row r="294" spans="1:222" ht="31.2" x14ac:dyDescent="0.2">
      <c r="A294" s="21" t="s">
        <v>174</v>
      </c>
      <c r="B294" s="21" t="s">
        <v>87</v>
      </c>
      <c r="C294" s="21" t="s">
        <v>87</v>
      </c>
      <c r="D294" s="90" t="s">
        <v>87</v>
      </c>
      <c r="E294" s="174" t="s">
        <v>60</v>
      </c>
      <c r="F294" s="585" t="s">
        <v>490</v>
      </c>
      <c r="G294" s="76" t="s">
        <v>1169</v>
      </c>
      <c r="H294" s="8" t="s">
        <v>66</v>
      </c>
      <c r="I294" s="430" t="s">
        <v>565</v>
      </c>
      <c r="J294" s="430" t="s">
        <v>533</v>
      </c>
      <c r="K294" s="430" t="s">
        <v>534</v>
      </c>
      <c r="L294" s="431" t="s">
        <v>535</v>
      </c>
      <c r="M294" s="491" t="s">
        <v>945</v>
      </c>
      <c r="N294" s="530" t="s">
        <v>946</v>
      </c>
      <c r="O294" s="135" t="s">
        <v>524</v>
      </c>
      <c r="P294" s="29">
        <f t="shared" si="40"/>
        <v>368597261</v>
      </c>
      <c r="Q294" s="193">
        <f t="shared" si="41"/>
        <v>368597261</v>
      </c>
      <c r="R294" s="34">
        <f t="shared" si="42"/>
        <v>368597261</v>
      </c>
      <c r="S294" s="211"/>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50"/>
      <c r="BG294" s="350"/>
      <c r="BH294" s="350"/>
      <c r="BI294" s="350"/>
      <c r="BJ294" s="350">
        <v>368597261</v>
      </c>
      <c r="BK294" s="33"/>
      <c r="BL294" s="350"/>
      <c r="BM294" s="352"/>
      <c r="BN294" s="352"/>
      <c r="BO294" s="352"/>
      <c r="BP294" s="33"/>
      <c r="BQ294" s="33"/>
      <c r="BR294" s="33"/>
      <c r="BS294" s="33"/>
      <c r="BT294" s="33"/>
      <c r="BU294" s="33"/>
      <c r="BV294" s="33"/>
      <c r="BW294" s="33"/>
      <c r="BX294" s="33"/>
      <c r="BY294" s="33"/>
      <c r="BZ294" s="33"/>
      <c r="CA294" s="33"/>
      <c r="CB294" s="33"/>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c r="GT294" s="198"/>
      <c r="GU294" s="198"/>
      <c r="GV294" s="198"/>
      <c r="GW294" s="198"/>
      <c r="GX294" s="198"/>
      <c r="GY294" s="198"/>
      <c r="GZ294" s="198"/>
      <c r="HA294" s="198"/>
      <c r="HB294" s="198"/>
      <c r="HC294" s="198"/>
      <c r="HD294" s="198"/>
      <c r="HE294" s="198"/>
      <c r="HF294" s="198"/>
      <c r="HG294" s="198"/>
      <c r="HH294" s="198"/>
      <c r="HI294" s="198"/>
      <c r="HJ294" s="198"/>
      <c r="HK294" s="198"/>
      <c r="HL294" s="198"/>
      <c r="HM294" s="198"/>
      <c r="HN294" s="198"/>
    </row>
    <row r="295" spans="1:222" ht="40.799999999999997" x14ac:dyDescent="0.2">
      <c r="A295" s="21" t="s">
        <v>174</v>
      </c>
      <c r="B295" s="21" t="s">
        <v>87</v>
      </c>
      <c r="C295" s="21" t="s">
        <v>87</v>
      </c>
      <c r="D295" s="90" t="s">
        <v>87</v>
      </c>
      <c r="E295" s="174" t="s">
        <v>60</v>
      </c>
      <c r="F295" s="585" t="s">
        <v>490</v>
      </c>
      <c r="G295" s="76" t="s">
        <v>1170</v>
      </c>
      <c r="H295" s="8" t="s">
        <v>66</v>
      </c>
      <c r="I295" s="430" t="s">
        <v>566</v>
      </c>
      <c r="J295" s="430" t="s">
        <v>533</v>
      </c>
      <c r="K295" s="430" t="s">
        <v>534</v>
      </c>
      <c r="L295" s="431" t="s">
        <v>535</v>
      </c>
      <c r="M295" s="491" t="s">
        <v>945</v>
      </c>
      <c r="N295" s="530" t="s">
        <v>946</v>
      </c>
      <c r="O295" s="135" t="s">
        <v>525</v>
      </c>
      <c r="P295" s="29">
        <f t="shared" si="40"/>
        <v>92149315</v>
      </c>
      <c r="Q295" s="193">
        <f t="shared" si="41"/>
        <v>92149315</v>
      </c>
      <c r="R295" s="34">
        <f t="shared" si="42"/>
        <v>92149315</v>
      </c>
      <c r="S295" s="211"/>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50"/>
      <c r="BG295" s="350"/>
      <c r="BH295" s="350"/>
      <c r="BI295" s="350"/>
      <c r="BJ295" s="350">
        <v>92149315</v>
      </c>
      <c r="BK295" s="33"/>
      <c r="BL295" s="350"/>
      <c r="BM295" s="352"/>
      <c r="BN295" s="352"/>
      <c r="BO295" s="352"/>
      <c r="BP295" s="33"/>
      <c r="BQ295" s="33"/>
      <c r="BR295" s="33"/>
      <c r="BS295" s="33"/>
      <c r="BT295" s="33"/>
      <c r="BU295" s="33"/>
      <c r="BV295" s="33"/>
      <c r="BW295" s="33"/>
      <c r="BX295" s="33"/>
      <c r="BY295" s="33"/>
      <c r="BZ295" s="33"/>
      <c r="CA295" s="33"/>
      <c r="CB295" s="33"/>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c r="GT295" s="198"/>
      <c r="GU295" s="198"/>
      <c r="GV295" s="198"/>
      <c r="GW295" s="198"/>
      <c r="GX295" s="198"/>
      <c r="GY295" s="198"/>
      <c r="GZ295" s="198"/>
      <c r="HA295" s="198"/>
      <c r="HB295" s="198"/>
      <c r="HC295" s="198"/>
      <c r="HD295" s="198"/>
      <c r="HE295" s="198"/>
      <c r="HF295" s="198"/>
      <c r="HG295" s="198"/>
      <c r="HH295" s="198"/>
      <c r="HI295" s="198"/>
      <c r="HJ295" s="198"/>
      <c r="HK295" s="198"/>
      <c r="HL295" s="198"/>
      <c r="HM295" s="198"/>
      <c r="HN295" s="198"/>
    </row>
    <row r="296" spans="1:222" ht="40.799999999999997" x14ac:dyDescent="0.2">
      <c r="A296" s="21" t="s">
        <v>174</v>
      </c>
      <c r="B296" s="21" t="s">
        <v>87</v>
      </c>
      <c r="C296" s="21" t="s">
        <v>87</v>
      </c>
      <c r="D296" s="90" t="s">
        <v>87</v>
      </c>
      <c r="E296" s="174" t="s">
        <v>60</v>
      </c>
      <c r="F296" s="585" t="s">
        <v>490</v>
      </c>
      <c r="G296" s="76" t="s">
        <v>1171</v>
      </c>
      <c r="H296" s="8" t="s">
        <v>66</v>
      </c>
      <c r="I296" s="430" t="s">
        <v>567</v>
      </c>
      <c r="J296" s="430" t="s">
        <v>533</v>
      </c>
      <c r="K296" s="430" t="s">
        <v>534</v>
      </c>
      <c r="L296" s="431" t="s">
        <v>535</v>
      </c>
      <c r="M296" s="491" t="s">
        <v>945</v>
      </c>
      <c r="N296" s="530" t="s">
        <v>946</v>
      </c>
      <c r="O296" s="135" t="s">
        <v>526</v>
      </c>
      <c r="P296" s="29">
        <f t="shared" si="40"/>
        <v>831117325</v>
      </c>
      <c r="Q296" s="193">
        <f t="shared" si="41"/>
        <v>831117325</v>
      </c>
      <c r="R296" s="34">
        <f t="shared" si="42"/>
        <v>831117325</v>
      </c>
      <c r="S296" s="211"/>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50"/>
      <c r="BG296" s="350"/>
      <c r="BH296" s="350">
        <v>831117325</v>
      </c>
      <c r="BI296" s="350"/>
      <c r="BJ296" s="350"/>
      <c r="BK296" s="33"/>
      <c r="BL296" s="350"/>
      <c r="BM296" s="352"/>
      <c r="BN296" s="352"/>
      <c r="BO296" s="352"/>
      <c r="BP296" s="33"/>
      <c r="BQ296" s="33"/>
      <c r="BR296" s="33"/>
      <c r="BS296" s="33"/>
      <c r="BT296" s="33"/>
      <c r="BU296" s="33"/>
      <c r="BV296" s="33"/>
      <c r="BW296" s="33"/>
      <c r="BX296" s="33"/>
      <c r="BY296" s="33"/>
      <c r="BZ296" s="33"/>
      <c r="CA296" s="33"/>
      <c r="CB296" s="33"/>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c r="GT296" s="198"/>
      <c r="GU296" s="198"/>
      <c r="GV296" s="198"/>
      <c r="GW296" s="198"/>
      <c r="GX296" s="198"/>
      <c r="GY296" s="198"/>
      <c r="GZ296" s="198"/>
      <c r="HA296" s="198"/>
      <c r="HB296" s="198"/>
      <c r="HC296" s="198"/>
      <c r="HD296" s="198"/>
      <c r="HE296" s="198"/>
      <c r="HF296" s="198"/>
      <c r="HG296" s="198"/>
      <c r="HH296" s="198"/>
      <c r="HI296" s="198"/>
      <c r="HJ296" s="198"/>
      <c r="HK296" s="198"/>
      <c r="HL296" s="198"/>
      <c r="HM296" s="198"/>
      <c r="HN296" s="198"/>
    </row>
    <row r="297" spans="1:222" ht="40.799999999999997" x14ac:dyDescent="0.2">
      <c r="A297" s="21" t="s">
        <v>174</v>
      </c>
      <c r="B297" s="21" t="s">
        <v>87</v>
      </c>
      <c r="C297" s="21" t="s">
        <v>87</v>
      </c>
      <c r="D297" s="90" t="s">
        <v>87</v>
      </c>
      <c r="E297" s="174" t="s">
        <v>60</v>
      </c>
      <c r="F297" s="585" t="s">
        <v>490</v>
      </c>
      <c r="G297" s="76" t="s">
        <v>1172</v>
      </c>
      <c r="H297" s="8" t="s">
        <v>66</v>
      </c>
      <c r="I297" s="430" t="s">
        <v>568</v>
      </c>
      <c r="J297" s="430" t="s">
        <v>533</v>
      </c>
      <c r="K297" s="430" t="s">
        <v>534</v>
      </c>
      <c r="L297" s="431" t="s">
        <v>535</v>
      </c>
      <c r="M297" s="491" t="s">
        <v>945</v>
      </c>
      <c r="N297" s="530" t="s">
        <v>946</v>
      </c>
      <c r="O297" s="135" t="s">
        <v>527</v>
      </c>
      <c r="P297" s="29">
        <f t="shared" si="40"/>
        <v>717890742</v>
      </c>
      <c r="Q297" s="193">
        <f t="shared" si="41"/>
        <v>717890742</v>
      </c>
      <c r="R297" s="34">
        <f t="shared" si="42"/>
        <v>717890742</v>
      </c>
      <c r="S297" s="211"/>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50"/>
      <c r="BG297" s="350"/>
      <c r="BH297" s="350">
        <v>717890742</v>
      </c>
      <c r="BI297" s="350"/>
      <c r="BJ297" s="350"/>
      <c r="BK297" s="33"/>
      <c r="BL297" s="350"/>
      <c r="BM297" s="352"/>
      <c r="BN297" s="352"/>
      <c r="BO297" s="352"/>
      <c r="BP297" s="33"/>
      <c r="BQ297" s="33"/>
      <c r="BR297" s="33"/>
      <c r="BS297" s="33"/>
      <c r="BT297" s="33"/>
      <c r="BU297" s="33"/>
      <c r="BV297" s="33"/>
      <c r="BW297" s="33"/>
      <c r="BX297" s="33"/>
      <c r="BY297" s="33"/>
      <c r="BZ297" s="33"/>
      <c r="CA297" s="33"/>
      <c r="CB297" s="33"/>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c r="GT297" s="198"/>
      <c r="GU297" s="198"/>
      <c r="GV297" s="198"/>
      <c r="GW297" s="198"/>
      <c r="GX297" s="198"/>
      <c r="GY297" s="198"/>
      <c r="GZ297" s="198"/>
      <c r="HA297" s="198"/>
      <c r="HB297" s="198"/>
      <c r="HC297" s="198"/>
      <c r="HD297" s="198"/>
      <c r="HE297" s="198"/>
      <c r="HF297" s="198"/>
      <c r="HG297" s="198"/>
      <c r="HH297" s="198"/>
      <c r="HI297" s="198"/>
      <c r="HJ297" s="198"/>
      <c r="HK297" s="198"/>
      <c r="HL297" s="198"/>
      <c r="HM297" s="198"/>
      <c r="HN297" s="198"/>
    </row>
    <row r="298" spans="1:222" ht="31.2" x14ac:dyDescent="0.2">
      <c r="A298" s="21" t="s">
        <v>174</v>
      </c>
      <c r="B298" s="21" t="s">
        <v>87</v>
      </c>
      <c r="C298" s="21" t="s">
        <v>87</v>
      </c>
      <c r="D298" s="90" t="s">
        <v>87</v>
      </c>
      <c r="E298" s="174" t="s">
        <v>60</v>
      </c>
      <c r="F298" s="585" t="s">
        <v>941</v>
      </c>
      <c r="G298" s="76" t="s">
        <v>1173</v>
      </c>
      <c r="H298" s="8" t="s">
        <v>66</v>
      </c>
      <c r="I298" s="430" t="s">
        <v>569</v>
      </c>
      <c r="J298" s="430" t="s">
        <v>533</v>
      </c>
      <c r="K298" s="430" t="s">
        <v>534</v>
      </c>
      <c r="L298" s="431" t="s">
        <v>535</v>
      </c>
      <c r="M298" s="491" t="s">
        <v>945</v>
      </c>
      <c r="N298" s="530" t="s">
        <v>946</v>
      </c>
      <c r="O298" s="135" t="s">
        <v>528</v>
      </c>
      <c r="P298" s="29">
        <f t="shared" si="40"/>
        <v>4514017</v>
      </c>
      <c r="Q298" s="193">
        <f t="shared" si="41"/>
        <v>4514017</v>
      </c>
      <c r="R298" s="34">
        <f t="shared" si="42"/>
        <v>4514017</v>
      </c>
      <c r="S298" s="211"/>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50"/>
      <c r="BG298" s="350"/>
      <c r="BH298" s="350"/>
      <c r="BI298" s="350"/>
      <c r="BJ298" s="350">
        <v>4514017</v>
      </c>
      <c r="BK298" s="33"/>
      <c r="BL298" s="350"/>
      <c r="BM298" s="352"/>
      <c r="BN298" s="352"/>
      <c r="BO298" s="352"/>
      <c r="BP298" s="33"/>
      <c r="BQ298" s="33"/>
      <c r="BR298" s="33"/>
      <c r="BS298" s="33"/>
      <c r="BT298" s="33"/>
      <c r="BU298" s="33"/>
      <c r="BV298" s="33"/>
      <c r="BW298" s="33"/>
      <c r="BX298" s="33"/>
      <c r="BY298" s="33"/>
      <c r="BZ298" s="33"/>
      <c r="CA298" s="33"/>
      <c r="CB298" s="33"/>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c r="GT298" s="198"/>
      <c r="GU298" s="198"/>
      <c r="GV298" s="198"/>
      <c r="GW298" s="198"/>
      <c r="GX298" s="198"/>
      <c r="GY298" s="198"/>
      <c r="GZ298" s="198"/>
      <c r="HA298" s="198"/>
      <c r="HB298" s="198"/>
      <c r="HC298" s="198"/>
      <c r="HD298" s="198"/>
      <c r="HE298" s="198"/>
      <c r="HF298" s="198"/>
      <c r="HG298" s="198"/>
      <c r="HH298" s="198"/>
      <c r="HI298" s="198"/>
      <c r="HJ298" s="198"/>
      <c r="HK298" s="198"/>
      <c r="HL298" s="198"/>
      <c r="HM298" s="198"/>
      <c r="HN298" s="198"/>
    </row>
    <row r="299" spans="1:222" ht="40.799999999999997" x14ac:dyDescent="0.2">
      <c r="A299" s="21" t="s">
        <v>174</v>
      </c>
      <c r="B299" s="21" t="s">
        <v>87</v>
      </c>
      <c r="C299" s="21" t="s">
        <v>87</v>
      </c>
      <c r="D299" s="90" t="s">
        <v>87</v>
      </c>
      <c r="E299" s="174" t="s">
        <v>60</v>
      </c>
      <c r="F299" s="585" t="s">
        <v>751</v>
      </c>
      <c r="G299" s="76" t="s">
        <v>1174</v>
      </c>
      <c r="H299" s="8" t="s">
        <v>66</v>
      </c>
      <c r="I299" s="430" t="s">
        <v>570</v>
      </c>
      <c r="J299" s="430" t="s">
        <v>533</v>
      </c>
      <c r="K299" s="430" t="s">
        <v>534</v>
      </c>
      <c r="L299" s="431" t="s">
        <v>535</v>
      </c>
      <c r="M299" s="491" t="s">
        <v>945</v>
      </c>
      <c r="N299" s="530" t="s">
        <v>946</v>
      </c>
      <c r="O299" s="135" t="s">
        <v>529</v>
      </c>
      <c r="P299" s="29">
        <f t="shared" si="40"/>
        <v>130151196</v>
      </c>
      <c r="Q299" s="193">
        <f t="shared" si="41"/>
        <v>130151196</v>
      </c>
      <c r="R299" s="34">
        <f t="shared" si="42"/>
        <v>130151196</v>
      </c>
      <c r="S299" s="211"/>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50"/>
      <c r="BG299" s="350"/>
      <c r="BH299" s="350"/>
      <c r="BI299" s="350"/>
      <c r="BJ299" s="350">
        <v>130151196</v>
      </c>
      <c r="BK299" s="33"/>
      <c r="BL299" s="350"/>
      <c r="BM299" s="352"/>
      <c r="BN299" s="352"/>
      <c r="BO299" s="352"/>
      <c r="BP299" s="33"/>
      <c r="BQ299" s="33"/>
      <c r="BR299" s="33"/>
      <c r="BS299" s="33"/>
      <c r="BT299" s="33"/>
      <c r="BU299" s="33"/>
      <c r="BV299" s="33"/>
      <c r="BW299" s="33"/>
      <c r="BX299" s="33"/>
      <c r="BY299" s="33"/>
      <c r="BZ299" s="33"/>
      <c r="CA299" s="33"/>
      <c r="CB299" s="33"/>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c r="GT299" s="198"/>
      <c r="GU299" s="198"/>
      <c r="GV299" s="198"/>
      <c r="GW299" s="198"/>
      <c r="GX299" s="198"/>
      <c r="GY299" s="198"/>
      <c r="GZ299" s="198"/>
      <c r="HA299" s="198"/>
      <c r="HB299" s="198"/>
      <c r="HC299" s="198"/>
      <c r="HD299" s="198"/>
      <c r="HE299" s="198"/>
      <c r="HF299" s="198"/>
      <c r="HG299" s="198"/>
      <c r="HH299" s="198"/>
      <c r="HI299" s="198"/>
      <c r="HJ299" s="198"/>
      <c r="HK299" s="198"/>
      <c r="HL299" s="198"/>
      <c r="HM299" s="198"/>
      <c r="HN299" s="198"/>
    </row>
    <row r="300" spans="1:222" ht="40.799999999999997" x14ac:dyDescent="0.2">
      <c r="A300" s="21" t="s">
        <v>174</v>
      </c>
      <c r="B300" s="21" t="s">
        <v>87</v>
      </c>
      <c r="C300" s="21" t="s">
        <v>87</v>
      </c>
      <c r="D300" s="90" t="s">
        <v>87</v>
      </c>
      <c r="E300" s="174" t="s">
        <v>60</v>
      </c>
      <c r="F300" s="585" t="s">
        <v>493</v>
      </c>
      <c r="G300" s="76" t="s">
        <v>1175</v>
      </c>
      <c r="H300" s="8" t="s">
        <v>66</v>
      </c>
      <c r="I300" s="430" t="s">
        <v>571</v>
      </c>
      <c r="J300" s="430" t="s">
        <v>533</v>
      </c>
      <c r="K300" s="430" t="s">
        <v>534</v>
      </c>
      <c r="L300" s="431" t="s">
        <v>535</v>
      </c>
      <c r="M300" s="491" t="s">
        <v>945</v>
      </c>
      <c r="N300" s="530" t="s">
        <v>946</v>
      </c>
      <c r="O300" s="135" t="s">
        <v>530</v>
      </c>
      <c r="P300" s="29">
        <f t="shared" si="40"/>
        <v>130151195</v>
      </c>
      <c r="Q300" s="193">
        <f t="shared" si="41"/>
        <v>130151195</v>
      </c>
      <c r="R300" s="34">
        <f t="shared" si="42"/>
        <v>130151195</v>
      </c>
      <c r="S300" s="211"/>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50"/>
      <c r="BG300" s="350"/>
      <c r="BH300" s="350"/>
      <c r="BI300" s="350"/>
      <c r="BJ300" s="350">
        <v>130151195</v>
      </c>
      <c r="BK300" s="33"/>
      <c r="BL300" s="350"/>
      <c r="BM300" s="352"/>
      <c r="BN300" s="352"/>
      <c r="BO300" s="352"/>
      <c r="BP300" s="33"/>
      <c r="BQ300" s="33"/>
      <c r="BR300" s="33"/>
      <c r="BS300" s="33"/>
      <c r="BT300" s="33"/>
      <c r="BU300" s="33"/>
      <c r="BV300" s="33"/>
      <c r="BW300" s="33"/>
      <c r="BX300" s="33"/>
      <c r="BY300" s="33"/>
      <c r="BZ300" s="33"/>
      <c r="CA300" s="33"/>
      <c r="CB300" s="33"/>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c r="GT300" s="198"/>
      <c r="GU300" s="198"/>
      <c r="GV300" s="198"/>
      <c r="GW300" s="198"/>
      <c r="GX300" s="198"/>
      <c r="GY300" s="198"/>
      <c r="GZ300" s="198"/>
      <c r="HA300" s="198"/>
      <c r="HB300" s="198"/>
      <c r="HC300" s="198"/>
      <c r="HD300" s="198"/>
      <c r="HE300" s="198"/>
      <c r="HF300" s="198"/>
      <c r="HG300" s="198"/>
      <c r="HH300" s="198"/>
      <c r="HI300" s="198"/>
      <c r="HJ300" s="198"/>
      <c r="HK300" s="198"/>
      <c r="HL300" s="198"/>
      <c r="HM300" s="198"/>
      <c r="HN300" s="198"/>
    </row>
    <row r="301" spans="1:222" ht="40.799999999999997" x14ac:dyDescent="0.2">
      <c r="A301" s="21" t="s">
        <v>174</v>
      </c>
      <c r="B301" s="21" t="s">
        <v>87</v>
      </c>
      <c r="C301" s="21" t="s">
        <v>87</v>
      </c>
      <c r="D301" s="90" t="s">
        <v>87</v>
      </c>
      <c r="E301" s="174" t="s">
        <v>60</v>
      </c>
      <c r="F301" s="585" t="s">
        <v>494</v>
      </c>
      <c r="G301" s="76" t="s">
        <v>1176</v>
      </c>
      <c r="H301" s="8" t="s">
        <v>66</v>
      </c>
      <c r="I301" s="430" t="s">
        <v>572</v>
      </c>
      <c r="J301" s="430" t="s">
        <v>533</v>
      </c>
      <c r="K301" s="430" t="s">
        <v>534</v>
      </c>
      <c r="L301" s="431" t="s">
        <v>535</v>
      </c>
      <c r="M301" s="491" t="s">
        <v>945</v>
      </c>
      <c r="N301" s="530" t="s">
        <v>946</v>
      </c>
      <c r="O301" s="135" t="s">
        <v>531</v>
      </c>
      <c r="P301" s="29">
        <f t="shared" si="40"/>
        <v>637761830</v>
      </c>
      <c r="Q301" s="193">
        <f t="shared" si="41"/>
        <v>637761830</v>
      </c>
      <c r="R301" s="34">
        <f t="shared" si="42"/>
        <v>637761830</v>
      </c>
      <c r="S301" s="211"/>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50"/>
      <c r="BG301" s="350"/>
      <c r="BH301" s="350"/>
      <c r="BI301" s="350"/>
      <c r="BJ301" s="350">
        <v>637761830</v>
      </c>
      <c r="BK301" s="33"/>
      <c r="BL301" s="350"/>
      <c r="BM301" s="352"/>
      <c r="BN301" s="352"/>
      <c r="BO301" s="352"/>
      <c r="BP301" s="33"/>
      <c r="BQ301" s="33"/>
      <c r="BR301" s="33"/>
      <c r="BS301" s="33"/>
      <c r="BT301" s="33"/>
      <c r="BU301" s="33"/>
      <c r="BV301" s="33"/>
      <c r="BW301" s="33"/>
      <c r="BX301" s="33"/>
      <c r="BY301" s="33"/>
      <c r="BZ301" s="33"/>
      <c r="CA301" s="33"/>
      <c r="CB301" s="33"/>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c r="GT301" s="198"/>
      <c r="GU301" s="198"/>
      <c r="GV301" s="198"/>
      <c r="GW301" s="198"/>
      <c r="GX301" s="198"/>
      <c r="GY301" s="198"/>
      <c r="GZ301" s="198"/>
      <c r="HA301" s="198"/>
      <c r="HB301" s="198"/>
      <c r="HC301" s="198"/>
      <c r="HD301" s="198"/>
      <c r="HE301" s="198"/>
      <c r="HF301" s="198"/>
      <c r="HG301" s="198"/>
      <c r="HH301" s="198"/>
      <c r="HI301" s="198"/>
      <c r="HJ301" s="198"/>
      <c r="HK301" s="198"/>
      <c r="HL301" s="198"/>
      <c r="HM301" s="198"/>
      <c r="HN301" s="198"/>
    </row>
    <row r="302" spans="1:222" ht="51" x14ac:dyDescent="0.2">
      <c r="A302" s="21" t="s">
        <v>174</v>
      </c>
      <c r="B302" s="21" t="s">
        <v>87</v>
      </c>
      <c r="C302" s="21" t="s">
        <v>87</v>
      </c>
      <c r="D302" s="90" t="s">
        <v>87</v>
      </c>
      <c r="E302" s="174" t="s">
        <v>60</v>
      </c>
      <c r="F302" s="585" t="s">
        <v>495</v>
      </c>
      <c r="G302" s="76" t="s">
        <v>1177</v>
      </c>
      <c r="H302" s="8" t="s">
        <v>66</v>
      </c>
      <c r="I302" s="430" t="s">
        <v>573</v>
      </c>
      <c r="J302" s="430" t="s">
        <v>533</v>
      </c>
      <c r="K302" s="430" t="s">
        <v>534</v>
      </c>
      <c r="L302" s="431" t="s">
        <v>535</v>
      </c>
      <c r="M302" s="491" t="s">
        <v>945</v>
      </c>
      <c r="N302" s="530" t="s">
        <v>946</v>
      </c>
      <c r="O302" s="135" t="s">
        <v>1026</v>
      </c>
      <c r="P302" s="29">
        <f t="shared" si="40"/>
        <v>243634513</v>
      </c>
      <c r="Q302" s="193">
        <f t="shared" si="41"/>
        <v>243634513</v>
      </c>
      <c r="R302" s="34">
        <f t="shared" si="42"/>
        <v>243634513</v>
      </c>
      <c r="S302" s="211"/>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50"/>
      <c r="BG302" s="350"/>
      <c r="BH302" s="350"/>
      <c r="BI302" s="350"/>
      <c r="BJ302" s="350">
        <v>243634513</v>
      </c>
      <c r="BK302" s="33"/>
      <c r="BL302" s="350"/>
      <c r="BM302" s="352"/>
      <c r="BN302" s="352"/>
      <c r="BO302" s="352"/>
      <c r="BP302" s="33"/>
      <c r="BQ302" s="33"/>
      <c r="BR302" s="33"/>
      <c r="BS302" s="33"/>
      <c r="BT302" s="33"/>
      <c r="BU302" s="33"/>
      <c r="BV302" s="33"/>
      <c r="BW302" s="33"/>
      <c r="BX302" s="33"/>
      <c r="BY302" s="33"/>
      <c r="BZ302" s="33"/>
      <c r="CA302" s="33"/>
      <c r="CB302" s="33"/>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c r="GT302" s="198"/>
      <c r="GU302" s="198"/>
      <c r="GV302" s="198"/>
      <c r="GW302" s="198"/>
      <c r="GX302" s="198"/>
      <c r="GY302" s="198"/>
      <c r="GZ302" s="198"/>
      <c r="HA302" s="198"/>
      <c r="HB302" s="198"/>
      <c r="HC302" s="198"/>
      <c r="HD302" s="198"/>
      <c r="HE302" s="198"/>
      <c r="HF302" s="198"/>
      <c r="HG302" s="198"/>
      <c r="HH302" s="198"/>
      <c r="HI302" s="198"/>
      <c r="HJ302" s="198"/>
      <c r="HK302" s="198"/>
      <c r="HL302" s="198"/>
      <c r="HM302" s="198"/>
      <c r="HN302" s="198"/>
    </row>
    <row r="303" spans="1:222" ht="31.2" x14ac:dyDescent="0.2">
      <c r="A303" s="21" t="s">
        <v>174</v>
      </c>
      <c r="B303" s="21" t="s">
        <v>87</v>
      </c>
      <c r="C303" s="21" t="s">
        <v>87</v>
      </c>
      <c r="D303" s="90" t="s">
        <v>87</v>
      </c>
      <c r="E303" s="174" t="s">
        <v>60</v>
      </c>
      <c r="F303" s="585" t="s">
        <v>781</v>
      </c>
      <c r="G303" s="76" t="s">
        <v>1178</v>
      </c>
      <c r="H303" s="8" t="s">
        <v>66</v>
      </c>
      <c r="I303" s="430" t="s">
        <v>574</v>
      </c>
      <c r="J303" s="430" t="s">
        <v>533</v>
      </c>
      <c r="K303" s="430" t="s">
        <v>534</v>
      </c>
      <c r="L303" s="431" t="s">
        <v>535</v>
      </c>
      <c r="M303" s="491" t="s">
        <v>945</v>
      </c>
      <c r="N303" s="530" t="s">
        <v>946</v>
      </c>
      <c r="O303" s="135" t="s">
        <v>1015</v>
      </c>
      <c r="P303" s="29">
        <f t="shared" si="40"/>
        <v>70000000</v>
      </c>
      <c r="Q303" s="193">
        <f t="shared" si="41"/>
        <v>70000000</v>
      </c>
      <c r="R303" s="34">
        <f t="shared" si="42"/>
        <v>70000000</v>
      </c>
      <c r="S303" s="211"/>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50">
        <v>70000000</v>
      </c>
      <c r="BG303" s="350"/>
      <c r="BH303" s="350"/>
      <c r="BI303" s="350"/>
      <c r="BJ303" s="350"/>
      <c r="BK303" s="33"/>
      <c r="BL303" s="350"/>
      <c r="BM303" s="352"/>
      <c r="BN303" s="352"/>
      <c r="BO303" s="352"/>
      <c r="BP303" s="33"/>
      <c r="BQ303" s="33"/>
      <c r="BR303" s="33"/>
      <c r="BS303" s="33"/>
      <c r="BT303" s="33"/>
      <c r="BU303" s="33"/>
      <c r="BV303" s="33"/>
      <c r="BW303" s="33"/>
      <c r="BX303" s="33"/>
      <c r="BY303" s="33"/>
      <c r="BZ303" s="33"/>
      <c r="CA303" s="33"/>
      <c r="CB303" s="33"/>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c r="GT303" s="198"/>
      <c r="GU303" s="198"/>
      <c r="GV303" s="198"/>
      <c r="GW303" s="198"/>
      <c r="GX303" s="198"/>
      <c r="GY303" s="198"/>
      <c r="GZ303" s="198"/>
      <c r="HA303" s="198"/>
      <c r="HB303" s="198"/>
      <c r="HC303" s="198"/>
      <c r="HD303" s="198"/>
      <c r="HE303" s="198"/>
      <c r="HF303" s="198"/>
      <c r="HG303" s="198"/>
      <c r="HH303" s="198"/>
      <c r="HI303" s="198"/>
      <c r="HJ303" s="198"/>
      <c r="HK303" s="198"/>
      <c r="HL303" s="198"/>
      <c r="HM303" s="198"/>
      <c r="HN303" s="198"/>
    </row>
    <row r="304" spans="1:222" ht="40.799999999999997" x14ac:dyDescent="0.2">
      <c r="A304" s="21" t="s">
        <v>174</v>
      </c>
      <c r="B304" s="21" t="s">
        <v>87</v>
      </c>
      <c r="C304" s="21" t="s">
        <v>87</v>
      </c>
      <c r="D304" s="90" t="s">
        <v>87</v>
      </c>
      <c r="E304" s="174" t="s">
        <v>60</v>
      </c>
      <c r="F304" s="585" t="s">
        <v>490</v>
      </c>
      <c r="G304" s="83" t="s">
        <v>1179</v>
      </c>
      <c r="H304" s="8" t="s">
        <v>66</v>
      </c>
      <c r="I304" s="430" t="s">
        <v>575</v>
      </c>
      <c r="J304" s="430" t="s">
        <v>533</v>
      </c>
      <c r="K304" s="430" t="s">
        <v>534</v>
      </c>
      <c r="L304" s="431" t="s">
        <v>535</v>
      </c>
      <c r="M304" s="491" t="s">
        <v>945</v>
      </c>
      <c r="N304" s="530" t="s">
        <v>946</v>
      </c>
      <c r="O304" s="135" t="s">
        <v>532</v>
      </c>
      <c r="P304" s="29">
        <f t="shared" si="40"/>
        <v>468267110</v>
      </c>
      <c r="Q304" s="193">
        <f t="shared" si="41"/>
        <v>468267110</v>
      </c>
      <c r="R304" s="34">
        <f t="shared" si="42"/>
        <v>468267110</v>
      </c>
      <c r="S304" s="211"/>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50"/>
      <c r="BG304" s="350">
        <v>1000000</v>
      </c>
      <c r="BH304" s="350"/>
      <c r="BI304" s="350"/>
      <c r="BJ304" s="350"/>
      <c r="BK304" s="33"/>
      <c r="BL304" s="350">
        <v>467267110</v>
      </c>
      <c r="BM304" s="352"/>
      <c r="BN304" s="352"/>
      <c r="BO304" s="352"/>
      <c r="BP304" s="33"/>
      <c r="BQ304" s="33"/>
      <c r="BR304" s="33"/>
      <c r="BS304" s="33"/>
      <c r="BT304" s="33"/>
      <c r="BU304" s="33"/>
      <c r="BV304" s="33"/>
      <c r="BW304" s="33"/>
      <c r="BX304" s="33"/>
      <c r="BY304" s="33"/>
      <c r="BZ304" s="33"/>
      <c r="CA304" s="33"/>
      <c r="CB304" s="33"/>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c r="GT304" s="198"/>
      <c r="GU304" s="198"/>
      <c r="GV304" s="198"/>
      <c r="GW304" s="198"/>
      <c r="GX304" s="198"/>
      <c r="GY304" s="198"/>
      <c r="GZ304" s="198"/>
      <c r="HA304" s="198"/>
      <c r="HB304" s="198"/>
      <c r="HC304" s="198"/>
      <c r="HD304" s="198"/>
      <c r="HE304" s="198"/>
      <c r="HF304" s="198"/>
      <c r="HG304" s="198"/>
      <c r="HH304" s="198"/>
      <c r="HI304" s="198"/>
      <c r="HJ304" s="198"/>
      <c r="HK304" s="198"/>
      <c r="HL304" s="198"/>
      <c r="HM304" s="198"/>
      <c r="HN304" s="198"/>
    </row>
    <row r="305" spans="1:222" x14ac:dyDescent="0.2">
      <c r="A305" s="341" t="s">
        <v>143</v>
      </c>
      <c r="B305" s="341"/>
      <c r="C305" s="341"/>
      <c r="D305" s="341"/>
      <c r="E305" s="342"/>
      <c r="F305" s="563"/>
      <c r="G305" s="110"/>
      <c r="H305" s="113"/>
      <c r="I305" s="526"/>
      <c r="J305" s="526"/>
      <c r="K305" s="526"/>
      <c r="L305" s="527"/>
      <c r="M305" s="526"/>
      <c r="N305" s="526"/>
      <c r="O305" s="345" t="s">
        <v>204</v>
      </c>
      <c r="P305" s="29">
        <f t="shared" si="40"/>
        <v>0</v>
      </c>
      <c r="Q305" s="193">
        <f t="shared" si="41"/>
        <v>0</v>
      </c>
      <c r="R305" s="34">
        <f t="shared" si="42"/>
        <v>0</v>
      </c>
      <c r="S305" s="275"/>
      <c r="T305" s="189"/>
      <c r="U305" s="189"/>
      <c r="V305" s="358"/>
      <c r="W305" s="189"/>
      <c r="X305" s="189"/>
      <c r="Y305" s="189"/>
      <c r="Z305" s="358"/>
      <c r="AA305" s="358"/>
      <c r="AB305" s="358"/>
      <c r="AC305" s="358"/>
      <c r="AD305" s="358"/>
      <c r="AE305" s="358"/>
      <c r="AF305" s="358"/>
      <c r="AG305" s="358"/>
      <c r="AH305" s="358"/>
      <c r="AI305" s="358"/>
      <c r="AJ305" s="358"/>
      <c r="AK305" s="358"/>
      <c r="AL305" s="358"/>
      <c r="AM305" s="358"/>
      <c r="AN305" s="358"/>
      <c r="AO305" s="358"/>
      <c r="AP305" s="358"/>
      <c r="AQ305" s="358"/>
      <c r="AR305" s="358"/>
      <c r="AS305" s="358"/>
      <c r="AT305" s="358"/>
      <c r="AU305" s="358"/>
      <c r="AV305" s="358"/>
      <c r="AW305" s="358"/>
      <c r="AX305" s="358"/>
      <c r="AY305" s="358"/>
      <c r="AZ305" s="358"/>
      <c r="BA305" s="358"/>
      <c r="BB305" s="358"/>
      <c r="BC305" s="358"/>
      <c r="BD305" s="358"/>
      <c r="BE305" s="358"/>
      <c r="BF305" s="358"/>
      <c r="BG305" s="358"/>
      <c r="BH305" s="358"/>
      <c r="BI305" s="358"/>
      <c r="BJ305" s="358"/>
      <c r="BK305" s="358"/>
      <c r="BL305" s="358"/>
      <c r="BM305" s="358"/>
      <c r="BN305" s="358"/>
      <c r="BO305" s="358"/>
      <c r="BP305" s="358"/>
      <c r="BQ305" s="358"/>
      <c r="BR305" s="358"/>
      <c r="BS305" s="358"/>
      <c r="BT305" s="358"/>
      <c r="BU305" s="358"/>
      <c r="BV305" s="358"/>
      <c r="BW305" s="358"/>
      <c r="BX305" s="358"/>
      <c r="BY305" s="358"/>
      <c r="BZ305" s="358"/>
      <c r="CA305" s="358"/>
      <c r="CB305" s="358"/>
      <c r="CC305" s="359"/>
      <c r="CD305" s="359"/>
      <c r="CE305" s="359"/>
      <c r="CF305" s="359"/>
      <c r="CG305" s="359"/>
      <c r="CH305" s="359"/>
      <c r="CI305" s="359"/>
      <c r="CJ305" s="359"/>
      <c r="CK305" s="359"/>
      <c r="CL305" s="359"/>
      <c r="CM305" s="359"/>
      <c r="CN305" s="359"/>
      <c r="CO305" s="359"/>
      <c r="CP305" s="359"/>
      <c r="CQ305" s="359"/>
      <c r="CR305" s="359"/>
      <c r="CS305" s="359"/>
      <c r="CT305" s="359"/>
      <c r="CU305" s="359"/>
      <c r="CV305" s="359"/>
      <c r="CW305" s="359"/>
      <c r="CX305" s="359"/>
      <c r="CY305" s="359"/>
      <c r="CZ305" s="359"/>
      <c r="DA305" s="359"/>
      <c r="DB305" s="359"/>
      <c r="DC305" s="359"/>
      <c r="DD305" s="359"/>
      <c r="DE305" s="359"/>
      <c r="DF305" s="359"/>
      <c r="DG305" s="359"/>
      <c r="DH305" s="359"/>
      <c r="DI305" s="359"/>
      <c r="DJ305" s="359"/>
      <c r="DK305" s="359"/>
      <c r="DL305" s="359"/>
      <c r="DM305" s="359"/>
      <c r="DN305" s="359"/>
      <c r="DO305" s="359"/>
      <c r="DP305" s="359"/>
      <c r="DQ305" s="359"/>
      <c r="DR305" s="359"/>
      <c r="DS305" s="359"/>
      <c r="DT305" s="359"/>
      <c r="DU305" s="359"/>
      <c r="DV305" s="359"/>
      <c r="DW305" s="359"/>
      <c r="DX305" s="359"/>
      <c r="DY305" s="359"/>
      <c r="DZ305" s="359"/>
      <c r="EA305" s="359"/>
      <c r="EB305" s="359"/>
      <c r="EC305" s="359"/>
      <c r="ED305" s="359"/>
      <c r="EE305" s="359"/>
      <c r="EF305" s="359"/>
      <c r="EG305" s="359"/>
      <c r="EH305" s="359"/>
      <c r="EI305" s="359"/>
      <c r="EJ305" s="359"/>
      <c r="EK305" s="359"/>
      <c r="EL305" s="359"/>
      <c r="EM305" s="359"/>
      <c r="EN305" s="359"/>
      <c r="EO305" s="359"/>
      <c r="EP305" s="359"/>
      <c r="EQ305" s="359"/>
      <c r="ER305" s="359"/>
      <c r="ES305" s="359"/>
      <c r="ET305" s="359"/>
      <c r="EU305" s="359"/>
      <c r="EV305" s="359"/>
      <c r="EW305" s="359"/>
      <c r="EX305" s="359"/>
      <c r="EY305" s="359"/>
      <c r="EZ305" s="359"/>
      <c r="FA305" s="359"/>
      <c r="FB305" s="359"/>
      <c r="FC305" s="359"/>
      <c r="FD305" s="359"/>
      <c r="FE305" s="359"/>
      <c r="FF305" s="359"/>
      <c r="FG305" s="359"/>
      <c r="FH305" s="359"/>
      <c r="FI305" s="359"/>
      <c r="FJ305" s="359"/>
      <c r="FK305" s="359"/>
      <c r="FL305" s="359"/>
      <c r="FM305" s="359"/>
      <c r="FN305" s="359"/>
      <c r="FO305" s="359"/>
      <c r="FP305" s="359"/>
      <c r="FQ305" s="359"/>
      <c r="FR305" s="359"/>
      <c r="FS305" s="359"/>
      <c r="FT305" s="359"/>
      <c r="FU305" s="359"/>
      <c r="FV305" s="359"/>
      <c r="FW305" s="359"/>
      <c r="FX305" s="359"/>
      <c r="FY305" s="359"/>
      <c r="FZ305" s="359"/>
      <c r="GA305" s="359"/>
      <c r="GB305" s="359"/>
      <c r="GC305" s="359"/>
      <c r="GD305" s="359"/>
      <c r="GE305" s="359"/>
      <c r="GF305" s="359"/>
      <c r="GG305" s="359"/>
      <c r="GH305" s="359"/>
      <c r="GI305" s="359"/>
      <c r="GJ305" s="359"/>
      <c r="GK305" s="359"/>
      <c r="GL305" s="359"/>
      <c r="GM305" s="359"/>
      <c r="GN305" s="359"/>
      <c r="GO305" s="359"/>
      <c r="GP305" s="359"/>
      <c r="GQ305" s="359"/>
      <c r="GR305" s="359"/>
      <c r="GS305" s="359"/>
      <c r="GT305" s="359"/>
      <c r="GU305" s="359"/>
      <c r="GV305" s="359"/>
      <c r="GW305" s="359"/>
      <c r="GX305" s="359"/>
      <c r="GY305" s="359"/>
      <c r="GZ305" s="359"/>
      <c r="HA305" s="359"/>
      <c r="HB305" s="359"/>
      <c r="HC305" s="359"/>
      <c r="HD305" s="359"/>
      <c r="HE305" s="359"/>
      <c r="HF305" s="359"/>
      <c r="HG305" s="359"/>
      <c r="HH305" s="359"/>
      <c r="HI305" s="359"/>
      <c r="HJ305" s="359"/>
      <c r="HK305" s="359"/>
      <c r="HL305" s="359"/>
      <c r="HM305" s="359"/>
      <c r="HN305" s="359"/>
    </row>
    <row r="306" spans="1:222" x14ac:dyDescent="0.2">
      <c r="A306" s="13" t="s">
        <v>143</v>
      </c>
      <c r="B306" s="13" t="s">
        <v>55</v>
      </c>
      <c r="C306" s="13"/>
      <c r="D306" s="13"/>
      <c r="E306" s="87"/>
      <c r="F306" s="564"/>
      <c r="G306" s="112"/>
      <c r="H306" s="14"/>
      <c r="I306" s="434"/>
      <c r="J306" s="434"/>
      <c r="K306" s="434"/>
      <c r="L306" s="435"/>
      <c r="M306" s="434"/>
      <c r="N306" s="434"/>
      <c r="O306" s="15" t="s">
        <v>57</v>
      </c>
      <c r="P306" s="29">
        <f t="shared" si="40"/>
        <v>0</v>
      </c>
      <c r="Q306" s="193">
        <f t="shared" si="41"/>
        <v>0</v>
      </c>
      <c r="R306" s="34">
        <f t="shared" si="42"/>
        <v>0</v>
      </c>
      <c r="S306" s="199"/>
      <c r="T306" s="34"/>
      <c r="U306" s="34"/>
      <c r="V306" s="360"/>
      <c r="W306" s="34"/>
      <c r="X306" s="34"/>
      <c r="Y306" s="34"/>
      <c r="Z306" s="360"/>
      <c r="AA306" s="360"/>
      <c r="AB306" s="360"/>
      <c r="AC306" s="360"/>
      <c r="AD306" s="360"/>
      <c r="AE306" s="360"/>
      <c r="AF306" s="360"/>
      <c r="AG306" s="360"/>
      <c r="AH306" s="360"/>
      <c r="AI306" s="360"/>
      <c r="AJ306" s="360"/>
      <c r="AK306" s="360"/>
      <c r="AL306" s="360"/>
      <c r="AM306" s="360"/>
      <c r="AN306" s="360"/>
      <c r="AO306" s="360"/>
      <c r="AP306" s="360"/>
      <c r="AQ306" s="360"/>
      <c r="AR306" s="360"/>
      <c r="AS306" s="360"/>
      <c r="AT306" s="360"/>
      <c r="AU306" s="360"/>
      <c r="AV306" s="360"/>
      <c r="AW306" s="360"/>
      <c r="AX306" s="360"/>
      <c r="AY306" s="360"/>
      <c r="AZ306" s="360"/>
      <c r="BA306" s="360"/>
      <c r="BB306" s="360"/>
      <c r="BC306" s="360"/>
      <c r="BD306" s="360"/>
      <c r="BE306" s="360"/>
      <c r="BF306" s="360"/>
      <c r="BG306" s="360"/>
      <c r="BH306" s="360"/>
      <c r="BI306" s="360"/>
      <c r="BJ306" s="360"/>
      <c r="BK306" s="360"/>
      <c r="BL306" s="360"/>
      <c r="BM306" s="360"/>
      <c r="BN306" s="360"/>
      <c r="BO306" s="360"/>
      <c r="BP306" s="360"/>
      <c r="BQ306" s="360"/>
      <c r="BR306" s="360"/>
      <c r="BS306" s="360"/>
      <c r="BT306" s="360"/>
      <c r="BU306" s="360"/>
      <c r="BV306" s="360"/>
      <c r="BW306" s="360"/>
      <c r="BX306" s="360"/>
      <c r="BY306" s="360"/>
      <c r="BZ306" s="360"/>
      <c r="CA306" s="360"/>
      <c r="CB306" s="360"/>
      <c r="CC306" s="361"/>
      <c r="CD306" s="361"/>
      <c r="CE306" s="361"/>
      <c r="CF306" s="361"/>
      <c r="CG306" s="361"/>
      <c r="CH306" s="361"/>
      <c r="CI306" s="361"/>
      <c r="CJ306" s="361"/>
      <c r="CK306" s="361"/>
      <c r="CL306" s="361"/>
      <c r="CM306" s="361"/>
      <c r="CN306" s="361"/>
      <c r="CO306" s="361"/>
      <c r="CP306" s="361"/>
      <c r="CQ306" s="361"/>
      <c r="CR306" s="361"/>
      <c r="CS306" s="361"/>
      <c r="CT306" s="361"/>
      <c r="CU306" s="361"/>
      <c r="CV306" s="361"/>
      <c r="CW306" s="361"/>
      <c r="CX306" s="361"/>
      <c r="CY306" s="361"/>
      <c r="CZ306" s="361"/>
      <c r="DA306" s="361"/>
      <c r="DB306" s="361"/>
      <c r="DC306" s="361"/>
      <c r="DD306" s="361"/>
      <c r="DE306" s="361"/>
      <c r="DF306" s="361"/>
      <c r="DG306" s="361"/>
      <c r="DH306" s="361"/>
      <c r="DI306" s="361"/>
      <c r="DJ306" s="361"/>
      <c r="DK306" s="361"/>
      <c r="DL306" s="361"/>
      <c r="DM306" s="361"/>
      <c r="DN306" s="361"/>
      <c r="DO306" s="361"/>
      <c r="DP306" s="361"/>
      <c r="DQ306" s="361"/>
      <c r="DR306" s="361"/>
      <c r="DS306" s="361"/>
      <c r="DT306" s="361"/>
      <c r="DU306" s="361"/>
      <c r="DV306" s="361"/>
      <c r="DW306" s="361"/>
      <c r="DX306" s="361"/>
      <c r="DY306" s="361"/>
      <c r="DZ306" s="361"/>
      <c r="EA306" s="361"/>
      <c r="EB306" s="361"/>
      <c r="EC306" s="361"/>
      <c r="ED306" s="361"/>
      <c r="EE306" s="361"/>
      <c r="EF306" s="361"/>
      <c r="EG306" s="361"/>
      <c r="EH306" s="361"/>
      <c r="EI306" s="361"/>
      <c r="EJ306" s="361"/>
      <c r="EK306" s="361"/>
      <c r="EL306" s="361"/>
      <c r="EM306" s="361"/>
      <c r="EN306" s="361"/>
      <c r="EO306" s="361"/>
      <c r="EP306" s="361"/>
      <c r="EQ306" s="361"/>
      <c r="ER306" s="361"/>
      <c r="ES306" s="361"/>
      <c r="ET306" s="361"/>
      <c r="EU306" s="361"/>
      <c r="EV306" s="361"/>
      <c r="EW306" s="361"/>
      <c r="EX306" s="361"/>
      <c r="EY306" s="361"/>
      <c r="EZ306" s="361"/>
      <c r="FA306" s="361"/>
      <c r="FB306" s="361"/>
      <c r="FC306" s="361"/>
      <c r="FD306" s="361"/>
      <c r="FE306" s="361"/>
      <c r="FF306" s="361"/>
      <c r="FG306" s="361"/>
      <c r="FH306" s="361"/>
      <c r="FI306" s="361"/>
      <c r="FJ306" s="361"/>
      <c r="FK306" s="361"/>
      <c r="FL306" s="361"/>
      <c r="FM306" s="361"/>
      <c r="FN306" s="361"/>
      <c r="FO306" s="361"/>
      <c r="FP306" s="361"/>
      <c r="FQ306" s="361"/>
      <c r="FR306" s="361"/>
      <c r="FS306" s="361"/>
      <c r="FT306" s="361"/>
      <c r="FU306" s="361"/>
      <c r="FV306" s="361"/>
      <c r="FW306" s="361"/>
      <c r="FX306" s="361"/>
      <c r="FY306" s="361"/>
      <c r="FZ306" s="361"/>
      <c r="GA306" s="361"/>
      <c r="GB306" s="361"/>
      <c r="GC306" s="361"/>
      <c r="GD306" s="361"/>
      <c r="GE306" s="361"/>
      <c r="GF306" s="361"/>
      <c r="GG306" s="361"/>
      <c r="GH306" s="361"/>
      <c r="GI306" s="361"/>
      <c r="GJ306" s="361"/>
      <c r="GK306" s="361"/>
      <c r="GL306" s="361"/>
      <c r="GM306" s="361"/>
      <c r="GN306" s="361"/>
      <c r="GO306" s="361"/>
      <c r="GP306" s="361"/>
      <c r="GQ306" s="361"/>
      <c r="GR306" s="361"/>
      <c r="GS306" s="361"/>
      <c r="GT306" s="361"/>
      <c r="GU306" s="361"/>
      <c r="GV306" s="361"/>
      <c r="GW306" s="361"/>
      <c r="GX306" s="361"/>
      <c r="GY306" s="361"/>
      <c r="GZ306" s="361"/>
      <c r="HA306" s="361"/>
      <c r="HB306" s="361"/>
      <c r="HC306" s="361"/>
      <c r="HD306" s="361"/>
      <c r="HE306" s="361"/>
      <c r="HF306" s="361"/>
      <c r="HG306" s="361"/>
      <c r="HH306" s="361"/>
      <c r="HI306" s="361"/>
      <c r="HJ306" s="361"/>
      <c r="HK306" s="361"/>
      <c r="HL306" s="361"/>
      <c r="HM306" s="361"/>
      <c r="HN306" s="361"/>
    </row>
    <row r="307" spans="1:222" x14ac:dyDescent="0.2">
      <c r="A307" s="205" t="s">
        <v>143</v>
      </c>
      <c r="B307" s="205" t="s">
        <v>55</v>
      </c>
      <c r="C307" s="205" t="s">
        <v>71</v>
      </c>
      <c r="D307" s="205"/>
      <c r="E307" s="206"/>
      <c r="F307" s="565"/>
      <c r="G307" s="94"/>
      <c r="H307" s="208"/>
      <c r="I307" s="436"/>
      <c r="J307" s="436"/>
      <c r="K307" s="436"/>
      <c r="L307" s="437"/>
      <c r="M307" s="436"/>
      <c r="N307" s="436"/>
      <c r="O307" s="209" t="s">
        <v>72</v>
      </c>
      <c r="P307" s="29">
        <f t="shared" si="40"/>
        <v>0</v>
      </c>
      <c r="Q307" s="193">
        <f t="shared" si="41"/>
        <v>0</v>
      </c>
      <c r="R307" s="34">
        <f t="shared" si="42"/>
        <v>0</v>
      </c>
      <c r="S307" s="199"/>
      <c r="T307" s="34"/>
      <c r="U307" s="34"/>
      <c r="V307" s="360"/>
      <c r="W307" s="34"/>
      <c r="X307" s="34"/>
      <c r="Y307" s="34"/>
      <c r="Z307" s="360"/>
      <c r="AA307" s="360"/>
      <c r="AB307" s="360"/>
      <c r="AC307" s="360"/>
      <c r="AD307" s="360"/>
      <c r="AE307" s="360"/>
      <c r="AF307" s="360"/>
      <c r="AG307" s="360"/>
      <c r="AH307" s="360"/>
      <c r="AI307" s="360"/>
      <c r="AJ307" s="360"/>
      <c r="AK307" s="360"/>
      <c r="AL307" s="360"/>
      <c r="AM307" s="360"/>
      <c r="AN307" s="360"/>
      <c r="AO307" s="360"/>
      <c r="AP307" s="360"/>
      <c r="AQ307" s="360"/>
      <c r="AR307" s="360"/>
      <c r="AS307" s="360"/>
      <c r="AT307" s="360"/>
      <c r="AU307" s="360"/>
      <c r="AV307" s="360"/>
      <c r="AW307" s="360"/>
      <c r="AX307" s="360"/>
      <c r="AY307" s="360"/>
      <c r="AZ307" s="360"/>
      <c r="BA307" s="360"/>
      <c r="BB307" s="360"/>
      <c r="BC307" s="360"/>
      <c r="BD307" s="360"/>
      <c r="BE307" s="360"/>
      <c r="BF307" s="360"/>
      <c r="BG307" s="360"/>
      <c r="BH307" s="360"/>
      <c r="BI307" s="360"/>
      <c r="BJ307" s="360"/>
      <c r="BK307" s="360"/>
      <c r="BL307" s="360"/>
      <c r="BM307" s="360"/>
      <c r="BN307" s="360"/>
      <c r="BO307" s="360"/>
      <c r="BP307" s="360"/>
      <c r="BQ307" s="360"/>
      <c r="BR307" s="360"/>
      <c r="BS307" s="360"/>
      <c r="BT307" s="360"/>
      <c r="BU307" s="360"/>
      <c r="BV307" s="360"/>
      <c r="BW307" s="360"/>
      <c r="BX307" s="360"/>
      <c r="BY307" s="360"/>
      <c r="BZ307" s="360"/>
      <c r="CA307" s="360"/>
      <c r="CB307" s="360"/>
      <c r="CC307" s="361"/>
      <c r="CD307" s="361"/>
      <c r="CE307" s="361"/>
      <c r="CF307" s="361"/>
      <c r="CG307" s="361"/>
      <c r="CH307" s="361"/>
      <c r="CI307" s="361"/>
      <c r="CJ307" s="361"/>
      <c r="CK307" s="361"/>
      <c r="CL307" s="361"/>
      <c r="CM307" s="361"/>
      <c r="CN307" s="361"/>
      <c r="CO307" s="361"/>
      <c r="CP307" s="361"/>
      <c r="CQ307" s="361"/>
      <c r="CR307" s="361"/>
      <c r="CS307" s="361"/>
      <c r="CT307" s="361"/>
      <c r="CU307" s="361"/>
      <c r="CV307" s="361"/>
      <c r="CW307" s="361"/>
      <c r="CX307" s="361"/>
      <c r="CY307" s="361"/>
      <c r="CZ307" s="361"/>
      <c r="DA307" s="361"/>
      <c r="DB307" s="361"/>
      <c r="DC307" s="361"/>
      <c r="DD307" s="361"/>
      <c r="DE307" s="361"/>
      <c r="DF307" s="361"/>
      <c r="DG307" s="361"/>
      <c r="DH307" s="361"/>
      <c r="DI307" s="361"/>
      <c r="DJ307" s="361"/>
      <c r="DK307" s="361"/>
      <c r="DL307" s="361"/>
      <c r="DM307" s="361"/>
      <c r="DN307" s="361"/>
      <c r="DO307" s="361"/>
      <c r="DP307" s="361"/>
      <c r="DQ307" s="361"/>
      <c r="DR307" s="361"/>
      <c r="DS307" s="361"/>
      <c r="DT307" s="361"/>
      <c r="DU307" s="361"/>
      <c r="DV307" s="361"/>
      <c r="DW307" s="361"/>
      <c r="DX307" s="361"/>
      <c r="DY307" s="361"/>
      <c r="DZ307" s="361"/>
      <c r="EA307" s="361"/>
      <c r="EB307" s="361"/>
      <c r="EC307" s="361"/>
      <c r="ED307" s="361"/>
      <c r="EE307" s="361"/>
      <c r="EF307" s="361"/>
      <c r="EG307" s="361"/>
      <c r="EH307" s="361"/>
      <c r="EI307" s="361"/>
      <c r="EJ307" s="361"/>
      <c r="EK307" s="361"/>
      <c r="EL307" s="361"/>
      <c r="EM307" s="361"/>
      <c r="EN307" s="361"/>
      <c r="EO307" s="361"/>
      <c r="EP307" s="361"/>
      <c r="EQ307" s="361"/>
      <c r="ER307" s="361"/>
      <c r="ES307" s="361"/>
      <c r="ET307" s="361"/>
      <c r="EU307" s="361"/>
      <c r="EV307" s="361"/>
      <c r="EW307" s="361"/>
      <c r="EX307" s="361"/>
      <c r="EY307" s="361"/>
      <c r="EZ307" s="361"/>
      <c r="FA307" s="361"/>
      <c r="FB307" s="361"/>
      <c r="FC307" s="361"/>
      <c r="FD307" s="361"/>
      <c r="FE307" s="361"/>
      <c r="FF307" s="361"/>
      <c r="FG307" s="361"/>
      <c r="FH307" s="361"/>
      <c r="FI307" s="361"/>
      <c r="FJ307" s="361"/>
      <c r="FK307" s="361"/>
      <c r="FL307" s="361"/>
      <c r="FM307" s="361"/>
      <c r="FN307" s="361"/>
      <c r="FO307" s="361"/>
      <c r="FP307" s="361"/>
      <c r="FQ307" s="361"/>
      <c r="FR307" s="361"/>
      <c r="FS307" s="361"/>
      <c r="FT307" s="361"/>
      <c r="FU307" s="361"/>
      <c r="FV307" s="361"/>
      <c r="FW307" s="361"/>
      <c r="FX307" s="361"/>
      <c r="FY307" s="361"/>
      <c r="FZ307" s="361"/>
      <c r="GA307" s="361"/>
      <c r="GB307" s="361"/>
      <c r="GC307" s="361"/>
      <c r="GD307" s="361"/>
      <c r="GE307" s="361"/>
      <c r="GF307" s="361"/>
      <c r="GG307" s="361"/>
      <c r="GH307" s="361"/>
      <c r="GI307" s="361"/>
      <c r="GJ307" s="361"/>
      <c r="GK307" s="361"/>
      <c r="GL307" s="361"/>
      <c r="GM307" s="361"/>
      <c r="GN307" s="361"/>
      <c r="GO307" s="361"/>
      <c r="GP307" s="361"/>
      <c r="GQ307" s="361"/>
      <c r="GR307" s="361"/>
      <c r="GS307" s="361"/>
      <c r="GT307" s="361"/>
      <c r="GU307" s="361"/>
      <c r="GV307" s="361"/>
      <c r="GW307" s="361"/>
      <c r="GX307" s="361"/>
      <c r="GY307" s="361"/>
      <c r="GZ307" s="361"/>
      <c r="HA307" s="361"/>
      <c r="HB307" s="361"/>
      <c r="HC307" s="361"/>
      <c r="HD307" s="361"/>
      <c r="HE307" s="361"/>
      <c r="HF307" s="361"/>
      <c r="HG307" s="361"/>
      <c r="HH307" s="361"/>
      <c r="HI307" s="361"/>
      <c r="HJ307" s="361"/>
      <c r="HK307" s="361"/>
      <c r="HL307" s="361"/>
      <c r="HM307" s="361"/>
      <c r="HN307" s="361"/>
    </row>
    <row r="308" spans="1:222" x14ac:dyDescent="0.2">
      <c r="A308" s="30" t="s">
        <v>143</v>
      </c>
      <c r="B308" s="30" t="s">
        <v>55</v>
      </c>
      <c r="C308" s="30" t="s">
        <v>71</v>
      </c>
      <c r="D308" s="30" t="s">
        <v>74</v>
      </c>
      <c r="E308" s="89"/>
      <c r="F308" s="578"/>
      <c r="G308" s="97"/>
      <c r="H308" s="19"/>
      <c r="I308" s="446"/>
      <c r="J308" s="446"/>
      <c r="K308" s="446"/>
      <c r="L308" s="447"/>
      <c r="M308" s="446"/>
      <c r="N308" s="446"/>
      <c r="O308" s="20" t="s">
        <v>75</v>
      </c>
      <c r="P308" s="29">
        <f t="shared" si="40"/>
        <v>0</v>
      </c>
      <c r="Q308" s="193">
        <f t="shared" si="41"/>
        <v>0</v>
      </c>
      <c r="R308" s="34">
        <f t="shared" si="42"/>
        <v>0</v>
      </c>
      <c r="S308" s="199"/>
      <c r="T308" s="34"/>
      <c r="U308" s="34"/>
      <c r="V308" s="360"/>
      <c r="W308" s="34"/>
      <c r="X308" s="34"/>
      <c r="Y308" s="34"/>
      <c r="Z308" s="360"/>
      <c r="AA308" s="360"/>
      <c r="AB308" s="360"/>
      <c r="AC308" s="360"/>
      <c r="AD308" s="360"/>
      <c r="AE308" s="360"/>
      <c r="AF308" s="360"/>
      <c r="AG308" s="360"/>
      <c r="AH308" s="360"/>
      <c r="AI308" s="360"/>
      <c r="AJ308" s="360"/>
      <c r="AK308" s="360"/>
      <c r="AL308" s="360"/>
      <c r="AM308" s="360"/>
      <c r="AN308" s="360"/>
      <c r="AO308" s="360"/>
      <c r="AP308" s="360"/>
      <c r="AQ308" s="360"/>
      <c r="AR308" s="360"/>
      <c r="AS308" s="360"/>
      <c r="AT308" s="360"/>
      <c r="AU308" s="360"/>
      <c r="AV308" s="360"/>
      <c r="AW308" s="360"/>
      <c r="AX308" s="360"/>
      <c r="AY308" s="360"/>
      <c r="AZ308" s="360"/>
      <c r="BA308" s="360"/>
      <c r="BB308" s="360"/>
      <c r="BC308" s="360"/>
      <c r="BD308" s="360"/>
      <c r="BE308" s="360"/>
      <c r="BF308" s="360"/>
      <c r="BG308" s="360"/>
      <c r="BH308" s="360"/>
      <c r="BI308" s="360"/>
      <c r="BJ308" s="360"/>
      <c r="BK308" s="360"/>
      <c r="BL308" s="360"/>
      <c r="BM308" s="360"/>
      <c r="BN308" s="360"/>
      <c r="BO308" s="360"/>
      <c r="BP308" s="360"/>
      <c r="BQ308" s="360"/>
      <c r="BR308" s="360"/>
      <c r="BS308" s="360"/>
      <c r="BT308" s="360"/>
      <c r="BU308" s="360"/>
      <c r="BV308" s="360"/>
      <c r="BW308" s="360"/>
      <c r="BX308" s="360"/>
      <c r="BY308" s="360"/>
      <c r="BZ308" s="360"/>
      <c r="CA308" s="360"/>
      <c r="CB308" s="360"/>
      <c r="CC308" s="361"/>
      <c r="CD308" s="361"/>
      <c r="CE308" s="361"/>
      <c r="CF308" s="361"/>
      <c r="CG308" s="361"/>
      <c r="CH308" s="361"/>
      <c r="CI308" s="361"/>
      <c r="CJ308" s="361"/>
      <c r="CK308" s="361"/>
      <c r="CL308" s="361"/>
      <c r="CM308" s="361"/>
      <c r="CN308" s="361"/>
      <c r="CO308" s="361"/>
      <c r="CP308" s="361"/>
      <c r="CQ308" s="361"/>
      <c r="CR308" s="361"/>
      <c r="CS308" s="361"/>
      <c r="CT308" s="361"/>
      <c r="CU308" s="361"/>
      <c r="CV308" s="361"/>
      <c r="CW308" s="361"/>
      <c r="CX308" s="361"/>
      <c r="CY308" s="361"/>
      <c r="CZ308" s="361"/>
      <c r="DA308" s="361"/>
      <c r="DB308" s="361"/>
      <c r="DC308" s="361"/>
      <c r="DD308" s="361"/>
      <c r="DE308" s="361"/>
      <c r="DF308" s="361"/>
      <c r="DG308" s="361"/>
      <c r="DH308" s="361"/>
      <c r="DI308" s="361"/>
      <c r="DJ308" s="361"/>
      <c r="DK308" s="361"/>
      <c r="DL308" s="361"/>
      <c r="DM308" s="361"/>
      <c r="DN308" s="361"/>
      <c r="DO308" s="361"/>
      <c r="DP308" s="361"/>
      <c r="DQ308" s="361"/>
      <c r="DR308" s="361"/>
      <c r="DS308" s="361"/>
      <c r="DT308" s="361"/>
      <c r="DU308" s="361"/>
      <c r="DV308" s="361"/>
      <c r="DW308" s="361"/>
      <c r="DX308" s="361"/>
      <c r="DY308" s="361"/>
      <c r="DZ308" s="361"/>
      <c r="EA308" s="361"/>
      <c r="EB308" s="361"/>
      <c r="EC308" s="361"/>
      <c r="ED308" s="361"/>
      <c r="EE308" s="361"/>
      <c r="EF308" s="361"/>
      <c r="EG308" s="361"/>
      <c r="EH308" s="361"/>
      <c r="EI308" s="361"/>
      <c r="EJ308" s="361"/>
      <c r="EK308" s="361"/>
      <c r="EL308" s="361"/>
      <c r="EM308" s="361"/>
      <c r="EN308" s="361"/>
      <c r="EO308" s="361"/>
      <c r="EP308" s="361"/>
      <c r="EQ308" s="361"/>
      <c r="ER308" s="361"/>
      <c r="ES308" s="361"/>
      <c r="ET308" s="361"/>
      <c r="EU308" s="361"/>
      <c r="EV308" s="361"/>
      <c r="EW308" s="361"/>
      <c r="EX308" s="361"/>
      <c r="EY308" s="361"/>
      <c r="EZ308" s="361"/>
      <c r="FA308" s="361"/>
      <c r="FB308" s="361"/>
      <c r="FC308" s="361"/>
      <c r="FD308" s="361"/>
      <c r="FE308" s="361"/>
      <c r="FF308" s="361"/>
      <c r="FG308" s="361"/>
      <c r="FH308" s="361"/>
      <c r="FI308" s="361"/>
      <c r="FJ308" s="361"/>
      <c r="FK308" s="361"/>
      <c r="FL308" s="361"/>
      <c r="FM308" s="361"/>
      <c r="FN308" s="361"/>
      <c r="FO308" s="361"/>
      <c r="FP308" s="361"/>
      <c r="FQ308" s="361"/>
      <c r="FR308" s="361"/>
      <c r="FS308" s="361"/>
      <c r="FT308" s="361"/>
      <c r="FU308" s="361"/>
      <c r="FV308" s="361"/>
      <c r="FW308" s="361"/>
      <c r="FX308" s="361"/>
      <c r="FY308" s="361"/>
      <c r="FZ308" s="361"/>
      <c r="GA308" s="361"/>
      <c r="GB308" s="361"/>
      <c r="GC308" s="361"/>
      <c r="GD308" s="361"/>
      <c r="GE308" s="361"/>
      <c r="GF308" s="361"/>
      <c r="GG308" s="361"/>
      <c r="GH308" s="361"/>
      <c r="GI308" s="361"/>
      <c r="GJ308" s="361"/>
      <c r="GK308" s="361"/>
      <c r="GL308" s="361"/>
      <c r="GM308" s="361"/>
      <c r="GN308" s="361"/>
      <c r="GO308" s="361"/>
      <c r="GP308" s="361"/>
      <c r="GQ308" s="361"/>
      <c r="GR308" s="361"/>
      <c r="GS308" s="361"/>
      <c r="GT308" s="361"/>
      <c r="GU308" s="361"/>
      <c r="GV308" s="361"/>
      <c r="GW308" s="361"/>
      <c r="GX308" s="361"/>
      <c r="GY308" s="361"/>
      <c r="GZ308" s="361"/>
      <c r="HA308" s="361"/>
      <c r="HB308" s="361"/>
      <c r="HC308" s="361"/>
      <c r="HD308" s="361"/>
      <c r="HE308" s="361"/>
      <c r="HF308" s="361"/>
      <c r="HG308" s="361"/>
      <c r="HH308" s="361"/>
      <c r="HI308" s="361"/>
      <c r="HJ308" s="361"/>
      <c r="HK308" s="361"/>
      <c r="HL308" s="361"/>
      <c r="HM308" s="361"/>
      <c r="HN308" s="361"/>
    </row>
    <row r="309" spans="1:222" x14ac:dyDescent="0.2">
      <c r="A309" s="60" t="s">
        <v>143</v>
      </c>
      <c r="B309" s="60" t="s">
        <v>55</v>
      </c>
      <c r="C309" s="60" t="s">
        <v>71</v>
      </c>
      <c r="D309" s="60" t="s">
        <v>74</v>
      </c>
      <c r="E309" s="92" t="s">
        <v>76</v>
      </c>
      <c r="F309" s="573"/>
      <c r="G309" s="117"/>
      <c r="H309" s="349"/>
      <c r="I309" s="528"/>
      <c r="J309" s="528"/>
      <c r="K309" s="528"/>
      <c r="L309" s="529"/>
      <c r="M309" s="451"/>
      <c r="N309" s="451"/>
      <c r="O309" s="57" t="s">
        <v>77</v>
      </c>
      <c r="P309" s="29"/>
      <c r="Q309" s="193">
        <f t="shared" si="41"/>
        <v>0</v>
      </c>
      <c r="R309" s="34">
        <f t="shared" si="42"/>
        <v>0</v>
      </c>
      <c r="S309" s="199"/>
      <c r="T309" s="34"/>
      <c r="U309" s="34"/>
      <c r="V309" s="360"/>
      <c r="W309" s="34"/>
      <c r="X309" s="34"/>
      <c r="Y309" s="34"/>
      <c r="Z309" s="360"/>
      <c r="AA309" s="360"/>
      <c r="AB309" s="360"/>
      <c r="AC309" s="360"/>
      <c r="AD309" s="360"/>
      <c r="AE309" s="360"/>
      <c r="AF309" s="360"/>
      <c r="AG309" s="360"/>
      <c r="AH309" s="360"/>
      <c r="AI309" s="360"/>
      <c r="AJ309" s="360"/>
      <c r="AK309" s="360"/>
      <c r="AL309" s="360"/>
      <c r="AM309" s="360"/>
      <c r="AN309" s="360"/>
      <c r="AO309" s="360"/>
      <c r="AP309" s="360"/>
      <c r="AQ309" s="360"/>
      <c r="AR309" s="360"/>
      <c r="AS309" s="360"/>
      <c r="AT309" s="360"/>
      <c r="AU309" s="360"/>
      <c r="AV309" s="360"/>
      <c r="AW309" s="360"/>
      <c r="AX309" s="360"/>
      <c r="AY309" s="360"/>
      <c r="AZ309" s="360"/>
      <c r="BA309" s="360"/>
      <c r="BB309" s="360"/>
      <c r="BC309" s="360"/>
      <c r="BD309" s="360"/>
      <c r="BE309" s="360"/>
      <c r="BF309" s="360"/>
      <c r="BG309" s="360"/>
      <c r="BH309" s="360"/>
      <c r="BI309" s="360"/>
      <c r="BJ309" s="360"/>
      <c r="BK309" s="360"/>
      <c r="BL309" s="360"/>
      <c r="BM309" s="360"/>
      <c r="BN309" s="360"/>
      <c r="BO309" s="360"/>
      <c r="BP309" s="360"/>
      <c r="BQ309" s="360"/>
      <c r="BR309" s="360"/>
      <c r="BS309" s="360"/>
      <c r="BT309" s="360"/>
      <c r="BU309" s="360"/>
      <c r="BV309" s="360"/>
      <c r="BW309" s="360"/>
      <c r="BX309" s="360"/>
      <c r="BY309" s="360"/>
      <c r="BZ309" s="360"/>
      <c r="CA309" s="360"/>
      <c r="CB309" s="360"/>
      <c r="CC309" s="362"/>
      <c r="CD309" s="362"/>
      <c r="CE309" s="362"/>
      <c r="CF309" s="362"/>
      <c r="CG309" s="362"/>
      <c r="CH309" s="362"/>
      <c r="CI309" s="362"/>
      <c r="CJ309" s="362"/>
      <c r="CK309" s="362"/>
      <c r="CL309" s="362"/>
      <c r="CM309" s="362"/>
      <c r="CN309" s="362"/>
      <c r="CO309" s="362"/>
      <c r="CP309" s="362"/>
      <c r="CQ309" s="362"/>
      <c r="CR309" s="362"/>
      <c r="CS309" s="362"/>
      <c r="CT309" s="362"/>
      <c r="CU309" s="362"/>
      <c r="CV309" s="362"/>
      <c r="CW309" s="362"/>
      <c r="CX309" s="362"/>
      <c r="CY309" s="362"/>
      <c r="CZ309" s="362"/>
      <c r="DA309" s="362"/>
      <c r="DB309" s="362"/>
      <c r="DC309" s="362"/>
      <c r="DD309" s="362"/>
      <c r="DE309" s="362"/>
      <c r="DF309" s="362"/>
      <c r="DG309" s="362"/>
      <c r="DH309" s="362"/>
      <c r="DI309" s="362"/>
      <c r="DJ309" s="362"/>
      <c r="DK309" s="362"/>
      <c r="DL309" s="362"/>
      <c r="DM309" s="362"/>
      <c r="DN309" s="362"/>
      <c r="DO309" s="362"/>
      <c r="DP309" s="362"/>
      <c r="DQ309" s="362"/>
      <c r="DR309" s="362"/>
      <c r="DS309" s="362"/>
      <c r="DT309" s="362"/>
      <c r="DU309" s="362"/>
      <c r="DV309" s="362"/>
      <c r="DW309" s="362"/>
      <c r="DX309" s="362"/>
      <c r="DY309" s="362"/>
      <c r="DZ309" s="362"/>
      <c r="EA309" s="362"/>
      <c r="EB309" s="362"/>
      <c r="EC309" s="362"/>
      <c r="ED309" s="362"/>
      <c r="EE309" s="362"/>
      <c r="EF309" s="362"/>
      <c r="EG309" s="362"/>
      <c r="EH309" s="362"/>
      <c r="EI309" s="362"/>
      <c r="EJ309" s="362"/>
      <c r="EK309" s="362"/>
      <c r="EL309" s="362"/>
      <c r="EM309" s="362"/>
      <c r="EN309" s="362"/>
      <c r="EO309" s="362"/>
      <c r="EP309" s="362"/>
      <c r="EQ309" s="362"/>
      <c r="ER309" s="362"/>
      <c r="ES309" s="362"/>
      <c r="ET309" s="362"/>
      <c r="EU309" s="362"/>
      <c r="EV309" s="362"/>
      <c r="EW309" s="362"/>
      <c r="EX309" s="362"/>
      <c r="EY309" s="362"/>
      <c r="EZ309" s="362"/>
      <c r="FA309" s="362"/>
      <c r="FB309" s="362"/>
      <c r="FC309" s="362"/>
      <c r="FD309" s="362"/>
      <c r="FE309" s="362"/>
      <c r="FF309" s="362"/>
      <c r="FG309" s="362"/>
      <c r="FH309" s="362"/>
      <c r="FI309" s="362"/>
      <c r="FJ309" s="362"/>
      <c r="FK309" s="362"/>
      <c r="FL309" s="362"/>
      <c r="FM309" s="362"/>
      <c r="FN309" s="362"/>
      <c r="FO309" s="362"/>
      <c r="FP309" s="362"/>
      <c r="FQ309" s="362"/>
      <c r="FR309" s="362"/>
      <c r="FS309" s="362"/>
      <c r="FT309" s="362"/>
      <c r="FU309" s="362"/>
      <c r="FV309" s="362"/>
      <c r="FW309" s="362"/>
      <c r="FX309" s="362"/>
      <c r="FY309" s="362"/>
      <c r="FZ309" s="362"/>
      <c r="GA309" s="362"/>
      <c r="GB309" s="362"/>
      <c r="GC309" s="362"/>
      <c r="GD309" s="362"/>
      <c r="GE309" s="362"/>
      <c r="GF309" s="362"/>
      <c r="GG309" s="362"/>
      <c r="GH309" s="362"/>
      <c r="GI309" s="362"/>
      <c r="GJ309" s="362"/>
      <c r="GK309" s="362"/>
      <c r="GL309" s="362"/>
      <c r="GM309" s="362"/>
      <c r="GN309" s="362"/>
      <c r="GO309" s="362"/>
      <c r="GP309" s="362"/>
      <c r="GQ309" s="362"/>
      <c r="GR309" s="362"/>
      <c r="GS309" s="362"/>
      <c r="GT309" s="362"/>
      <c r="GU309" s="362"/>
      <c r="GV309" s="362"/>
      <c r="GW309" s="362"/>
      <c r="GX309" s="362"/>
      <c r="GY309" s="362"/>
      <c r="GZ309" s="362"/>
      <c r="HA309" s="362"/>
      <c r="HB309" s="362"/>
      <c r="HC309" s="362"/>
      <c r="HD309" s="362"/>
      <c r="HE309" s="362"/>
      <c r="HF309" s="362"/>
      <c r="HG309" s="362"/>
      <c r="HH309" s="362"/>
      <c r="HI309" s="362"/>
      <c r="HJ309" s="362"/>
      <c r="HK309" s="362"/>
      <c r="HL309" s="362"/>
      <c r="HM309" s="362"/>
      <c r="HN309" s="362"/>
    </row>
    <row r="310" spans="1:222" ht="53.4" customHeight="1" x14ac:dyDescent="0.2">
      <c r="A310" s="21" t="s">
        <v>143</v>
      </c>
      <c r="B310" s="21" t="s">
        <v>55</v>
      </c>
      <c r="C310" s="21" t="s">
        <v>71</v>
      </c>
      <c r="D310" s="21" t="s">
        <v>74</v>
      </c>
      <c r="E310" s="45" t="s">
        <v>76</v>
      </c>
      <c r="F310" s="568">
        <v>2018005810143</v>
      </c>
      <c r="G310" s="50" t="s">
        <v>440</v>
      </c>
      <c r="H310" s="50" t="s">
        <v>73</v>
      </c>
      <c r="I310" s="545" t="s">
        <v>441</v>
      </c>
      <c r="J310" s="455" t="s">
        <v>442</v>
      </c>
      <c r="K310" s="455" t="s">
        <v>443</v>
      </c>
      <c r="L310" s="456">
        <v>1</v>
      </c>
      <c r="M310" s="531" t="s">
        <v>265</v>
      </c>
      <c r="N310" s="458" t="s">
        <v>821</v>
      </c>
      <c r="O310" s="149" t="s">
        <v>735</v>
      </c>
      <c r="P310" s="29">
        <f>Q310</f>
        <v>1000000000.2</v>
      </c>
      <c r="Q310" s="193">
        <f t="shared" si="41"/>
        <v>1000000000.2</v>
      </c>
      <c r="R310" s="34">
        <f t="shared" si="42"/>
        <v>1000000000.2</v>
      </c>
      <c r="S310" s="199"/>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63">
        <v>1000000000.2</v>
      </c>
      <c r="BX310" s="363"/>
      <c r="BY310" s="363"/>
      <c r="BZ310" s="363"/>
      <c r="CA310" s="363"/>
      <c r="CB310" s="363"/>
      <c r="CC310" s="180"/>
      <c r="CD310" s="180"/>
      <c r="CE310" s="180"/>
      <c r="CF310" s="180"/>
      <c r="CG310" s="180"/>
      <c r="CH310" s="180"/>
      <c r="CI310" s="180"/>
      <c r="CJ310" s="180"/>
      <c r="CK310" s="180"/>
      <c r="CL310" s="180"/>
      <c r="CM310" s="180"/>
      <c r="CN310" s="180"/>
      <c r="CO310" s="180"/>
      <c r="CP310" s="180"/>
      <c r="CQ310" s="180"/>
      <c r="CR310" s="180"/>
      <c r="CS310" s="180"/>
      <c r="CT310" s="180"/>
      <c r="CU310" s="180"/>
      <c r="CV310" s="180"/>
      <c r="CW310" s="180"/>
      <c r="CX310" s="180"/>
      <c r="CY310" s="180"/>
      <c r="CZ310" s="180"/>
      <c r="DA310" s="180"/>
      <c r="DB310" s="180"/>
      <c r="DC310" s="180"/>
      <c r="DD310" s="180"/>
      <c r="DE310" s="180"/>
      <c r="DF310" s="180"/>
      <c r="DG310" s="180"/>
      <c r="DH310" s="180"/>
      <c r="DI310" s="180"/>
      <c r="DJ310" s="180"/>
      <c r="DK310" s="180"/>
      <c r="DL310" s="180"/>
      <c r="DM310" s="180"/>
      <c r="DN310" s="180"/>
      <c r="DO310" s="180"/>
      <c r="DP310" s="180"/>
      <c r="DQ310" s="180"/>
      <c r="DR310" s="180"/>
      <c r="DS310" s="180"/>
      <c r="DT310" s="180"/>
      <c r="DU310" s="180"/>
      <c r="DV310" s="180"/>
      <c r="DW310" s="180"/>
      <c r="DX310" s="180"/>
      <c r="DY310" s="180"/>
      <c r="DZ310" s="180"/>
      <c r="EA310" s="180"/>
      <c r="EB310" s="180"/>
      <c r="EC310" s="180"/>
      <c r="ED310" s="180"/>
      <c r="EE310" s="180"/>
      <c r="EF310" s="180"/>
      <c r="EG310" s="180"/>
      <c r="EH310" s="180"/>
      <c r="EI310" s="180"/>
      <c r="EJ310" s="180"/>
      <c r="EK310" s="180"/>
      <c r="EL310" s="180"/>
      <c r="EM310" s="180"/>
      <c r="EN310" s="180"/>
      <c r="EO310" s="180"/>
      <c r="EP310" s="180"/>
      <c r="EQ310" s="180"/>
      <c r="ER310" s="180"/>
      <c r="ES310" s="180"/>
      <c r="ET310" s="180"/>
      <c r="EU310" s="180"/>
      <c r="EV310" s="180"/>
      <c r="EW310" s="180"/>
      <c r="EX310" s="180"/>
      <c r="EY310" s="180"/>
      <c r="EZ310" s="180"/>
      <c r="FA310" s="180"/>
      <c r="FB310" s="180"/>
      <c r="FC310" s="180"/>
      <c r="FD310" s="180"/>
      <c r="FE310" s="180"/>
      <c r="FF310" s="180"/>
      <c r="FG310" s="180"/>
      <c r="FH310" s="180"/>
      <c r="FI310" s="180"/>
      <c r="FJ310" s="180"/>
      <c r="FK310" s="180"/>
      <c r="FL310" s="180"/>
      <c r="FM310" s="180"/>
      <c r="FN310" s="180"/>
      <c r="FO310" s="180"/>
      <c r="FP310" s="180"/>
      <c r="FQ310" s="180"/>
      <c r="FR310" s="180"/>
      <c r="FS310" s="180"/>
      <c r="FT310" s="180"/>
      <c r="FU310" s="180"/>
      <c r="FV310" s="180"/>
      <c r="FW310" s="180"/>
      <c r="FX310" s="180"/>
      <c r="FY310" s="180"/>
      <c r="FZ310" s="180"/>
      <c r="GA310" s="180"/>
      <c r="GB310" s="180"/>
      <c r="GC310" s="180"/>
      <c r="GD310" s="180"/>
      <c r="GE310" s="180"/>
      <c r="GF310" s="180"/>
      <c r="GG310" s="180"/>
      <c r="GH310" s="180"/>
      <c r="GI310" s="180"/>
      <c r="GJ310" s="180"/>
      <c r="GK310" s="180"/>
      <c r="GL310" s="180"/>
      <c r="GM310" s="180"/>
      <c r="GN310" s="180"/>
      <c r="GO310" s="180"/>
      <c r="GP310" s="180"/>
      <c r="GQ310" s="180"/>
      <c r="GR310" s="180"/>
      <c r="GS310" s="180"/>
      <c r="GT310" s="180"/>
      <c r="GU310" s="180"/>
      <c r="GV310" s="180"/>
      <c r="GW310" s="180"/>
      <c r="GX310" s="180"/>
      <c r="GY310" s="180"/>
      <c r="GZ310" s="180"/>
      <c r="HA310" s="180"/>
      <c r="HB310" s="180"/>
      <c r="HC310" s="180"/>
      <c r="HD310" s="180"/>
      <c r="HE310" s="180"/>
      <c r="HF310" s="180"/>
      <c r="HG310" s="180"/>
      <c r="HH310" s="180"/>
      <c r="HI310" s="180"/>
      <c r="HJ310" s="180"/>
      <c r="HK310" s="180"/>
      <c r="HL310" s="180"/>
      <c r="HM310" s="180"/>
      <c r="HN310" s="180"/>
    </row>
    <row r="311" spans="1:222" ht="50.4" customHeight="1" x14ac:dyDescent="0.2">
      <c r="A311" s="21" t="s">
        <v>143</v>
      </c>
      <c r="B311" s="21" t="s">
        <v>55</v>
      </c>
      <c r="C311" s="21" t="s">
        <v>71</v>
      </c>
      <c r="D311" s="21" t="s">
        <v>74</v>
      </c>
      <c r="E311" s="45" t="s">
        <v>76</v>
      </c>
      <c r="F311" s="568">
        <v>2018005810147</v>
      </c>
      <c r="G311" s="50" t="s">
        <v>444</v>
      </c>
      <c r="H311" s="50" t="s">
        <v>73</v>
      </c>
      <c r="I311" s="545" t="s">
        <v>445</v>
      </c>
      <c r="J311" s="455" t="s">
        <v>446</v>
      </c>
      <c r="K311" s="455" t="s">
        <v>447</v>
      </c>
      <c r="L311" s="456">
        <v>1</v>
      </c>
      <c r="M311" s="531" t="s">
        <v>267</v>
      </c>
      <c r="N311" s="458" t="s">
        <v>827</v>
      </c>
      <c r="O311" s="149" t="s">
        <v>736</v>
      </c>
      <c r="P311" s="29">
        <f>Q311</f>
        <v>550000000</v>
      </c>
      <c r="Q311" s="193">
        <f t="shared" si="41"/>
        <v>550000000</v>
      </c>
      <c r="R311" s="34">
        <f t="shared" si="42"/>
        <v>550000000</v>
      </c>
      <c r="S311" s="199"/>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63">
        <v>550000000</v>
      </c>
      <c r="BX311" s="363"/>
      <c r="BY311" s="363"/>
      <c r="BZ311" s="363"/>
      <c r="CA311" s="363"/>
      <c r="CB311" s="363"/>
      <c r="CC311" s="180"/>
      <c r="CD311" s="180"/>
      <c r="CE311" s="180"/>
      <c r="CF311" s="180"/>
      <c r="CG311" s="180"/>
      <c r="CH311" s="180"/>
      <c r="CI311" s="180"/>
      <c r="CJ311" s="180"/>
      <c r="CK311" s="180"/>
      <c r="CL311" s="180"/>
      <c r="CM311" s="180"/>
      <c r="CN311" s="180"/>
      <c r="CO311" s="180"/>
      <c r="CP311" s="180"/>
      <c r="CQ311" s="180"/>
      <c r="CR311" s="180"/>
      <c r="CS311" s="180"/>
      <c r="CT311" s="180"/>
      <c r="CU311" s="180"/>
      <c r="CV311" s="180"/>
      <c r="CW311" s="180"/>
      <c r="CX311" s="180"/>
      <c r="CY311" s="180"/>
      <c r="CZ311" s="180"/>
      <c r="DA311" s="180"/>
      <c r="DB311" s="180"/>
      <c r="DC311" s="180"/>
      <c r="DD311" s="180"/>
      <c r="DE311" s="180"/>
      <c r="DF311" s="180"/>
      <c r="DG311" s="180"/>
      <c r="DH311" s="180"/>
      <c r="DI311" s="180"/>
      <c r="DJ311" s="180"/>
      <c r="DK311" s="180"/>
      <c r="DL311" s="180"/>
      <c r="DM311" s="180"/>
      <c r="DN311" s="180"/>
      <c r="DO311" s="180"/>
      <c r="DP311" s="180"/>
      <c r="DQ311" s="180"/>
      <c r="DR311" s="180"/>
      <c r="DS311" s="180"/>
      <c r="DT311" s="180"/>
      <c r="DU311" s="180"/>
      <c r="DV311" s="180"/>
      <c r="DW311" s="180"/>
      <c r="DX311" s="180"/>
      <c r="DY311" s="180"/>
      <c r="DZ311" s="180"/>
      <c r="EA311" s="180"/>
      <c r="EB311" s="180"/>
      <c r="EC311" s="180"/>
      <c r="ED311" s="180"/>
      <c r="EE311" s="180"/>
      <c r="EF311" s="180"/>
      <c r="EG311" s="180"/>
      <c r="EH311" s="180"/>
      <c r="EI311" s="180"/>
      <c r="EJ311" s="180"/>
      <c r="EK311" s="180"/>
      <c r="EL311" s="180"/>
      <c r="EM311" s="180"/>
      <c r="EN311" s="180"/>
      <c r="EO311" s="180"/>
      <c r="EP311" s="180"/>
      <c r="EQ311" s="180"/>
      <c r="ER311" s="180"/>
      <c r="ES311" s="180"/>
      <c r="ET311" s="180"/>
      <c r="EU311" s="180"/>
      <c r="EV311" s="180"/>
      <c r="EW311" s="180"/>
      <c r="EX311" s="180"/>
      <c r="EY311" s="180"/>
      <c r="EZ311" s="180"/>
      <c r="FA311" s="180"/>
      <c r="FB311" s="180"/>
      <c r="FC311" s="180"/>
      <c r="FD311" s="180"/>
      <c r="FE311" s="180"/>
      <c r="FF311" s="180"/>
      <c r="FG311" s="180"/>
      <c r="FH311" s="180"/>
      <c r="FI311" s="180"/>
      <c r="FJ311" s="180"/>
      <c r="FK311" s="180"/>
      <c r="FL311" s="180"/>
      <c r="FM311" s="180"/>
      <c r="FN311" s="180"/>
      <c r="FO311" s="180"/>
      <c r="FP311" s="180"/>
      <c r="FQ311" s="180"/>
      <c r="FR311" s="180"/>
      <c r="FS311" s="180"/>
      <c r="FT311" s="180"/>
      <c r="FU311" s="180"/>
      <c r="FV311" s="180"/>
      <c r="FW311" s="180"/>
      <c r="FX311" s="180"/>
      <c r="FY311" s="180"/>
      <c r="FZ311" s="180"/>
      <c r="GA311" s="180"/>
      <c r="GB311" s="180"/>
      <c r="GC311" s="180"/>
      <c r="GD311" s="180"/>
      <c r="GE311" s="180"/>
      <c r="GF311" s="180"/>
      <c r="GG311" s="180"/>
      <c r="GH311" s="180"/>
      <c r="GI311" s="180"/>
      <c r="GJ311" s="180"/>
      <c r="GK311" s="180"/>
      <c r="GL311" s="180"/>
      <c r="GM311" s="180"/>
      <c r="GN311" s="180"/>
      <c r="GO311" s="180"/>
      <c r="GP311" s="180"/>
      <c r="GQ311" s="180"/>
      <c r="GR311" s="180"/>
      <c r="GS311" s="180"/>
      <c r="GT311" s="180"/>
      <c r="GU311" s="180"/>
      <c r="GV311" s="180"/>
      <c r="GW311" s="180"/>
      <c r="GX311" s="180"/>
      <c r="GY311" s="180"/>
      <c r="GZ311" s="180"/>
      <c r="HA311" s="180"/>
      <c r="HB311" s="180"/>
      <c r="HC311" s="180"/>
      <c r="HD311" s="180"/>
      <c r="HE311" s="180"/>
      <c r="HF311" s="180"/>
      <c r="HG311" s="180"/>
      <c r="HH311" s="180"/>
      <c r="HI311" s="180"/>
      <c r="HJ311" s="180"/>
      <c r="HK311" s="180"/>
      <c r="HL311" s="180"/>
      <c r="HM311" s="180"/>
      <c r="HN311" s="180"/>
    </row>
    <row r="312" spans="1:222" ht="53.4" customHeight="1" x14ac:dyDescent="0.2">
      <c r="A312" s="21" t="s">
        <v>143</v>
      </c>
      <c r="B312" s="21" t="s">
        <v>55</v>
      </c>
      <c r="C312" s="21" t="s">
        <v>71</v>
      </c>
      <c r="D312" s="21" t="s">
        <v>74</v>
      </c>
      <c r="E312" s="45" t="s">
        <v>76</v>
      </c>
      <c r="F312" s="568">
        <v>2018005810145</v>
      </c>
      <c r="G312" s="50" t="s">
        <v>448</v>
      </c>
      <c r="H312" s="50" t="s">
        <v>73</v>
      </c>
      <c r="I312" s="455" t="s">
        <v>449</v>
      </c>
      <c r="J312" s="455" t="s">
        <v>446</v>
      </c>
      <c r="K312" s="455" t="s">
        <v>450</v>
      </c>
      <c r="L312" s="456" t="s">
        <v>857</v>
      </c>
      <c r="M312" s="531" t="s">
        <v>265</v>
      </c>
      <c r="N312" s="458" t="s">
        <v>821</v>
      </c>
      <c r="O312" s="149" t="s">
        <v>737</v>
      </c>
      <c r="P312" s="29">
        <f>Q312</f>
        <v>1625767253.6600001</v>
      </c>
      <c r="Q312" s="193">
        <f t="shared" si="41"/>
        <v>1625767253.6600001</v>
      </c>
      <c r="R312" s="34">
        <f t="shared" si="42"/>
        <v>1625767253.6600001</v>
      </c>
      <c r="S312" s="199"/>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63">
        <v>1625767253.6600001</v>
      </c>
      <c r="BX312" s="363"/>
      <c r="BY312" s="363"/>
      <c r="BZ312" s="363"/>
      <c r="CA312" s="363"/>
      <c r="CB312" s="363"/>
      <c r="CC312" s="180"/>
      <c r="CD312" s="180"/>
      <c r="CE312" s="180"/>
      <c r="CF312" s="180"/>
      <c r="CG312" s="180"/>
      <c r="CH312" s="180"/>
      <c r="CI312" s="180"/>
      <c r="CJ312" s="180"/>
      <c r="CK312" s="180"/>
      <c r="CL312" s="180"/>
      <c r="CM312" s="180"/>
      <c r="CN312" s="180"/>
      <c r="CO312" s="180"/>
      <c r="CP312" s="180"/>
      <c r="CQ312" s="180"/>
      <c r="CR312" s="180"/>
      <c r="CS312" s="180"/>
      <c r="CT312" s="180"/>
      <c r="CU312" s="180"/>
      <c r="CV312" s="180"/>
      <c r="CW312" s="180"/>
      <c r="CX312" s="180"/>
      <c r="CY312" s="180"/>
      <c r="CZ312" s="180"/>
      <c r="DA312" s="180"/>
      <c r="DB312" s="180"/>
      <c r="DC312" s="180"/>
      <c r="DD312" s="180"/>
      <c r="DE312" s="180"/>
      <c r="DF312" s="180"/>
      <c r="DG312" s="180"/>
      <c r="DH312" s="180"/>
      <c r="DI312" s="180"/>
      <c r="DJ312" s="180"/>
      <c r="DK312" s="180"/>
      <c r="DL312" s="180"/>
      <c r="DM312" s="180"/>
      <c r="DN312" s="180"/>
      <c r="DO312" s="180"/>
      <c r="DP312" s="180"/>
      <c r="DQ312" s="180"/>
      <c r="DR312" s="180"/>
      <c r="DS312" s="180"/>
      <c r="DT312" s="180"/>
      <c r="DU312" s="180"/>
      <c r="DV312" s="180"/>
      <c r="DW312" s="180"/>
      <c r="DX312" s="180"/>
      <c r="DY312" s="180"/>
      <c r="DZ312" s="180"/>
      <c r="EA312" s="180"/>
      <c r="EB312" s="180"/>
      <c r="EC312" s="180"/>
      <c r="ED312" s="180"/>
      <c r="EE312" s="180"/>
      <c r="EF312" s="180"/>
      <c r="EG312" s="180"/>
      <c r="EH312" s="180"/>
      <c r="EI312" s="180"/>
      <c r="EJ312" s="180"/>
      <c r="EK312" s="180"/>
      <c r="EL312" s="180"/>
      <c r="EM312" s="180"/>
      <c r="EN312" s="180"/>
      <c r="EO312" s="180"/>
      <c r="EP312" s="180"/>
      <c r="EQ312" s="180"/>
      <c r="ER312" s="180"/>
      <c r="ES312" s="180"/>
      <c r="ET312" s="180"/>
      <c r="EU312" s="180"/>
      <c r="EV312" s="180"/>
      <c r="EW312" s="180"/>
      <c r="EX312" s="180"/>
      <c r="EY312" s="180"/>
      <c r="EZ312" s="180"/>
      <c r="FA312" s="180"/>
      <c r="FB312" s="180"/>
      <c r="FC312" s="180"/>
      <c r="FD312" s="180"/>
      <c r="FE312" s="180"/>
      <c r="FF312" s="180"/>
      <c r="FG312" s="180"/>
      <c r="FH312" s="180"/>
      <c r="FI312" s="180"/>
      <c r="FJ312" s="180"/>
      <c r="FK312" s="180"/>
      <c r="FL312" s="180"/>
      <c r="FM312" s="180"/>
      <c r="FN312" s="180"/>
      <c r="FO312" s="180"/>
      <c r="FP312" s="180"/>
      <c r="FQ312" s="180"/>
      <c r="FR312" s="180"/>
      <c r="FS312" s="180"/>
      <c r="FT312" s="180"/>
      <c r="FU312" s="180"/>
      <c r="FV312" s="180"/>
      <c r="FW312" s="180"/>
      <c r="FX312" s="180"/>
      <c r="FY312" s="180"/>
      <c r="FZ312" s="180"/>
      <c r="GA312" s="180"/>
      <c r="GB312" s="180"/>
      <c r="GC312" s="180"/>
      <c r="GD312" s="180"/>
      <c r="GE312" s="180"/>
      <c r="GF312" s="180"/>
      <c r="GG312" s="180"/>
      <c r="GH312" s="180"/>
      <c r="GI312" s="180"/>
      <c r="GJ312" s="180"/>
      <c r="GK312" s="180"/>
      <c r="GL312" s="180"/>
      <c r="GM312" s="180"/>
      <c r="GN312" s="180"/>
      <c r="GO312" s="180"/>
      <c r="GP312" s="180"/>
      <c r="GQ312" s="180"/>
      <c r="GR312" s="180"/>
      <c r="GS312" s="180"/>
      <c r="GT312" s="180"/>
      <c r="GU312" s="180"/>
      <c r="GV312" s="180"/>
      <c r="GW312" s="180"/>
      <c r="GX312" s="180"/>
      <c r="GY312" s="180"/>
      <c r="GZ312" s="180"/>
      <c r="HA312" s="180"/>
      <c r="HB312" s="180"/>
      <c r="HC312" s="180"/>
      <c r="HD312" s="180"/>
      <c r="HE312" s="180"/>
      <c r="HF312" s="180"/>
      <c r="HG312" s="180"/>
      <c r="HH312" s="180"/>
      <c r="HI312" s="180"/>
      <c r="HJ312" s="180"/>
      <c r="HK312" s="180"/>
      <c r="HL312" s="180"/>
      <c r="HM312" s="180"/>
      <c r="HN312" s="180"/>
    </row>
    <row r="313" spans="1:222" ht="30.6" x14ac:dyDescent="0.2">
      <c r="A313" s="21" t="s">
        <v>143</v>
      </c>
      <c r="B313" s="21" t="s">
        <v>55</v>
      </c>
      <c r="C313" s="21" t="s">
        <v>71</v>
      </c>
      <c r="D313" s="21" t="s">
        <v>74</v>
      </c>
      <c r="E313" s="45" t="s">
        <v>76</v>
      </c>
      <c r="F313" s="568">
        <v>2017005810506</v>
      </c>
      <c r="G313" s="79" t="s">
        <v>1180</v>
      </c>
      <c r="H313" s="79" t="s">
        <v>73</v>
      </c>
      <c r="I313" s="448" t="s">
        <v>441</v>
      </c>
      <c r="J313" s="468" t="s">
        <v>442</v>
      </c>
      <c r="K313" s="468" t="s">
        <v>443</v>
      </c>
      <c r="L313" s="470">
        <v>1</v>
      </c>
      <c r="M313" s="532" t="s">
        <v>265</v>
      </c>
      <c r="N313" s="443" t="s">
        <v>821</v>
      </c>
      <c r="O313" s="147" t="s">
        <v>782</v>
      </c>
      <c r="P313" s="29">
        <f>Q313</f>
        <v>2439232746.1399999</v>
      </c>
      <c r="Q313" s="193">
        <f t="shared" si="41"/>
        <v>2439232746.1399999</v>
      </c>
      <c r="R313" s="34">
        <f t="shared" si="42"/>
        <v>2439232746.1399999</v>
      </c>
      <c r="S313" s="199"/>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63">
        <v>2229232746.1399999</v>
      </c>
      <c r="BX313" s="363"/>
      <c r="BY313" s="363"/>
      <c r="BZ313" s="363"/>
      <c r="CA313" s="363"/>
      <c r="CB313" s="363">
        <v>210000000</v>
      </c>
      <c r="CC313" s="180"/>
      <c r="CD313" s="180"/>
      <c r="CE313" s="180"/>
      <c r="CF313" s="180"/>
      <c r="CG313" s="180"/>
      <c r="CH313" s="180"/>
      <c r="CI313" s="180"/>
      <c r="CJ313" s="180"/>
      <c r="CK313" s="180"/>
      <c r="CL313" s="180"/>
      <c r="CM313" s="180"/>
      <c r="CN313" s="180"/>
      <c r="CO313" s="180"/>
      <c r="CP313" s="180"/>
      <c r="CQ313" s="180"/>
      <c r="CR313" s="180"/>
      <c r="CS313" s="180"/>
      <c r="CT313" s="180"/>
      <c r="CU313" s="180"/>
      <c r="CV313" s="180"/>
      <c r="CW313" s="180"/>
      <c r="CX313" s="180"/>
      <c r="CY313" s="180"/>
      <c r="CZ313" s="180"/>
      <c r="DA313" s="180"/>
      <c r="DB313" s="180"/>
      <c r="DC313" s="180"/>
      <c r="DD313" s="180"/>
      <c r="DE313" s="180"/>
      <c r="DF313" s="180"/>
      <c r="DG313" s="180"/>
      <c r="DH313" s="180"/>
      <c r="DI313" s="180"/>
      <c r="DJ313" s="180"/>
      <c r="DK313" s="180"/>
      <c r="DL313" s="180"/>
      <c r="DM313" s="180"/>
      <c r="DN313" s="180"/>
      <c r="DO313" s="180"/>
      <c r="DP313" s="180"/>
      <c r="DQ313" s="180"/>
      <c r="DR313" s="180"/>
      <c r="DS313" s="180"/>
      <c r="DT313" s="180"/>
      <c r="DU313" s="180"/>
      <c r="DV313" s="180"/>
      <c r="DW313" s="180"/>
      <c r="DX313" s="180"/>
      <c r="DY313" s="180"/>
      <c r="DZ313" s="180"/>
      <c r="EA313" s="180"/>
      <c r="EB313" s="180"/>
      <c r="EC313" s="180"/>
      <c r="ED313" s="180"/>
      <c r="EE313" s="180"/>
      <c r="EF313" s="180"/>
      <c r="EG313" s="180"/>
      <c r="EH313" s="180"/>
      <c r="EI313" s="180"/>
      <c r="EJ313" s="180"/>
      <c r="EK313" s="180"/>
      <c r="EL313" s="180"/>
      <c r="EM313" s="180"/>
      <c r="EN313" s="180"/>
      <c r="EO313" s="180"/>
      <c r="EP313" s="180"/>
      <c r="EQ313" s="180"/>
      <c r="ER313" s="180"/>
      <c r="ES313" s="180"/>
      <c r="ET313" s="180"/>
      <c r="EU313" s="180"/>
      <c r="EV313" s="180"/>
      <c r="EW313" s="180"/>
      <c r="EX313" s="180"/>
      <c r="EY313" s="180"/>
      <c r="EZ313" s="180"/>
      <c r="FA313" s="180"/>
      <c r="FB313" s="180"/>
      <c r="FC313" s="180"/>
      <c r="FD313" s="180"/>
      <c r="FE313" s="180"/>
      <c r="FF313" s="180"/>
      <c r="FG313" s="180"/>
      <c r="FH313" s="180"/>
      <c r="FI313" s="180"/>
      <c r="FJ313" s="180"/>
      <c r="FK313" s="180"/>
      <c r="FL313" s="180"/>
      <c r="FM313" s="180"/>
      <c r="FN313" s="180"/>
      <c r="FO313" s="180"/>
      <c r="FP313" s="180"/>
      <c r="FQ313" s="180"/>
      <c r="FR313" s="180"/>
      <c r="FS313" s="180"/>
      <c r="FT313" s="180"/>
      <c r="FU313" s="180"/>
      <c r="FV313" s="180"/>
      <c r="FW313" s="180"/>
      <c r="FX313" s="180"/>
      <c r="FY313" s="180"/>
      <c r="FZ313" s="180"/>
      <c r="GA313" s="180"/>
      <c r="GB313" s="180"/>
      <c r="GC313" s="180"/>
      <c r="GD313" s="180"/>
      <c r="GE313" s="180"/>
      <c r="GF313" s="180"/>
      <c r="GG313" s="180"/>
      <c r="GH313" s="180"/>
      <c r="GI313" s="180"/>
      <c r="GJ313" s="180"/>
      <c r="GK313" s="180"/>
      <c r="GL313" s="180"/>
      <c r="GM313" s="180"/>
      <c r="GN313" s="180"/>
      <c r="GO313" s="180"/>
      <c r="GP313" s="180"/>
      <c r="GQ313" s="180"/>
      <c r="GR313" s="180"/>
      <c r="GS313" s="180"/>
      <c r="GT313" s="180"/>
      <c r="GU313" s="180"/>
      <c r="GV313" s="180"/>
      <c r="GW313" s="180"/>
      <c r="GX313" s="180"/>
      <c r="GY313" s="180"/>
      <c r="GZ313" s="180"/>
      <c r="HA313" s="180"/>
      <c r="HB313" s="180"/>
      <c r="HC313" s="180"/>
      <c r="HD313" s="180"/>
      <c r="HE313" s="180"/>
      <c r="HF313" s="180"/>
      <c r="HG313" s="180"/>
      <c r="HH313" s="180"/>
      <c r="HI313" s="180"/>
      <c r="HJ313" s="180"/>
      <c r="HK313" s="180"/>
      <c r="HL313" s="180"/>
      <c r="HM313" s="180"/>
      <c r="HN313" s="180"/>
    </row>
    <row r="314" spans="1:222" x14ac:dyDescent="0.2">
      <c r="A314" s="60" t="s">
        <v>143</v>
      </c>
      <c r="B314" s="60" t="s">
        <v>55</v>
      </c>
      <c r="C314" s="60" t="s">
        <v>71</v>
      </c>
      <c r="D314" s="60" t="s">
        <v>74</v>
      </c>
      <c r="E314" s="92" t="s">
        <v>205</v>
      </c>
      <c r="F314" s="573"/>
      <c r="G314" s="58"/>
      <c r="H314" s="58"/>
      <c r="I314" s="533"/>
      <c r="J314" s="533"/>
      <c r="K314" s="533"/>
      <c r="L314" s="534"/>
      <c r="M314" s="535"/>
      <c r="N314" s="451"/>
      <c r="O314" s="57" t="s">
        <v>206</v>
      </c>
      <c r="P314" s="29"/>
      <c r="Q314" s="193">
        <f t="shared" si="41"/>
        <v>0</v>
      </c>
      <c r="R314" s="34">
        <f t="shared" si="42"/>
        <v>0</v>
      </c>
      <c r="S314" s="199"/>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63"/>
      <c r="BX314" s="363"/>
      <c r="BY314" s="363"/>
      <c r="BZ314" s="363"/>
      <c r="CA314" s="363"/>
      <c r="CB314" s="363"/>
      <c r="CC314" s="204"/>
      <c r="CD314" s="204"/>
      <c r="CE314" s="204"/>
      <c r="CF314" s="204"/>
      <c r="CG314" s="204"/>
      <c r="CH314" s="204"/>
      <c r="CI314" s="204"/>
      <c r="CJ314" s="204"/>
      <c r="CK314" s="204"/>
      <c r="CL314" s="204"/>
      <c r="CM314" s="204"/>
      <c r="CN314" s="204"/>
      <c r="CO314" s="204"/>
      <c r="CP314" s="204"/>
      <c r="CQ314" s="204"/>
      <c r="CR314" s="204"/>
      <c r="CS314" s="204"/>
      <c r="CT314" s="204"/>
      <c r="CU314" s="204"/>
      <c r="CV314" s="204"/>
      <c r="CW314" s="204"/>
      <c r="CX314" s="204"/>
      <c r="CY314" s="204"/>
      <c r="CZ314" s="204"/>
      <c r="DA314" s="204"/>
      <c r="DB314" s="204"/>
      <c r="DC314" s="204"/>
      <c r="DD314" s="204"/>
      <c r="DE314" s="204"/>
      <c r="DF314" s="204"/>
      <c r="DG314" s="204"/>
      <c r="DH314" s="204"/>
      <c r="DI314" s="204"/>
      <c r="DJ314" s="204"/>
      <c r="DK314" s="204"/>
      <c r="DL314" s="204"/>
      <c r="DM314" s="204"/>
      <c r="DN314" s="204"/>
      <c r="DO314" s="204"/>
      <c r="DP314" s="204"/>
      <c r="DQ314" s="204"/>
      <c r="DR314" s="204"/>
      <c r="DS314" s="204"/>
      <c r="DT314" s="204"/>
      <c r="DU314" s="204"/>
      <c r="DV314" s="204"/>
      <c r="DW314" s="204"/>
      <c r="DX314" s="204"/>
      <c r="DY314" s="204"/>
      <c r="DZ314" s="204"/>
      <c r="EA314" s="204"/>
      <c r="EB314" s="204"/>
      <c r="EC314" s="204"/>
      <c r="ED314" s="204"/>
      <c r="EE314" s="204"/>
      <c r="EF314" s="204"/>
      <c r="EG314" s="204"/>
      <c r="EH314" s="204"/>
      <c r="EI314" s="204"/>
      <c r="EJ314" s="204"/>
      <c r="EK314" s="204"/>
      <c r="EL314" s="204"/>
      <c r="EM314" s="204"/>
      <c r="EN314" s="204"/>
      <c r="EO314" s="204"/>
      <c r="EP314" s="204"/>
      <c r="EQ314" s="204"/>
      <c r="ER314" s="204"/>
      <c r="ES314" s="204"/>
      <c r="ET314" s="204"/>
      <c r="EU314" s="204"/>
      <c r="EV314" s="204"/>
      <c r="EW314" s="204"/>
      <c r="EX314" s="204"/>
      <c r="EY314" s="204"/>
      <c r="EZ314" s="204"/>
      <c r="FA314" s="204"/>
      <c r="FB314" s="204"/>
      <c r="FC314" s="204"/>
      <c r="FD314" s="204"/>
      <c r="FE314" s="204"/>
      <c r="FF314" s="204"/>
      <c r="FG314" s="204"/>
      <c r="FH314" s="204"/>
      <c r="FI314" s="204"/>
      <c r="FJ314" s="204"/>
      <c r="FK314" s="204"/>
      <c r="FL314" s="204"/>
      <c r="FM314" s="204"/>
      <c r="FN314" s="204"/>
      <c r="FO314" s="204"/>
      <c r="FP314" s="204"/>
      <c r="FQ314" s="204"/>
      <c r="FR314" s="204"/>
      <c r="FS314" s="204"/>
      <c r="FT314" s="204"/>
      <c r="FU314" s="204"/>
      <c r="FV314" s="204"/>
      <c r="FW314" s="204"/>
      <c r="FX314" s="204"/>
      <c r="FY314" s="204"/>
      <c r="FZ314" s="204"/>
      <c r="GA314" s="204"/>
      <c r="GB314" s="204"/>
      <c r="GC314" s="204"/>
      <c r="GD314" s="204"/>
      <c r="GE314" s="204"/>
      <c r="GF314" s="204"/>
      <c r="GG314" s="204"/>
      <c r="GH314" s="204"/>
      <c r="GI314" s="204"/>
      <c r="GJ314" s="204"/>
      <c r="GK314" s="204"/>
      <c r="GL314" s="204"/>
      <c r="GM314" s="204"/>
      <c r="GN314" s="204"/>
      <c r="GO314" s="204"/>
      <c r="GP314" s="204"/>
      <c r="GQ314" s="204"/>
      <c r="GR314" s="204"/>
      <c r="GS314" s="204"/>
      <c r="GT314" s="204"/>
      <c r="GU314" s="204"/>
      <c r="GV314" s="204"/>
      <c r="GW314" s="204"/>
      <c r="GX314" s="204"/>
      <c r="GY314" s="204"/>
      <c r="GZ314" s="204"/>
      <c r="HA314" s="204"/>
      <c r="HB314" s="204"/>
      <c r="HC314" s="204"/>
      <c r="HD314" s="204"/>
      <c r="HE314" s="204"/>
      <c r="HF314" s="204"/>
      <c r="HG314" s="204"/>
      <c r="HH314" s="204"/>
      <c r="HI314" s="204"/>
      <c r="HJ314" s="204"/>
      <c r="HK314" s="204"/>
      <c r="HL314" s="204"/>
      <c r="HM314" s="204"/>
      <c r="HN314" s="204"/>
    </row>
    <row r="315" spans="1:222" ht="30.6" x14ac:dyDescent="0.2">
      <c r="A315" s="21" t="s">
        <v>143</v>
      </c>
      <c r="B315" s="21" t="s">
        <v>55</v>
      </c>
      <c r="C315" s="21" t="s">
        <v>71</v>
      </c>
      <c r="D315" s="39" t="s">
        <v>74</v>
      </c>
      <c r="E315" s="44" t="s">
        <v>205</v>
      </c>
      <c r="F315" s="580" t="s">
        <v>756</v>
      </c>
      <c r="G315" s="169" t="s">
        <v>1181</v>
      </c>
      <c r="H315" s="170" t="s">
        <v>66</v>
      </c>
      <c r="I315" s="448" t="s">
        <v>950</v>
      </c>
      <c r="J315" s="468" t="s">
        <v>948</v>
      </c>
      <c r="K315" s="468" t="s">
        <v>949</v>
      </c>
      <c r="L315" s="470">
        <v>2</v>
      </c>
      <c r="M315" s="470" t="s">
        <v>265</v>
      </c>
      <c r="N315" s="536" t="s">
        <v>821</v>
      </c>
      <c r="O315" s="148" t="s">
        <v>760</v>
      </c>
      <c r="P315" s="29">
        <f t="shared" ref="P315:P320" si="43">Q315</f>
        <v>1000000000</v>
      </c>
      <c r="Q315" s="193">
        <f t="shared" si="41"/>
        <v>1000000000</v>
      </c>
      <c r="R315" s="34">
        <f t="shared" si="42"/>
        <v>1000000000</v>
      </c>
      <c r="S315" s="199"/>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63">
        <v>1000000000</v>
      </c>
      <c r="BX315" s="363"/>
      <c r="BY315" s="363"/>
      <c r="BZ315" s="363"/>
      <c r="CA315" s="363"/>
      <c r="CB315" s="363"/>
      <c r="CC315" s="204"/>
      <c r="CD315" s="204"/>
      <c r="CE315" s="204"/>
      <c r="CF315" s="204"/>
      <c r="CG315" s="204"/>
      <c r="CH315" s="204"/>
      <c r="CI315" s="204"/>
      <c r="CJ315" s="204"/>
      <c r="CK315" s="204"/>
      <c r="CL315" s="204"/>
      <c r="CM315" s="204"/>
      <c r="CN315" s="204"/>
      <c r="CO315" s="204"/>
      <c r="CP315" s="204"/>
      <c r="CQ315" s="204"/>
      <c r="CR315" s="204"/>
      <c r="CS315" s="204"/>
      <c r="CT315" s="204"/>
      <c r="CU315" s="204"/>
      <c r="CV315" s="204"/>
      <c r="CW315" s="204"/>
      <c r="CX315" s="204"/>
      <c r="CY315" s="204"/>
      <c r="CZ315" s="204"/>
      <c r="DA315" s="204"/>
      <c r="DB315" s="204"/>
      <c r="DC315" s="204"/>
      <c r="DD315" s="204"/>
      <c r="DE315" s="204"/>
      <c r="DF315" s="204"/>
      <c r="DG315" s="204"/>
      <c r="DH315" s="204"/>
      <c r="DI315" s="204"/>
      <c r="DJ315" s="204"/>
      <c r="DK315" s="204"/>
      <c r="DL315" s="204"/>
      <c r="DM315" s="204"/>
      <c r="DN315" s="204"/>
      <c r="DO315" s="204"/>
      <c r="DP315" s="204"/>
      <c r="DQ315" s="204"/>
      <c r="DR315" s="204"/>
      <c r="DS315" s="204"/>
      <c r="DT315" s="204"/>
      <c r="DU315" s="204"/>
      <c r="DV315" s="204"/>
      <c r="DW315" s="204"/>
      <c r="DX315" s="204"/>
      <c r="DY315" s="204"/>
      <c r="DZ315" s="204"/>
      <c r="EA315" s="204"/>
      <c r="EB315" s="204"/>
      <c r="EC315" s="204"/>
      <c r="ED315" s="204"/>
      <c r="EE315" s="204"/>
      <c r="EF315" s="204"/>
      <c r="EG315" s="204"/>
      <c r="EH315" s="204"/>
      <c r="EI315" s="204"/>
      <c r="EJ315" s="204"/>
      <c r="EK315" s="204"/>
      <c r="EL315" s="204"/>
      <c r="EM315" s="204"/>
      <c r="EN315" s="204"/>
      <c r="EO315" s="204"/>
      <c r="EP315" s="204"/>
      <c r="EQ315" s="204"/>
      <c r="ER315" s="204"/>
      <c r="ES315" s="204"/>
      <c r="ET315" s="204"/>
      <c r="EU315" s="204"/>
      <c r="EV315" s="204"/>
      <c r="EW315" s="204"/>
      <c r="EX315" s="204"/>
      <c r="EY315" s="204"/>
      <c r="EZ315" s="204"/>
      <c r="FA315" s="204"/>
      <c r="FB315" s="204"/>
      <c r="FC315" s="204"/>
      <c r="FD315" s="204"/>
      <c r="FE315" s="204"/>
      <c r="FF315" s="204"/>
      <c r="FG315" s="204"/>
      <c r="FH315" s="204"/>
      <c r="FI315" s="204"/>
      <c r="FJ315" s="204"/>
      <c r="FK315" s="204"/>
      <c r="FL315" s="204"/>
      <c r="FM315" s="204"/>
      <c r="FN315" s="204"/>
      <c r="FO315" s="204"/>
      <c r="FP315" s="204"/>
      <c r="FQ315" s="204"/>
      <c r="FR315" s="204"/>
      <c r="FS315" s="204"/>
      <c r="FT315" s="204"/>
      <c r="FU315" s="204"/>
      <c r="FV315" s="204"/>
      <c r="FW315" s="204"/>
      <c r="FX315" s="204"/>
      <c r="FY315" s="204"/>
      <c r="FZ315" s="204"/>
      <c r="GA315" s="204"/>
      <c r="GB315" s="204"/>
      <c r="GC315" s="204"/>
      <c r="GD315" s="204"/>
      <c r="GE315" s="204"/>
      <c r="GF315" s="204"/>
      <c r="GG315" s="204"/>
      <c r="GH315" s="204"/>
      <c r="GI315" s="204"/>
      <c r="GJ315" s="204"/>
      <c r="GK315" s="204"/>
      <c r="GL315" s="204"/>
      <c r="GM315" s="204"/>
      <c r="GN315" s="204"/>
      <c r="GO315" s="204"/>
      <c r="GP315" s="204"/>
      <c r="GQ315" s="204"/>
      <c r="GR315" s="204"/>
      <c r="GS315" s="204"/>
      <c r="GT315" s="204"/>
      <c r="GU315" s="204"/>
      <c r="GV315" s="204"/>
      <c r="GW315" s="204"/>
      <c r="GX315" s="204"/>
      <c r="GY315" s="204"/>
      <c r="GZ315" s="204"/>
      <c r="HA315" s="204"/>
      <c r="HB315" s="204"/>
      <c r="HC315" s="204"/>
      <c r="HD315" s="204"/>
      <c r="HE315" s="204"/>
      <c r="HF315" s="204"/>
      <c r="HG315" s="204"/>
      <c r="HH315" s="180"/>
      <c r="HI315" s="180"/>
      <c r="HJ315" s="180"/>
      <c r="HK315" s="180"/>
      <c r="HL315" s="180"/>
      <c r="HM315" s="180"/>
      <c r="HN315" s="180"/>
    </row>
    <row r="316" spans="1:222" ht="30.6" x14ac:dyDescent="0.2">
      <c r="A316" s="21" t="s">
        <v>143</v>
      </c>
      <c r="B316" s="21" t="s">
        <v>55</v>
      </c>
      <c r="C316" s="45" t="s">
        <v>71</v>
      </c>
      <c r="D316" s="50" t="s">
        <v>74</v>
      </c>
      <c r="E316" s="174" t="s">
        <v>205</v>
      </c>
      <c r="F316" s="580">
        <v>2017005810508</v>
      </c>
      <c r="G316" s="79" t="s">
        <v>1182</v>
      </c>
      <c r="H316" s="171" t="s">
        <v>73</v>
      </c>
      <c r="I316" s="448" t="s">
        <v>950</v>
      </c>
      <c r="J316" s="468" t="s">
        <v>948</v>
      </c>
      <c r="K316" s="468" t="s">
        <v>949</v>
      </c>
      <c r="L316" s="470">
        <v>2</v>
      </c>
      <c r="M316" s="470" t="s">
        <v>265</v>
      </c>
      <c r="N316" s="536" t="s">
        <v>821</v>
      </c>
      <c r="O316" s="364" t="s">
        <v>757</v>
      </c>
      <c r="P316" s="29">
        <f t="shared" si="43"/>
        <v>95000000</v>
      </c>
      <c r="Q316" s="193">
        <f t="shared" si="41"/>
        <v>95000000</v>
      </c>
      <c r="R316" s="34">
        <f t="shared" ref="R316:R348" si="44">SUM(S316:CB316)</f>
        <v>95000000</v>
      </c>
      <c r="S316" s="199"/>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63">
        <v>95000000</v>
      </c>
      <c r="BX316" s="363"/>
      <c r="BY316" s="363"/>
      <c r="BZ316" s="363"/>
      <c r="CA316" s="363"/>
      <c r="CB316" s="363"/>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c r="EP316" s="204"/>
      <c r="EQ316" s="204"/>
      <c r="ER316" s="204"/>
      <c r="ES316" s="204"/>
      <c r="ET316" s="204"/>
      <c r="EU316" s="204"/>
      <c r="EV316" s="204"/>
      <c r="EW316" s="204"/>
      <c r="EX316" s="204"/>
      <c r="EY316" s="204"/>
      <c r="EZ316" s="204"/>
      <c r="FA316" s="204"/>
      <c r="FB316" s="204"/>
      <c r="FC316" s="204"/>
      <c r="FD316" s="204"/>
      <c r="FE316" s="204"/>
      <c r="FF316" s="204"/>
      <c r="FG316" s="204"/>
      <c r="FH316" s="204"/>
      <c r="FI316" s="204"/>
      <c r="FJ316" s="204"/>
      <c r="FK316" s="204"/>
      <c r="FL316" s="204"/>
      <c r="FM316" s="204"/>
      <c r="FN316" s="204"/>
      <c r="FO316" s="204"/>
      <c r="FP316" s="204"/>
      <c r="FQ316" s="204"/>
      <c r="FR316" s="204"/>
      <c r="FS316" s="204"/>
      <c r="FT316" s="204"/>
      <c r="FU316" s="204"/>
      <c r="FV316" s="204"/>
      <c r="FW316" s="204"/>
      <c r="FX316" s="204"/>
      <c r="FY316" s="204"/>
      <c r="FZ316" s="204"/>
      <c r="GA316" s="204"/>
      <c r="GB316" s="204"/>
      <c r="GC316" s="204"/>
      <c r="GD316" s="204"/>
      <c r="GE316" s="204"/>
      <c r="GF316" s="204"/>
      <c r="GG316" s="204"/>
      <c r="GH316" s="204"/>
      <c r="GI316" s="204"/>
      <c r="GJ316" s="204"/>
      <c r="GK316" s="204"/>
      <c r="GL316" s="204"/>
      <c r="GM316" s="204"/>
      <c r="GN316" s="204"/>
      <c r="GO316" s="204"/>
      <c r="GP316" s="204"/>
      <c r="GQ316" s="204"/>
      <c r="GR316" s="204"/>
      <c r="GS316" s="204"/>
      <c r="GT316" s="204"/>
      <c r="GU316" s="204"/>
      <c r="GV316" s="204"/>
      <c r="GW316" s="204"/>
      <c r="GX316" s="204"/>
      <c r="GY316" s="204"/>
      <c r="GZ316" s="204"/>
      <c r="HA316" s="204"/>
      <c r="HB316" s="204"/>
      <c r="HC316" s="204"/>
      <c r="HD316" s="204"/>
      <c r="HE316" s="204"/>
      <c r="HF316" s="204"/>
      <c r="HG316" s="204"/>
      <c r="HH316" s="180"/>
      <c r="HI316" s="180"/>
      <c r="HJ316" s="180"/>
      <c r="HK316" s="180"/>
      <c r="HL316" s="180"/>
      <c r="HM316" s="180"/>
      <c r="HN316" s="180"/>
    </row>
    <row r="317" spans="1:222" x14ac:dyDescent="0.2">
      <c r="A317" s="10" t="s">
        <v>90</v>
      </c>
      <c r="B317" s="10"/>
      <c r="C317" s="10"/>
      <c r="D317" s="341"/>
      <c r="E317" s="342"/>
      <c r="F317" s="563"/>
      <c r="G317" s="113"/>
      <c r="H317" s="365"/>
      <c r="I317" s="526"/>
      <c r="J317" s="526"/>
      <c r="K317" s="526"/>
      <c r="L317" s="527"/>
      <c r="M317" s="526"/>
      <c r="N317" s="526"/>
      <c r="O317" s="345" t="s">
        <v>207</v>
      </c>
      <c r="P317" s="29">
        <f t="shared" si="43"/>
        <v>0</v>
      </c>
      <c r="Q317" s="193">
        <f t="shared" si="41"/>
        <v>0</v>
      </c>
      <c r="R317" s="34">
        <f t="shared" si="44"/>
        <v>0</v>
      </c>
      <c r="S317" s="211"/>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c r="GT317" s="198"/>
      <c r="GU317" s="198"/>
      <c r="GV317" s="198"/>
      <c r="GW317" s="198"/>
      <c r="GX317" s="198"/>
      <c r="GY317" s="198"/>
      <c r="GZ317" s="198"/>
      <c r="HA317" s="198"/>
      <c r="HB317" s="198"/>
      <c r="HC317" s="198"/>
      <c r="HD317" s="198"/>
      <c r="HE317" s="198"/>
      <c r="HF317" s="198"/>
      <c r="HG317" s="198"/>
      <c r="HH317" s="180"/>
      <c r="HI317" s="180"/>
      <c r="HJ317" s="180"/>
      <c r="HK317" s="180"/>
      <c r="HL317" s="180"/>
      <c r="HM317" s="180"/>
      <c r="HN317" s="180"/>
    </row>
    <row r="318" spans="1:222" x14ac:dyDescent="0.2">
      <c r="A318" s="13" t="s">
        <v>90</v>
      </c>
      <c r="B318" s="13" t="s">
        <v>87</v>
      </c>
      <c r="C318" s="13"/>
      <c r="D318" s="13"/>
      <c r="E318" s="87"/>
      <c r="F318" s="564"/>
      <c r="G318" s="93"/>
      <c r="H318" s="14"/>
      <c r="I318" s="434"/>
      <c r="J318" s="434"/>
      <c r="K318" s="434"/>
      <c r="L318" s="435"/>
      <c r="M318" s="434"/>
      <c r="N318" s="434"/>
      <c r="O318" s="15" t="s">
        <v>88</v>
      </c>
      <c r="P318" s="29">
        <f t="shared" si="43"/>
        <v>0</v>
      </c>
      <c r="Q318" s="193">
        <f t="shared" si="41"/>
        <v>0</v>
      </c>
      <c r="R318" s="34">
        <f t="shared" si="44"/>
        <v>0</v>
      </c>
      <c r="S318" s="199"/>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239"/>
      <c r="BX318" s="239"/>
      <c r="BY318" s="239"/>
      <c r="BZ318" s="239"/>
      <c r="CA318" s="239"/>
      <c r="CB318" s="23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241"/>
      <c r="EU318" s="179"/>
      <c r="EV318" s="179"/>
      <c r="EW318" s="179"/>
      <c r="EX318" s="179"/>
      <c r="EY318" s="179"/>
      <c r="EZ318" s="179"/>
      <c r="FA318" s="179"/>
      <c r="FB318" s="179"/>
      <c r="FC318" s="179"/>
      <c r="FD318" s="179"/>
      <c r="FE318" s="179"/>
      <c r="FF318" s="179"/>
      <c r="FG318" s="179"/>
      <c r="FH318" s="179"/>
      <c r="FI318" s="179"/>
      <c r="FJ318" s="179"/>
      <c r="FK318" s="179"/>
      <c r="FL318" s="250"/>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c r="GT318" s="180"/>
      <c r="GU318" s="179"/>
      <c r="GV318" s="179"/>
      <c r="GW318" s="179"/>
      <c r="GX318" s="179"/>
      <c r="GY318" s="179"/>
      <c r="GZ318" s="179"/>
      <c r="HA318" s="180"/>
      <c r="HB318" s="180"/>
      <c r="HC318" s="180"/>
      <c r="HD318" s="180"/>
      <c r="HE318" s="180"/>
      <c r="HF318" s="180"/>
      <c r="HG318" s="180"/>
      <c r="HH318" s="180"/>
      <c r="HI318" s="180"/>
      <c r="HJ318" s="180"/>
      <c r="HK318" s="180"/>
      <c r="HL318" s="180"/>
      <c r="HM318" s="180"/>
      <c r="HN318" s="180"/>
    </row>
    <row r="319" spans="1:222" x14ac:dyDescent="0.2">
      <c r="A319" s="205" t="s">
        <v>90</v>
      </c>
      <c r="B319" s="205" t="s">
        <v>87</v>
      </c>
      <c r="C319" s="205" t="s">
        <v>87</v>
      </c>
      <c r="D319" s="205"/>
      <c r="E319" s="206"/>
      <c r="F319" s="565"/>
      <c r="G319" s="94"/>
      <c r="H319" s="208"/>
      <c r="I319" s="436"/>
      <c r="J319" s="436"/>
      <c r="K319" s="436"/>
      <c r="L319" s="437"/>
      <c r="M319" s="436"/>
      <c r="N319" s="436"/>
      <c r="O319" s="209" t="s">
        <v>103</v>
      </c>
      <c r="P319" s="29">
        <f t="shared" si="43"/>
        <v>0</v>
      </c>
      <c r="Q319" s="193">
        <f t="shared" si="41"/>
        <v>0</v>
      </c>
      <c r="R319" s="34">
        <f t="shared" si="44"/>
        <v>0</v>
      </c>
      <c r="S319" s="199"/>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239"/>
      <c r="BX319" s="239"/>
      <c r="BY319" s="239"/>
      <c r="BZ319" s="239"/>
      <c r="CA319" s="239"/>
      <c r="CB319" s="23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241"/>
      <c r="EU319" s="179"/>
      <c r="EV319" s="179"/>
      <c r="EW319" s="179"/>
      <c r="EX319" s="179"/>
      <c r="EY319" s="179"/>
      <c r="EZ319" s="240"/>
      <c r="FA319" s="240"/>
      <c r="FB319" s="240"/>
      <c r="FC319" s="240"/>
      <c r="FD319" s="240"/>
      <c r="FE319" s="240"/>
      <c r="FF319" s="240"/>
      <c r="FG319" s="240"/>
      <c r="FH319" s="240"/>
      <c r="FI319" s="240"/>
      <c r="FJ319" s="240"/>
      <c r="FK319" s="240"/>
      <c r="FL319" s="242"/>
      <c r="FM319" s="240"/>
      <c r="FN319" s="240"/>
      <c r="FO319" s="240"/>
      <c r="FP319" s="240"/>
      <c r="FQ319" s="240"/>
      <c r="FR319" s="240"/>
      <c r="FS319" s="240"/>
      <c r="FT319" s="240"/>
      <c r="FU319" s="240"/>
      <c r="FV319" s="240"/>
      <c r="FW319" s="240"/>
      <c r="FX319" s="240"/>
      <c r="FY319" s="240"/>
      <c r="FZ319" s="240"/>
      <c r="GA319" s="240"/>
      <c r="GB319" s="240"/>
      <c r="GC319" s="240"/>
      <c r="GD319" s="240"/>
      <c r="GE319" s="240"/>
      <c r="GF319" s="240"/>
      <c r="GG319" s="240"/>
      <c r="GH319" s="240"/>
      <c r="GI319" s="240"/>
      <c r="GJ319" s="240"/>
      <c r="GK319" s="240"/>
      <c r="GL319" s="240"/>
      <c r="GM319" s="240"/>
      <c r="GN319" s="240"/>
      <c r="GO319" s="240"/>
      <c r="GP319" s="240"/>
      <c r="GQ319" s="240"/>
      <c r="GR319" s="240"/>
      <c r="GS319" s="240"/>
      <c r="GT319" s="204"/>
      <c r="GU319" s="240"/>
      <c r="GV319" s="240"/>
      <c r="GW319" s="240"/>
      <c r="GX319" s="240"/>
      <c r="GY319" s="240"/>
      <c r="GZ319" s="240"/>
      <c r="HA319" s="204"/>
      <c r="HB319" s="204"/>
      <c r="HC319" s="204"/>
      <c r="HD319" s="204"/>
      <c r="HE319" s="204"/>
      <c r="HF319" s="204"/>
      <c r="HG319" s="204"/>
      <c r="HH319" s="180"/>
      <c r="HI319" s="180"/>
      <c r="HJ319" s="180"/>
      <c r="HK319" s="180"/>
      <c r="HL319" s="180"/>
      <c r="HM319" s="180"/>
      <c r="HN319" s="180"/>
    </row>
    <row r="320" spans="1:222" x14ac:dyDescent="0.2">
      <c r="A320" s="30" t="s">
        <v>90</v>
      </c>
      <c r="B320" s="30" t="s">
        <v>87</v>
      </c>
      <c r="C320" s="30" t="s">
        <v>87</v>
      </c>
      <c r="D320" s="30" t="s">
        <v>50</v>
      </c>
      <c r="E320" s="89"/>
      <c r="F320" s="578"/>
      <c r="G320" s="97"/>
      <c r="H320" s="19"/>
      <c r="I320" s="446"/>
      <c r="J320" s="446"/>
      <c r="K320" s="446"/>
      <c r="L320" s="447"/>
      <c r="M320" s="446"/>
      <c r="N320" s="446"/>
      <c r="O320" s="20" t="s">
        <v>172</v>
      </c>
      <c r="P320" s="29">
        <f t="shared" si="43"/>
        <v>0</v>
      </c>
      <c r="Q320" s="193">
        <f t="shared" si="41"/>
        <v>0</v>
      </c>
      <c r="R320" s="34">
        <f t="shared" si="44"/>
        <v>0</v>
      </c>
      <c r="S320" s="199"/>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239"/>
      <c r="BX320" s="239"/>
      <c r="BY320" s="239"/>
      <c r="BZ320" s="239"/>
      <c r="CA320" s="239"/>
      <c r="CB320" s="239"/>
      <c r="CC320" s="240"/>
      <c r="CD320" s="240"/>
      <c r="CE320" s="240"/>
      <c r="CF320" s="240"/>
      <c r="CG320" s="240"/>
      <c r="CH320" s="240"/>
      <c r="CI320" s="240"/>
      <c r="CJ320" s="240"/>
      <c r="CK320" s="240"/>
      <c r="CL320" s="240"/>
      <c r="CM320" s="240"/>
      <c r="CN320" s="240"/>
      <c r="CO320" s="240"/>
      <c r="CP320" s="240"/>
      <c r="CQ320" s="240"/>
      <c r="CR320" s="240"/>
      <c r="CS320" s="240"/>
      <c r="CT320" s="240"/>
      <c r="CU320" s="240"/>
      <c r="CV320" s="240"/>
      <c r="CW320" s="240"/>
      <c r="CX320" s="240"/>
      <c r="CY320" s="240"/>
      <c r="CZ320" s="240"/>
      <c r="DA320" s="240"/>
      <c r="DB320" s="240"/>
      <c r="DC320" s="240"/>
      <c r="DD320" s="240"/>
      <c r="DE320" s="240"/>
      <c r="DF320" s="240"/>
      <c r="DG320" s="240"/>
      <c r="DH320" s="240"/>
      <c r="DI320" s="240"/>
      <c r="DJ320" s="240"/>
      <c r="DK320" s="240"/>
      <c r="DL320" s="240"/>
      <c r="DM320" s="240"/>
      <c r="DN320" s="240"/>
      <c r="DO320" s="240"/>
      <c r="DP320" s="240"/>
      <c r="DQ320" s="240"/>
      <c r="DR320" s="240"/>
      <c r="DS320" s="240"/>
      <c r="DT320" s="240"/>
      <c r="DU320" s="240"/>
      <c r="DV320" s="240"/>
      <c r="DW320" s="240"/>
      <c r="DX320" s="240"/>
      <c r="DY320" s="240"/>
      <c r="DZ320" s="240"/>
      <c r="EA320" s="240"/>
      <c r="EB320" s="240"/>
      <c r="EC320" s="240"/>
      <c r="ED320" s="240"/>
      <c r="EE320" s="240"/>
      <c r="EF320" s="240"/>
      <c r="EG320" s="240"/>
      <c r="EH320" s="240"/>
      <c r="EI320" s="240"/>
      <c r="EJ320" s="240"/>
      <c r="EK320" s="240"/>
      <c r="EL320" s="240"/>
      <c r="EM320" s="240"/>
      <c r="EN320" s="240"/>
      <c r="EO320" s="240"/>
      <c r="EP320" s="240"/>
      <c r="EQ320" s="240"/>
      <c r="ER320" s="240"/>
      <c r="ES320" s="240"/>
      <c r="ET320" s="241"/>
      <c r="EU320" s="240"/>
      <c r="EV320" s="240"/>
      <c r="EW320" s="240"/>
      <c r="EX320" s="240"/>
      <c r="EY320" s="240"/>
      <c r="EZ320" s="240"/>
      <c r="FA320" s="240"/>
      <c r="FB320" s="240"/>
      <c r="FC320" s="240"/>
      <c r="FD320" s="240"/>
      <c r="FE320" s="240"/>
      <c r="FF320" s="240"/>
      <c r="FG320" s="240"/>
      <c r="FH320" s="240"/>
      <c r="FI320" s="240"/>
      <c r="FJ320" s="240"/>
      <c r="FK320" s="240"/>
      <c r="FL320" s="242"/>
      <c r="FM320" s="240"/>
      <c r="FN320" s="240"/>
      <c r="FO320" s="240"/>
      <c r="FP320" s="240"/>
      <c r="FQ320" s="240"/>
      <c r="FR320" s="240"/>
      <c r="FS320" s="240"/>
      <c r="FT320" s="240"/>
      <c r="FU320" s="240"/>
      <c r="FV320" s="240"/>
      <c r="FW320" s="240"/>
      <c r="FX320" s="240"/>
      <c r="FY320" s="240"/>
      <c r="FZ320" s="240"/>
      <c r="GA320" s="240"/>
      <c r="GB320" s="240"/>
      <c r="GC320" s="240"/>
      <c r="GD320" s="240"/>
      <c r="GE320" s="240"/>
      <c r="GF320" s="240"/>
      <c r="GG320" s="240"/>
      <c r="GH320" s="240"/>
      <c r="GI320" s="240"/>
      <c r="GJ320" s="240"/>
      <c r="GK320" s="240"/>
      <c r="GL320" s="240"/>
      <c r="GM320" s="240"/>
      <c r="GN320" s="240"/>
      <c r="GO320" s="240"/>
      <c r="GP320" s="240"/>
      <c r="GQ320" s="240"/>
      <c r="GR320" s="240"/>
      <c r="GS320" s="240"/>
      <c r="GT320" s="204"/>
      <c r="GU320" s="240"/>
      <c r="GV320" s="240"/>
      <c r="GW320" s="240"/>
      <c r="GX320" s="240"/>
      <c r="GY320" s="240"/>
      <c r="GZ320" s="240"/>
      <c r="HA320" s="204"/>
      <c r="HB320" s="204"/>
      <c r="HC320" s="204"/>
      <c r="HD320" s="204"/>
      <c r="HE320" s="204"/>
      <c r="HF320" s="204"/>
      <c r="HG320" s="204"/>
      <c r="HH320" s="204"/>
      <c r="HI320" s="204"/>
      <c r="HJ320" s="204"/>
      <c r="HK320" s="204"/>
      <c r="HL320" s="204"/>
      <c r="HM320" s="204"/>
      <c r="HN320" s="204"/>
    </row>
    <row r="321" spans="1:222" hidden="1" x14ac:dyDescent="0.2">
      <c r="A321" s="60" t="s">
        <v>90</v>
      </c>
      <c r="B321" s="60" t="s">
        <v>87</v>
      </c>
      <c r="C321" s="60" t="s">
        <v>87</v>
      </c>
      <c r="D321" s="60" t="s">
        <v>50</v>
      </c>
      <c r="E321" s="92" t="s">
        <v>71</v>
      </c>
      <c r="F321" s="573"/>
      <c r="G321" s="98"/>
      <c r="H321" s="56"/>
      <c r="I321" s="451"/>
      <c r="J321" s="451"/>
      <c r="K321" s="451"/>
      <c r="L321" s="452"/>
      <c r="M321" s="451"/>
      <c r="N321" s="451"/>
      <c r="O321" s="57" t="s">
        <v>232</v>
      </c>
      <c r="P321" s="29"/>
      <c r="Q321" s="193">
        <f t="shared" si="41"/>
        <v>0</v>
      </c>
      <c r="R321" s="34">
        <f t="shared" si="44"/>
        <v>0</v>
      </c>
      <c r="S321" s="211"/>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239"/>
      <c r="BX321" s="239"/>
      <c r="BY321" s="239"/>
      <c r="BZ321" s="239"/>
      <c r="CA321" s="239"/>
      <c r="CB321" s="239"/>
      <c r="CC321" s="240"/>
      <c r="CD321" s="240"/>
      <c r="CE321" s="240"/>
      <c r="CF321" s="240"/>
      <c r="CG321" s="240"/>
      <c r="CH321" s="240"/>
      <c r="CI321" s="240"/>
      <c r="CJ321" s="240"/>
      <c r="CK321" s="240"/>
      <c r="CL321" s="240"/>
      <c r="CM321" s="240"/>
      <c r="CN321" s="240"/>
      <c r="CO321" s="240"/>
      <c r="CP321" s="240"/>
      <c r="CQ321" s="240"/>
      <c r="CR321" s="240"/>
      <c r="CS321" s="240"/>
      <c r="CT321" s="240"/>
      <c r="CU321" s="240"/>
      <c r="CV321" s="240"/>
      <c r="CW321" s="240"/>
      <c r="CX321" s="240"/>
      <c r="CY321" s="240"/>
      <c r="CZ321" s="240"/>
      <c r="DA321" s="240"/>
      <c r="DB321" s="240"/>
      <c r="DC321" s="240"/>
      <c r="DD321" s="240"/>
      <c r="DE321" s="240"/>
      <c r="DF321" s="240"/>
      <c r="DG321" s="240"/>
      <c r="DH321" s="240"/>
      <c r="DI321" s="240"/>
      <c r="DJ321" s="240"/>
      <c r="DK321" s="240"/>
      <c r="DL321" s="240"/>
      <c r="DM321" s="240"/>
      <c r="DN321" s="240"/>
      <c r="DO321" s="240"/>
      <c r="DP321" s="240"/>
      <c r="DQ321" s="240"/>
      <c r="DR321" s="240"/>
      <c r="DS321" s="240"/>
      <c r="DT321" s="240"/>
      <c r="DU321" s="240"/>
      <c r="DV321" s="240"/>
      <c r="DW321" s="240"/>
      <c r="DX321" s="240"/>
      <c r="DY321" s="240"/>
      <c r="DZ321" s="240"/>
      <c r="EA321" s="240"/>
      <c r="EB321" s="240"/>
      <c r="EC321" s="240"/>
      <c r="ED321" s="240"/>
      <c r="EE321" s="240"/>
      <c r="EF321" s="240"/>
      <c r="EG321" s="240"/>
      <c r="EH321" s="240"/>
      <c r="EI321" s="240"/>
      <c r="EJ321" s="240"/>
      <c r="EK321" s="240"/>
      <c r="EL321" s="240"/>
      <c r="EM321" s="240"/>
      <c r="EN321" s="240"/>
      <c r="EO321" s="240"/>
      <c r="EP321" s="240"/>
      <c r="EQ321" s="240"/>
      <c r="ER321" s="240"/>
      <c r="ES321" s="240"/>
      <c r="ET321" s="241"/>
      <c r="EU321" s="240"/>
      <c r="EV321" s="240"/>
      <c r="EW321" s="240"/>
      <c r="EX321" s="240"/>
      <c r="EY321" s="240"/>
      <c r="EZ321" s="302"/>
      <c r="FA321" s="302"/>
      <c r="FB321" s="302"/>
      <c r="FC321" s="302"/>
      <c r="FD321" s="302"/>
      <c r="FE321" s="302"/>
      <c r="FF321" s="302"/>
      <c r="FG321" s="302"/>
      <c r="FH321" s="302"/>
      <c r="FI321" s="302"/>
      <c r="FJ321" s="302"/>
      <c r="FK321" s="302"/>
      <c r="FL321" s="303"/>
      <c r="FM321" s="302"/>
      <c r="FN321" s="302"/>
      <c r="FO321" s="302"/>
      <c r="FP321" s="302"/>
      <c r="FQ321" s="302"/>
      <c r="FR321" s="302"/>
      <c r="FS321" s="302"/>
      <c r="FT321" s="302"/>
      <c r="FU321" s="302"/>
      <c r="FV321" s="302"/>
      <c r="FW321" s="302"/>
      <c r="FX321" s="302"/>
      <c r="FY321" s="302"/>
      <c r="FZ321" s="302"/>
      <c r="GA321" s="302"/>
      <c r="GB321" s="302"/>
      <c r="GC321" s="302"/>
      <c r="GD321" s="302"/>
      <c r="GE321" s="302"/>
      <c r="GF321" s="302"/>
      <c r="GG321" s="302"/>
      <c r="GH321" s="302"/>
      <c r="GI321" s="302"/>
      <c r="GJ321" s="302"/>
      <c r="GK321" s="302"/>
      <c r="GL321" s="302"/>
      <c r="GM321" s="302"/>
      <c r="GN321" s="302"/>
      <c r="GO321" s="302"/>
      <c r="GP321" s="302"/>
      <c r="GQ321" s="302"/>
      <c r="GR321" s="302"/>
      <c r="GS321" s="302"/>
      <c r="GT321" s="198"/>
      <c r="GU321" s="302"/>
      <c r="GV321" s="302"/>
      <c r="GW321" s="302"/>
      <c r="GX321" s="302"/>
      <c r="GY321" s="302"/>
      <c r="GZ321" s="302"/>
      <c r="HA321" s="198"/>
      <c r="HB321" s="198"/>
      <c r="HC321" s="198"/>
      <c r="HD321" s="198"/>
      <c r="HE321" s="198"/>
      <c r="HF321" s="198"/>
      <c r="HG321" s="198"/>
      <c r="HH321" s="204"/>
      <c r="HI321" s="204"/>
      <c r="HJ321" s="204"/>
      <c r="HK321" s="204"/>
      <c r="HL321" s="204"/>
      <c r="HM321" s="204"/>
      <c r="HN321" s="204"/>
    </row>
    <row r="322" spans="1:222" ht="54.6" hidden="1" x14ac:dyDescent="0.2">
      <c r="A322" s="21" t="s">
        <v>90</v>
      </c>
      <c r="B322" s="8" t="s">
        <v>87</v>
      </c>
      <c r="C322" s="8" t="s">
        <v>87</v>
      </c>
      <c r="D322" s="8" t="s">
        <v>50</v>
      </c>
      <c r="E322" s="91" t="s">
        <v>71</v>
      </c>
      <c r="F322" s="581">
        <v>2018005810162</v>
      </c>
      <c r="G322" s="99" t="s">
        <v>1183</v>
      </c>
      <c r="H322" s="8" t="s">
        <v>66</v>
      </c>
      <c r="I322" s="467">
        <v>36897</v>
      </c>
      <c r="J322" s="430" t="s">
        <v>951</v>
      </c>
      <c r="K322" s="430" t="s">
        <v>952</v>
      </c>
      <c r="L322" s="431">
        <v>2</v>
      </c>
      <c r="M322" s="485" t="s">
        <v>947</v>
      </c>
      <c r="N322" s="485" t="s">
        <v>953</v>
      </c>
      <c r="O322" s="35" t="s">
        <v>657</v>
      </c>
      <c r="P322" s="29">
        <f>Q322</f>
        <v>200000000</v>
      </c>
      <c r="Q322" s="193">
        <f t="shared" si="41"/>
        <v>200000000</v>
      </c>
      <c r="R322" s="34">
        <f t="shared" si="44"/>
        <v>200000000</v>
      </c>
      <c r="S322" s="124">
        <v>200000000</v>
      </c>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c r="GT322" s="198"/>
      <c r="GU322" s="198"/>
      <c r="GV322" s="198"/>
      <c r="GW322" s="198"/>
      <c r="GX322" s="198"/>
      <c r="GY322" s="198"/>
      <c r="GZ322" s="198"/>
      <c r="HA322" s="198"/>
      <c r="HB322" s="198"/>
      <c r="HC322" s="198"/>
      <c r="HD322" s="198"/>
      <c r="HE322" s="198"/>
      <c r="HF322" s="198"/>
      <c r="HG322" s="198"/>
      <c r="HH322" s="198"/>
      <c r="HI322" s="198"/>
      <c r="HJ322" s="198"/>
      <c r="HK322" s="198"/>
      <c r="HL322" s="198"/>
      <c r="HM322" s="198"/>
      <c r="HN322" s="198"/>
    </row>
    <row r="323" spans="1:222" x14ac:dyDescent="0.2">
      <c r="A323" s="60" t="s">
        <v>90</v>
      </c>
      <c r="B323" s="60" t="s">
        <v>87</v>
      </c>
      <c r="C323" s="60" t="s">
        <v>87</v>
      </c>
      <c r="D323" s="60" t="s">
        <v>50</v>
      </c>
      <c r="E323" s="92" t="s">
        <v>96</v>
      </c>
      <c r="F323" s="573"/>
      <c r="G323" s="98"/>
      <c r="H323" s="56"/>
      <c r="I323" s="451"/>
      <c r="J323" s="451"/>
      <c r="K323" s="451"/>
      <c r="L323" s="452"/>
      <c r="M323" s="451"/>
      <c r="N323" s="451"/>
      <c r="O323" s="57" t="s">
        <v>209</v>
      </c>
      <c r="P323" s="29"/>
      <c r="Q323" s="193">
        <f t="shared" si="41"/>
        <v>0</v>
      </c>
      <c r="R323" s="34">
        <f t="shared" si="44"/>
        <v>0</v>
      </c>
      <c r="S323" s="211"/>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239"/>
      <c r="BX323" s="239"/>
      <c r="BY323" s="239"/>
      <c r="BZ323" s="239"/>
      <c r="CA323" s="239"/>
      <c r="CB323" s="23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241"/>
      <c r="EU323" s="179"/>
      <c r="EV323" s="179"/>
      <c r="EW323" s="179"/>
      <c r="EX323" s="179"/>
      <c r="EY323" s="179"/>
      <c r="EZ323" s="302"/>
      <c r="FA323" s="302"/>
      <c r="FB323" s="302"/>
      <c r="FC323" s="302"/>
      <c r="FD323" s="302"/>
      <c r="FE323" s="302"/>
      <c r="FF323" s="302"/>
      <c r="FG323" s="302"/>
      <c r="FH323" s="302"/>
      <c r="FI323" s="302"/>
      <c r="FJ323" s="302"/>
      <c r="FK323" s="302"/>
      <c r="FL323" s="303"/>
      <c r="FM323" s="302"/>
      <c r="FN323" s="302"/>
      <c r="FO323" s="302"/>
      <c r="FP323" s="302"/>
      <c r="FQ323" s="302"/>
      <c r="FR323" s="302"/>
      <c r="FS323" s="302"/>
      <c r="FT323" s="302"/>
      <c r="FU323" s="302"/>
      <c r="FV323" s="302"/>
      <c r="FW323" s="302"/>
      <c r="FX323" s="302"/>
      <c r="FY323" s="302"/>
      <c r="FZ323" s="302"/>
      <c r="GA323" s="302"/>
      <c r="GB323" s="302"/>
      <c r="GC323" s="302"/>
      <c r="GD323" s="302"/>
      <c r="GE323" s="302"/>
      <c r="GF323" s="302"/>
      <c r="GG323" s="302"/>
      <c r="GH323" s="302"/>
      <c r="GI323" s="302"/>
      <c r="GJ323" s="302"/>
      <c r="GK323" s="302"/>
      <c r="GL323" s="302"/>
      <c r="GM323" s="302"/>
      <c r="GN323" s="302"/>
      <c r="GO323" s="302"/>
      <c r="GP323" s="302"/>
      <c r="GQ323" s="302"/>
      <c r="GR323" s="302"/>
      <c r="GS323" s="302"/>
      <c r="GT323" s="198"/>
      <c r="GU323" s="302"/>
      <c r="GV323" s="302"/>
      <c r="GW323" s="302"/>
      <c r="GX323" s="302"/>
      <c r="GY323" s="302"/>
      <c r="GZ323" s="302"/>
      <c r="HA323" s="198"/>
      <c r="HB323" s="198"/>
      <c r="HC323" s="198"/>
      <c r="HD323" s="198"/>
      <c r="HE323" s="198"/>
      <c r="HF323" s="198"/>
      <c r="HG323" s="198"/>
      <c r="HH323" s="180"/>
      <c r="HI323" s="180"/>
      <c r="HJ323" s="180"/>
      <c r="HK323" s="180"/>
      <c r="HL323" s="180"/>
      <c r="HM323" s="180"/>
      <c r="HN323" s="180"/>
    </row>
    <row r="324" spans="1:222" ht="66" hidden="1" customHeight="1" x14ac:dyDescent="0.2">
      <c r="A324" s="21" t="s">
        <v>90</v>
      </c>
      <c r="B324" s="21" t="s">
        <v>87</v>
      </c>
      <c r="C324" s="21" t="s">
        <v>87</v>
      </c>
      <c r="D324" s="21" t="s">
        <v>50</v>
      </c>
      <c r="E324" s="45" t="s">
        <v>96</v>
      </c>
      <c r="F324" s="568">
        <v>2017005810488</v>
      </c>
      <c r="G324" s="78" t="s">
        <v>451</v>
      </c>
      <c r="H324" s="50" t="s">
        <v>66</v>
      </c>
      <c r="I324" s="459">
        <v>38479</v>
      </c>
      <c r="J324" s="455" t="s">
        <v>452</v>
      </c>
      <c r="K324" s="455" t="s">
        <v>453</v>
      </c>
      <c r="L324" s="456">
        <v>30</v>
      </c>
      <c r="M324" s="456" t="s">
        <v>947</v>
      </c>
      <c r="N324" s="456" t="s">
        <v>953</v>
      </c>
      <c r="O324" s="133" t="s">
        <v>643</v>
      </c>
      <c r="P324" s="29">
        <f t="shared" ref="P324:P338" si="45">Q324</f>
        <v>378473240.72000003</v>
      </c>
      <c r="Q324" s="193">
        <f t="shared" si="41"/>
        <v>378473240.72000003</v>
      </c>
      <c r="R324" s="34">
        <f t="shared" si="44"/>
        <v>378473240.72000003</v>
      </c>
      <c r="S324" s="199">
        <v>378473240.72000003</v>
      </c>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250"/>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c r="GT324" s="180"/>
      <c r="GU324" s="179"/>
      <c r="GV324" s="179"/>
      <c r="GW324" s="179"/>
      <c r="GX324" s="179"/>
      <c r="GY324" s="179"/>
      <c r="GZ324" s="179"/>
      <c r="HA324" s="180"/>
      <c r="HB324" s="180"/>
      <c r="HC324" s="180"/>
      <c r="HD324" s="180"/>
      <c r="HE324" s="180"/>
      <c r="HF324" s="180"/>
      <c r="HG324" s="180"/>
      <c r="HH324" s="180"/>
      <c r="HI324" s="180"/>
      <c r="HJ324" s="180"/>
      <c r="HK324" s="180"/>
      <c r="HL324" s="180"/>
      <c r="HM324" s="180"/>
      <c r="HN324" s="180"/>
    </row>
    <row r="325" spans="1:222" ht="70.2" hidden="1" x14ac:dyDescent="0.2">
      <c r="A325" s="21" t="s">
        <v>90</v>
      </c>
      <c r="B325" s="21" t="s">
        <v>87</v>
      </c>
      <c r="C325" s="21" t="s">
        <v>87</v>
      </c>
      <c r="D325" s="21" t="s">
        <v>50</v>
      </c>
      <c r="E325" s="45" t="s">
        <v>96</v>
      </c>
      <c r="F325" s="568">
        <v>2018005810015</v>
      </c>
      <c r="G325" s="78" t="s">
        <v>454</v>
      </c>
      <c r="H325" s="50" t="s">
        <v>66</v>
      </c>
      <c r="I325" s="459">
        <v>37659</v>
      </c>
      <c r="J325" s="455" t="s">
        <v>455</v>
      </c>
      <c r="K325" s="455" t="s">
        <v>456</v>
      </c>
      <c r="L325" s="456">
        <v>3000</v>
      </c>
      <c r="M325" s="456" t="s">
        <v>947</v>
      </c>
      <c r="N325" s="456" t="s">
        <v>953</v>
      </c>
      <c r="O325" s="133" t="s">
        <v>738</v>
      </c>
      <c r="P325" s="29">
        <f t="shared" si="45"/>
        <v>845920095.98000002</v>
      </c>
      <c r="Q325" s="193">
        <f t="shared" si="41"/>
        <v>845920095.98000002</v>
      </c>
      <c r="R325" s="34">
        <f t="shared" si="44"/>
        <v>845920095.98000002</v>
      </c>
      <c r="S325" s="199">
        <v>845920095.98000002</v>
      </c>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250"/>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c r="GT325" s="180"/>
      <c r="GU325" s="179"/>
      <c r="GV325" s="179"/>
      <c r="GW325" s="179"/>
      <c r="GX325" s="179"/>
      <c r="GY325" s="179"/>
      <c r="GZ325" s="179"/>
      <c r="HA325" s="180"/>
      <c r="HB325" s="180"/>
      <c r="HC325" s="180"/>
      <c r="HD325" s="180"/>
      <c r="HE325" s="180"/>
      <c r="HF325" s="180"/>
      <c r="HG325" s="180"/>
      <c r="HH325" s="180"/>
      <c r="HI325" s="180"/>
      <c r="HJ325" s="180"/>
      <c r="HK325" s="180"/>
      <c r="HL325" s="180"/>
      <c r="HM325" s="180"/>
      <c r="HN325" s="180"/>
    </row>
    <row r="326" spans="1:222" ht="70.2" hidden="1" x14ac:dyDescent="0.2">
      <c r="A326" s="21" t="s">
        <v>90</v>
      </c>
      <c r="B326" s="21" t="s">
        <v>87</v>
      </c>
      <c r="C326" s="21" t="s">
        <v>87</v>
      </c>
      <c r="D326" s="21" t="s">
        <v>50</v>
      </c>
      <c r="E326" s="45" t="s">
        <v>96</v>
      </c>
      <c r="F326" s="568">
        <v>2017005810493</v>
      </c>
      <c r="G326" s="78" t="s">
        <v>457</v>
      </c>
      <c r="H326" s="50" t="s">
        <v>66</v>
      </c>
      <c r="I326" s="459">
        <v>38479</v>
      </c>
      <c r="J326" s="455" t="s">
        <v>452</v>
      </c>
      <c r="K326" s="455" t="s">
        <v>453</v>
      </c>
      <c r="L326" s="456">
        <v>30</v>
      </c>
      <c r="M326" s="456" t="s">
        <v>947</v>
      </c>
      <c r="N326" s="456" t="s">
        <v>953</v>
      </c>
      <c r="O326" s="133" t="s">
        <v>644</v>
      </c>
      <c r="P326" s="29">
        <f t="shared" si="45"/>
        <v>329220686.00999999</v>
      </c>
      <c r="Q326" s="193">
        <f t="shared" si="41"/>
        <v>329220686.00999999</v>
      </c>
      <c r="R326" s="34">
        <f t="shared" si="44"/>
        <v>329220686.00999999</v>
      </c>
      <c r="S326" s="199">
        <v>329220686.00999999</v>
      </c>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240"/>
      <c r="CD326" s="240"/>
      <c r="CE326" s="240"/>
      <c r="CF326" s="240"/>
      <c r="CG326" s="240"/>
      <c r="CH326" s="240"/>
      <c r="CI326" s="240"/>
      <c r="CJ326" s="240"/>
      <c r="CK326" s="240"/>
      <c r="CL326" s="240"/>
      <c r="CM326" s="240"/>
      <c r="CN326" s="240"/>
      <c r="CO326" s="240"/>
      <c r="CP326" s="240"/>
      <c r="CQ326" s="240"/>
      <c r="CR326" s="240"/>
      <c r="CS326" s="240"/>
      <c r="CT326" s="240"/>
      <c r="CU326" s="240"/>
      <c r="CV326" s="240"/>
      <c r="CW326" s="240"/>
      <c r="CX326" s="240"/>
      <c r="CY326" s="240"/>
      <c r="CZ326" s="240"/>
      <c r="DA326" s="240"/>
      <c r="DB326" s="240"/>
      <c r="DC326" s="240"/>
      <c r="DD326" s="240"/>
      <c r="DE326" s="240"/>
      <c r="DF326" s="240"/>
      <c r="DG326" s="240"/>
      <c r="DH326" s="240"/>
      <c r="DI326" s="240"/>
      <c r="DJ326" s="240"/>
      <c r="DK326" s="240"/>
      <c r="DL326" s="240"/>
      <c r="DM326" s="240"/>
      <c r="DN326" s="240"/>
      <c r="DO326" s="240"/>
      <c r="DP326" s="240"/>
      <c r="DQ326" s="240"/>
      <c r="DR326" s="240"/>
      <c r="DS326" s="240"/>
      <c r="DT326" s="240"/>
      <c r="DU326" s="240"/>
      <c r="DV326" s="240"/>
      <c r="DW326" s="240"/>
      <c r="DX326" s="240"/>
      <c r="DY326" s="240"/>
      <c r="DZ326" s="240"/>
      <c r="EA326" s="240"/>
      <c r="EB326" s="240"/>
      <c r="EC326" s="240"/>
      <c r="ED326" s="240"/>
      <c r="EE326" s="240"/>
      <c r="EF326" s="240"/>
      <c r="EG326" s="240"/>
      <c r="EH326" s="240"/>
      <c r="EI326" s="240"/>
      <c r="EJ326" s="240"/>
      <c r="EK326" s="240"/>
      <c r="EL326" s="240"/>
      <c r="EM326" s="240"/>
      <c r="EN326" s="240"/>
      <c r="EO326" s="240"/>
      <c r="EP326" s="240"/>
      <c r="EQ326" s="240"/>
      <c r="ER326" s="240"/>
      <c r="ES326" s="240"/>
      <c r="ET326" s="240"/>
      <c r="EU326" s="240"/>
      <c r="EV326" s="240"/>
      <c r="EW326" s="240"/>
      <c r="EX326" s="240"/>
      <c r="EY326" s="240"/>
      <c r="EZ326" s="240"/>
      <c r="FA326" s="240"/>
      <c r="FB326" s="240"/>
      <c r="FC326" s="240"/>
      <c r="FD326" s="240"/>
      <c r="FE326" s="240"/>
      <c r="FF326" s="240"/>
      <c r="FG326" s="240"/>
      <c r="FH326" s="240"/>
      <c r="FI326" s="240"/>
      <c r="FJ326" s="240"/>
      <c r="FK326" s="240"/>
      <c r="FL326" s="242"/>
      <c r="FM326" s="240"/>
      <c r="FN326" s="240"/>
      <c r="FO326" s="240"/>
      <c r="FP326" s="240"/>
      <c r="FQ326" s="240"/>
      <c r="FR326" s="240"/>
      <c r="FS326" s="240"/>
      <c r="FT326" s="240"/>
      <c r="FU326" s="240"/>
      <c r="FV326" s="240"/>
      <c r="FW326" s="240"/>
      <c r="FX326" s="240"/>
      <c r="FY326" s="240"/>
      <c r="FZ326" s="240"/>
      <c r="GA326" s="240"/>
      <c r="GB326" s="240"/>
      <c r="GC326" s="240"/>
      <c r="GD326" s="240"/>
      <c r="GE326" s="240"/>
      <c r="GF326" s="240"/>
      <c r="GG326" s="240"/>
      <c r="GH326" s="240"/>
      <c r="GI326" s="240"/>
      <c r="GJ326" s="240"/>
      <c r="GK326" s="240"/>
      <c r="GL326" s="240"/>
      <c r="GM326" s="240"/>
      <c r="GN326" s="240"/>
      <c r="GO326" s="240"/>
      <c r="GP326" s="240"/>
      <c r="GQ326" s="240"/>
      <c r="GR326" s="240"/>
      <c r="GS326" s="240"/>
      <c r="GT326" s="204"/>
      <c r="GU326" s="240"/>
      <c r="GV326" s="240"/>
      <c r="GW326" s="240"/>
      <c r="GX326" s="240"/>
      <c r="GY326" s="240"/>
      <c r="GZ326" s="240"/>
      <c r="HA326" s="204"/>
      <c r="HB326" s="204"/>
      <c r="HC326" s="204"/>
      <c r="HD326" s="204"/>
      <c r="HE326" s="204"/>
      <c r="HF326" s="204"/>
      <c r="HG326" s="204"/>
      <c r="HH326" s="204"/>
      <c r="HI326" s="204"/>
      <c r="HJ326" s="204"/>
      <c r="HK326" s="204"/>
      <c r="HL326" s="204"/>
      <c r="HM326" s="204"/>
      <c r="HN326" s="204"/>
    </row>
    <row r="327" spans="1:222" ht="171.6" hidden="1" x14ac:dyDescent="0.2">
      <c r="A327" s="21" t="s">
        <v>90</v>
      </c>
      <c r="B327" s="21" t="s">
        <v>87</v>
      </c>
      <c r="C327" s="21" t="s">
        <v>87</v>
      </c>
      <c r="D327" s="21" t="s">
        <v>50</v>
      </c>
      <c r="E327" s="45" t="s">
        <v>96</v>
      </c>
      <c r="F327" s="568">
        <v>2018005810014</v>
      </c>
      <c r="G327" s="114" t="s">
        <v>458</v>
      </c>
      <c r="H327" s="50" t="s">
        <v>66</v>
      </c>
      <c r="I327" s="459">
        <v>37049</v>
      </c>
      <c r="J327" s="455" t="s">
        <v>459</v>
      </c>
      <c r="K327" s="455" t="s">
        <v>460</v>
      </c>
      <c r="L327" s="456">
        <v>496</v>
      </c>
      <c r="M327" s="456" t="s">
        <v>947</v>
      </c>
      <c r="N327" s="456" t="s">
        <v>953</v>
      </c>
      <c r="O327" s="133" t="s">
        <v>645</v>
      </c>
      <c r="P327" s="29">
        <f t="shared" si="45"/>
        <v>850000000</v>
      </c>
      <c r="Q327" s="193">
        <f t="shared" si="41"/>
        <v>850000000</v>
      </c>
      <c r="R327" s="34">
        <f t="shared" si="44"/>
        <v>850000000</v>
      </c>
      <c r="S327" s="199">
        <v>850000000</v>
      </c>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240"/>
      <c r="CD327" s="240"/>
      <c r="CE327" s="240"/>
      <c r="CF327" s="240"/>
      <c r="CG327" s="240"/>
      <c r="CH327" s="240"/>
      <c r="CI327" s="240"/>
      <c r="CJ327" s="240"/>
      <c r="CK327" s="240"/>
      <c r="CL327" s="240"/>
      <c r="CM327" s="240"/>
      <c r="CN327" s="240"/>
      <c r="CO327" s="240"/>
      <c r="CP327" s="240"/>
      <c r="CQ327" s="240"/>
      <c r="CR327" s="240"/>
      <c r="CS327" s="240"/>
      <c r="CT327" s="240"/>
      <c r="CU327" s="240"/>
      <c r="CV327" s="240"/>
      <c r="CW327" s="240"/>
      <c r="CX327" s="240"/>
      <c r="CY327" s="240"/>
      <c r="CZ327" s="240"/>
      <c r="DA327" s="240"/>
      <c r="DB327" s="240"/>
      <c r="DC327" s="240"/>
      <c r="DD327" s="240"/>
      <c r="DE327" s="240"/>
      <c r="DF327" s="240"/>
      <c r="DG327" s="240"/>
      <c r="DH327" s="240"/>
      <c r="DI327" s="240"/>
      <c r="DJ327" s="240"/>
      <c r="DK327" s="240"/>
      <c r="DL327" s="240"/>
      <c r="DM327" s="240"/>
      <c r="DN327" s="240"/>
      <c r="DO327" s="240"/>
      <c r="DP327" s="240"/>
      <c r="DQ327" s="240"/>
      <c r="DR327" s="240"/>
      <c r="DS327" s="240"/>
      <c r="DT327" s="240"/>
      <c r="DU327" s="240"/>
      <c r="DV327" s="240"/>
      <c r="DW327" s="240"/>
      <c r="DX327" s="240"/>
      <c r="DY327" s="240"/>
      <c r="DZ327" s="240"/>
      <c r="EA327" s="240"/>
      <c r="EB327" s="240"/>
      <c r="EC327" s="240"/>
      <c r="ED327" s="240"/>
      <c r="EE327" s="240"/>
      <c r="EF327" s="240"/>
      <c r="EG327" s="240"/>
      <c r="EH327" s="240"/>
      <c r="EI327" s="240"/>
      <c r="EJ327" s="240"/>
      <c r="EK327" s="240"/>
      <c r="EL327" s="240"/>
      <c r="EM327" s="240"/>
      <c r="EN327" s="240"/>
      <c r="EO327" s="240"/>
      <c r="EP327" s="240"/>
      <c r="EQ327" s="240"/>
      <c r="ER327" s="240"/>
      <c r="ES327" s="240"/>
      <c r="ET327" s="240"/>
      <c r="EU327" s="240"/>
      <c r="EV327" s="240"/>
      <c r="EW327" s="240"/>
      <c r="EX327" s="240"/>
      <c r="EY327" s="240"/>
      <c r="EZ327" s="240"/>
      <c r="FA327" s="240"/>
      <c r="FB327" s="240"/>
      <c r="FC327" s="240"/>
      <c r="FD327" s="240"/>
      <c r="FE327" s="240"/>
      <c r="FF327" s="240"/>
      <c r="FG327" s="240"/>
      <c r="FH327" s="240"/>
      <c r="FI327" s="240"/>
      <c r="FJ327" s="240"/>
      <c r="FK327" s="240"/>
      <c r="FL327" s="242"/>
      <c r="FM327" s="240"/>
      <c r="FN327" s="240"/>
      <c r="FO327" s="240"/>
      <c r="FP327" s="240"/>
      <c r="FQ327" s="240"/>
      <c r="FR327" s="240"/>
      <c r="FS327" s="240"/>
      <c r="FT327" s="240"/>
      <c r="FU327" s="240"/>
      <c r="FV327" s="240"/>
      <c r="FW327" s="240"/>
      <c r="FX327" s="240"/>
      <c r="FY327" s="240"/>
      <c r="FZ327" s="240"/>
      <c r="GA327" s="240"/>
      <c r="GB327" s="240"/>
      <c r="GC327" s="240"/>
      <c r="GD327" s="240"/>
      <c r="GE327" s="240"/>
      <c r="GF327" s="240"/>
      <c r="GG327" s="240"/>
      <c r="GH327" s="240"/>
      <c r="GI327" s="240"/>
      <c r="GJ327" s="240"/>
      <c r="GK327" s="240"/>
      <c r="GL327" s="240"/>
      <c r="GM327" s="240"/>
      <c r="GN327" s="240"/>
      <c r="GO327" s="240"/>
      <c r="GP327" s="240"/>
      <c r="GQ327" s="240"/>
      <c r="GR327" s="240"/>
      <c r="GS327" s="240"/>
      <c r="GT327" s="204"/>
      <c r="GU327" s="240"/>
      <c r="GV327" s="240"/>
      <c r="GW327" s="240"/>
      <c r="GX327" s="240"/>
      <c r="GY327" s="240"/>
      <c r="GZ327" s="240"/>
      <c r="HA327" s="204"/>
      <c r="HB327" s="204"/>
      <c r="HC327" s="204"/>
      <c r="HD327" s="204"/>
      <c r="HE327" s="204"/>
      <c r="HF327" s="204"/>
      <c r="HG327" s="204"/>
      <c r="HH327" s="204"/>
      <c r="HI327" s="204"/>
      <c r="HJ327" s="204"/>
      <c r="HK327" s="204"/>
      <c r="HL327" s="204"/>
      <c r="HM327" s="204"/>
      <c r="HN327" s="204"/>
    </row>
    <row r="328" spans="1:222" ht="70.2" hidden="1" x14ac:dyDescent="0.2">
      <c r="A328" s="21" t="s">
        <v>90</v>
      </c>
      <c r="B328" s="21" t="s">
        <v>87</v>
      </c>
      <c r="C328" s="21" t="s">
        <v>87</v>
      </c>
      <c r="D328" s="21" t="s">
        <v>50</v>
      </c>
      <c r="E328" s="45" t="s">
        <v>96</v>
      </c>
      <c r="F328" s="568">
        <v>2017005810485</v>
      </c>
      <c r="G328" s="114" t="s">
        <v>461</v>
      </c>
      <c r="H328" s="50" t="s">
        <v>66</v>
      </c>
      <c r="I328" s="467">
        <v>37018</v>
      </c>
      <c r="J328" s="455" t="s">
        <v>452</v>
      </c>
      <c r="K328" s="455" t="s">
        <v>954</v>
      </c>
      <c r="L328" s="456">
        <v>20</v>
      </c>
      <c r="M328" s="456" t="s">
        <v>947</v>
      </c>
      <c r="N328" s="456" t="s">
        <v>953</v>
      </c>
      <c r="O328" s="133" t="s">
        <v>739</v>
      </c>
      <c r="P328" s="29">
        <f t="shared" si="45"/>
        <v>1000000000</v>
      </c>
      <c r="Q328" s="193">
        <f t="shared" si="41"/>
        <v>1000000000</v>
      </c>
      <c r="R328" s="34">
        <f t="shared" si="44"/>
        <v>1000000000</v>
      </c>
      <c r="S328" s="199">
        <v>1000000000</v>
      </c>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240"/>
      <c r="CD328" s="240"/>
      <c r="CE328" s="240"/>
      <c r="CF328" s="240"/>
      <c r="CG328" s="240"/>
      <c r="CH328" s="240"/>
      <c r="CI328" s="240"/>
      <c r="CJ328" s="240"/>
      <c r="CK328" s="240"/>
      <c r="CL328" s="240"/>
      <c r="CM328" s="240"/>
      <c r="CN328" s="240"/>
      <c r="CO328" s="240"/>
      <c r="CP328" s="240"/>
      <c r="CQ328" s="240"/>
      <c r="CR328" s="240"/>
      <c r="CS328" s="240"/>
      <c r="CT328" s="240"/>
      <c r="CU328" s="240"/>
      <c r="CV328" s="240"/>
      <c r="CW328" s="240"/>
      <c r="CX328" s="240"/>
      <c r="CY328" s="240"/>
      <c r="CZ328" s="240"/>
      <c r="DA328" s="240"/>
      <c r="DB328" s="240"/>
      <c r="DC328" s="240"/>
      <c r="DD328" s="240"/>
      <c r="DE328" s="240"/>
      <c r="DF328" s="240"/>
      <c r="DG328" s="240"/>
      <c r="DH328" s="240"/>
      <c r="DI328" s="240"/>
      <c r="DJ328" s="240"/>
      <c r="DK328" s="240"/>
      <c r="DL328" s="240"/>
      <c r="DM328" s="240"/>
      <c r="DN328" s="240"/>
      <c r="DO328" s="240"/>
      <c r="DP328" s="240"/>
      <c r="DQ328" s="240"/>
      <c r="DR328" s="240"/>
      <c r="DS328" s="240"/>
      <c r="DT328" s="240"/>
      <c r="DU328" s="240"/>
      <c r="DV328" s="240"/>
      <c r="DW328" s="240"/>
      <c r="DX328" s="240"/>
      <c r="DY328" s="240"/>
      <c r="DZ328" s="240"/>
      <c r="EA328" s="240"/>
      <c r="EB328" s="240"/>
      <c r="EC328" s="240"/>
      <c r="ED328" s="240"/>
      <c r="EE328" s="240"/>
      <c r="EF328" s="240"/>
      <c r="EG328" s="240"/>
      <c r="EH328" s="240"/>
      <c r="EI328" s="240"/>
      <c r="EJ328" s="240"/>
      <c r="EK328" s="240"/>
      <c r="EL328" s="240"/>
      <c r="EM328" s="240"/>
      <c r="EN328" s="240"/>
      <c r="EO328" s="240"/>
      <c r="EP328" s="240"/>
      <c r="EQ328" s="240"/>
      <c r="ER328" s="240"/>
      <c r="ES328" s="240"/>
      <c r="ET328" s="240"/>
      <c r="EU328" s="240"/>
      <c r="EV328" s="240"/>
      <c r="EW328" s="240"/>
      <c r="EX328" s="240"/>
      <c r="EY328" s="240"/>
      <c r="EZ328" s="240"/>
      <c r="FA328" s="240"/>
      <c r="FB328" s="240"/>
      <c r="FC328" s="240"/>
      <c r="FD328" s="240"/>
      <c r="FE328" s="240"/>
      <c r="FF328" s="240"/>
      <c r="FG328" s="240"/>
      <c r="FH328" s="240"/>
      <c r="FI328" s="240"/>
      <c r="FJ328" s="240"/>
      <c r="FK328" s="240"/>
      <c r="FL328" s="242"/>
      <c r="FM328" s="240"/>
      <c r="FN328" s="240"/>
      <c r="FO328" s="240"/>
      <c r="FP328" s="240"/>
      <c r="FQ328" s="240"/>
      <c r="FR328" s="240"/>
      <c r="FS328" s="240"/>
      <c r="FT328" s="240"/>
      <c r="FU328" s="240"/>
      <c r="FV328" s="240"/>
      <c r="FW328" s="240"/>
      <c r="FX328" s="240"/>
      <c r="FY328" s="240"/>
      <c r="FZ328" s="240"/>
      <c r="GA328" s="240"/>
      <c r="GB328" s="240"/>
      <c r="GC328" s="240"/>
      <c r="GD328" s="240"/>
      <c r="GE328" s="240"/>
      <c r="GF328" s="240"/>
      <c r="GG328" s="240"/>
      <c r="GH328" s="240"/>
      <c r="GI328" s="240"/>
      <c r="GJ328" s="240"/>
      <c r="GK328" s="240"/>
      <c r="GL328" s="240"/>
      <c r="GM328" s="240"/>
      <c r="GN328" s="240"/>
      <c r="GO328" s="240"/>
      <c r="GP328" s="240"/>
      <c r="GQ328" s="240"/>
      <c r="GR328" s="240"/>
      <c r="GS328" s="240"/>
      <c r="GT328" s="204"/>
      <c r="GU328" s="240"/>
      <c r="GV328" s="240"/>
      <c r="GW328" s="240"/>
      <c r="GX328" s="240"/>
      <c r="GY328" s="240"/>
      <c r="GZ328" s="240"/>
      <c r="HA328" s="204"/>
      <c r="HB328" s="204"/>
      <c r="HC328" s="204"/>
      <c r="HD328" s="204"/>
      <c r="HE328" s="204"/>
      <c r="HF328" s="204"/>
      <c r="HG328" s="204"/>
      <c r="HH328" s="204"/>
      <c r="HI328" s="204"/>
      <c r="HJ328" s="204"/>
      <c r="HK328" s="204"/>
      <c r="HL328" s="204"/>
      <c r="HM328" s="204"/>
      <c r="HN328" s="204"/>
    </row>
    <row r="329" spans="1:222" ht="93.6" hidden="1" x14ac:dyDescent="0.2">
      <c r="A329" s="21" t="s">
        <v>90</v>
      </c>
      <c r="B329" s="21" t="s">
        <v>87</v>
      </c>
      <c r="C329" s="21" t="s">
        <v>87</v>
      </c>
      <c r="D329" s="366" t="s">
        <v>50</v>
      </c>
      <c r="E329" s="174" t="s">
        <v>96</v>
      </c>
      <c r="F329" s="568">
        <v>2018005810050</v>
      </c>
      <c r="G329" s="114" t="s">
        <v>462</v>
      </c>
      <c r="H329" s="50" t="s">
        <v>66</v>
      </c>
      <c r="I329" s="448" t="s">
        <v>957</v>
      </c>
      <c r="J329" s="455" t="s">
        <v>955</v>
      </c>
      <c r="K329" s="455" t="s">
        <v>956</v>
      </c>
      <c r="L329" s="456">
        <v>100</v>
      </c>
      <c r="M329" s="456" t="s">
        <v>947</v>
      </c>
      <c r="N329" s="456" t="s">
        <v>953</v>
      </c>
      <c r="O329" s="133" t="s">
        <v>646</v>
      </c>
      <c r="P329" s="29">
        <f t="shared" si="45"/>
        <v>1000000000</v>
      </c>
      <c r="Q329" s="193">
        <f t="shared" si="41"/>
        <v>1000000000</v>
      </c>
      <c r="R329" s="34">
        <f t="shared" si="44"/>
        <v>1000000000</v>
      </c>
      <c r="S329" s="199">
        <v>1000000000</v>
      </c>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240"/>
      <c r="CD329" s="240"/>
      <c r="CE329" s="240"/>
      <c r="CF329" s="240"/>
      <c r="CG329" s="240"/>
      <c r="CH329" s="240"/>
      <c r="CI329" s="240"/>
      <c r="CJ329" s="240"/>
      <c r="CK329" s="240"/>
      <c r="CL329" s="240"/>
      <c r="CM329" s="240"/>
      <c r="CN329" s="240"/>
      <c r="CO329" s="240"/>
      <c r="CP329" s="240"/>
      <c r="CQ329" s="240"/>
      <c r="CR329" s="240"/>
      <c r="CS329" s="240"/>
      <c r="CT329" s="240"/>
      <c r="CU329" s="240"/>
      <c r="CV329" s="240"/>
      <c r="CW329" s="240"/>
      <c r="CX329" s="240"/>
      <c r="CY329" s="240"/>
      <c r="CZ329" s="240"/>
      <c r="DA329" s="240"/>
      <c r="DB329" s="240"/>
      <c r="DC329" s="240"/>
      <c r="DD329" s="240"/>
      <c r="DE329" s="240"/>
      <c r="DF329" s="240"/>
      <c r="DG329" s="240"/>
      <c r="DH329" s="240"/>
      <c r="DI329" s="240"/>
      <c r="DJ329" s="240"/>
      <c r="DK329" s="240"/>
      <c r="DL329" s="240"/>
      <c r="DM329" s="240"/>
      <c r="DN329" s="240"/>
      <c r="DO329" s="240"/>
      <c r="DP329" s="240"/>
      <c r="DQ329" s="240"/>
      <c r="DR329" s="240"/>
      <c r="DS329" s="240"/>
      <c r="DT329" s="240"/>
      <c r="DU329" s="240"/>
      <c r="DV329" s="240"/>
      <c r="DW329" s="240"/>
      <c r="DX329" s="240"/>
      <c r="DY329" s="240"/>
      <c r="DZ329" s="240"/>
      <c r="EA329" s="240"/>
      <c r="EB329" s="240"/>
      <c r="EC329" s="240"/>
      <c r="ED329" s="240"/>
      <c r="EE329" s="240"/>
      <c r="EF329" s="240"/>
      <c r="EG329" s="240"/>
      <c r="EH329" s="240"/>
      <c r="EI329" s="240"/>
      <c r="EJ329" s="240"/>
      <c r="EK329" s="240"/>
      <c r="EL329" s="240"/>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250"/>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c r="GT329" s="180"/>
      <c r="GU329" s="179"/>
      <c r="GV329" s="179"/>
      <c r="GW329" s="179"/>
      <c r="GX329" s="179"/>
      <c r="GY329" s="179"/>
      <c r="GZ329" s="179"/>
      <c r="HA329" s="180"/>
      <c r="HB329" s="180"/>
      <c r="HC329" s="180"/>
      <c r="HD329" s="180"/>
      <c r="HE329" s="180"/>
      <c r="HF329" s="180"/>
      <c r="HG329" s="180"/>
      <c r="HH329" s="180"/>
      <c r="HI329" s="180"/>
      <c r="HJ329" s="180"/>
      <c r="HK329" s="180"/>
      <c r="HL329" s="180"/>
      <c r="HM329" s="180"/>
      <c r="HN329" s="180"/>
    </row>
    <row r="330" spans="1:222" ht="93.6" hidden="1" x14ac:dyDescent="0.2">
      <c r="A330" s="21" t="s">
        <v>90</v>
      </c>
      <c r="B330" s="21" t="s">
        <v>87</v>
      </c>
      <c r="C330" s="21" t="s">
        <v>87</v>
      </c>
      <c r="D330" s="367" t="s">
        <v>50</v>
      </c>
      <c r="E330" s="368" t="s">
        <v>96</v>
      </c>
      <c r="F330" s="568">
        <v>2018005810181</v>
      </c>
      <c r="G330" s="114" t="s">
        <v>463</v>
      </c>
      <c r="H330" s="50" t="s">
        <v>66</v>
      </c>
      <c r="I330" s="467">
        <v>43562</v>
      </c>
      <c r="J330" s="455" t="s">
        <v>955</v>
      </c>
      <c r="K330" s="455" t="s">
        <v>958</v>
      </c>
      <c r="L330" s="456">
        <v>95</v>
      </c>
      <c r="M330" s="456" t="s">
        <v>947</v>
      </c>
      <c r="N330" s="456" t="s">
        <v>953</v>
      </c>
      <c r="O330" s="133" t="s">
        <v>647</v>
      </c>
      <c r="P330" s="29">
        <f t="shared" si="45"/>
        <v>1000000000</v>
      </c>
      <c r="Q330" s="193">
        <f t="shared" si="41"/>
        <v>1000000000</v>
      </c>
      <c r="R330" s="34">
        <f t="shared" si="44"/>
        <v>1000000000</v>
      </c>
      <c r="S330" s="199">
        <v>1000000000</v>
      </c>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240"/>
      <c r="CD330" s="240"/>
      <c r="CE330" s="240"/>
      <c r="CF330" s="240"/>
      <c r="CG330" s="240"/>
      <c r="CH330" s="240"/>
      <c r="CI330" s="240"/>
      <c r="CJ330" s="240"/>
      <c r="CK330" s="240"/>
      <c r="CL330" s="240"/>
      <c r="CM330" s="240"/>
      <c r="CN330" s="240"/>
      <c r="CO330" s="240"/>
      <c r="CP330" s="240"/>
      <c r="CQ330" s="240"/>
      <c r="CR330" s="240"/>
      <c r="CS330" s="240"/>
      <c r="CT330" s="240"/>
      <c r="CU330" s="240"/>
      <c r="CV330" s="240"/>
      <c r="CW330" s="240"/>
      <c r="CX330" s="240"/>
      <c r="CY330" s="240"/>
      <c r="CZ330" s="240"/>
      <c r="DA330" s="240"/>
      <c r="DB330" s="240"/>
      <c r="DC330" s="240"/>
      <c r="DD330" s="240"/>
      <c r="DE330" s="240"/>
      <c r="DF330" s="240"/>
      <c r="DG330" s="240"/>
      <c r="DH330" s="240"/>
      <c r="DI330" s="240"/>
      <c r="DJ330" s="240"/>
      <c r="DK330" s="240"/>
      <c r="DL330" s="240"/>
      <c r="DM330" s="240"/>
      <c r="DN330" s="240"/>
      <c r="DO330" s="240"/>
      <c r="DP330" s="240"/>
      <c r="DQ330" s="240"/>
      <c r="DR330" s="240"/>
      <c r="DS330" s="240"/>
      <c r="DT330" s="240"/>
      <c r="DU330" s="240"/>
      <c r="DV330" s="240"/>
      <c r="DW330" s="240"/>
      <c r="DX330" s="240"/>
      <c r="DY330" s="240"/>
      <c r="DZ330" s="240"/>
      <c r="EA330" s="240"/>
      <c r="EB330" s="240"/>
      <c r="EC330" s="240"/>
      <c r="ED330" s="240"/>
      <c r="EE330" s="240"/>
      <c r="EF330" s="240"/>
      <c r="EG330" s="240"/>
      <c r="EH330" s="240"/>
      <c r="EI330" s="240"/>
      <c r="EJ330" s="240"/>
      <c r="EK330" s="240"/>
      <c r="EL330" s="240"/>
      <c r="EM330" s="240"/>
      <c r="EN330" s="240"/>
      <c r="EO330" s="240"/>
      <c r="EP330" s="240"/>
      <c r="EQ330" s="240"/>
      <c r="ER330" s="240"/>
      <c r="ES330" s="240"/>
      <c r="ET330" s="240"/>
      <c r="EU330" s="240"/>
      <c r="EV330" s="240"/>
      <c r="EW330" s="240"/>
      <c r="EX330" s="240"/>
      <c r="EY330" s="240"/>
      <c r="EZ330" s="240"/>
      <c r="FA330" s="240"/>
      <c r="FB330" s="240"/>
      <c r="FC330" s="240"/>
      <c r="FD330" s="240"/>
      <c r="FE330" s="240"/>
      <c r="FF330" s="240"/>
      <c r="FG330" s="240"/>
      <c r="FH330" s="240"/>
      <c r="FI330" s="240"/>
      <c r="FJ330" s="240"/>
      <c r="FK330" s="240"/>
      <c r="FL330" s="242"/>
      <c r="FM330" s="240"/>
      <c r="FN330" s="240"/>
      <c r="FO330" s="240"/>
      <c r="FP330" s="240"/>
      <c r="FQ330" s="240"/>
      <c r="FR330" s="240"/>
      <c r="FS330" s="240"/>
      <c r="FT330" s="240"/>
      <c r="FU330" s="240"/>
      <c r="FV330" s="240"/>
      <c r="FW330" s="240"/>
      <c r="FX330" s="240"/>
      <c r="FY330" s="240"/>
      <c r="FZ330" s="240"/>
      <c r="GA330" s="240"/>
      <c r="GB330" s="240"/>
      <c r="GC330" s="240"/>
      <c r="GD330" s="240"/>
      <c r="GE330" s="240"/>
      <c r="GF330" s="240"/>
      <c r="GG330" s="240"/>
      <c r="GH330" s="240"/>
      <c r="GI330" s="240"/>
      <c r="GJ330" s="240"/>
      <c r="GK330" s="240"/>
      <c r="GL330" s="240"/>
      <c r="GM330" s="240"/>
      <c r="GN330" s="240"/>
      <c r="GO330" s="240"/>
      <c r="GP330" s="240"/>
      <c r="GQ330" s="240"/>
      <c r="GR330" s="240"/>
      <c r="GS330" s="240"/>
      <c r="GT330" s="204"/>
      <c r="GU330" s="240"/>
      <c r="GV330" s="240"/>
      <c r="GW330" s="240"/>
      <c r="GX330" s="240"/>
      <c r="GY330" s="240"/>
      <c r="GZ330" s="240"/>
      <c r="HA330" s="204"/>
      <c r="HB330" s="204"/>
      <c r="HC330" s="204"/>
      <c r="HD330" s="204"/>
      <c r="HE330" s="204"/>
      <c r="HF330" s="204"/>
      <c r="HG330" s="204"/>
      <c r="HH330" s="204"/>
      <c r="HI330" s="204"/>
      <c r="HJ330" s="204"/>
      <c r="HK330" s="204"/>
      <c r="HL330" s="204"/>
      <c r="HM330" s="204"/>
      <c r="HN330" s="204"/>
    </row>
    <row r="331" spans="1:222" ht="93.6" hidden="1" x14ac:dyDescent="0.2">
      <c r="A331" s="21" t="s">
        <v>90</v>
      </c>
      <c r="B331" s="21" t="s">
        <v>87</v>
      </c>
      <c r="C331" s="21" t="s">
        <v>87</v>
      </c>
      <c r="D331" s="367" t="s">
        <v>50</v>
      </c>
      <c r="E331" s="368" t="s">
        <v>96</v>
      </c>
      <c r="F331" s="568">
        <v>2018005810171</v>
      </c>
      <c r="G331" s="129" t="s">
        <v>1184</v>
      </c>
      <c r="H331" s="79" t="s">
        <v>66</v>
      </c>
      <c r="I331" s="467">
        <v>43562</v>
      </c>
      <c r="J331" s="455" t="s">
        <v>955</v>
      </c>
      <c r="K331" s="455" t="s">
        <v>958</v>
      </c>
      <c r="L331" s="456">
        <v>95</v>
      </c>
      <c r="M331" s="456" t="s">
        <v>947</v>
      </c>
      <c r="N331" s="456" t="s">
        <v>953</v>
      </c>
      <c r="O331" s="135" t="s">
        <v>653</v>
      </c>
      <c r="P331" s="29">
        <f t="shared" si="45"/>
        <v>200000000</v>
      </c>
      <c r="Q331" s="193">
        <f t="shared" si="41"/>
        <v>200000000</v>
      </c>
      <c r="R331" s="34">
        <f t="shared" si="44"/>
        <v>200000000</v>
      </c>
      <c r="S331" s="199">
        <v>200000000</v>
      </c>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240"/>
      <c r="CD331" s="240"/>
      <c r="CE331" s="240"/>
      <c r="CF331" s="240"/>
      <c r="CG331" s="240"/>
      <c r="CH331" s="240"/>
      <c r="CI331" s="240"/>
      <c r="CJ331" s="240"/>
      <c r="CK331" s="240"/>
      <c r="CL331" s="240"/>
      <c r="CM331" s="240"/>
      <c r="CN331" s="240"/>
      <c r="CO331" s="240"/>
      <c r="CP331" s="240"/>
      <c r="CQ331" s="240"/>
      <c r="CR331" s="240"/>
      <c r="CS331" s="240"/>
      <c r="CT331" s="240"/>
      <c r="CU331" s="240"/>
      <c r="CV331" s="240"/>
      <c r="CW331" s="240"/>
      <c r="CX331" s="240"/>
      <c r="CY331" s="240"/>
      <c r="CZ331" s="240"/>
      <c r="DA331" s="240"/>
      <c r="DB331" s="240"/>
      <c r="DC331" s="240"/>
      <c r="DD331" s="240"/>
      <c r="DE331" s="240"/>
      <c r="DF331" s="240"/>
      <c r="DG331" s="240"/>
      <c r="DH331" s="240"/>
      <c r="DI331" s="240"/>
      <c r="DJ331" s="240"/>
      <c r="DK331" s="240"/>
      <c r="DL331" s="240"/>
      <c r="DM331" s="240"/>
      <c r="DN331" s="240"/>
      <c r="DO331" s="240"/>
      <c r="DP331" s="240"/>
      <c r="DQ331" s="240"/>
      <c r="DR331" s="240"/>
      <c r="DS331" s="240"/>
      <c r="DT331" s="240"/>
      <c r="DU331" s="240"/>
      <c r="DV331" s="240"/>
      <c r="DW331" s="240"/>
      <c r="DX331" s="240"/>
      <c r="DY331" s="240"/>
      <c r="DZ331" s="240"/>
      <c r="EA331" s="240"/>
      <c r="EB331" s="240"/>
      <c r="EC331" s="240"/>
      <c r="ED331" s="240"/>
      <c r="EE331" s="240"/>
      <c r="EF331" s="240"/>
      <c r="EG331" s="240"/>
      <c r="EH331" s="240"/>
      <c r="EI331" s="240"/>
      <c r="EJ331" s="240"/>
      <c r="EK331" s="240"/>
      <c r="EL331" s="240"/>
      <c r="EM331" s="240"/>
      <c r="EN331" s="240"/>
      <c r="EO331" s="240"/>
      <c r="EP331" s="240"/>
      <c r="EQ331" s="240"/>
      <c r="ER331" s="240"/>
      <c r="ES331" s="240"/>
      <c r="ET331" s="240"/>
      <c r="EU331" s="240"/>
      <c r="EV331" s="240"/>
      <c r="EW331" s="240"/>
      <c r="EX331" s="240"/>
      <c r="EY331" s="240"/>
      <c r="EZ331" s="240"/>
      <c r="FA331" s="240"/>
      <c r="FB331" s="240"/>
      <c r="FC331" s="240"/>
      <c r="FD331" s="240"/>
      <c r="FE331" s="240"/>
      <c r="FF331" s="240"/>
      <c r="FG331" s="240"/>
      <c r="FH331" s="240"/>
      <c r="FI331" s="240"/>
      <c r="FJ331" s="240"/>
      <c r="FK331" s="240"/>
      <c r="FL331" s="242"/>
      <c r="FM331" s="240"/>
      <c r="FN331" s="240"/>
      <c r="FO331" s="240"/>
      <c r="FP331" s="240"/>
      <c r="FQ331" s="240"/>
      <c r="FR331" s="240"/>
      <c r="FS331" s="240"/>
      <c r="FT331" s="240"/>
      <c r="FU331" s="240"/>
      <c r="FV331" s="240"/>
      <c r="FW331" s="240"/>
      <c r="FX331" s="240"/>
      <c r="FY331" s="240"/>
      <c r="FZ331" s="240"/>
      <c r="GA331" s="240"/>
      <c r="GB331" s="240"/>
      <c r="GC331" s="240"/>
      <c r="GD331" s="240"/>
      <c r="GE331" s="240"/>
      <c r="GF331" s="240"/>
      <c r="GG331" s="240"/>
      <c r="GH331" s="240"/>
      <c r="GI331" s="240"/>
      <c r="GJ331" s="240"/>
      <c r="GK331" s="240"/>
      <c r="GL331" s="240"/>
      <c r="GM331" s="240"/>
      <c r="GN331" s="240"/>
      <c r="GO331" s="240"/>
      <c r="GP331" s="240"/>
      <c r="GQ331" s="240"/>
      <c r="GR331" s="240"/>
      <c r="GS331" s="240"/>
      <c r="GT331" s="204"/>
      <c r="GU331" s="240"/>
      <c r="GV331" s="240"/>
      <c r="GW331" s="240"/>
      <c r="GX331" s="240"/>
      <c r="GY331" s="240"/>
      <c r="GZ331" s="240"/>
      <c r="HA331" s="204"/>
      <c r="HB331" s="204"/>
      <c r="HC331" s="204"/>
      <c r="HD331" s="204"/>
      <c r="HE331" s="204"/>
      <c r="HF331" s="204"/>
      <c r="HG331" s="204"/>
      <c r="HH331" s="204"/>
      <c r="HI331" s="204"/>
      <c r="HJ331" s="204"/>
      <c r="HK331" s="204"/>
      <c r="HL331" s="204"/>
      <c r="HM331" s="204"/>
      <c r="HN331" s="204"/>
    </row>
    <row r="332" spans="1:222" s="232" customFormat="1" ht="171.6" hidden="1" x14ac:dyDescent="0.2">
      <c r="A332" s="21" t="s">
        <v>90</v>
      </c>
      <c r="B332" s="21" t="s">
        <v>87</v>
      </c>
      <c r="C332" s="21" t="s">
        <v>87</v>
      </c>
      <c r="D332" s="367" t="s">
        <v>50</v>
      </c>
      <c r="E332" s="368" t="s">
        <v>96</v>
      </c>
      <c r="F332" s="568">
        <v>2018005810167</v>
      </c>
      <c r="G332" s="152" t="s">
        <v>1185</v>
      </c>
      <c r="H332" s="177" t="s">
        <v>66</v>
      </c>
      <c r="I332" s="459">
        <v>37049</v>
      </c>
      <c r="J332" s="455" t="s">
        <v>459</v>
      </c>
      <c r="K332" s="455" t="s">
        <v>460</v>
      </c>
      <c r="L332" s="456">
        <v>496</v>
      </c>
      <c r="M332" s="456" t="s">
        <v>947</v>
      </c>
      <c r="N332" s="456" t="s">
        <v>953</v>
      </c>
      <c r="O332" s="132" t="s">
        <v>990</v>
      </c>
      <c r="P332" s="29">
        <f t="shared" si="45"/>
        <v>640000000</v>
      </c>
      <c r="Q332" s="243">
        <f t="shared" si="41"/>
        <v>640000000</v>
      </c>
      <c r="R332" s="235">
        <f t="shared" si="44"/>
        <v>640000000</v>
      </c>
      <c r="S332" s="228">
        <v>640000000</v>
      </c>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c r="BD332" s="229"/>
      <c r="BE332" s="229"/>
      <c r="BF332" s="229"/>
      <c r="BG332" s="229"/>
      <c r="BH332" s="229"/>
      <c r="BI332" s="229"/>
      <c r="BJ332" s="229"/>
      <c r="BK332" s="229"/>
      <c r="BL332" s="229"/>
      <c r="BM332" s="229"/>
      <c r="BN332" s="229"/>
      <c r="BO332" s="229"/>
      <c r="BP332" s="229"/>
      <c r="BQ332" s="229"/>
      <c r="BR332" s="229"/>
      <c r="BS332" s="229"/>
      <c r="BT332" s="229"/>
      <c r="BU332" s="229"/>
      <c r="BV332" s="229"/>
      <c r="BW332" s="369"/>
      <c r="BX332" s="369"/>
      <c r="BY332" s="369"/>
      <c r="BZ332" s="369"/>
      <c r="CA332" s="369"/>
      <c r="CB332" s="369"/>
      <c r="CC332" s="370"/>
      <c r="CD332" s="370"/>
      <c r="CE332" s="370"/>
      <c r="CF332" s="370"/>
      <c r="CG332" s="370"/>
      <c r="CH332" s="370"/>
      <c r="CI332" s="370"/>
      <c r="CJ332" s="370"/>
      <c r="CK332" s="370"/>
      <c r="CL332" s="370"/>
      <c r="CM332" s="370"/>
      <c r="CN332" s="370"/>
      <c r="CO332" s="370"/>
      <c r="CP332" s="370"/>
      <c r="CQ332" s="370"/>
      <c r="CR332" s="370"/>
      <c r="CS332" s="370"/>
      <c r="CT332" s="370"/>
      <c r="CU332" s="370"/>
      <c r="CV332" s="370"/>
      <c r="CW332" s="370"/>
      <c r="CX332" s="370"/>
      <c r="CY332" s="370"/>
      <c r="CZ332" s="370"/>
      <c r="DA332" s="370"/>
      <c r="DB332" s="370"/>
      <c r="DC332" s="370"/>
      <c r="DD332" s="370"/>
      <c r="DE332" s="370"/>
      <c r="DF332" s="370"/>
      <c r="DG332" s="370"/>
      <c r="DH332" s="370"/>
      <c r="DI332" s="370"/>
      <c r="DJ332" s="370"/>
      <c r="DK332" s="370"/>
      <c r="DL332" s="370"/>
      <c r="DM332" s="370"/>
      <c r="DN332" s="370"/>
      <c r="DO332" s="370"/>
      <c r="DP332" s="370"/>
      <c r="DQ332" s="370"/>
      <c r="DR332" s="370"/>
      <c r="DS332" s="370"/>
      <c r="DT332" s="370"/>
      <c r="DU332" s="370"/>
      <c r="DV332" s="370"/>
      <c r="DW332" s="370"/>
      <c r="DX332" s="370"/>
      <c r="DY332" s="370"/>
      <c r="DZ332" s="370"/>
      <c r="EA332" s="370"/>
      <c r="EB332" s="370"/>
      <c r="EC332" s="370"/>
      <c r="ED332" s="370"/>
      <c r="EE332" s="370"/>
      <c r="EF332" s="370"/>
      <c r="EG332" s="370"/>
      <c r="EH332" s="370"/>
      <c r="EI332" s="370"/>
      <c r="EJ332" s="370"/>
      <c r="EK332" s="370"/>
      <c r="EL332" s="370"/>
      <c r="EM332" s="370"/>
      <c r="EN332" s="370"/>
      <c r="EO332" s="370"/>
      <c r="EP332" s="370"/>
      <c r="EQ332" s="370"/>
      <c r="ER332" s="370"/>
      <c r="ES332" s="370"/>
      <c r="ET332" s="371"/>
      <c r="EU332" s="370"/>
      <c r="EV332" s="370"/>
      <c r="EW332" s="370"/>
      <c r="EX332" s="370"/>
      <c r="EY332" s="370"/>
      <c r="EZ332" s="372"/>
      <c r="FA332" s="372"/>
      <c r="FB332" s="372"/>
      <c r="FC332" s="372"/>
      <c r="FD332" s="372"/>
      <c r="FE332" s="372"/>
      <c r="FF332" s="372"/>
      <c r="FG332" s="372"/>
      <c r="FH332" s="372"/>
      <c r="FI332" s="372"/>
      <c r="FJ332" s="372"/>
      <c r="FK332" s="372"/>
      <c r="FL332" s="373"/>
      <c r="FM332" s="372"/>
      <c r="FN332" s="372"/>
      <c r="FO332" s="372"/>
      <c r="FP332" s="372"/>
      <c r="FQ332" s="372"/>
      <c r="FR332" s="372"/>
      <c r="FS332" s="372"/>
      <c r="FT332" s="372"/>
      <c r="FU332" s="372"/>
      <c r="FV332" s="372"/>
      <c r="FW332" s="372"/>
      <c r="FX332" s="372"/>
      <c r="FY332" s="372"/>
      <c r="FZ332" s="372"/>
      <c r="GA332" s="372"/>
      <c r="GB332" s="372"/>
      <c r="GC332" s="372"/>
      <c r="GD332" s="372"/>
      <c r="GE332" s="372"/>
      <c r="GF332" s="372"/>
      <c r="GG332" s="372"/>
      <c r="GH332" s="372"/>
      <c r="GI332" s="372"/>
      <c r="GJ332" s="372"/>
      <c r="GK332" s="372"/>
      <c r="GL332" s="372"/>
      <c r="GM332" s="372"/>
      <c r="GN332" s="372"/>
      <c r="GO332" s="372"/>
      <c r="GP332" s="372"/>
      <c r="GQ332" s="372"/>
      <c r="GR332" s="372"/>
      <c r="GS332" s="372"/>
      <c r="GT332" s="230"/>
      <c r="GU332" s="372"/>
      <c r="GV332" s="372"/>
      <c r="GW332" s="372"/>
      <c r="GX332" s="372"/>
      <c r="GY332" s="372"/>
      <c r="GZ332" s="372"/>
      <c r="HA332" s="230"/>
      <c r="HB332" s="230"/>
      <c r="HC332" s="230"/>
      <c r="HD332" s="230"/>
      <c r="HE332" s="230"/>
      <c r="HF332" s="230"/>
      <c r="HG332" s="230"/>
      <c r="HH332" s="340"/>
      <c r="HI332" s="340"/>
      <c r="HJ332" s="340"/>
      <c r="HK332" s="340"/>
      <c r="HL332" s="340"/>
      <c r="HM332" s="340"/>
      <c r="HN332" s="340"/>
    </row>
    <row r="333" spans="1:222" ht="85.8" x14ac:dyDescent="0.2">
      <c r="A333" s="21" t="s">
        <v>90</v>
      </c>
      <c r="B333" s="21" t="s">
        <v>87</v>
      </c>
      <c r="C333" s="21" t="s">
        <v>87</v>
      </c>
      <c r="D333" s="367" t="s">
        <v>50</v>
      </c>
      <c r="E333" s="368" t="s">
        <v>96</v>
      </c>
      <c r="F333" s="568">
        <v>2018005810164</v>
      </c>
      <c r="G333" s="76" t="s">
        <v>1186</v>
      </c>
      <c r="H333" s="50" t="s">
        <v>66</v>
      </c>
      <c r="I333" s="459">
        <v>36898</v>
      </c>
      <c r="J333" s="455" t="s">
        <v>959</v>
      </c>
      <c r="K333" s="455" t="s">
        <v>960</v>
      </c>
      <c r="L333" s="456">
        <v>25</v>
      </c>
      <c r="M333" s="456" t="s">
        <v>947</v>
      </c>
      <c r="N333" s="456" t="s">
        <v>953</v>
      </c>
      <c r="O333" s="1" t="s">
        <v>740</v>
      </c>
      <c r="P333" s="29">
        <f t="shared" si="45"/>
        <v>200000000</v>
      </c>
      <c r="Q333" s="193">
        <f t="shared" si="41"/>
        <v>200000000</v>
      </c>
      <c r="R333" s="34">
        <f t="shared" si="44"/>
        <v>200000000</v>
      </c>
      <c r="S333" s="199"/>
      <c r="T333" s="34"/>
      <c r="U333" s="34"/>
      <c r="V333" s="34"/>
      <c r="W333" s="34"/>
      <c r="X333" s="34"/>
      <c r="Y333" s="34"/>
      <c r="Z333" s="34"/>
      <c r="AA333" s="34"/>
      <c r="AB333" s="34"/>
      <c r="AC333" s="34"/>
      <c r="AD333" s="34">
        <v>200000000</v>
      </c>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240"/>
      <c r="CD333" s="240"/>
      <c r="CE333" s="240"/>
      <c r="CF333" s="240"/>
      <c r="CG333" s="240"/>
      <c r="CH333" s="240"/>
      <c r="CI333" s="240"/>
      <c r="CJ333" s="240"/>
      <c r="CK333" s="240"/>
      <c r="CL333" s="240"/>
      <c r="CM333" s="240"/>
      <c r="CN333" s="240"/>
      <c r="CO333" s="240"/>
      <c r="CP333" s="240"/>
      <c r="CQ333" s="240"/>
      <c r="CR333" s="240"/>
      <c r="CS333" s="240"/>
      <c r="CT333" s="240"/>
      <c r="CU333" s="240"/>
      <c r="CV333" s="240"/>
      <c r="CW333" s="240"/>
      <c r="CX333" s="240"/>
      <c r="CY333" s="240"/>
      <c r="CZ333" s="240"/>
      <c r="DA333" s="240"/>
      <c r="DB333" s="240"/>
      <c r="DC333" s="240"/>
      <c r="DD333" s="240"/>
      <c r="DE333" s="240"/>
      <c r="DF333" s="240"/>
      <c r="DG333" s="240"/>
      <c r="DH333" s="240"/>
      <c r="DI333" s="240"/>
      <c r="DJ333" s="240"/>
      <c r="DK333" s="240"/>
      <c r="DL333" s="240"/>
      <c r="DM333" s="240"/>
      <c r="DN333" s="240"/>
      <c r="DO333" s="240"/>
      <c r="DP333" s="240"/>
      <c r="DQ333" s="240"/>
      <c r="DR333" s="240"/>
      <c r="DS333" s="240"/>
      <c r="DT333" s="240"/>
      <c r="DU333" s="240"/>
      <c r="DV333" s="240"/>
      <c r="DW333" s="240"/>
      <c r="DX333" s="240"/>
      <c r="DY333" s="240"/>
      <c r="DZ333" s="240"/>
      <c r="EA333" s="240"/>
      <c r="EB333" s="240"/>
      <c r="EC333" s="240"/>
      <c r="ED333" s="240"/>
      <c r="EE333" s="240"/>
      <c r="EF333" s="240"/>
      <c r="EG333" s="240"/>
      <c r="EH333" s="240"/>
      <c r="EI333" s="240"/>
      <c r="EJ333" s="240"/>
      <c r="EK333" s="240"/>
      <c r="EL333" s="240"/>
      <c r="EM333" s="240"/>
      <c r="EN333" s="240"/>
      <c r="EO333" s="240"/>
      <c r="EP333" s="240"/>
      <c r="EQ333" s="240"/>
      <c r="ER333" s="240"/>
      <c r="ES333" s="240"/>
      <c r="ET333" s="240"/>
      <c r="EU333" s="240"/>
      <c r="EV333" s="240"/>
      <c r="EW333" s="240"/>
      <c r="EX333" s="240"/>
      <c r="EY333" s="240"/>
      <c r="EZ333" s="240"/>
      <c r="FA333" s="240"/>
      <c r="FB333" s="240"/>
      <c r="FC333" s="240"/>
      <c r="FD333" s="240"/>
      <c r="FE333" s="240"/>
      <c r="FF333" s="240"/>
      <c r="FG333" s="240"/>
      <c r="FH333" s="240"/>
      <c r="FI333" s="240"/>
      <c r="FJ333" s="240"/>
      <c r="FK333" s="240"/>
      <c r="FL333" s="242"/>
      <c r="FM333" s="240"/>
      <c r="FN333" s="240"/>
      <c r="FO333" s="240"/>
      <c r="FP333" s="240"/>
      <c r="FQ333" s="240"/>
      <c r="FR333" s="240"/>
      <c r="FS333" s="240"/>
      <c r="FT333" s="240"/>
      <c r="FU333" s="240"/>
      <c r="FV333" s="240"/>
      <c r="FW333" s="240"/>
      <c r="FX333" s="240"/>
      <c r="FY333" s="240"/>
      <c r="FZ333" s="240"/>
      <c r="GA333" s="240"/>
      <c r="GB333" s="240"/>
      <c r="GC333" s="240"/>
      <c r="GD333" s="240"/>
      <c r="GE333" s="240"/>
      <c r="GF333" s="240"/>
      <c r="GG333" s="240"/>
      <c r="GH333" s="240"/>
      <c r="GI333" s="240"/>
      <c r="GJ333" s="240"/>
      <c r="GK333" s="240"/>
      <c r="GL333" s="240"/>
      <c r="GM333" s="240"/>
      <c r="GN333" s="240"/>
      <c r="GO333" s="240"/>
      <c r="GP333" s="240"/>
      <c r="GQ333" s="240"/>
      <c r="GR333" s="240"/>
      <c r="GS333" s="240"/>
      <c r="GT333" s="204"/>
      <c r="GU333" s="240"/>
      <c r="GV333" s="240"/>
      <c r="GW333" s="240"/>
      <c r="GX333" s="240"/>
      <c r="GY333" s="240"/>
      <c r="GZ333" s="240"/>
      <c r="HA333" s="204"/>
      <c r="HB333" s="204"/>
      <c r="HC333" s="204"/>
      <c r="HD333" s="204"/>
      <c r="HE333" s="204"/>
      <c r="HF333" s="204"/>
      <c r="HG333" s="204"/>
      <c r="HH333" s="204"/>
      <c r="HI333" s="204"/>
      <c r="HJ333" s="204"/>
      <c r="HK333" s="204"/>
      <c r="HL333" s="204"/>
      <c r="HM333" s="204"/>
      <c r="HN333" s="204"/>
    </row>
    <row r="334" spans="1:222" ht="85.8" x14ac:dyDescent="0.2">
      <c r="A334" s="21" t="s">
        <v>90</v>
      </c>
      <c r="B334" s="21" t="s">
        <v>87</v>
      </c>
      <c r="C334" s="21" t="s">
        <v>87</v>
      </c>
      <c r="D334" s="367" t="s">
        <v>50</v>
      </c>
      <c r="E334" s="368" t="s">
        <v>96</v>
      </c>
      <c r="F334" s="568">
        <v>2018005810230</v>
      </c>
      <c r="G334" s="76" t="s">
        <v>1187</v>
      </c>
      <c r="H334" s="50" t="s">
        <v>66</v>
      </c>
      <c r="I334" s="459">
        <v>36898</v>
      </c>
      <c r="J334" s="455" t="s">
        <v>959</v>
      </c>
      <c r="K334" s="455" t="s">
        <v>960</v>
      </c>
      <c r="L334" s="456">
        <v>25</v>
      </c>
      <c r="M334" s="456" t="s">
        <v>947</v>
      </c>
      <c r="N334" s="456" t="s">
        <v>953</v>
      </c>
      <c r="O334" s="1" t="s">
        <v>655</v>
      </c>
      <c r="P334" s="29">
        <f t="shared" si="45"/>
        <v>200000000</v>
      </c>
      <c r="Q334" s="193">
        <f t="shared" si="41"/>
        <v>200000000</v>
      </c>
      <c r="R334" s="34">
        <f t="shared" si="44"/>
        <v>200000000</v>
      </c>
      <c r="S334" s="199">
        <v>200000000</v>
      </c>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240"/>
      <c r="CD334" s="240"/>
      <c r="CE334" s="240"/>
      <c r="CF334" s="240"/>
      <c r="CG334" s="240"/>
      <c r="CH334" s="240"/>
      <c r="CI334" s="240"/>
      <c r="CJ334" s="240"/>
      <c r="CK334" s="240"/>
      <c r="CL334" s="240"/>
      <c r="CM334" s="240"/>
      <c r="CN334" s="240"/>
      <c r="CO334" s="240"/>
      <c r="CP334" s="240"/>
      <c r="CQ334" s="240"/>
      <c r="CR334" s="240"/>
      <c r="CS334" s="240"/>
      <c r="CT334" s="240"/>
      <c r="CU334" s="240"/>
      <c r="CV334" s="240"/>
      <c r="CW334" s="240"/>
      <c r="CX334" s="240"/>
      <c r="CY334" s="240"/>
      <c r="CZ334" s="240"/>
      <c r="DA334" s="240"/>
      <c r="DB334" s="240"/>
      <c r="DC334" s="240"/>
      <c r="DD334" s="240"/>
      <c r="DE334" s="240"/>
      <c r="DF334" s="240"/>
      <c r="DG334" s="240"/>
      <c r="DH334" s="240"/>
      <c r="DI334" s="240"/>
      <c r="DJ334" s="240"/>
      <c r="DK334" s="240"/>
      <c r="DL334" s="240"/>
      <c r="DM334" s="240"/>
      <c r="DN334" s="240"/>
      <c r="DO334" s="240"/>
      <c r="DP334" s="240"/>
      <c r="DQ334" s="240"/>
      <c r="DR334" s="240"/>
      <c r="DS334" s="240"/>
      <c r="DT334" s="240"/>
      <c r="DU334" s="240"/>
      <c r="DV334" s="240"/>
      <c r="DW334" s="240"/>
      <c r="DX334" s="240"/>
      <c r="DY334" s="240"/>
      <c r="DZ334" s="240"/>
      <c r="EA334" s="240"/>
      <c r="EB334" s="240"/>
      <c r="EC334" s="240"/>
      <c r="ED334" s="240"/>
      <c r="EE334" s="240"/>
      <c r="EF334" s="240"/>
      <c r="EG334" s="240"/>
      <c r="EH334" s="240"/>
      <c r="EI334" s="240"/>
      <c r="EJ334" s="240"/>
      <c r="EK334" s="240"/>
      <c r="EL334" s="240"/>
      <c r="EM334" s="240"/>
      <c r="EN334" s="240"/>
      <c r="EO334" s="240"/>
      <c r="EP334" s="240"/>
      <c r="EQ334" s="240"/>
      <c r="ER334" s="240"/>
      <c r="ES334" s="240"/>
      <c r="ET334" s="240"/>
      <c r="EU334" s="240"/>
      <c r="EV334" s="240"/>
      <c r="EW334" s="240"/>
      <c r="EX334" s="240"/>
      <c r="EY334" s="240"/>
      <c r="EZ334" s="240"/>
      <c r="FA334" s="240"/>
      <c r="FB334" s="240"/>
      <c r="FC334" s="240"/>
      <c r="FD334" s="240"/>
      <c r="FE334" s="240"/>
      <c r="FF334" s="240"/>
      <c r="FG334" s="240"/>
      <c r="FH334" s="240"/>
      <c r="FI334" s="240"/>
      <c r="FJ334" s="240"/>
      <c r="FK334" s="240"/>
      <c r="FL334" s="242"/>
      <c r="FM334" s="240"/>
      <c r="FN334" s="240"/>
      <c r="FO334" s="240"/>
      <c r="FP334" s="240"/>
      <c r="FQ334" s="240"/>
      <c r="FR334" s="240"/>
      <c r="FS334" s="240"/>
      <c r="FT334" s="240"/>
      <c r="FU334" s="240"/>
      <c r="FV334" s="240"/>
      <c r="FW334" s="240"/>
      <c r="FX334" s="240"/>
      <c r="FY334" s="240"/>
      <c r="FZ334" s="240"/>
      <c r="GA334" s="240"/>
      <c r="GB334" s="240"/>
      <c r="GC334" s="240"/>
      <c r="GD334" s="240"/>
      <c r="GE334" s="240"/>
      <c r="GF334" s="240"/>
      <c r="GG334" s="240"/>
      <c r="GH334" s="240"/>
      <c r="GI334" s="240"/>
      <c r="GJ334" s="240"/>
      <c r="GK334" s="240"/>
      <c r="GL334" s="240"/>
      <c r="GM334" s="240"/>
      <c r="GN334" s="240"/>
      <c r="GO334" s="240"/>
      <c r="GP334" s="240"/>
      <c r="GQ334" s="240"/>
      <c r="GR334" s="240"/>
      <c r="GS334" s="240"/>
      <c r="GT334" s="204"/>
      <c r="GU334" s="240"/>
      <c r="GV334" s="240"/>
      <c r="GW334" s="240"/>
      <c r="GX334" s="240"/>
      <c r="GY334" s="240"/>
      <c r="GZ334" s="240"/>
      <c r="HA334" s="204"/>
      <c r="HB334" s="204"/>
      <c r="HC334" s="204"/>
      <c r="HD334" s="204"/>
      <c r="HE334" s="204"/>
      <c r="HF334" s="204"/>
      <c r="HG334" s="204"/>
      <c r="HH334" s="204"/>
      <c r="HI334" s="204"/>
      <c r="HJ334" s="204"/>
      <c r="HK334" s="204"/>
      <c r="HL334" s="204"/>
      <c r="HM334" s="204"/>
      <c r="HN334" s="204"/>
    </row>
    <row r="335" spans="1:222" ht="171.6" x14ac:dyDescent="0.2">
      <c r="A335" s="21" t="s">
        <v>90</v>
      </c>
      <c r="B335" s="21" t="s">
        <v>87</v>
      </c>
      <c r="C335" s="21" t="s">
        <v>87</v>
      </c>
      <c r="D335" s="367" t="s">
        <v>50</v>
      </c>
      <c r="E335" s="368" t="s">
        <v>96</v>
      </c>
      <c r="F335" s="568">
        <v>2018005810176</v>
      </c>
      <c r="G335" s="76" t="s">
        <v>1188</v>
      </c>
      <c r="H335" s="50" t="s">
        <v>66</v>
      </c>
      <c r="I335" s="459">
        <v>37414</v>
      </c>
      <c r="J335" s="455" t="s">
        <v>459</v>
      </c>
      <c r="K335" s="455" t="s">
        <v>961</v>
      </c>
      <c r="L335" s="456">
        <v>5</v>
      </c>
      <c r="M335" s="456" t="s">
        <v>947</v>
      </c>
      <c r="N335" s="456" t="s">
        <v>953</v>
      </c>
      <c r="O335" s="1" t="s">
        <v>656</v>
      </c>
      <c r="P335" s="29">
        <f t="shared" si="45"/>
        <v>200000000</v>
      </c>
      <c r="Q335" s="193">
        <f t="shared" si="41"/>
        <v>200000000</v>
      </c>
      <c r="R335" s="34">
        <f t="shared" si="44"/>
        <v>200000000</v>
      </c>
      <c r="S335" s="199">
        <v>200000000</v>
      </c>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240"/>
      <c r="CD335" s="240"/>
      <c r="CE335" s="240"/>
      <c r="CF335" s="240"/>
      <c r="CG335" s="240"/>
      <c r="CH335" s="240"/>
      <c r="CI335" s="240"/>
      <c r="CJ335" s="240"/>
      <c r="CK335" s="240"/>
      <c r="CL335" s="240"/>
      <c r="CM335" s="240"/>
      <c r="CN335" s="240"/>
      <c r="CO335" s="240"/>
      <c r="CP335" s="240"/>
      <c r="CQ335" s="240"/>
      <c r="CR335" s="240"/>
      <c r="CS335" s="240"/>
      <c r="CT335" s="240"/>
      <c r="CU335" s="240"/>
      <c r="CV335" s="240"/>
      <c r="CW335" s="240"/>
      <c r="CX335" s="240"/>
      <c r="CY335" s="240"/>
      <c r="CZ335" s="240"/>
      <c r="DA335" s="240"/>
      <c r="DB335" s="240"/>
      <c r="DC335" s="240"/>
      <c r="DD335" s="240"/>
      <c r="DE335" s="240"/>
      <c r="DF335" s="240"/>
      <c r="DG335" s="240"/>
      <c r="DH335" s="240"/>
      <c r="DI335" s="240"/>
      <c r="DJ335" s="240"/>
      <c r="DK335" s="240"/>
      <c r="DL335" s="240"/>
      <c r="DM335" s="240"/>
      <c r="DN335" s="240"/>
      <c r="DO335" s="240"/>
      <c r="DP335" s="240"/>
      <c r="DQ335" s="240"/>
      <c r="DR335" s="240"/>
      <c r="DS335" s="240"/>
      <c r="DT335" s="240"/>
      <c r="DU335" s="240"/>
      <c r="DV335" s="240"/>
      <c r="DW335" s="240"/>
      <c r="DX335" s="240"/>
      <c r="DY335" s="240"/>
      <c r="DZ335" s="240"/>
      <c r="EA335" s="240"/>
      <c r="EB335" s="240"/>
      <c r="EC335" s="240"/>
      <c r="ED335" s="240"/>
      <c r="EE335" s="240"/>
      <c r="EF335" s="240"/>
      <c r="EG335" s="240"/>
      <c r="EH335" s="240"/>
      <c r="EI335" s="240"/>
      <c r="EJ335" s="240"/>
      <c r="EK335" s="240"/>
      <c r="EL335" s="240"/>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250"/>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c r="GT335" s="180"/>
      <c r="GU335" s="179"/>
      <c r="GV335" s="179"/>
      <c r="GW335" s="179"/>
      <c r="GX335" s="179"/>
      <c r="GY335" s="179"/>
      <c r="GZ335" s="179"/>
      <c r="HA335" s="180"/>
      <c r="HB335" s="180"/>
      <c r="HC335" s="180"/>
      <c r="HD335" s="180"/>
      <c r="HE335" s="180"/>
      <c r="HF335" s="180"/>
      <c r="HG335" s="180"/>
      <c r="HH335" s="180"/>
      <c r="HI335" s="180"/>
      <c r="HJ335" s="180"/>
      <c r="HK335" s="180"/>
      <c r="HL335" s="180"/>
      <c r="HM335" s="180"/>
      <c r="HN335" s="180"/>
    </row>
    <row r="336" spans="1:222" ht="70.2" x14ac:dyDescent="0.2">
      <c r="A336" s="21" t="s">
        <v>90</v>
      </c>
      <c r="B336" s="21" t="s">
        <v>87</v>
      </c>
      <c r="C336" s="21" t="s">
        <v>87</v>
      </c>
      <c r="D336" s="367" t="s">
        <v>50</v>
      </c>
      <c r="E336" s="368" t="s">
        <v>96</v>
      </c>
      <c r="F336" s="568">
        <v>2018005810033</v>
      </c>
      <c r="G336" s="76" t="s">
        <v>1189</v>
      </c>
      <c r="H336" s="50" t="s">
        <v>66</v>
      </c>
      <c r="I336" s="459">
        <v>38479</v>
      </c>
      <c r="J336" s="455" t="s">
        <v>452</v>
      </c>
      <c r="K336" s="455" t="s">
        <v>453</v>
      </c>
      <c r="L336" s="456">
        <v>30</v>
      </c>
      <c r="M336" s="456" t="s">
        <v>947</v>
      </c>
      <c r="N336" s="456" t="s">
        <v>953</v>
      </c>
      <c r="O336" s="1" t="s">
        <v>798</v>
      </c>
      <c r="P336" s="29">
        <f t="shared" si="45"/>
        <v>200000000</v>
      </c>
      <c r="Q336" s="193">
        <f t="shared" si="41"/>
        <v>200000000</v>
      </c>
      <c r="R336" s="34">
        <f t="shared" si="44"/>
        <v>200000000</v>
      </c>
      <c r="S336" s="199">
        <v>200000000</v>
      </c>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254"/>
      <c r="CD336" s="254"/>
      <c r="CE336" s="254"/>
      <c r="CF336" s="254"/>
      <c r="CG336" s="254"/>
      <c r="CH336" s="254"/>
      <c r="CI336" s="254"/>
      <c r="CJ336" s="254"/>
      <c r="CK336" s="254"/>
      <c r="CL336" s="254"/>
      <c r="CM336" s="254"/>
      <c r="CN336" s="254"/>
      <c r="CO336" s="254"/>
      <c r="CP336" s="254"/>
      <c r="CQ336" s="254"/>
      <c r="CR336" s="254"/>
      <c r="CS336" s="254"/>
      <c r="CT336" s="254"/>
      <c r="CU336" s="254"/>
      <c r="CV336" s="254"/>
      <c r="CW336" s="254"/>
      <c r="CX336" s="254"/>
      <c r="CY336" s="254"/>
      <c r="CZ336" s="254"/>
      <c r="DA336" s="254"/>
      <c r="DB336" s="254"/>
      <c r="DC336" s="254"/>
      <c r="DD336" s="254"/>
      <c r="DE336" s="254"/>
      <c r="DF336" s="254"/>
      <c r="DG336" s="254"/>
      <c r="DH336" s="254"/>
      <c r="DI336" s="254"/>
      <c r="DJ336" s="254"/>
      <c r="DK336" s="254"/>
      <c r="DL336" s="254"/>
      <c r="DM336" s="254"/>
      <c r="DN336" s="254"/>
      <c r="DO336" s="254"/>
      <c r="DP336" s="254"/>
      <c r="DQ336" s="254"/>
      <c r="DR336" s="254"/>
      <c r="DS336" s="254"/>
      <c r="DT336" s="254"/>
      <c r="DU336" s="254"/>
      <c r="DV336" s="254"/>
      <c r="DW336" s="254"/>
      <c r="DX336" s="254"/>
      <c r="DY336" s="254"/>
      <c r="DZ336" s="254"/>
      <c r="EA336" s="254"/>
      <c r="EB336" s="254"/>
      <c r="EC336" s="254"/>
      <c r="ED336" s="254"/>
      <c r="EE336" s="254"/>
      <c r="EF336" s="254"/>
      <c r="EG336" s="254"/>
      <c r="EH336" s="254"/>
      <c r="EI336" s="254"/>
      <c r="EJ336" s="254"/>
      <c r="EK336" s="254"/>
      <c r="EL336" s="254"/>
      <c r="EM336" s="179"/>
      <c r="EN336" s="179"/>
      <c r="EO336" s="179"/>
      <c r="EP336" s="179"/>
      <c r="EQ336" s="179"/>
      <c r="ER336" s="179"/>
      <c r="ES336" s="179"/>
      <c r="ET336" s="240"/>
      <c r="EU336" s="179"/>
      <c r="EV336" s="179"/>
      <c r="EW336" s="179"/>
      <c r="EX336" s="179"/>
      <c r="EY336" s="179"/>
      <c r="EZ336" s="240"/>
      <c r="FA336" s="240"/>
      <c r="FB336" s="240"/>
      <c r="FC336" s="240"/>
      <c r="FD336" s="240"/>
      <c r="FE336" s="240"/>
      <c r="FF336" s="240"/>
      <c r="FG336" s="240"/>
      <c r="FH336" s="240"/>
      <c r="FI336" s="240"/>
      <c r="FJ336" s="240"/>
      <c r="FK336" s="240"/>
      <c r="FL336" s="242"/>
      <c r="FM336" s="240"/>
      <c r="FN336" s="240"/>
      <c r="FO336" s="240"/>
      <c r="FP336" s="240"/>
      <c r="FQ336" s="240"/>
      <c r="FR336" s="240"/>
      <c r="FS336" s="240"/>
      <c r="FT336" s="240"/>
      <c r="FU336" s="240"/>
      <c r="FV336" s="240"/>
      <c r="FW336" s="240"/>
      <c r="FX336" s="240"/>
      <c r="FY336" s="240"/>
      <c r="FZ336" s="240"/>
      <c r="GA336" s="240"/>
      <c r="GB336" s="240"/>
      <c r="GC336" s="240"/>
      <c r="GD336" s="240"/>
      <c r="GE336" s="240"/>
      <c r="GF336" s="240"/>
      <c r="GG336" s="240"/>
      <c r="GH336" s="240"/>
      <c r="GI336" s="240"/>
      <c r="GJ336" s="240"/>
      <c r="GK336" s="240"/>
      <c r="GL336" s="240"/>
      <c r="GM336" s="240"/>
      <c r="GN336" s="240"/>
      <c r="GO336" s="240"/>
      <c r="GP336" s="240"/>
      <c r="GQ336" s="240"/>
      <c r="GR336" s="240"/>
      <c r="GS336" s="240"/>
      <c r="GT336" s="204"/>
      <c r="GU336" s="240"/>
      <c r="GV336" s="240"/>
      <c r="GW336" s="240"/>
      <c r="GX336" s="240"/>
      <c r="GY336" s="240"/>
      <c r="GZ336" s="240"/>
      <c r="HA336" s="204"/>
      <c r="HB336" s="204"/>
      <c r="HC336" s="204"/>
      <c r="HD336" s="204"/>
      <c r="HE336" s="204"/>
      <c r="HF336" s="204"/>
      <c r="HG336" s="204"/>
      <c r="HH336" s="180"/>
      <c r="HI336" s="180"/>
      <c r="HJ336" s="180"/>
      <c r="HK336" s="180"/>
      <c r="HL336" s="180"/>
      <c r="HM336" s="180"/>
      <c r="HN336" s="180"/>
    </row>
    <row r="337" spans="1:222" ht="54.6" x14ac:dyDescent="0.2">
      <c r="A337" s="21" t="s">
        <v>90</v>
      </c>
      <c r="B337" s="21" t="s">
        <v>87</v>
      </c>
      <c r="C337" s="21" t="s">
        <v>87</v>
      </c>
      <c r="D337" s="21" t="s">
        <v>50</v>
      </c>
      <c r="E337" s="45" t="s">
        <v>96</v>
      </c>
      <c r="F337" s="568">
        <v>2017005810426</v>
      </c>
      <c r="G337" s="76" t="s">
        <v>1190</v>
      </c>
      <c r="H337" s="51" t="s">
        <v>66</v>
      </c>
      <c r="I337" s="464" t="s">
        <v>965</v>
      </c>
      <c r="J337" s="457" t="s">
        <v>964</v>
      </c>
      <c r="K337" s="457" t="s">
        <v>965</v>
      </c>
      <c r="L337" s="458">
        <v>100</v>
      </c>
      <c r="M337" s="456" t="s">
        <v>947</v>
      </c>
      <c r="N337" s="456" t="s">
        <v>953</v>
      </c>
      <c r="O337" s="26" t="s">
        <v>1056</v>
      </c>
      <c r="P337" s="29">
        <f>Q337</f>
        <v>200000000</v>
      </c>
      <c r="Q337" s="193">
        <f>R337</f>
        <v>200000000</v>
      </c>
      <c r="R337" s="34">
        <f t="shared" si="44"/>
        <v>200000000</v>
      </c>
      <c r="S337" s="124">
        <v>200000000</v>
      </c>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c r="GT337" s="198"/>
      <c r="GU337" s="198"/>
      <c r="GV337" s="198"/>
      <c r="GW337" s="198"/>
      <c r="GX337" s="198"/>
      <c r="GY337" s="198"/>
      <c r="GZ337" s="198"/>
      <c r="HA337" s="198"/>
      <c r="HB337" s="198"/>
      <c r="HC337" s="198"/>
      <c r="HD337" s="198"/>
      <c r="HE337" s="198"/>
      <c r="HF337" s="198"/>
      <c r="HG337" s="198"/>
      <c r="HH337" s="198"/>
      <c r="HI337" s="198"/>
      <c r="HJ337" s="198"/>
      <c r="HK337" s="198"/>
      <c r="HL337" s="198"/>
      <c r="HM337" s="198"/>
      <c r="HN337" s="198"/>
    </row>
    <row r="338" spans="1:222" ht="70.2" x14ac:dyDescent="0.2">
      <c r="A338" s="21" t="s">
        <v>90</v>
      </c>
      <c r="B338" s="21" t="s">
        <v>87</v>
      </c>
      <c r="C338" s="21" t="s">
        <v>87</v>
      </c>
      <c r="D338" s="367" t="s">
        <v>50</v>
      </c>
      <c r="E338" s="368" t="s">
        <v>96</v>
      </c>
      <c r="F338" s="568">
        <v>2018005810165</v>
      </c>
      <c r="G338" s="76" t="s">
        <v>1191</v>
      </c>
      <c r="H338" s="50" t="s">
        <v>66</v>
      </c>
      <c r="I338" s="459">
        <v>37659</v>
      </c>
      <c r="J338" s="455" t="s">
        <v>455</v>
      </c>
      <c r="K338" s="455" t="s">
        <v>456</v>
      </c>
      <c r="L338" s="456">
        <v>3527</v>
      </c>
      <c r="M338" s="456" t="s">
        <v>947</v>
      </c>
      <c r="N338" s="456" t="s">
        <v>953</v>
      </c>
      <c r="O338" s="1" t="s">
        <v>695</v>
      </c>
      <c r="P338" s="29">
        <f t="shared" si="45"/>
        <v>299600000</v>
      </c>
      <c r="Q338" s="193">
        <f t="shared" si="41"/>
        <v>299600000</v>
      </c>
      <c r="R338" s="34">
        <f t="shared" si="44"/>
        <v>299600000</v>
      </c>
      <c r="S338" s="199"/>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v>0</v>
      </c>
      <c r="AS338" s="34"/>
      <c r="AT338" s="34"/>
      <c r="AU338" s="34"/>
      <c r="AV338" s="34"/>
      <c r="AW338" s="34"/>
      <c r="AX338" s="34"/>
      <c r="AY338" s="34">
        <v>299600000</v>
      </c>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254"/>
      <c r="CD338" s="254"/>
      <c r="CE338" s="254"/>
      <c r="CF338" s="254"/>
      <c r="CG338" s="254"/>
      <c r="CH338" s="254"/>
      <c r="CI338" s="254"/>
      <c r="CJ338" s="254"/>
      <c r="CK338" s="254"/>
      <c r="CL338" s="254"/>
      <c r="CM338" s="254"/>
      <c r="CN338" s="254"/>
      <c r="CO338" s="254"/>
      <c r="CP338" s="254"/>
      <c r="CQ338" s="254"/>
      <c r="CR338" s="254"/>
      <c r="CS338" s="254"/>
      <c r="CT338" s="254"/>
      <c r="CU338" s="254"/>
      <c r="CV338" s="254"/>
      <c r="CW338" s="254"/>
      <c r="CX338" s="254"/>
      <c r="CY338" s="254"/>
      <c r="CZ338" s="254"/>
      <c r="DA338" s="254"/>
      <c r="DB338" s="254"/>
      <c r="DC338" s="254"/>
      <c r="DD338" s="254"/>
      <c r="DE338" s="254"/>
      <c r="DF338" s="254"/>
      <c r="DG338" s="254"/>
      <c r="DH338" s="254"/>
      <c r="DI338" s="254"/>
      <c r="DJ338" s="254"/>
      <c r="DK338" s="254"/>
      <c r="DL338" s="254"/>
      <c r="DM338" s="254"/>
      <c r="DN338" s="254"/>
      <c r="DO338" s="254"/>
      <c r="DP338" s="254"/>
      <c r="DQ338" s="254"/>
      <c r="DR338" s="254"/>
      <c r="DS338" s="254"/>
      <c r="DT338" s="254"/>
      <c r="DU338" s="254"/>
      <c r="DV338" s="254"/>
      <c r="DW338" s="254"/>
      <c r="DX338" s="254"/>
      <c r="DY338" s="254"/>
      <c r="DZ338" s="254"/>
      <c r="EA338" s="254"/>
      <c r="EB338" s="254"/>
      <c r="EC338" s="254"/>
      <c r="ED338" s="254"/>
      <c r="EE338" s="254"/>
      <c r="EF338" s="254"/>
      <c r="EG338" s="254"/>
      <c r="EH338" s="254"/>
      <c r="EI338" s="254"/>
      <c r="EJ338" s="254"/>
      <c r="EK338" s="254"/>
      <c r="EL338" s="254"/>
      <c r="EM338" s="179"/>
      <c r="EN338" s="179"/>
      <c r="EO338" s="179"/>
      <c r="EP338" s="179"/>
      <c r="EQ338" s="179"/>
      <c r="ER338" s="179"/>
      <c r="ES338" s="179"/>
      <c r="ET338" s="240"/>
      <c r="EU338" s="179"/>
      <c r="EV338" s="179"/>
      <c r="EW338" s="179"/>
      <c r="EX338" s="179"/>
      <c r="EY338" s="179"/>
      <c r="EZ338" s="240"/>
      <c r="FA338" s="240"/>
      <c r="FB338" s="240"/>
      <c r="FC338" s="240"/>
      <c r="FD338" s="240"/>
      <c r="FE338" s="240"/>
      <c r="FF338" s="240"/>
      <c r="FG338" s="240"/>
      <c r="FH338" s="240"/>
      <c r="FI338" s="240"/>
      <c r="FJ338" s="240"/>
      <c r="FK338" s="240"/>
      <c r="FL338" s="242"/>
      <c r="FM338" s="240"/>
      <c r="FN338" s="240"/>
      <c r="FO338" s="240"/>
      <c r="FP338" s="240"/>
      <c r="FQ338" s="240"/>
      <c r="FR338" s="240"/>
      <c r="FS338" s="240"/>
      <c r="FT338" s="240"/>
      <c r="FU338" s="240"/>
      <c r="FV338" s="240"/>
      <c r="FW338" s="240"/>
      <c r="FX338" s="240"/>
      <c r="FY338" s="240"/>
      <c r="FZ338" s="240"/>
      <c r="GA338" s="240"/>
      <c r="GB338" s="240"/>
      <c r="GC338" s="240"/>
      <c r="GD338" s="240"/>
      <c r="GE338" s="240"/>
      <c r="GF338" s="240"/>
      <c r="GG338" s="240"/>
      <c r="GH338" s="240"/>
      <c r="GI338" s="240"/>
      <c r="GJ338" s="240"/>
      <c r="GK338" s="240"/>
      <c r="GL338" s="240"/>
      <c r="GM338" s="240"/>
      <c r="GN338" s="240"/>
      <c r="GO338" s="240"/>
      <c r="GP338" s="240"/>
      <c r="GQ338" s="240"/>
      <c r="GR338" s="240"/>
      <c r="GS338" s="240"/>
      <c r="GT338" s="204"/>
      <c r="GU338" s="240"/>
      <c r="GV338" s="240"/>
      <c r="GW338" s="240"/>
      <c r="GX338" s="240"/>
      <c r="GY338" s="240"/>
      <c r="GZ338" s="240"/>
      <c r="HA338" s="204"/>
      <c r="HB338" s="204"/>
      <c r="HC338" s="204"/>
      <c r="HD338" s="204"/>
      <c r="HE338" s="204"/>
      <c r="HF338" s="204"/>
      <c r="HG338" s="204"/>
      <c r="HH338" s="180"/>
      <c r="HI338" s="180"/>
      <c r="HJ338" s="180"/>
      <c r="HK338" s="180"/>
      <c r="HL338" s="180"/>
      <c r="HM338" s="180"/>
      <c r="HN338" s="180"/>
    </row>
    <row r="339" spans="1:222" ht="85.8" x14ac:dyDescent="0.2">
      <c r="A339" s="21" t="s">
        <v>90</v>
      </c>
      <c r="B339" s="21" t="s">
        <v>87</v>
      </c>
      <c r="C339" s="21" t="s">
        <v>87</v>
      </c>
      <c r="D339" s="367" t="s">
        <v>50</v>
      </c>
      <c r="E339" s="368" t="s">
        <v>96</v>
      </c>
      <c r="F339" s="568"/>
      <c r="G339" s="76" t="s">
        <v>1192</v>
      </c>
      <c r="H339" s="41" t="s">
        <v>66</v>
      </c>
      <c r="I339" s="459">
        <v>36898</v>
      </c>
      <c r="J339" s="455" t="s">
        <v>959</v>
      </c>
      <c r="K339" s="455" t="s">
        <v>960</v>
      </c>
      <c r="L339" s="456">
        <v>25</v>
      </c>
      <c r="M339" s="456" t="s">
        <v>947</v>
      </c>
      <c r="N339" s="456" t="s">
        <v>953</v>
      </c>
      <c r="O339" s="65" t="s">
        <v>1057</v>
      </c>
      <c r="P339" s="29">
        <f t="shared" ref="P339" si="46">Q339</f>
        <v>150000000</v>
      </c>
      <c r="Q339" s="193">
        <f t="shared" ref="Q339" si="47">R339</f>
        <v>150000000</v>
      </c>
      <c r="R339" s="34">
        <f t="shared" ref="R339" si="48">SUM(S339:CB339)</f>
        <v>150000000</v>
      </c>
      <c r="S339" s="199">
        <v>150000000</v>
      </c>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254"/>
      <c r="CD339" s="254"/>
      <c r="CE339" s="254"/>
      <c r="CF339" s="254"/>
      <c r="CG339" s="254"/>
      <c r="CH339" s="254"/>
      <c r="CI339" s="254"/>
      <c r="CJ339" s="254"/>
      <c r="CK339" s="254"/>
      <c r="CL339" s="254"/>
      <c r="CM339" s="254"/>
      <c r="CN339" s="254"/>
      <c r="CO339" s="254"/>
      <c r="CP339" s="254"/>
      <c r="CQ339" s="254"/>
      <c r="CR339" s="254"/>
      <c r="CS339" s="254"/>
      <c r="CT339" s="254"/>
      <c r="CU339" s="254"/>
      <c r="CV339" s="254"/>
      <c r="CW339" s="254"/>
      <c r="CX339" s="254"/>
      <c r="CY339" s="254"/>
      <c r="CZ339" s="254"/>
      <c r="DA339" s="254"/>
      <c r="DB339" s="254"/>
      <c r="DC339" s="254"/>
      <c r="DD339" s="254"/>
      <c r="DE339" s="254"/>
      <c r="DF339" s="254"/>
      <c r="DG339" s="254"/>
      <c r="DH339" s="254"/>
      <c r="DI339" s="254"/>
      <c r="DJ339" s="254"/>
      <c r="DK339" s="254"/>
      <c r="DL339" s="254"/>
      <c r="DM339" s="254"/>
      <c r="DN339" s="254"/>
      <c r="DO339" s="254"/>
      <c r="DP339" s="254"/>
      <c r="DQ339" s="254"/>
      <c r="DR339" s="254"/>
      <c r="DS339" s="254"/>
      <c r="DT339" s="254"/>
      <c r="DU339" s="254"/>
      <c r="DV339" s="254"/>
      <c r="DW339" s="254"/>
      <c r="DX339" s="254"/>
      <c r="DY339" s="254"/>
      <c r="DZ339" s="254"/>
      <c r="EA339" s="254"/>
      <c r="EB339" s="254"/>
      <c r="EC339" s="254"/>
      <c r="ED339" s="254"/>
      <c r="EE339" s="254"/>
      <c r="EF339" s="254"/>
      <c r="EG339" s="254"/>
      <c r="EH339" s="254"/>
      <c r="EI339" s="254"/>
      <c r="EJ339" s="254"/>
      <c r="EK339" s="254"/>
      <c r="EL339" s="254"/>
      <c r="EM339" s="179"/>
      <c r="EN339" s="179"/>
      <c r="EO339" s="179"/>
      <c r="EP339" s="179"/>
      <c r="EQ339" s="179"/>
      <c r="ER339" s="179"/>
      <c r="ES339" s="179"/>
      <c r="ET339" s="254"/>
      <c r="EU339" s="179"/>
      <c r="EV339" s="179"/>
      <c r="EW339" s="179"/>
      <c r="EX339" s="179"/>
      <c r="EY339" s="179"/>
      <c r="EZ339" s="254"/>
      <c r="FA339" s="254"/>
      <c r="FB339" s="254"/>
      <c r="FC339" s="254"/>
      <c r="FD339" s="254"/>
      <c r="FE339" s="254"/>
      <c r="FF339" s="254"/>
      <c r="FG339" s="254"/>
      <c r="FH339" s="254"/>
      <c r="FI339" s="254"/>
      <c r="FJ339" s="254"/>
      <c r="FK339" s="254"/>
      <c r="FL339" s="255"/>
      <c r="FM339" s="254"/>
      <c r="FN339" s="254"/>
      <c r="FO339" s="254"/>
      <c r="FP339" s="254"/>
      <c r="FQ339" s="254"/>
      <c r="FR339" s="254"/>
      <c r="FS339" s="254"/>
      <c r="FT339" s="254"/>
      <c r="FU339" s="254"/>
      <c r="FV339" s="254"/>
      <c r="FW339" s="254"/>
      <c r="FX339" s="254"/>
      <c r="FY339" s="254"/>
      <c r="FZ339" s="254"/>
      <c r="GA339" s="254"/>
      <c r="GB339" s="254"/>
      <c r="GC339" s="254"/>
      <c r="GD339" s="254"/>
      <c r="GE339" s="254"/>
      <c r="GF339" s="254"/>
      <c r="GG339" s="254"/>
      <c r="GH339" s="254"/>
      <c r="GI339" s="254"/>
      <c r="GJ339" s="254"/>
      <c r="GK339" s="254"/>
      <c r="GL339" s="254"/>
      <c r="GM339" s="254"/>
      <c r="GN339" s="254"/>
      <c r="GO339" s="254"/>
      <c r="GP339" s="254"/>
      <c r="GQ339" s="254"/>
      <c r="GR339" s="254"/>
      <c r="GS339" s="254"/>
      <c r="GT339" s="256"/>
      <c r="GU339" s="254"/>
      <c r="GV339" s="254"/>
      <c r="GW339" s="254"/>
      <c r="GX339" s="254"/>
      <c r="GY339" s="254"/>
      <c r="GZ339" s="254"/>
      <c r="HA339" s="256"/>
      <c r="HB339" s="256"/>
      <c r="HC339" s="256"/>
      <c r="HD339" s="256"/>
      <c r="HE339" s="256"/>
      <c r="HF339" s="256"/>
      <c r="HG339" s="256"/>
      <c r="HH339" s="180"/>
      <c r="HI339" s="180"/>
      <c r="HJ339" s="180"/>
      <c r="HK339" s="180"/>
      <c r="HL339" s="180"/>
      <c r="HM339" s="180"/>
      <c r="HN339" s="180"/>
    </row>
    <row r="340" spans="1:222" ht="30.6" x14ac:dyDescent="0.2">
      <c r="A340" s="60" t="s">
        <v>90</v>
      </c>
      <c r="B340" s="60" t="s">
        <v>87</v>
      </c>
      <c r="C340" s="60" t="s">
        <v>87</v>
      </c>
      <c r="D340" s="60" t="s">
        <v>50</v>
      </c>
      <c r="E340" s="92" t="s">
        <v>153</v>
      </c>
      <c r="F340" s="573"/>
      <c r="G340" s="98"/>
      <c r="H340" s="56"/>
      <c r="I340" s="451"/>
      <c r="J340" s="451"/>
      <c r="K340" s="451"/>
      <c r="L340" s="452"/>
      <c r="M340" s="451"/>
      <c r="N340" s="451"/>
      <c r="O340" s="57" t="s">
        <v>211</v>
      </c>
      <c r="P340" s="29"/>
      <c r="Q340" s="193">
        <f t="shared" si="41"/>
        <v>0</v>
      </c>
      <c r="R340" s="34">
        <f t="shared" si="44"/>
        <v>0</v>
      </c>
      <c r="S340" s="211"/>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239"/>
      <c r="BX340" s="239"/>
      <c r="BY340" s="239"/>
      <c r="BZ340" s="239"/>
      <c r="CA340" s="239"/>
      <c r="CB340" s="23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241"/>
      <c r="EU340" s="179"/>
      <c r="EV340" s="179"/>
      <c r="EW340" s="179"/>
      <c r="EX340" s="179"/>
      <c r="EY340" s="179"/>
      <c r="EZ340" s="302"/>
      <c r="FA340" s="302"/>
      <c r="FB340" s="302"/>
      <c r="FC340" s="302"/>
      <c r="FD340" s="302"/>
      <c r="FE340" s="302"/>
      <c r="FF340" s="302"/>
      <c r="FG340" s="302"/>
      <c r="FH340" s="302"/>
      <c r="FI340" s="302"/>
      <c r="FJ340" s="302"/>
      <c r="FK340" s="302"/>
      <c r="FL340" s="303"/>
      <c r="FM340" s="302"/>
      <c r="FN340" s="302"/>
      <c r="FO340" s="302"/>
      <c r="FP340" s="302"/>
      <c r="FQ340" s="302"/>
      <c r="FR340" s="302"/>
      <c r="FS340" s="302"/>
      <c r="FT340" s="302"/>
      <c r="FU340" s="302"/>
      <c r="FV340" s="302"/>
      <c r="FW340" s="302"/>
      <c r="FX340" s="302"/>
      <c r="FY340" s="302"/>
      <c r="FZ340" s="302"/>
      <c r="GA340" s="302"/>
      <c r="GB340" s="302"/>
      <c r="GC340" s="302"/>
      <c r="GD340" s="302"/>
      <c r="GE340" s="302"/>
      <c r="GF340" s="302"/>
      <c r="GG340" s="302"/>
      <c r="GH340" s="302"/>
      <c r="GI340" s="302"/>
      <c r="GJ340" s="302"/>
      <c r="GK340" s="302"/>
      <c r="GL340" s="302"/>
      <c r="GM340" s="302"/>
      <c r="GN340" s="302"/>
      <c r="GO340" s="302"/>
      <c r="GP340" s="302"/>
      <c r="GQ340" s="302"/>
      <c r="GR340" s="302"/>
      <c r="GS340" s="302"/>
      <c r="GT340" s="198"/>
      <c r="GU340" s="302"/>
      <c r="GV340" s="302"/>
      <c r="GW340" s="302"/>
      <c r="GX340" s="302"/>
      <c r="GY340" s="302"/>
      <c r="GZ340" s="302"/>
      <c r="HA340" s="198"/>
      <c r="HB340" s="198"/>
      <c r="HC340" s="198"/>
      <c r="HD340" s="198"/>
      <c r="HE340" s="198"/>
      <c r="HF340" s="198"/>
      <c r="HG340" s="198"/>
      <c r="HH340" s="180"/>
      <c r="HI340" s="180"/>
      <c r="HJ340" s="180"/>
      <c r="HK340" s="180"/>
      <c r="HL340" s="180"/>
      <c r="HM340" s="180"/>
      <c r="HN340" s="180"/>
    </row>
    <row r="341" spans="1:222" ht="85.8" x14ac:dyDescent="0.2">
      <c r="A341" s="21" t="s">
        <v>90</v>
      </c>
      <c r="B341" s="21" t="s">
        <v>87</v>
      </c>
      <c r="C341" s="21" t="s">
        <v>87</v>
      </c>
      <c r="D341" s="21" t="s">
        <v>50</v>
      </c>
      <c r="E341" s="45" t="s">
        <v>153</v>
      </c>
      <c r="F341" s="568">
        <v>2018005810125</v>
      </c>
      <c r="G341" s="78" t="s">
        <v>464</v>
      </c>
      <c r="H341" s="50" t="s">
        <v>66</v>
      </c>
      <c r="I341" s="459">
        <v>37629</v>
      </c>
      <c r="J341" s="455" t="s">
        <v>465</v>
      </c>
      <c r="K341" s="455" t="s">
        <v>466</v>
      </c>
      <c r="L341" s="456">
        <v>30</v>
      </c>
      <c r="M341" s="456" t="s">
        <v>947</v>
      </c>
      <c r="N341" s="456" t="s">
        <v>953</v>
      </c>
      <c r="O341" s="133" t="s">
        <v>648</v>
      </c>
      <c r="P341" s="29">
        <f t="shared" ref="P341:P350" si="49">Q341</f>
        <v>380000000</v>
      </c>
      <c r="Q341" s="193">
        <f t="shared" si="41"/>
        <v>380000000</v>
      </c>
      <c r="R341" s="34">
        <f t="shared" si="44"/>
        <v>380000000</v>
      </c>
      <c r="S341" s="199">
        <v>380000000</v>
      </c>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240"/>
      <c r="CD341" s="240"/>
      <c r="CE341" s="240"/>
      <c r="CF341" s="240"/>
      <c r="CG341" s="240"/>
      <c r="CH341" s="240"/>
      <c r="CI341" s="240"/>
      <c r="CJ341" s="240"/>
      <c r="CK341" s="240"/>
      <c r="CL341" s="240"/>
      <c r="CM341" s="240"/>
      <c r="CN341" s="240"/>
      <c r="CO341" s="240"/>
      <c r="CP341" s="240"/>
      <c r="CQ341" s="240"/>
      <c r="CR341" s="240"/>
      <c r="CS341" s="240"/>
      <c r="CT341" s="240"/>
      <c r="CU341" s="240"/>
      <c r="CV341" s="240"/>
      <c r="CW341" s="240"/>
      <c r="CX341" s="240"/>
      <c r="CY341" s="240"/>
      <c r="CZ341" s="240"/>
      <c r="DA341" s="240"/>
      <c r="DB341" s="240"/>
      <c r="DC341" s="240"/>
      <c r="DD341" s="240"/>
      <c r="DE341" s="240"/>
      <c r="DF341" s="240"/>
      <c r="DG341" s="240"/>
      <c r="DH341" s="240"/>
      <c r="DI341" s="240"/>
      <c r="DJ341" s="240"/>
      <c r="DK341" s="240"/>
      <c r="DL341" s="240"/>
      <c r="DM341" s="240"/>
      <c r="DN341" s="240"/>
      <c r="DO341" s="240"/>
      <c r="DP341" s="240"/>
      <c r="DQ341" s="240"/>
      <c r="DR341" s="240"/>
      <c r="DS341" s="240"/>
      <c r="DT341" s="240"/>
      <c r="DU341" s="240"/>
      <c r="DV341" s="240"/>
      <c r="DW341" s="240"/>
      <c r="DX341" s="240"/>
      <c r="DY341" s="240"/>
      <c r="DZ341" s="240"/>
      <c r="EA341" s="240"/>
      <c r="EB341" s="240"/>
      <c r="EC341" s="240"/>
      <c r="ED341" s="240"/>
      <c r="EE341" s="240"/>
      <c r="EF341" s="240"/>
      <c r="EG341" s="240"/>
      <c r="EH341" s="240"/>
      <c r="EI341" s="240"/>
      <c r="EJ341" s="240"/>
      <c r="EK341" s="240"/>
      <c r="EL341" s="240"/>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250"/>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c r="GT341" s="180"/>
      <c r="GU341" s="179"/>
      <c r="GV341" s="179"/>
      <c r="GW341" s="179"/>
      <c r="GX341" s="179"/>
      <c r="GY341" s="179"/>
      <c r="GZ341" s="179"/>
      <c r="HA341" s="180"/>
      <c r="HB341" s="180"/>
      <c r="HC341" s="180"/>
      <c r="HD341" s="180"/>
      <c r="HE341" s="180"/>
      <c r="HF341" s="180"/>
      <c r="HG341" s="180"/>
      <c r="HH341" s="180"/>
      <c r="HI341" s="180"/>
      <c r="HJ341" s="180"/>
      <c r="HK341" s="180"/>
      <c r="HL341" s="180"/>
      <c r="HM341" s="180"/>
      <c r="HN341" s="180"/>
    </row>
    <row r="342" spans="1:222" ht="85.8" x14ac:dyDescent="0.2">
      <c r="A342" s="21" t="s">
        <v>90</v>
      </c>
      <c r="B342" s="21" t="s">
        <v>87</v>
      </c>
      <c r="C342" s="21" t="s">
        <v>87</v>
      </c>
      <c r="D342" s="21" t="s">
        <v>50</v>
      </c>
      <c r="E342" s="45" t="s">
        <v>153</v>
      </c>
      <c r="F342" s="568">
        <v>2018005810122</v>
      </c>
      <c r="G342" s="78" t="s">
        <v>467</v>
      </c>
      <c r="H342" s="50" t="s">
        <v>66</v>
      </c>
      <c r="I342" s="459">
        <v>37629</v>
      </c>
      <c r="J342" s="455" t="s">
        <v>465</v>
      </c>
      <c r="K342" s="455" t="s">
        <v>466</v>
      </c>
      <c r="L342" s="456">
        <v>30</v>
      </c>
      <c r="M342" s="456" t="s">
        <v>947</v>
      </c>
      <c r="N342" s="456" t="s">
        <v>953</v>
      </c>
      <c r="O342" s="133" t="s">
        <v>649</v>
      </c>
      <c r="P342" s="29">
        <f t="shared" si="49"/>
        <v>415000000</v>
      </c>
      <c r="Q342" s="193">
        <f t="shared" si="41"/>
        <v>415000000</v>
      </c>
      <c r="R342" s="34">
        <f t="shared" si="44"/>
        <v>415000000</v>
      </c>
      <c r="S342" s="199">
        <v>415000000</v>
      </c>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240"/>
      <c r="CD342" s="240"/>
      <c r="CE342" s="240"/>
      <c r="CF342" s="240"/>
      <c r="CG342" s="240"/>
      <c r="CH342" s="240"/>
      <c r="CI342" s="240"/>
      <c r="CJ342" s="240"/>
      <c r="CK342" s="240"/>
      <c r="CL342" s="240"/>
      <c r="CM342" s="240"/>
      <c r="CN342" s="240"/>
      <c r="CO342" s="240"/>
      <c r="CP342" s="240"/>
      <c r="CQ342" s="240"/>
      <c r="CR342" s="240"/>
      <c r="CS342" s="240"/>
      <c r="CT342" s="240"/>
      <c r="CU342" s="240"/>
      <c r="CV342" s="240"/>
      <c r="CW342" s="240"/>
      <c r="CX342" s="240"/>
      <c r="CY342" s="240"/>
      <c r="CZ342" s="240"/>
      <c r="DA342" s="240"/>
      <c r="DB342" s="240"/>
      <c r="DC342" s="240"/>
      <c r="DD342" s="240"/>
      <c r="DE342" s="240"/>
      <c r="DF342" s="240"/>
      <c r="DG342" s="240"/>
      <c r="DH342" s="240"/>
      <c r="DI342" s="240"/>
      <c r="DJ342" s="240"/>
      <c r="DK342" s="240"/>
      <c r="DL342" s="240"/>
      <c r="DM342" s="240"/>
      <c r="DN342" s="240"/>
      <c r="DO342" s="240"/>
      <c r="DP342" s="240"/>
      <c r="DQ342" s="240"/>
      <c r="DR342" s="240"/>
      <c r="DS342" s="240"/>
      <c r="DT342" s="240"/>
      <c r="DU342" s="240"/>
      <c r="DV342" s="240"/>
      <c r="DW342" s="240"/>
      <c r="DX342" s="240"/>
      <c r="DY342" s="240"/>
      <c r="DZ342" s="240"/>
      <c r="EA342" s="240"/>
      <c r="EB342" s="240"/>
      <c r="EC342" s="240"/>
      <c r="ED342" s="240"/>
      <c r="EE342" s="240"/>
      <c r="EF342" s="240"/>
      <c r="EG342" s="240"/>
      <c r="EH342" s="240"/>
      <c r="EI342" s="240"/>
      <c r="EJ342" s="240"/>
      <c r="EK342" s="240"/>
      <c r="EL342" s="240"/>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250"/>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80"/>
      <c r="GR342" s="179"/>
      <c r="GS342" s="179"/>
      <c r="GT342" s="179"/>
      <c r="GU342" s="179"/>
      <c r="GV342" s="179"/>
      <c r="GW342" s="179"/>
      <c r="GX342" s="180"/>
      <c r="GY342" s="180"/>
      <c r="GZ342" s="180"/>
      <c r="HA342" s="180"/>
      <c r="HB342" s="180"/>
      <c r="HC342" s="180"/>
      <c r="HD342" s="180"/>
      <c r="HE342" s="180"/>
      <c r="HF342" s="180"/>
      <c r="HG342" s="180"/>
      <c r="HH342" s="180"/>
      <c r="HI342" s="180"/>
      <c r="HJ342" s="180"/>
      <c r="HK342" s="180"/>
      <c r="HL342" s="180"/>
      <c r="HM342" s="180"/>
      <c r="HN342" s="180"/>
    </row>
    <row r="343" spans="1:222" ht="85.8" x14ac:dyDescent="0.2">
      <c r="A343" s="21" t="s">
        <v>90</v>
      </c>
      <c r="B343" s="21" t="s">
        <v>87</v>
      </c>
      <c r="C343" s="21" t="s">
        <v>87</v>
      </c>
      <c r="D343" s="21" t="s">
        <v>50</v>
      </c>
      <c r="E343" s="45" t="s">
        <v>153</v>
      </c>
      <c r="F343" s="568">
        <v>2018005810123</v>
      </c>
      <c r="G343" s="78" t="s">
        <v>468</v>
      </c>
      <c r="H343" s="50" t="s">
        <v>66</v>
      </c>
      <c r="I343" s="459">
        <v>37629</v>
      </c>
      <c r="J343" s="455" t="s">
        <v>465</v>
      </c>
      <c r="K343" s="455" t="s">
        <v>466</v>
      </c>
      <c r="L343" s="456">
        <v>30</v>
      </c>
      <c r="M343" s="456" t="s">
        <v>947</v>
      </c>
      <c r="N343" s="456" t="s">
        <v>953</v>
      </c>
      <c r="O343" s="133" t="s">
        <v>650</v>
      </c>
      <c r="P343" s="29">
        <f t="shared" si="49"/>
        <v>633758717.84000003</v>
      </c>
      <c r="Q343" s="193">
        <f t="shared" si="41"/>
        <v>633758717.84000003</v>
      </c>
      <c r="R343" s="34">
        <f t="shared" si="44"/>
        <v>633758717.84000003</v>
      </c>
      <c r="S343" s="374">
        <v>633758717.84000003</v>
      </c>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5"/>
      <c r="CD343" s="375"/>
      <c r="CE343" s="375"/>
      <c r="CF343" s="375"/>
      <c r="CG343" s="375"/>
      <c r="CH343" s="375"/>
      <c r="CI343" s="375"/>
      <c r="CJ343" s="375"/>
      <c r="CK343" s="375"/>
      <c r="CL343" s="375"/>
      <c r="CM343" s="375"/>
      <c r="CN343" s="375"/>
      <c r="CO343" s="375"/>
      <c r="CP343" s="375"/>
      <c r="CQ343" s="375"/>
      <c r="CR343" s="375"/>
      <c r="CS343" s="375"/>
      <c r="CT343" s="375"/>
      <c r="CU343" s="375"/>
      <c r="CV343" s="375"/>
      <c r="CW343" s="375"/>
      <c r="CX343" s="375"/>
      <c r="CY343" s="375"/>
      <c r="CZ343" s="375"/>
      <c r="DA343" s="375"/>
      <c r="DB343" s="375"/>
      <c r="DC343" s="375"/>
      <c r="DD343" s="375"/>
      <c r="DE343" s="375"/>
      <c r="DF343" s="375"/>
      <c r="DG343" s="375"/>
      <c r="DH343" s="375"/>
      <c r="DI343" s="375"/>
      <c r="DJ343" s="375"/>
      <c r="DK343" s="375"/>
      <c r="DL343" s="375"/>
      <c r="DM343" s="375"/>
      <c r="DN343" s="375"/>
      <c r="DO343" s="375"/>
      <c r="DP343" s="375"/>
      <c r="DQ343" s="375"/>
      <c r="DR343" s="375"/>
      <c r="DS343" s="375"/>
      <c r="DT343" s="375"/>
      <c r="DU343" s="375"/>
      <c r="DV343" s="375"/>
      <c r="DW343" s="375"/>
      <c r="DX343" s="375"/>
      <c r="DY343" s="375"/>
      <c r="DZ343" s="375"/>
      <c r="EA343" s="375"/>
      <c r="EB343" s="375"/>
      <c r="EC343" s="375"/>
      <c r="ED343" s="375"/>
      <c r="EE343" s="375"/>
      <c r="EF343" s="375"/>
      <c r="EG343" s="375"/>
      <c r="EH343" s="375"/>
      <c r="EI343" s="375"/>
      <c r="EJ343" s="375"/>
      <c r="EK343" s="375"/>
      <c r="EL343" s="375"/>
      <c r="EM343" s="375"/>
      <c r="EN343" s="375"/>
      <c r="EO343" s="375"/>
      <c r="EP343" s="375"/>
      <c r="EQ343" s="375"/>
      <c r="ER343" s="375"/>
      <c r="ES343" s="375"/>
      <c r="ET343" s="375"/>
      <c r="EU343" s="375"/>
      <c r="EV343" s="375"/>
      <c r="EW343" s="375"/>
      <c r="EX343" s="375"/>
      <c r="EY343" s="375"/>
      <c r="EZ343" s="375"/>
      <c r="FA343" s="375"/>
      <c r="FB343" s="375"/>
      <c r="FC343" s="375"/>
      <c r="FD343" s="375"/>
      <c r="FE343" s="375"/>
      <c r="FF343" s="375"/>
      <c r="FG343" s="375"/>
      <c r="FH343" s="375"/>
      <c r="FI343" s="375"/>
      <c r="FJ343" s="375"/>
      <c r="FK343" s="375"/>
      <c r="FL343" s="376"/>
      <c r="FM343" s="375"/>
      <c r="FN343" s="375"/>
      <c r="FO343" s="375"/>
      <c r="FP343" s="375"/>
      <c r="FQ343" s="375"/>
      <c r="FR343" s="375"/>
      <c r="FS343" s="375"/>
      <c r="FT343" s="375"/>
      <c r="FU343" s="375"/>
      <c r="FV343" s="375"/>
      <c r="FW343" s="375"/>
      <c r="FX343" s="375"/>
      <c r="FY343" s="375"/>
      <c r="FZ343" s="375"/>
      <c r="GA343" s="375"/>
      <c r="GB343" s="375"/>
      <c r="GC343" s="375"/>
      <c r="GD343" s="375"/>
      <c r="GE343" s="375"/>
      <c r="GF343" s="375"/>
      <c r="GG343" s="375"/>
      <c r="GH343" s="375"/>
      <c r="GI343" s="375"/>
      <c r="GJ343" s="375"/>
      <c r="GK343" s="375"/>
      <c r="GL343" s="375"/>
      <c r="GM343" s="375"/>
      <c r="GN343" s="375"/>
      <c r="GO343" s="375"/>
      <c r="GP343" s="375"/>
      <c r="GQ343" s="375"/>
      <c r="GR343" s="375"/>
      <c r="GS343" s="375"/>
      <c r="GT343" s="377"/>
      <c r="GU343" s="375"/>
      <c r="GV343" s="375"/>
      <c r="GW343" s="375"/>
      <c r="GX343" s="375"/>
      <c r="GY343" s="375"/>
      <c r="GZ343" s="375"/>
      <c r="HA343" s="377"/>
      <c r="HB343" s="377"/>
      <c r="HC343" s="377"/>
      <c r="HD343" s="377"/>
      <c r="HE343" s="377"/>
      <c r="HF343" s="377"/>
      <c r="HG343" s="377"/>
      <c r="HH343" s="377"/>
      <c r="HI343" s="377"/>
      <c r="HJ343" s="377"/>
      <c r="HK343" s="377"/>
      <c r="HL343" s="377"/>
      <c r="HM343" s="377"/>
      <c r="HN343" s="377"/>
    </row>
    <row r="344" spans="1:222" s="314" customFormat="1" ht="62.4" x14ac:dyDescent="0.2">
      <c r="A344" s="21" t="s">
        <v>90</v>
      </c>
      <c r="B344" s="21" t="s">
        <v>87</v>
      </c>
      <c r="C344" s="21" t="s">
        <v>87</v>
      </c>
      <c r="D344" s="21" t="s">
        <v>50</v>
      </c>
      <c r="E344" s="45" t="s">
        <v>153</v>
      </c>
      <c r="F344" s="568">
        <v>2017005810514</v>
      </c>
      <c r="G344" s="77" t="s">
        <v>469</v>
      </c>
      <c r="H344" s="51" t="s">
        <v>66</v>
      </c>
      <c r="I344" s="548">
        <v>38756</v>
      </c>
      <c r="J344" s="487" t="s">
        <v>470</v>
      </c>
      <c r="K344" s="487" t="s">
        <v>471</v>
      </c>
      <c r="L344" s="488">
        <v>40</v>
      </c>
      <c r="M344" s="456" t="s">
        <v>947</v>
      </c>
      <c r="N344" s="456" t="s">
        <v>953</v>
      </c>
      <c r="O344" s="140" t="s">
        <v>651</v>
      </c>
      <c r="P344" s="417">
        <f t="shared" si="49"/>
        <v>674307217</v>
      </c>
      <c r="Q344" s="280">
        <f t="shared" si="41"/>
        <v>674307217</v>
      </c>
      <c r="R344" s="249">
        <f t="shared" si="44"/>
        <v>674307217</v>
      </c>
      <c r="S344" s="378">
        <v>674307217</v>
      </c>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379"/>
      <c r="CD344" s="379"/>
      <c r="CE344" s="379"/>
      <c r="CF344" s="379"/>
      <c r="CG344" s="379"/>
      <c r="CH344" s="379"/>
      <c r="CI344" s="379"/>
      <c r="CJ344" s="379"/>
      <c r="CK344" s="379"/>
      <c r="CL344" s="379"/>
      <c r="CM344" s="379"/>
      <c r="CN344" s="379"/>
      <c r="CO344" s="379"/>
      <c r="CP344" s="379"/>
      <c r="CQ344" s="379"/>
      <c r="CR344" s="379"/>
      <c r="CS344" s="379"/>
      <c r="CT344" s="379"/>
      <c r="CU344" s="379"/>
      <c r="CV344" s="379"/>
      <c r="CW344" s="379"/>
      <c r="CX344" s="379"/>
      <c r="CY344" s="379"/>
      <c r="CZ344" s="379"/>
      <c r="DA344" s="379"/>
      <c r="DB344" s="379"/>
      <c r="DC344" s="379"/>
      <c r="DD344" s="379"/>
      <c r="DE344" s="379"/>
      <c r="DF344" s="379"/>
      <c r="DG344" s="379"/>
      <c r="DH344" s="379"/>
      <c r="DI344" s="379"/>
      <c r="DJ344" s="379"/>
      <c r="DK344" s="379"/>
      <c r="DL344" s="379"/>
      <c r="DM344" s="379"/>
      <c r="DN344" s="379"/>
      <c r="DO344" s="379"/>
      <c r="DP344" s="379"/>
      <c r="DQ344" s="379"/>
      <c r="DR344" s="379"/>
      <c r="DS344" s="379"/>
      <c r="DT344" s="379"/>
      <c r="DU344" s="379"/>
      <c r="DV344" s="379"/>
      <c r="DW344" s="379"/>
      <c r="DX344" s="379"/>
      <c r="DY344" s="379"/>
      <c r="DZ344" s="379"/>
      <c r="EA344" s="379"/>
      <c r="EB344" s="379"/>
      <c r="EC344" s="379"/>
      <c r="ED344" s="379"/>
      <c r="EE344" s="379"/>
      <c r="EF344" s="379"/>
      <c r="EG344" s="379"/>
      <c r="EH344" s="379"/>
      <c r="EI344" s="379"/>
      <c r="EJ344" s="379"/>
      <c r="EK344" s="379"/>
      <c r="EL344" s="379"/>
      <c r="EM344" s="379"/>
      <c r="EN344" s="379"/>
      <c r="EO344" s="379"/>
      <c r="EP344" s="379"/>
      <c r="EQ344" s="379"/>
      <c r="ER344" s="379"/>
      <c r="ES344" s="379"/>
      <c r="ET344" s="379"/>
      <c r="EU344" s="379"/>
      <c r="EV344" s="379"/>
      <c r="EW344" s="379"/>
      <c r="EX344" s="379"/>
      <c r="EY344" s="379"/>
      <c r="EZ344" s="379"/>
      <c r="FA344" s="379"/>
      <c r="FB344" s="379"/>
      <c r="FC344" s="379"/>
      <c r="FD344" s="379"/>
      <c r="FE344" s="379"/>
      <c r="FF344" s="379"/>
      <c r="FG344" s="379"/>
      <c r="FH344" s="379"/>
      <c r="FI344" s="379"/>
      <c r="FJ344" s="379"/>
      <c r="FK344" s="379"/>
      <c r="FL344" s="380"/>
      <c r="FM344" s="379"/>
      <c r="FN344" s="379"/>
      <c r="FO344" s="379"/>
      <c r="FP344" s="379"/>
      <c r="FQ344" s="379"/>
      <c r="FR344" s="379"/>
      <c r="FS344" s="379"/>
      <c r="FT344" s="379"/>
      <c r="FU344" s="379"/>
      <c r="FV344" s="379"/>
      <c r="FW344" s="379"/>
      <c r="FX344" s="379"/>
      <c r="FY344" s="379"/>
      <c r="FZ344" s="379"/>
      <c r="GA344" s="379"/>
      <c r="GB344" s="379"/>
      <c r="GC344" s="379"/>
      <c r="GD344" s="379"/>
      <c r="GE344" s="379"/>
      <c r="GF344" s="379"/>
      <c r="GG344" s="379"/>
      <c r="GH344" s="379"/>
      <c r="GI344" s="379"/>
      <c r="GJ344" s="379"/>
      <c r="GK344" s="379"/>
      <c r="GL344" s="379"/>
      <c r="GM344" s="379"/>
      <c r="GN344" s="379"/>
      <c r="GO344" s="379"/>
      <c r="GP344" s="379"/>
      <c r="GQ344" s="379"/>
      <c r="GR344" s="379"/>
      <c r="GS344" s="379"/>
      <c r="GT344" s="381"/>
      <c r="GU344" s="379"/>
      <c r="GV344" s="379"/>
      <c r="GW344" s="379"/>
      <c r="GX344" s="379"/>
      <c r="GY344" s="379"/>
      <c r="GZ344" s="379"/>
      <c r="HA344" s="381"/>
      <c r="HB344" s="381"/>
      <c r="HC344" s="381"/>
      <c r="HD344" s="381"/>
      <c r="HE344" s="381"/>
      <c r="HF344" s="381"/>
      <c r="HG344" s="381"/>
      <c r="HH344" s="381"/>
      <c r="HI344" s="381"/>
      <c r="HJ344" s="381"/>
      <c r="HK344" s="381"/>
      <c r="HL344" s="381"/>
      <c r="HM344" s="381"/>
      <c r="HN344" s="381"/>
    </row>
    <row r="345" spans="1:222" s="258" customFormat="1" ht="85.8" x14ac:dyDescent="0.2">
      <c r="A345" s="21" t="s">
        <v>90</v>
      </c>
      <c r="B345" s="21" t="s">
        <v>87</v>
      </c>
      <c r="C345" s="21" t="s">
        <v>87</v>
      </c>
      <c r="D345" s="21" t="s">
        <v>50</v>
      </c>
      <c r="E345" s="45" t="s">
        <v>153</v>
      </c>
      <c r="F345" s="569">
        <v>2018005810077</v>
      </c>
      <c r="G345" s="129" t="s">
        <v>1193</v>
      </c>
      <c r="H345" s="382" t="s">
        <v>66</v>
      </c>
      <c r="I345" s="467">
        <v>36899</v>
      </c>
      <c r="J345" s="468" t="s">
        <v>465</v>
      </c>
      <c r="K345" s="468" t="s">
        <v>962</v>
      </c>
      <c r="L345" s="470">
        <v>40</v>
      </c>
      <c r="M345" s="456" t="s">
        <v>947</v>
      </c>
      <c r="N345" s="456" t="s">
        <v>953</v>
      </c>
      <c r="O345" s="135" t="s">
        <v>667</v>
      </c>
      <c r="P345" s="418">
        <f t="shared" si="49"/>
        <v>1000000000</v>
      </c>
      <c r="Q345" s="284">
        <f t="shared" ref="Q345:Q407" si="50">R345</f>
        <v>1000000000</v>
      </c>
      <c r="R345" s="265">
        <f t="shared" si="44"/>
        <v>1000000000</v>
      </c>
      <c r="S345" s="383">
        <v>1000000000</v>
      </c>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384"/>
      <c r="FM345" s="71"/>
      <c r="FN345" s="71"/>
      <c r="FO345" s="71"/>
      <c r="FP345" s="71"/>
      <c r="FQ345" s="71"/>
      <c r="FR345" s="71"/>
      <c r="FS345" s="71"/>
      <c r="FT345" s="71"/>
      <c r="FU345" s="71"/>
      <c r="FV345" s="71"/>
      <c r="FW345" s="71"/>
      <c r="FX345" s="71"/>
      <c r="FY345" s="71"/>
      <c r="FZ345" s="71"/>
      <c r="GA345" s="71"/>
      <c r="GB345" s="71"/>
      <c r="GC345" s="71"/>
      <c r="GD345" s="71"/>
      <c r="GE345" s="71"/>
      <c r="GF345" s="71"/>
      <c r="GG345" s="71"/>
      <c r="GH345" s="71"/>
      <c r="GI345" s="71"/>
      <c r="GJ345" s="71"/>
      <c r="GK345" s="71"/>
      <c r="GL345" s="71"/>
      <c r="GM345" s="71"/>
      <c r="GN345" s="71"/>
      <c r="GO345" s="71"/>
      <c r="GP345" s="71"/>
      <c r="GQ345" s="71"/>
      <c r="GR345" s="71"/>
      <c r="GS345" s="71"/>
      <c r="GT345" s="385"/>
      <c r="GU345" s="71"/>
      <c r="GV345" s="71"/>
      <c r="GW345" s="71"/>
      <c r="GX345" s="71"/>
      <c r="GY345" s="71"/>
      <c r="GZ345" s="71"/>
      <c r="HA345" s="385"/>
      <c r="HB345" s="385"/>
      <c r="HC345" s="385"/>
      <c r="HD345" s="385"/>
      <c r="HE345" s="385"/>
      <c r="HF345" s="385"/>
      <c r="HG345" s="385"/>
      <c r="HH345" s="385"/>
      <c r="HI345" s="385"/>
      <c r="HJ345" s="385"/>
      <c r="HK345" s="385"/>
      <c r="HL345" s="385"/>
      <c r="HM345" s="385"/>
      <c r="HN345" s="385"/>
    </row>
    <row r="346" spans="1:222" s="314" customFormat="1" ht="85.8" x14ac:dyDescent="0.2">
      <c r="A346" s="21" t="s">
        <v>90</v>
      </c>
      <c r="B346" s="21" t="s">
        <v>87</v>
      </c>
      <c r="C346" s="21" t="s">
        <v>87</v>
      </c>
      <c r="D346" s="21" t="s">
        <v>50</v>
      </c>
      <c r="E346" s="45" t="s">
        <v>153</v>
      </c>
      <c r="F346" s="581">
        <v>2017005810586</v>
      </c>
      <c r="G346" s="129" t="s">
        <v>1194</v>
      </c>
      <c r="H346" s="382" t="s">
        <v>66</v>
      </c>
      <c r="I346" s="467">
        <v>36899</v>
      </c>
      <c r="J346" s="468" t="s">
        <v>465</v>
      </c>
      <c r="K346" s="468" t="s">
        <v>962</v>
      </c>
      <c r="L346" s="470">
        <v>40</v>
      </c>
      <c r="M346" s="456" t="s">
        <v>947</v>
      </c>
      <c r="N346" s="456" t="s">
        <v>953</v>
      </c>
      <c r="O346" s="69" t="s">
        <v>741</v>
      </c>
      <c r="P346" s="419">
        <f t="shared" si="49"/>
        <v>800000000</v>
      </c>
      <c r="Q346" s="304">
        <f t="shared" si="50"/>
        <v>800000000</v>
      </c>
      <c r="R346" s="305">
        <f t="shared" si="44"/>
        <v>800000000</v>
      </c>
      <c r="S346" s="386"/>
      <c r="T346" s="70">
        <v>800000000</v>
      </c>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302"/>
      <c r="CD346" s="302"/>
      <c r="CE346" s="302"/>
      <c r="CF346" s="302"/>
      <c r="CG346" s="302"/>
      <c r="CH346" s="302"/>
      <c r="CI346" s="302"/>
      <c r="CJ346" s="302"/>
      <c r="CK346" s="302"/>
      <c r="CL346" s="302"/>
      <c r="CM346" s="302"/>
      <c r="CN346" s="302"/>
      <c r="CO346" s="302"/>
      <c r="CP346" s="302"/>
      <c r="CQ346" s="302"/>
      <c r="CR346" s="302"/>
      <c r="CS346" s="302"/>
      <c r="CT346" s="302"/>
      <c r="CU346" s="302"/>
      <c r="CV346" s="302"/>
      <c r="CW346" s="302"/>
      <c r="CX346" s="302"/>
      <c r="CY346" s="302"/>
      <c r="CZ346" s="302"/>
      <c r="DA346" s="302"/>
      <c r="DB346" s="302"/>
      <c r="DC346" s="302"/>
      <c r="DD346" s="302"/>
      <c r="DE346" s="302"/>
      <c r="DF346" s="302"/>
      <c r="DG346" s="302"/>
      <c r="DH346" s="302"/>
      <c r="DI346" s="302"/>
      <c r="DJ346" s="302"/>
      <c r="DK346" s="302"/>
      <c r="DL346" s="302"/>
      <c r="DM346" s="302"/>
      <c r="DN346" s="302"/>
      <c r="DO346" s="302"/>
      <c r="DP346" s="302"/>
      <c r="DQ346" s="302"/>
      <c r="DR346" s="302"/>
      <c r="DS346" s="302"/>
      <c r="DT346" s="302"/>
      <c r="DU346" s="302"/>
      <c r="DV346" s="302"/>
      <c r="DW346" s="302"/>
      <c r="DX346" s="302"/>
      <c r="DY346" s="302"/>
      <c r="DZ346" s="302"/>
      <c r="EA346" s="302"/>
      <c r="EB346" s="302"/>
      <c r="EC346" s="302"/>
      <c r="ED346" s="302"/>
      <c r="EE346" s="302"/>
      <c r="EF346" s="302"/>
      <c r="EG346" s="302"/>
      <c r="EH346" s="302"/>
      <c r="EI346" s="302"/>
      <c r="EJ346" s="302"/>
      <c r="EK346" s="302"/>
      <c r="EL346" s="302"/>
      <c r="EM346" s="302"/>
      <c r="EN346" s="302"/>
      <c r="EO346" s="302"/>
      <c r="EP346" s="302"/>
      <c r="EQ346" s="302"/>
      <c r="ER346" s="302"/>
      <c r="ES346" s="302"/>
      <c r="ET346" s="302"/>
      <c r="EU346" s="302"/>
      <c r="EV346" s="302"/>
      <c r="EW346" s="302"/>
      <c r="EX346" s="302"/>
      <c r="EY346" s="302"/>
      <c r="EZ346" s="302"/>
      <c r="FA346" s="302"/>
      <c r="FB346" s="302"/>
      <c r="FC346" s="302"/>
      <c r="FD346" s="302"/>
      <c r="FE346" s="302"/>
      <c r="FF346" s="302"/>
      <c r="FG346" s="302"/>
      <c r="FH346" s="302"/>
      <c r="FI346" s="302"/>
      <c r="FJ346" s="302"/>
      <c r="FK346" s="302"/>
      <c r="FL346" s="303"/>
      <c r="FM346" s="302"/>
      <c r="FN346" s="302"/>
      <c r="FO346" s="302"/>
      <c r="FP346" s="302"/>
      <c r="FQ346" s="302"/>
      <c r="FR346" s="302"/>
      <c r="FS346" s="302"/>
      <c r="FT346" s="302"/>
      <c r="FU346" s="302"/>
      <c r="FV346" s="302"/>
      <c r="FW346" s="302"/>
      <c r="FX346" s="302"/>
      <c r="FY346" s="302"/>
      <c r="FZ346" s="302"/>
      <c r="GA346" s="302"/>
      <c r="GB346" s="302"/>
      <c r="GC346" s="302"/>
      <c r="GD346" s="302"/>
      <c r="GE346" s="302"/>
      <c r="GF346" s="302"/>
      <c r="GG346" s="302"/>
      <c r="GH346" s="302"/>
      <c r="GI346" s="302"/>
      <c r="GJ346" s="302"/>
      <c r="GK346" s="302"/>
      <c r="GL346" s="302"/>
      <c r="GM346" s="302"/>
      <c r="GN346" s="302"/>
      <c r="GO346" s="302"/>
      <c r="GP346" s="302"/>
      <c r="GQ346" s="302"/>
      <c r="GR346" s="302"/>
      <c r="GS346" s="302"/>
      <c r="GT346" s="198"/>
      <c r="GU346" s="302"/>
      <c r="GV346" s="302"/>
      <c r="GW346" s="302"/>
      <c r="GX346" s="302"/>
      <c r="GY346" s="302"/>
      <c r="GZ346" s="302"/>
      <c r="HA346" s="198"/>
      <c r="HB346" s="198"/>
      <c r="HC346" s="198"/>
      <c r="HD346" s="198"/>
      <c r="HE346" s="198"/>
      <c r="HF346" s="198"/>
      <c r="HG346" s="198"/>
      <c r="HH346" s="256"/>
      <c r="HI346" s="256"/>
      <c r="HJ346" s="256"/>
      <c r="HK346" s="256"/>
      <c r="HL346" s="256"/>
      <c r="HM346" s="256"/>
      <c r="HN346" s="256"/>
    </row>
    <row r="347" spans="1:222" ht="85.8" x14ac:dyDescent="0.2">
      <c r="A347" s="21" t="s">
        <v>90</v>
      </c>
      <c r="B347" s="21" t="s">
        <v>87</v>
      </c>
      <c r="C347" s="21" t="s">
        <v>87</v>
      </c>
      <c r="D347" s="21" t="s">
        <v>50</v>
      </c>
      <c r="E347" s="45" t="s">
        <v>153</v>
      </c>
      <c r="F347" s="581">
        <v>2017005810582</v>
      </c>
      <c r="G347" s="129" t="s">
        <v>1195</v>
      </c>
      <c r="H347" s="51" t="s">
        <v>66</v>
      </c>
      <c r="I347" s="467">
        <v>37629</v>
      </c>
      <c r="J347" s="497" t="s">
        <v>465</v>
      </c>
      <c r="K347" s="497" t="s">
        <v>466</v>
      </c>
      <c r="L347" s="445">
        <v>30</v>
      </c>
      <c r="M347" s="456" t="s">
        <v>947</v>
      </c>
      <c r="N347" s="456" t="s">
        <v>953</v>
      </c>
      <c r="O347" s="35" t="s">
        <v>742</v>
      </c>
      <c r="P347" s="29">
        <f t="shared" si="49"/>
        <v>2200000000</v>
      </c>
      <c r="Q347" s="193">
        <f t="shared" si="50"/>
        <v>2200000000</v>
      </c>
      <c r="R347" s="34">
        <f t="shared" si="44"/>
        <v>2200000000</v>
      </c>
      <c r="S347" s="124"/>
      <c r="T347" s="33"/>
      <c r="U347" s="33">
        <v>2200000000</v>
      </c>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c r="GT347" s="198"/>
      <c r="GU347" s="198"/>
      <c r="GV347" s="198"/>
      <c r="GW347" s="198"/>
      <c r="GX347" s="198"/>
      <c r="GY347" s="198"/>
      <c r="GZ347" s="198"/>
      <c r="HA347" s="198"/>
      <c r="HB347" s="198"/>
      <c r="HC347" s="198"/>
      <c r="HD347" s="198"/>
      <c r="HE347" s="198"/>
      <c r="HF347" s="198"/>
      <c r="HG347" s="198"/>
      <c r="HH347" s="198"/>
      <c r="HI347" s="198"/>
      <c r="HJ347" s="198"/>
      <c r="HK347" s="198"/>
      <c r="HL347" s="198"/>
      <c r="HM347" s="198"/>
      <c r="HN347" s="198"/>
    </row>
    <row r="348" spans="1:222" ht="85.8" x14ac:dyDescent="0.2">
      <c r="A348" s="21" t="s">
        <v>90</v>
      </c>
      <c r="B348" s="21" t="s">
        <v>87</v>
      </c>
      <c r="C348" s="21" t="s">
        <v>87</v>
      </c>
      <c r="D348" s="21" t="s">
        <v>50</v>
      </c>
      <c r="E348" s="45" t="s">
        <v>153</v>
      </c>
      <c r="F348" s="569">
        <v>2018005810151</v>
      </c>
      <c r="G348" s="129" t="s">
        <v>1196</v>
      </c>
      <c r="H348" s="51" t="s">
        <v>66</v>
      </c>
      <c r="I348" s="467">
        <v>39821</v>
      </c>
      <c r="J348" s="455" t="s">
        <v>465</v>
      </c>
      <c r="K348" s="455" t="s">
        <v>963</v>
      </c>
      <c r="L348" s="456">
        <v>100</v>
      </c>
      <c r="M348" s="456" t="s">
        <v>947</v>
      </c>
      <c r="N348" s="456" t="s">
        <v>953</v>
      </c>
      <c r="O348" s="1" t="s">
        <v>654</v>
      </c>
      <c r="P348" s="29">
        <f t="shared" si="49"/>
        <v>816943097.35000002</v>
      </c>
      <c r="Q348" s="193">
        <f t="shared" si="50"/>
        <v>816943097.35000002</v>
      </c>
      <c r="R348" s="34">
        <f t="shared" si="44"/>
        <v>816943097.35000002</v>
      </c>
      <c r="S348" s="199">
        <v>205000000</v>
      </c>
      <c r="T348" s="34">
        <v>37343097.350000001</v>
      </c>
      <c r="U348" s="34">
        <v>320000000</v>
      </c>
      <c r="V348" s="34">
        <v>0</v>
      </c>
      <c r="W348" s="34">
        <v>7000000</v>
      </c>
      <c r="X348" s="34"/>
      <c r="Y348" s="34">
        <v>1000000</v>
      </c>
      <c r="Z348" s="34">
        <v>50000</v>
      </c>
      <c r="AA348" s="34">
        <v>500000</v>
      </c>
      <c r="AB348" s="34"/>
      <c r="AC348" s="34"/>
      <c r="AD348" s="34">
        <v>119650000</v>
      </c>
      <c r="AE348" s="34">
        <v>61400000</v>
      </c>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v>15000000</v>
      </c>
      <c r="BY348" s="34">
        <v>50000000</v>
      </c>
      <c r="BZ348" s="34"/>
      <c r="CA348" s="34"/>
      <c r="CB348" s="34"/>
      <c r="CC348" s="240"/>
      <c r="CD348" s="240"/>
      <c r="CE348" s="240"/>
      <c r="CF348" s="240"/>
      <c r="CG348" s="240"/>
      <c r="CH348" s="240"/>
      <c r="CI348" s="240"/>
      <c r="CJ348" s="240"/>
      <c r="CK348" s="240"/>
      <c r="CL348" s="240"/>
      <c r="CM348" s="240"/>
      <c r="CN348" s="240"/>
      <c r="CO348" s="240"/>
      <c r="CP348" s="240"/>
      <c r="CQ348" s="240"/>
      <c r="CR348" s="240"/>
      <c r="CS348" s="240"/>
      <c r="CT348" s="240"/>
      <c r="CU348" s="240"/>
      <c r="CV348" s="240"/>
      <c r="CW348" s="240"/>
      <c r="CX348" s="240"/>
      <c r="CY348" s="240"/>
      <c r="CZ348" s="240"/>
      <c r="DA348" s="240"/>
      <c r="DB348" s="240"/>
      <c r="DC348" s="240"/>
      <c r="DD348" s="240"/>
      <c r="DE348" s="240"/>
      <c r="DF348" s="240"/>
      <c r="DG348" s="240"/>
      <c r="DH348" s="240"/>
      <c r="DI348" s="240"/>
      <c r="DJ348" s="240"/>
      <c r="DK348" s="240"/>
      <c r="DL348" s="240"/>
      <c r="DM348" s="240"/>
      <c r="DN348" s="240"/>
      <c r="DO348" s="240"/>
      <c r="DP348" s="240"/>
      <c r="DQ348" s="240"/>
      <c r="DR348" s="240"/>
      <c r="DS348" s="240"/>
      <c r="DT348" s="240"/>
      <c r="DU348" s="240"/>
      <c r="DV348" s="240"/>
      <c r="DW348" s="240"/>
      <c r="DX348" s="240"/>
      <c r="DY348" s="240"/>
      <c r="DZ348" s="240"/>
      <c r="EA348" s="240"/>
      <c r="EB348" s="240"/>
      <c r="EC348" s="240"/>
      <c r="ED348" s="240"/>
      <c r="EE348" s="240"/>
      <c r="EF348" s="240"/>
      <c r="EG348" s="240"/>
      <c r="EH348" s="240"/>
      <c r="EI348" s="240"/>
      <c r="EJ348" s="240"/>
      <c r="EK348" s="240"/>
      <c r="EL348" s="240"/>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250"/>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c r="GT348" s="180"/>
      <c r="GU348" s="179"/>
      <c r="GV348" s="179"/>
      <c r="GW348" s="179"/>
      <c r="GX348" s="179"/>
      <c r="GY348" s="179"/>
      <c r="GZ348" s="179"/>
      <c r="HA348" s="180"/>
      <c r="HB348" s="180"/>
      <c r="HC348" s="180"/>
      <c r="HD348" s="180"/>
      <c r="HE348" s="180"/>
      <c r="HF348" s="180"/>
      <c r="HG348" s="180"/>
      <c r="HH348" s="180"/>
      <c r="HI348" s="180"/>
      <c r="HJ348" s="180"/>
      <c r="HK348" s="180"/>
      <c r="HL348" s="180"/>
      <c r="HM348" s="180"/>
      <c r="HN348" s="180"/>
    </row>
    <row r="349" spans="1:222" x14ac:dyDescent="0.2">
      <c r="A349" s="205" t="s">
        <v>90</v>
      </c>
      <c r="B349" s="205" t="s">
        <v>87</v>
      </c>
      <c r="C349" s="205" t="s">
        <v>50</v>
      </c>
      <c r="D349" s="205"/>
      <c r="E349" s="206"/>
      <c r="F349" s="565"/>
      <c r="G349" s="94"/>
      <c r="H349" s="208"/>
      <c r="I349" s="436"/>
      <c r="J349" s="436"/>
      <c r="K349" s="436"/>
      <c r="L349" s="437"/>
      <c r="M349" s="436"/>
      <c r="N349" s="436"/>
      <c r="O349" s="209" t="s">
        <v>89</v>
      </c>
      <c r="P349" s="29">
        <f t="shared" si="49"/>
        <v>0</v>
      </c>
      <c r="Q349" s="193">
        <f t="shared" si="50"/>
        <v>0</v>
      </c>
      <c r="R349" s="34">
        <f t="shared" ref="R349:R357" si="51">SUM(S349:CB349)</f>
        <v>0</v>
      </c>
      <c r="S349" s="211"/>
      <c r="T349" s="33"/>
      <c r="U349" s="33"/>
      <c r="V349" s="33"/>
      <c r="W349" s="33"/>
      <c r="X349" s="33"/>
      <c r="Y349" s="33"/>
      <c r="Z349" s="33"/>
      <c r="AA349" s="33"/>
      <c r="AB349" s="34"/>
      <c r="AC349" s="34"/>
      <c r="AD349" s="34"/>
      <c r="AE349" s="34"/>
      <c r="AF349" s="34"/>
      <c r="AG349" s="34"/>
      <c r="AH349" s="34"/>
      <c r="AI349" s="34"/>
      <c r="AJ349" s="34"/>
      <c r="AK349" s="34"/>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80"/>
      <c r="EN349" s="180"/>
      <c r="EO349" s="180"/>
      <c r="EP349" s="180"/>
      <c r="EQ349" s="180"/>
      <c r="ER349" s="180"/>
      <c r="ES349" s="180"/>
      <c r="ET349" s="180"/>
      <c r="EU349" s="180"/>
      <c r="EV349" s="180"/>
      <c r="EW349" s="180"/>
      <c r="EX349" s="180"/>
      <c r="EY349" s="180"/>
      <c r="EZ349" s="180"/>
      <c r="FA349" s="180"/>
      <c r="FB349" s="180"/>
      <c r="FC349" s="180"/>
      <c r="FD349" s="180"/>
      <c r="FE349" s="180"/>
      <c r="FF349" s="180"/>
      <c r="FG349" s="180"/>
      <c r="FH349" s="180"/>
      <c r="FI349" s="180"/>
      <c r="FJ349" s="180"/>
      <c r="FK349" s="180"/>
      <c r="FL349" s="180"/>
      <c r="FM349" s="180"/>
      <c r="FN349" s="180"/>
      <c r="FO349" s="180"/>
      <c r="FP349" s="180"/>
      <c r="FQ349" s="180"/>
      <c r="FR349" s="180"/>
      <c r="FS349" s="180"/>
      <c r="FT349" s="180"/>
      <c r="FU349" s="180"/>
      <c r="FV349" s="180"/>
      <c r="FW349" s="180"/>
      <c r="FX349" s="180"/>
      <c r="FY349" s="180"/>
      <c r="FZ349" s="180"/>
      <c r="GA349" s="180"/>
      <c r="GB349" s="180"/>
      <c r="GC349" s="180"/>
      <c r="GD349" s="180"/>
      <c r="GE349" s="180"/>
      <c r="GF349" s="180"/>
      <c r="GG349" s="180"/>
      <c r="GH349" s="180"/>
      <c r="GI349" s="180"/>
      <c r="GJ349" s="180"/>
      <c r="GK349" s="180"/>
      <c r="GL349" s="180"/>
      <c r="GM349" s="180"/>
      <c r="GN349" s="180"/>
      <c r="GO349" s="180"/>
      <c r="GP349" s="180"/>
      <c r="GQ349" s="180"/>
      <c r="GR349" s="180"/>
      <c r="GS349" s="180"/>
      <c r="GT349" s="180"/>
      <c r="GU349" s="180"/>
      <c r="GV349" s="180"/>
      <c r="GW349" s="180"/>
      <c r="GX349" s="180"/>
      <c r="GY349" s="180"/>
      <c r="GZ349" s="180"/>
      <c r="HA349" s="180"/>
      <c r="HB349" s="180"/>
      <c r="HC349" s="180"/>
      <c r="HD349" s="180"/>
      <c r="HE349" s="180"/>
      <c r="HF349" s="180"/>
      <c r="HG349" s="180"/>
      <c r="HH349" s="180"/>
      <c r="HI349" s="180"/>
      <c r="HJ349" s="180"/>
      <c r="HK349" s="180"/>
      <c r="HL349" s="180"/>
      <c r="HM349" s="180"/>
      <c r="HN349" s="180"/>
    </row>
    <row r="350" spans="1:222" x14ac:dyDescent="0.2">
      <c r="A350" s="30" t="s">
        <v>90</v>
      </c>
      <c r="B350" s="30" t="s">
        <v>87</v>
      </c>
      <c r="C350" s="30" t="s">
        <v>50</v>
      </c>
      <c r="D350" s="30" t="s">
        <v>153</v>
      </c>
      <c r="E350" s="89"/>
      <c r="F350" s="578"/>
      <c r="G350" s="97"/>
      <c r="H350" s="19"/>
      <c r="I350" s="446"/>
      <c r="J350" s="446"/>
      <c r="K350" s="446"/>
      <c r="L350" s="447"/>
      <c r="M350" s="446"/>
      <c r="N350" s="446"/>
      <c r="O350" s="38" t="s">
        <v>176</v>
      </c>
      <c r="P350" s="29">
        <f t="shared" si="49"/>
        <v>0</v>
      </c>
      <c r="Q350" s="193">
        <f t="shared" si="50"/>
        <v>0</v>
      </c>
      <c r="R350" s="34">
        <f t="shared" si="51"/>
        <v>0</v>
      </c>
      <c r="S350" s="211"/>
      <c r="T350" s="33"/>
      <c r="U350" s="33"/>
      <c r="V350" s="33"/>
      <c r="W350" s="33"/>
      <c r="X350" s="33"/>
      <c r="Y350" s="33"/>
      <c r="Z350" s="33"/>
      <c r="AA350" s="33"/>
      <c r="AB350" s="34"/>
      <c r="AC350" s="34"/>
      <c r="AD350" s="34"/>
      <c r="AE350" s="34"/>
      <c r="AF350" s="34"/>
      <c r="AG350" s="34"/>
      <c r="AH350" s="34"/>
      <c r="AI350" s="34"/>
      <c r="AJ350" s="34"/>
      <c r="AK350" s="34"/>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c r="BX350" s="33"/>
      <c r="BY350" s="33"/>
      <c r="BZ350" s="33"/>
      <c r="CA350" s="33"/>
      <c r="CB350" s="33"/>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80"/>
      <c r="EN350" s="180"/>
      <c r="EO350" s="180"/>
      <c r="EP350" s="180"/>
      <c r="EQ350" s="180"/>
      <c r="ER350" s="180"/>
      <c r="ES350" s="180"/>
      <c r="ET350" s="180"/>
      <c r="EU350" s="180"/>
      <c r="EV350" s="180"/>
      <c r="EW350" s="180"/>
      <c r="EX350" s="180"/>
      <c r="EY350" s="180"/>
      <c r="EZ350" s="180"/>
      <c r="FA350" s="180"/>
      <c r="FB350" s="180"/>
      <c r="FC350" s="180"/>
      <c r="FD350" s="180"/>
      <c r="FE350" s="180"/>
      <c r="FF350" s="180"/>
      <c r="FG350" s="180"/>
      <c r="FH350" s="180"/>
      <c r="FI350" s="180"/>
      <c r="FJ350" s="180"/>
      <c r="FK350" s="180"/>
      <c r="FL350" s="180"/>
      <c r="FM350" s="180"/>
      <c r="FN350" s="180"/>
      <c r="FO350" s="180"/>
      <c r="FP350" s="180"/>
      <c r="FQ350" s="180"/>
      <c r="FR350" s="180"/>
      <c r="FS350" s="180"/>
      <c r="FT350" s="180"/>
      <c r="FU350" s="180"/>
      <c r="FV350" s="180"/>
      <c r="FW350" s="180"/>
      <c r="FX350" s="180"/>
      <c r="FY350" s="180"/>
      <c r="FZ350" s="180"/>
      <c r="GA350" s="180"/>
      <c r="GB350" s="180"/>
      <c r="GC350" s="180"/>
      <c r="GD350" s="180"/>
      <c r="GE350" s="180"/>
      <c r="GF350" s="180"/>
      <c r="GG350" s="180"/>
      <c r="GH350" s="180"/>
      <c r="GI350" s="180"/>
      <c r="GJ350" s="180"/>
      <c r="GK350" s="180"/>
      <c r="GL350" s="180"/>
      <c r="GM350" s="180"/>
      <c r="GN350" s="180"/>
      <c r="GO350" s="180"/>
      <c r="GP350" s="180"/>
      <c r="GQ350" s="180"/>
      <c r="GR350" s="180"/>
      <c r="GS350" s="180"/>
      <c r="GT350" s="180"/>
      <c r="GU350" s="180"/>
      <c r="GV350" s="180"/>
      <c r="GW350" s="180"/>
      <c r="GX350" s="180"/>
      <c r="GY350" s="180"/>
      <c r="GZ350" s="180"/>
      <c r="HA350" s="180"/>
      <c r="HB350" s="180"/>
      <c r="HC350" s="180"/>
      <c r="HD350" s="180"/>
      <c r="HE350" s="180"/>
      <c r="HF350" s="180"/>
      <c r="HG350" s="180"/>
      <c r="HH350" s="180"/>
      <c r="HI350" s="180"/>
      <c r="HJ350" s="180"/>
      <c r="HK350" s="180"/>
      <c r="HL350" s="180"/>
      <c r="HM350" s="180"/>
      <c r="HN350" s="180"/>
    </row>
    <row r="351" spans="1:222" x14ac:dyDescent="0.2">
      <c r="A351" s="60" t="s">
        <v>90</v>
      </c>
      <c r="B351" s="60" t="s">
        <v>87</v>
      </c>
      <c r="C351" s="60" t="s">
        <v>50</v>
      </c>
      <c r="D351" s="60" t="s">
        <v>153</v>
      </c>
      <c r="E351" s="92" t="s">
        <v>156</v>
      </c>
      <c r="F351" s="576"/>
      <c r="G351" s="98"/>
      <c r="H351" s="56"/>
      <c r="I351" s="451"/>
      <c r="J351" s="451"/>
      <c r="K351" s="451"/>
      <c r="L351" s="452"/>
      <c r="M351" s="451"/>
      <c r="N351" s="451"/>
      <c r="O351" s="63" t="s">
        <v>210</v>
      </c>
      <c r="P351" s="29"/>
      <c r="Q351" s="193">
        <f t="shared" si="50"/>
        <v>0</v>
      </c>
      <c r="R351" s="34">
        <f t="shared" si="51"/>
        <v>0</v>
      </c>
      <c r="S351" s="211"/>
      <c r="T351" s="33"/>
      <c r="U351" s="33"/>
      <c r="V351" s="33"/>
      <c r="W351" s="33"/>
      <c r="X351" s="33"/>
      <c r="Y351" s="33"/>
      <c r="Z351" s="33"/>
      <c r="AA351" s="33"/>
      <c r="AB351" s="34"/>
      <c r="AC351" s="34"/>
      <c r="AD351" s="34"/>
      <c r="AE351" s="34"/>
      <c r="AF351" s="34"/>
      <c r="AG351" s="34"/>
      <c r="AH351" s="34"/>
      <c r="AI351" s="34"/>
      <c r="AJ351" s="34"/>
      <c r="AK351" s="34"/>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204"/>
      <c r="EN351" s="204"/>
      <c r="EO351" s="204"/>
      <c r="EP351" s="204"/>
      <c r="EQ351" s="204"/>
      <c r="ER351" s="204"/>
      <c r="ES351" s="204"/>
      <c r="ET351" s="204"/>
      <c r="EU351" s="204"/>
      <c r="EV351" s="204"/>
      <c r="EW351" s="204"/>
      <c r="EX351" s="204"/>
      <c r="EY351" s="204"/>
      <c r="EZ351" s="204"/>
      <c r="FA351" s="204"/>
      <c r="FB351" s="204"/>
      <c r="FC351" s="204"/>
      <c r="FD351" s="204"/>
      <c r="FE351" s="204"/>
      <c r="FF351" s="204"/>
      <c r="FG351" s="204"/>
      <c r="FH351" s="204"/>
      <c r="FI351" s="204"/>
      <c r="FJ351" s="204"/>
      <c r="FK351" s="204"/>
      <c r="FL351" s="204"/>
      <c r="FM351" s="204"/>
      <c r="FN351" s="204"/>
      <c r="FO351" s="204"/>
      <c r="FP351" s="204"/>
      <c r="FQ351" s="204"/>
      <c r="FR351" s="204"/>
      <c r="FS351" s="204"/>
      <c r="FT351" s="204"/>
      <c r="FU351" s="204"/>
      <c r="FV351" s="204"/>
      <c r="FW351" s="204"/>
      <c r="FX351" s="204"/>
      <c r="FY351" s="204"/>
      <c r="FZ351" s="204"/>
      <c r="GA351" s="204"/>
      <c r="GB351" s="204"/>
      <c r="GC351" s="204"/>
      <c r="GD351" s="204"/>
      <c r="GE351" s="204"/>
      <c r="GF351" s="204"/>
      <c r="GG351" s="204"/>
      <c r="GH351" s="204"/>
      <c r="GI351" s="204"/>
      <c r="GJ351" s="204"/>
      <c r="GK351" s="204"/>
      <c r="GL351" s="204"/>
      <c r="GM351" s="204"/>
      <c r="GN351" s="204"/>
      <c r="GO351" s="204"/>
      <c r="GP351" s="204"/>
      <c r="GQ351" s="204"/>
      <c r="GR351" s="204"/>
      <c r="GS351" s="204"/>
      <c r="GT351" s="204"/>
      <c r="GU351" s="204"/>
      <c r="GV351" s="204"/>
      <c r="GW351" s="204"/>
      <c r="GX351" s="204"/>
      <c r="GY351" s="204"/>
      <c r="GZ351" s="204"/>
      <c r="HA351" s="204"/>
      <c r="HB351" s="204"/>
      <c r="HC351" s="204"/>
      <c r="HD351" s="204"/>
      <c r="HE351" s="204"/>
      <c r="HF351" s="204"/>
      <c r="HG351" s="204"/>
      <c r="HH351" s="204"/>
      <c r="HI351" s="204"/>
      <c r="HJ351" s="204"/>
      <c r="HK351" s="204"/>
      <c r="HL351" s="204"/>
      <c r="HM351" s="204"/>
      <c r="HN351" s="204"/>
    </row>
    <row r="352" spans="1:222" ht="40.799999999999997" x14ac:dyDescent="0.2">
      <c r="A352" s="21" t="s">
        <v>90</v>
      </c>
      <c r="B352" s="21" t="s">
        <v>87</v>
      </c>
      <c r="C352" s="21" t="s">
        <v>50</v>
      </c>
      <c r="D352" s="21" t="s">
        <v>153</v>
      </c>
      <c r="E352" s="45" t="s">
        <v>156</v>
      </c>
      <c r="F352" s="582">
        <v>2018005810201</v>
      </c>
      <c r="G352" s="129" t="s">
        <v>1197</v>
      </c>
      <c r="H352" s="142" t="s">
        <v>66</v>
      </c>
      <c r="I352" s="467">
        <v>38100</v>
      </c>
      <c r="J352" s="497" t="s">
        <v>919</v>
      </c>
      <c r="K352" s="497" t="s">
        <v>966</v>
      </c>
      <c r="L352" s="445">
        <v>25</v>
      </c>
      <c r="M352" s="443" t="s">
        <v>261</v>
      </c>
      <c r="N352" s="443" t="s">
        <v>918</v>
      </c>
      <c r="O352" s="36" t="s">
        <v>783</v>
      </c>
      <c r="P352" s="29">
        <f>Q352</f>
        <v>100000000</v>
      </c>
      <c r="Q352" s="193">
        <f t="shared" si="50"/>
        <v>100000000</v>
      </c>
      <c r="R352" s="34">
        <f t="shared" si="51"/>
        <v>100000000</v>
      </c>
      <c r="S352" s="211">
        <v>100000000</v>
      </c>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c r="GT352" s="198"/>
      <c r="GU352" s="198"/>
      <c r="GV352" s="198"/>
      <c r="GW352" s="198"/>
      <c r="GX352" s="198"/>
      <c r="GY352" s="198"/>
      <c r="GZ352" s="198"/>
      <c r="HA352" s="198"/>
      <c r="HB352" s="198"/>
      <c r="HC352" s="198"/>
      <c r="HD352" s="198"/>
      <c r="HE352" s="198"/>
      <c r="HF352" s="198"/>
      <c r="HG352" s="198"/>
      <c r="HH352" s="198"/>
      <c r="HI352" s="198"/>
      <c r="HJ352" s="198"/>
      <c r="HK352" s="198"/>
      <c r="HL352" s="198"/>
      <c r="HM352" s="198"/>
      <c r="HN352" s="198"/>
    </row>
    <row r="353" spans="1:222" x14ac:dyDescent="0.2">
      <c r="A353" s="10" t="s">
        <v>159</v>
      </c>
      <c r="B353" s="10"/>
      <c r="C353" s="10"/>
      <c r="D353" s="10"/>
      <c r="E353" s="86"/>
      <c r="F353" s="563"/>
      <c r="G353" s="84"/>
      <c r="H353" s="11"/>
      <c r="I353" s="432"/>
      <c r="J353" s="432"/>
      <c r="K353" s="432"/>
      <c r="L353" s="433"/>
      <c r="M353" s="432"/>
      <c r="N353" s="432"/>
      <c r="O353" s="12" t="s">
        <v>795</v>
      </c>
      <c r="P353" s="29">
        <f>Q353</f>
        <v>0</v>
      </c>
      <c r="Q353" s="193">
        <f t="shared" si="50"/>
        <v>0</v>
      </c>
      <c r="R353" s="34">
        <f t="shared" si="51"/>
        <v>0</v>
      </c>
      <c r="S353" s="211"/>
      <c r="T353" s="33"/>
      <c r="U353" s="33"/>
      <c r="V353" s="33"/>
      <c r="W353" s="33"/>
      <c r="X353" s="33"/>
      <c r="Y353" s="33"/>
      <c r="Z353" s="33"/>
      <c r="AA353" s="33"/>
      <c r="AB353" s="34"/>
      <c r="AC353" s="34"/>
      <c r="AD353" s="34"/>
      <c r="AE353" s="34"/>
      <c r="AF353" s="34"/>
      <c r="AG353" s="34"/>
      <c r="AH353" s="34"/>
      <c r="AI353" s="34"/>
      <c r="AJ353" s="34"/>
      <c r="AK353" s="34"/>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80"/>
      <c r="EN353" s="180"/>
      <c r="EO353" s="180"/>
      <c r="EP353" s="180"/>
      <c r="EQ353" s="180"/>
      <c r="ER353" s="180"/>
      <c r="ES353" s="180"/>
      <c r="ET353" s="180"/>
      <c r="EU353" s="180"/>
      <c r="EV353" s="180"/>
      <c r="EW353" s="180"/>
      <c r="EX353" s="180"/>
      <c r="EY353" s="180"/>
      <c r="EZ353" s="180"/>
      <c r="FA353" s="180"/>
      <c r="FB353" s="180"/>
      <c r="FC353" s="180"/>
      <c r="FD353" s="180"/>
      <c r="FE353" s="180"/>
      <c r="FF353" s="180"/>
      <c r="FG353" s="180"/>
      <c r="FH353" s="180"/>
      <c r="FI353" s="180"/>
      <c r="FJ353" s="180"/>
      <c r="FK353" s="180"/>
      <c r="FL353" s="180"/>
      <c r="FM353" s="180"/>
      <c r="FN353" s="180"/>
      <c r="FO353" s="180"/>
      <c r="FP353" s="180"/>
      <c r="FQ353" s="180"/>
      <c r="FR353" s="180"/>
      <c r="FS353" s="180"/>
      <c r="FT353" s="180"/>
      <c r="FU353" s="180"/>
      <c r="FV353" s="180"/>
      <c r="FW353" s="180"/>
      <c r="FX353" s="180"/>
      <c r="FY353" s="180"/>
      <c r="FZ353" s="180"/>
      <c r="GA353" s="180"/>
      <c r="GB353" s="180"/>
      <c r="GC353" s="180"/>
      <c r="GD353" s="180"/>
      <c r="GE353" s="180"/>
      <c r="GF353" s="180"/>
      <c r="GG353" s="180"/>
      <c r="GH353" s="180"/>
      <c r="GI353" s="180"/>
      <c r="GJ353" s="180"/>
      <c r="GK353" s="180"/>
      <c r="GL353" s="180"/>
      <c r="GM353" s="180"/>
      <c r="GN353" s="180"/>
      <c r="GO353" s="180"/>
      <c r="GP353" s="180"/>
      <c r="GQ353" s="180"/>
      <c r="GR353" s="180"/>
      <c r="GS353" s="180"/>
      <c r="GT353" s="180"/>
      <c r="GU353" s="180"/>
      <c r="GV353" s="180"/>
      <c r="GW353" s="180"/>
      <c r="GX353" s="180"/>
      <c r="GY353" s="180"/>
      <c r="GZ353" s="180"/>
      <c r="HA353" s="180"/>
      <c r="HB353" s="180"/>
      <c r="HC353" s="180"/>
      <c r="HD353" s="180"/>
      <c r="HE353" s="180"/>
      <c r="HF353" s="180"/>
      <c r="HG353" s="180"/>
      <c r="HH353" s="180"/>
      <c r="HI353" s="180"/>
      <c r="HJ353" s="180"/>
      <c r="HK353" s="180"/>
      <c r="HL353" s="180"/>
      <c r="HM353" s="180"/>
      <c r="HN353" s="180"/>
    </row>
    <row r="354" spans="1:222" x14ac:dyDescent="0.2">
      <c r="A354" s="13" t="s">
        <v>159</v>
      </c>
      <c r="B354" s="13" t="s">
        <v>55</v>
      </c>
      <c r="C354" s="13"/>
      <c r="D354" s="13"/>
      <c r="E354" s="87"/>
      <c r="F354" s="577"/>
      <c r="G354" s="93"/>
      <c r="H354" s="14"/>
      <c r="I354" s="434"/>
      <c r="J354" s="434"/>
      <c r="K354" s="434"/>
      <c r="L354" s="435"/>
      <c r="M354" s="434"/>
      <c r="N354" s="434"/>
      <c r="O354" s="15" t="s">
        <v>83</v>
      </c>
      <c r="P354" s="29">
        <f>Q354</f>
        <v>0</v>
      </c>
      <c r="Q354" s="193">
        <f t="shared" si="50"/>
        <v>0</v>
      </c>
      <c r="R354" s="34">
        <f t="shared" si="51"/>
        <v>0</v>
      </c>
      <c r="S354" s="199"/>
      <c r="T354" s="34"/>
      <c r="U354" s="34"/>
      <c r="V354" s="34"/>
      <c r="W354" s="34"/>
      <c r="X354" s="34"/>
      <c r="Y354" s="34"/>
      <c r="Z354" s="34"/>
      <c r="AA354" s="34"/>
      <c r="AB354" s="34"/>
      <c r="AC354" s="34"/>
      <c r="AD354" s="34"/>
      <c r="AE354" s="34"/>
      <c r="AF354" s="34"/>
      <c r="AG354" s="34"/>
      <c r="AH354" s="34"/>
      <c r="AI354" s="34"/>
      <c r="AJ354" s="34"/>
      <c r="AK354" s="34"/>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4"/>
      <c r="BR354" s="33"/>
      <c r="BS354" s="33"/>
      <c r="BT354" s="33"/>
      <c r="BU354" s="33"/>
      <c r="BV354" s="33"/>
      <c r="BW354" s="33"/>
      <c r="BX354" s="33"/>
      <c r="BY354" s="33"/>
      <c r="BZ354" s="33"/>
      <c r="CA354" s="33"/>
      <c r="CB354" s="33"/>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80"/>
      <c r="EN354" s="180"/>
      <c r="EO354" s="180"/>
      <c r="EP354" s="180"/>
      <c r="EQ354" s="180"/>
      <c r="ER354" s="180"/>
      <c r="ES354" s="180"/>
      <c r="ET354" s="180"/>
      <c r="EU354" s="180"/>
      <c r="EV354" s="180"/>
      <c r="EW354" s="180"/>
      <c r="EX354" s="180"/>
      <c r="EY354" s="180"/>
      <c r="EZ354" s="180"/>
      <c r="FA354" s="180"/>
      <c r="FB354" s="180"/>
      <c r="FC354" s="180"/>
      <c r="FD354" s="180"/>
      <c r="FE354" s="180"/>
      <c r="FF354" s="180"/>
      <c r="FG354" s="180"/>
      <c r="FH354" s="180"/>
      <c r="FI354" s="180"/>
      <c r="FJ354" s="180"/>
      <c r="FK354" s="180"/>
      <c r="FL354" s="180"/>
      <c r="FM354" s="180"/>
      <c r="FN354" s="180"/>
      <c r="FO354" s="180"/>
      <c r="FP354" s="180"/>
      <c r="FQ354" s="180"/>
      <c r="FR354" s="180"/>
      <c r="FS354" s="180"/>
      <c r="FT354" s="180"/>
      <c r="FU354" s="180"/>
      <c r="FV354" s="180"/>
      <c r="FW354" s="180"/>
      <c r="FX354" s="180"/>
      <c r="FY354" s="180"/>
      <c r="FZ354" s="180"/>
      <c r="GA354" s="180"/>
      <c r="GB354" s="180"/>
      <c r="GC354" s="180"/>
      <c r="GD354" s="180"/>
      <c r="GE354" s="180"/>
      <c r="GF354" s="180"/>
      <c r="GG354" s="180"/>
      <c r="GH354" s="180"/>
      <c r="GI354" s="180"/>
      <c r="GJ354" s="180"/>
      <c r="GK354" s="180"/>
      <c r="GL354" s="180"/>
      <c r="GM354" s="180"/>
      <c r="GN354" s="180"/>
      <c r="GO354" s="180"/>
      <c r="GP354" s="180"/>
      <c r="GQ354" s="180"/>
      <c r="GR354" s="180"/>
      <c r="GS354" s="180"/>
      <c r="GT354" s="180"/>
      <c r="GU354" s="180"/>
      <c r="GV354" s="180"/>
      <c r="GW354" s="180"/>
      <c r="GX354" s="180"/>
      <c r="GY354" s="180"/>
      <c r="GZ354" s="180"/>
      <c r="HA354" s="180"/>
      <c r="HB354" s="180"/>
      <c r="HC354" s="180"/>
      <c r="HD354" s="180"/>
      <c r="HE354" s="180"/>
      <c r="HF354" s="180"/>
      <c r="HG354" s="180"/>
      <c r="HH354" s="180"/>
      <c r="HI354" s="180"/>
      <c r="HJ354" s="180"/>
      <c r="HK354" s="180"/>
      <c r="HL354" s="180"/>
      <c r="HM354" s="180"/>
      <c r="HN354" s="180"/>
    </row>
    <row r="355" spans="1:222" x14ac:dyDescent="0.2">
      <c r="A355" s="205" t="s">
        <v>159</v>
      </c>
      <c r="B355" s="205" t="s">
        <v>55</v>
      </c>
      <c r="C355" s="205" t="s">
        <v>60</v>
      </c>
      <c r="D355" s="205"/>
      <c r="E355" s="206"/>
      <c r="F355" s="565"/>
      <c r="G355" s="94"/>
      <c r="H355" s="208"/>
      <c r="I355" s="436"/>
      <c r="J355" s="436"/>
      <c r="K355" s="436"/>
      <c r="L355" s="437"/>
      <c r="M355" s="436"/>
      <c r="N355" s="436"/>
      <c r="O355" s="209" t="s">
        <v>61</v>
      </c>
      <c r="P355" s="29">
        <f>Q355</f>
        <v>0</v>
      </c>
      <c r="Q355" s="193">
        <f t="shared" si="50"/>
        <v>0</v>
      </c>
      <c r="R355" s="34">
        <f t="shared" si="51"/>
        <v>0</v>
      </c>
      <c r="S355" s="199"/>
      <c r="T355" s="34"/>
      <c r="U355" s="34"/>
      <c r="V355" s="34"/>
      <c r="W355" s="34"/>
      <c r="X355" s="34"/>
      <c r="Y355" s="34"/>
      <c r="Z355" s="34"/>
      <c r="AA355" s="34"/>
      <c r="AB355" s="34"/>
      <c r="AC355" s="34"/>
      <c r="AD355" s="34"/>
      <c r="AE355" s="34"/>
      <c r="AF355" s="34"/>
      <c r="AG355" s="34"/>
      <c r="AH355" s="34"/>
      <c r="AI355" s="34"/>
      <c r="AJ355" s="34"/>
      <c r="AK355" s="34"/>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4"/>
      <c r="BR355" s="33"/>
      <c r="BS355" s="33"/>
      <c r="BT355" s="33"/>
      <c r="BU355" s="33"/>
      <c r="BV355" s="33"/>
      <c r="BW355" s="33"/>
      <c r="BX355" s="33"/>
      <c r="BY355" s="33"/>
      <c r="BZ355" s="33"/>
      <c r="CA355" s="33"/>
      <c r="CB355" s="33"/>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80"/>
      <c r="EN355" s="180"/>
      <c r="EO355" s="180"/>
      <c r="EP355" s="180"/>
      <c r="EQ355" s="180"/>
      <c r="ER355" s="180"/>
      <c r="ES355" s="180"/>
      <c r="ET355" s="180"/>
      <c r="EU355" s="180"/>
      <c r="EV355" s="180"/>
      <c r="EW355" s="180"/>
      <c r="EX355" s="180"/>
      <c r="EY355" s="180"/>
      <c r="EZ355" s="180"/>
      <c r="FA355" s="180"/>
      <c r="FB355" s="180"/>
      <c r="FC355" s="180"/>
      <c r="FD355" s="180"/>
      <c r="FE355" s="180"/>
      <c r="FF355" s="180"/>
      <c r="FG355" s="180"/>
      <c r="FH355" s="180"/>
      <c r="FI355" s="180"/>
      <c r="FJ355" s="180"/>
      <c r="FK355" s="180"/>
      <c r="FL355" s="180"/>
      <c r="FM355" s="180"/>
      <c r="FN355" s="180"/>
      <c r="FO355" s="180"/>
      <c r="FP355" s="180"/>
      <c r="FQ355" s="180"/>
      <c r="FR355" s="180"/>
      <c r="FS355" s="180"/>
      <c r="FT355" s="180"/>
      <c r="FU355" s="180"/>
      <c r="FV355" s="180"/>
      <c r="FW355" s="180"/>
      <c r="FX355" s="180"/>
      <c r="FY355" s="180"/>
      <c r="FZ355" s="180"/>
      <c r="GA355" s="180"/>
      <c r="GB355" s="180"/>
      <c r="GC355" s="180"/>
      <c r="GD355" s="180"/>
      <c r="GE355" s="180"/>
      <c r="GF355" s="180"/>
      <c r="GG355" s="180"/>
      <c r="GH355" s="180"/>
      <c r="GI355" s="180"/>
      <c r="GJ355" s="180"/>
      <c r="GK355" s="180"/>
      <c r="GL355" s="180"/>
      <c r="GM355" s="180"/>
      <c r="GN355" s="180"/>
      <c r="GO355" s="180"/>
      <c r="GP355" s="180"/>
      <c r="GQ355" s="180"/>
      <c r="GR355" s="180"/>
      <c r="GS355" s="180"/>
      <c r="GT355" s="180"/>
      <c r="GU355" s="180"/>
      <c r="GV355" s="180"/>
      <c r="GW355" s="180"/>
      <c r="GX355" s="180"/>
      <c r="GY355" s="180"/>
      <c r="GZ355" s="180"/>
      <c r="HA355" s="180"/>
      <c r="HB355" s="180"/>
      <c r="HC355" s="180"/>
      <c r="HD355" s="180"/>
      <c r="HE355" s="180"/>
      <c r="HF355" s="180"/>
      <c r="HG355" s="180"/>
      <c r="HH355" s="180"/>
      <c r="HI355" s="180"/>
      <c r="HJ355" s="180"/>
      <c r="HK355" s="180"/>
      <c r="HL355" s="180"/>
      <c r="HM355" s="180"/>
      <c r="HN355" s="180"/>
    </row>
    <row r="356" spans="1:222" x14ac:dyDescent="0.2">
      <c r="A356" s="30" t="s">
        <v>159</v>
      </c>
      <c r="B356" s="30" t="s">
        <v>55</v>
      </c>
      <c r="C356" s="30" t="s">
        <v>60</v>
      </c>
      <c r="D356" s="30" t="s">
        <v>62</v>
      </c>
      <c r="E356" s="89"/>
      <c r="F356" s="578"/>
      <c r="G356" s="97"/>
      <c r="H356" s="19"/>
      <c r="I356" s="446"/>
      <c r="J356" s="446"/>
      <c r="K356" s="446"/>
      <c r="L356" s="447"/>
      <c r="M356" s="446"/>
      <c r="N356" s="446"/>
      <c r="O356" s="20" t="s">
        <v>65</v>
      </c>
      <c r="P356" s="29">
        <f>Q356</f>
        <v>0</v>
      </c>
      <c r="Q356" s="193">
        <f t="shared" si="50"/>
        <v>0</v>
      </c>
      <c r="R356" s="34">
        <f t="shared" si="51"/>
        <v>0</v>
      </c>
      <c r="S356" s="199"/>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204"/>
      <c r="CD356" s="204"/>
      <c r="CE356" s="204"/>
      <c r="CF356" s="204"/>
      <c r="CG356" s="204"/>
      <c r="CH356" s="204"/>
      <c r="CI356" s="204"/>
      <c r="CJ356" s="204"/>
      <c r="CK356" s="204"/>
      <c r="CL356" s="204"/>
      <c r="CM356" s="204"/>
      <c r="CN356" s="204"/>
      <c r="CO356" s="204"/>
      <c r="CP356" s="204"/>
      <c r="CQ356" s="204"/>
      <c r="CR356" s="204"/>
      <c r="CS356" s="204"/>
      <c r="CT356" s="204"/>
      <c r="CU356" s="204"/>
      <c r="CV356" s="204"/>
      <c r="CW356" s="204"/>
      <c r="CX356" s="204"/>
      <c r="CY356" s="204"/>
      <c r="CZ356" s="204"/>
      <c r="DA356" s="204"/>
      <c r="DB356" s="204"/>
      <c r="DC356" s="204"/>
      <c r="DD356" s="204"/>
      <c r="DE356" s="204"/>
      <c r="DF356" s="204"/>
      <c r="DG356" s="204"/>
      <c r="DH356" s="204"/>
      <c r="DI356" s="204"/>
      <c r="DJ356" s="204"/>
      <c r="DK356" s="204"/>
      <c r="DL356" s="204"/>
      <c r="DM356" s="204"/>
      <c r="DN356" s="204"/>
      <c r="DO356" s="204"/>
      <c r="DP356" s="204"/>
      <c r="DQ356" s="204"/>
      <c r="DR356" s="204"/>
      <c r="DS356" s="204"/>
      <c r="DT356" s="204"/>
      <c r="DU356" s="204"/>
      <c r="DV356" s="204"/>
      <c r="DW356" s="204"/>
      <c r="DX356" s="204"/>
      <c r="DY356" s="204"/>
      <c r="DZ356" s="204"/>
      <c r="EA356" s="204"/>
      <c r="EB356" s="204"/>
      <c r="EC356" s="204"/>
      <c r="ED356" s="204"/>
      <c r="EE356" s="204"/>
      <c r="EF356" s="204"/>
      <c r="EG356" s="204"/>
      <c r="EH356" s="204"/>
      <c r="EI356" s="204"/>
      <c r="EJ356" s="204"/>
      <c r="EK356" s="204"/>
      <c r="EL356" s="204"/>
      <c r="EM356" s="204"/>
      <c r="EN356" s="204"/>
      <c r="EO356" s="204"/>
      <c r="EP356" s="204"/>
      <c r="EQ356" s="204"/>
      <c r="ER356" s="204"/>
      <c r="ES356" s="204"/>
      <c r="ET356" s="204"/>
      <c r="EU356" s="204"/>
      <c r="EV356" s="204"/>
      <c r="EW356" s="204"/>
      <c r="EX356" s="204"/>
      <c r="EY356" s="204"/>
      <c r="EZ356" s="204"/>
      <c r="FA356" s="204"/>
      <c r="FB356" s="204"/>
      <c r="FC356" s="204"/>
      <c r="FD356" s="204"/>
      <c r="FE356" s="204"/>
      <c r="FF356" s="204"/>
      <c r="FG356" s="204"/>
      <c r="FH356" s="204"/>
      <c r="FI356" s="204"/>
      <c r="FJ356" s="204"/>
      <c r="FK356" s="204"/>
      <c r="FL356" s="204"/>
      <c r="FM356" s="204"/>
      <c r="FN356" s="204"/>
      <c r="FO356" s="204"/>
      <c r="FP356" s="204"/>
      <c r="FQ356" s="204"/>
      <c r="FR356" s="204"/>
      <c r="FS356" s="204"/>
      <c r="FT356" s="204"/>
      <c r="FU356" s="204"/>
      <c r="FV356" s="204"/>
      <c r="FW356" s="204"/>
      <c r="FX356" s="204"/>
      <c r="FY356" s="204"/>
      <c r="FZ356" s="204"/>
      <c r="GA356" s="204"/>
      <c r="GB356" s="204"/>
      <c r="GC356" s="204"/>
      <c r="GD356" s="204"/>
      <c r="GE356" s="204"/>
      <c r="GF356" s="204"/>
      <c r="GG356" s="204"/>
      <c r="GH356" s="204"/>
      <c r="GI356" s="204"/>
      <c r="GJ356" s="204"/>
      <c r="GK356" s="204"/>
      <c r="GL356" s="204"/>
      <c r="GM356" s="204"/>
      <c r="GN356" s="204"/>
      <c r="GO356" s="204"/>
      <c r="GP356" s="204"/>
      <c r="GQ356" s="204"/>
      <c r="GR356" s="204"/>
      <c r="GS356" s="204"/>
      <c r="GT356" s="204"/>
      <c r="GU356" s="204"/>
      <c r="GV356" s="204"/>
      <c r="GW356" s="204"/>
      <c r="GX356" s="204"/>
      <c r="GY356" s="204"/>
      <c r="GZ356" s="204"/>
      <c r="HA356" s="204"/>
      <c r="HB356" s="204"/>
      <c r="HC356" s="204"/>
      <c r="HD356" s="204"/>
      <c r="HE356" s="204"/>
      <c r="HF356" s="204"/>
      <c r="HG356" s="204"/>
      <c r="HH356" s="180"/>
      <c r="HI356" s="180"/>
      <c r="HJ356" s="180"/>
      <c r="HK356" s="180"/>
      <c r="HL356" s="180"/>
      <c r="HM356" s="180"/>
      <c r="HN356" s="180"/>
    </row>
    <row r="357" spans="1:222" x14ac:dyDescent="0.2">
      <c r="A357" s="60" t="s">
        <v>159</v>
      </c>
      <c r="B357" s="60" t="s">
        <v>55</v>
      </c>
      <c r="C357" s="60" t="s">
        <v>60</v>
      </c>
      <c r="D357" s="60" t="s">
        <v>62</v>
      </c>
      <c r="E357" s="92" t="s">
        <v>100</v>
      </c>
      <c r="F357" s="576"/>
      <c r="G357" s="98"/>
      <c r="H357" s="56"/>
      <c r="I357" s="451"/>
      <c r="J357" s="451"/>
      <c r="K357" s="451"/>
      <c r="L357" s="452"/>
      <c r="M357" s="451"/>
      <c r="N357" s="451"/>
      <c r="O357" s="57" t="s">
        <v>101</v>
      </c>
      <c r="P357" s="29"/>
      <c r="Q357" s="193">
        <f t="shared" si="50"/>
        <v>0</v>
      </c>
      <c r="R357" s="34">
        <f t="shared" si="51"/>
        <v>0</v>
      </c>
      <c r="S357" s="269"/>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c r="CB357" s="194"/>
      <c r="CC357" s="197"/>
      <c r="CD357" s="197"/>
      <c r="CE357" s="197"/>
      <c r="CF357" s="197"/>
      <c r="CG357" s="197"/>
      <c r="CH357" s="197"/>
      <c r="CI357" s="197"/>
      <c r="CJ357" s="197"/>
      <c r="CK357" s="197"/>
      <c r="CL357" s="197"/>
      <c r="CM357" s="197"/>
      <c r="CN357" s="197"/>
      <c r="CO357" s="197"/>
      <c r="CP357" s="197"/>
      <c r="CQ357" s="197"/>
      <c r="CR357" s="197"/>
      <c r="CS357" s="197"/>
      <c r="CT357" s="197"/>
      <c r="CU357" s="197"/>
      <c r="CV357" s="197"/>
      <c r="CW357" s="197"/>
      <c r="CX357" s="197"/>
      <c r="CY357" s="197"/>
      <c r="CZ357" s="197"/>
      <c r="DA357" s="197"/>
      <c r="DB357" s="197"/>
      <c r="DC357" s="197"/>
      <c r="DD357" s="197"/>
      <c r="DE357" s="197"/>
      <c r="DF357" s="197"/>
      <c r="DG357" s="197"/>
      <c r="DH357" s="197"/>
      <c r="DI357" s="197"/>
      <c r="DJ357" s="197"/>
      <c r="DK357" s="197"/>
      <c r="DL357" s="197"/>
      <c r="DM357" s="197"/>
      <c r="DN357" s="197"/>
      <c r="DO357" s="197"/>
      <c r="DP357" s="197"/>
      <c r="DQ357" s="197"/>
      <c r="DR357" s="197"/>
      <c r="DS357" s="197"/>
      <c r="DT357" s="197"/>
      <c r="DU357" s="197"/>
      <c r="DV357" s="197"/>
      <c r="DW357" s="197"/>
      <c r="DX357" s="197"/>
      <c r="DY357" s="197"/>
      <c r="DZ357" s="197"/>
      <c r="EA357" s="197"/>
      <c r="EB357" s="197"/>
      <c r="EC357" s="197"/>
      <c r="ED357" s="197"/>
      <c r="EE357" s="197"/>
      <c r="EF357" s="197"/>
      <c r="EG357" s="197"/>
      <c r="EH357" s="197"/>
      <c r="EI357" s="197"/>
      <c r="EJ357" s="197"/>
      <c r="EK357" s="197"/>
      <c r="EL357" s="197"/>
      <c r="EM357" s="197"/>
      <c r="EN357" s="197"/>
      <c r="EO357" s="197"/>
      <c r="EP357" s="197"/>
      <c r="EQ357" s="197"/>
      <c r="ER357" s="197"/>
      <c r="ES357" s="197"/>
      <c r="ET357" s="197"/>
      <c r="EU357" s="197"/>
      <c r="EV357" s="197"/>
      <c r="EW357" s="197"/>
      <c r="EX357" s="197"/>
      <c r="EY357" s="197"/>
      <c r="EZ357" s="197"/>
      <c r="FA357" s="197"/>
      <c r="FB357" s="197"/>
      <c r="FC357" s="197"/>
      <c r="FD357" s="197"/>
      <c r="FE357" s="197"/>
      <c r="FF357" s="197"/>
      <c r="FG357" s="197"/>
      <c r="FH357" s="197"/>
      <c r="FI357" s="197"/>
      <c r="FJ357" s="197"/>
      <c r="FK357" s="197"/>
      <c r="FL357" s="197"/>
      <c r="FM357" s="197"/>
      <c r="FN357" s="197"/>
      <c r="FO357" s="197"/>
      <c r="FP357" s="197"/>
      <c r="FQ357" s="197"/>
      <c r="FR357" s="197"/>
      <c r="FS357" s="197"/>
      <c r="FT357" s="197"/>
      <c r="FU357" s="197"/>
      <c r="FV357" s="197"/>
      <c r="FW357" s="197"/>
      <c r="FX357" s="197"/>
      <c r="FY357" s="197"/>
      <c r="FZ357" s="197"/>
      <c r="GA357" s="197"/>
      <c r="GB357" s="197"/>
      <c r="GC357" s="197"/>
      <c r="GD357" s="197"/>
      <c r="GE357" s="197"/>
      <c r="GF357" s="197"/>
      <c r="GG357" s="197"/>
      <c r="GH357" s="197"/>
      <c r="GI357" s="197"/>
      <c r="GJ357" s="197"/>
      <c r="GK357" s="197"/>
      <c r="GL357" s="197"/>
      <c r="GM357" s="197"/>
      <c r="GN357" s="197"/>
      <c r="GO357" s="197"/>
      <c r="GP357" s="197"/>
      <c r="GQ357" s="197"/>
      <c r="GR357" s="197"/>
      <c r="GS357" s="197"/>
      <c r="GT357" s="197"/>
      <c r="GU357" s="197"/>
      <c r="GV357" s="197"/>
      <c r="GW357" s="197"/>
      <c r="GX357" s="197"/>
      <c r="GY357" s="197"/>
      <c r="GZ357" s="197"/>
      <c r="HA357" s="197"/>
      <c r="HB357" s="197"/>
      <c r="HC357" s="197"/>
      <c r="HD357" s="197"/>
      <c r="HE357" s="197"/>
      <c r="HF357" s="197"/>
      <c r="HG357" s="197"/>
      <c r="HH357" s="180"/>
      <c r="HI357" s="180"/>
      <c r="HJ357" s="180"/>
      <c r="HK357" s="180"/>
      <c r="HL357" s="180"/>
      <c r="HM357" s="180"/>
      <c r="HN357" s="180"/>
    </row>
    <row r="358" spans="1:222" ht="31.2" x14ac:dyDescent="0.2">
      <c r="A358" s="50" t="s">
        <v>159</v>
      </c>
      <c r="B358" s="50" t="s">
        <v>55</v>
      </c>
      <c r="C358" s="50" t="s">
        <v>60</v>
      </c>
      <c r="D358" s="50" t="s">
        <v>62</v>
      </c>
      <c r="E358" s="174" t="s">
        <v>100</v>
      </c>
      <c r="F358" s="569">
        <v>2018005810284</v>
      </c>
      <c r="G358" s="129" t="s">
        <v>1198</v>
      </c>
      <c r="H358" s="28" t="s">
        <v>73</v>
      </c>
      <c r="I358" s="448" t="s">
        <v>854</v>
      </c>
      <c r="J358" s="484" t="s">
        <v>852</v>
      </c>
      <c r="K358" s="484" t="s">
        <v>853</v>
      </c>
      <c r="L358" s="485">
        <v>1</v>
      </c>
      <c r="M358" s="458" t="s">
        <v>265</v>
      </c>
      <c r="N358" s="458" t="s">
        <v>821</v>
      </c>
      <c r="O358" s="26" t="s">
        <v>767</v>
      </c>
      <c r="P358" s="29">
        <f>Q358</f>
        <v>182240173.68000001</v>
      </c>
      <c r="Q358" s="410">
        <f t="shared" si="50"/>
        <v>182240173.68000001</v>
      </c>
      <c r="R358" s="32">
        <f>SUM(T358:CB358)</f>
        <v>182240173.68000001</v>
      </c>
      <c r="S358" s="244"/>
      <c r="T358" s="34"/>
      <c r="U358" s="34"/>
      <c r="V358" s="34"/>
      <c r="W358" s="34"/>
      <c r="X358" s="34"/>
      <c r="Y358" s="34"/>
      <c r="Z358" s="34"/>
      <c r="AA358" s="34"/>
      <c r="AB358" s="34"/>
      <c r="AC358" s="34"/>
      <c r="AD358" s="245">
        <v>7087500</v>
      </c>
      <c r="AE358" s="245">
        <v>1650000</v>
      </c>
      <c r="AF358" s="246">
        <v>107448000</v>
      </c>
      <c r="AG358" s="245">
        <v>255000</v>
      </c>
      <c r="AH358" s="325">
        <v>847761.97</v>
      </c>
      <c r="AI358" s="34"/>
      <c r="AJ358" s="245">
        <v>10411911.710000001</v>
      </c>
      <c r="AK358" s="245">
        <v>7040000</v>
      </c>
      <c r="AL358" s="245">
        <v>15000000</v>
      </c>
      <c r="AM358" s="34"/>
      <c r="AN358" s="34"/>
      <c r="AO358" s="245">
        <v>15000000</v>
      </c>
      <c r="AP358" s="245">
        <v>17500000</v>
      </c>
      <c r="AQ358" s="34"/>
      <c r="AR358" s="16"/>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204"/>
      <c r="CD358" s="204"/>
      <c r="CE358" s="204"/>
      <c r="CF358" s="204"/>
      <c r="CG358" s="204"/>
      <c r="CH358" s="204"/>
      <c r="CI358" s="204"/>
      <c r="CJ358" s="204"/>
      <c r="CK358" s="204"/>
      <c r="CL358" s="204"/>
      <c r="CM358" s="204"/>
      <c r="CN358" s="204"/>
      <c r="CO358" s="204"/>
      <c r="CP358" s="204"/>
      <c r="CQ358" s="204"/>
      <c r="CR358" s="204"/>
      <c r="CS358" s="204"/>
      <c r="CT358" s="204"/>
      <c r="CU358" s="204"/>
      <c r="CV358" s="204"/>
      <c r="CW358" s="204"/>
      <c r="CX358" s="204"/>
      <c r="CY358" s="204"/>
      <c r="CZ358" s="204"/>
      <c r="DA358" s="204"/>
      <c r="DB358" s="204"/>
      <c r="DC358" s="204"/>
      <c r="DD358" s="204"/>
      <c r="DE358" s="204"/>
      <c r="DF358" s="204"/>
      <c r="DG358" s="204"/>
      <c r="DH358" s="204"/>
      <c r="DI358" s="204"/>
      <c r="DJ358" s="204"/>
      <c r="DK358" s="204"/>
      <c r="DL358" s="204"/>
      <c r="DM358" s="204"/>
      <c r="DN358" s="204"/>
      <c r="DO358" s="204"/>
      <c r="DP358" s="204"/>
      <c r="DQ358" s="204"/>
      <c r="DR358" s="204"/>
      <c r="DS358" s="204"/>
      <c r="DT358" s="204"/>
      <c r="DU358" s="204"/>
      <c r="DV358" s="204"/>
      <c r="DW358" s="204"/>
      <c r="DX358" s="204"/>
      <c r="DY358" s="204"/>
      <c r="DZ358" s="204"/>
      <c r="EA358" s="204"/>
      <c r="EB358" s="204"/>
      <c r="EC358" s="204"/>
      <c r="ED358" s="204"/>
      <c r="EE358" s="204"/>
      <c r="EF358" s="204"/>
      <c r="EG358" s="204"/>
      <c r="EH358" s="204"/>
      <c r="EI358" s="204"/>
      <c r="EJ358" s="204"/>
      <c r="EK358" s="204"/>
      <c r="EL358" s="204"/>
      <c r="EM358" s="204"/>
      <c r="EN358" s="204"/>
      <c r="EO358" s="204"/>
      <c r="EP358" s="204"/>
      <c r="EQ358" s="204"/>
      <c r="ER358" s="204"/>
      <c r="ES358" s="204"/>
      <c r="ET358" s="204"/>
      <c r="EU358" s="204"/>
      <c r="EV358" s="204"/>
      <c r="EW358" s="204"/>
      <c r="EX358" s="204"/>
      <c r="EY358" s="204"/>
      <c r="EZ358" s="204"/>
      <c r="FA358" s="204"/>
      <c r="FB358" s="204"/>
      <c r="FC358" s="204"/>
      <c r="FD358" s="204"/>
      <c r="FE358" s="204"/>
      <c r="FF358" s="204"/>
      <c r="FG358" s="204"/>
      <c r="FH358" s="204"/>
      <c r="FI358" s="204"/>
      <c r="FJ358" s="204"/>
      <c r="FK358" s="204"/>
      <c r="FL358" s="204"/>
      <c r="FM358" s="204"/>
      <c r="FN358" s="204"/>
      <c r="FO358" s="204"/>
      <c r="FP358" s="204"/>
      <c r="FQ358" s="204"/>
      <c r="FR358" s="204"/>
      <c r="FS358" s="204"/>
      <c r="FT358" s="204"/>
      <c r="FU358" s="204"/>
      <c r="FV358" s="204"/>
      <c r="FW358" s="204"/>
      <c r="FX358" s="204"/>
      <c r="FY358" s="204"/>
      <c r="FZ358" s="204"/>
      <c r="GA358" s="204"/>
      <c r="GB358" s="204"/>
      <c r="GC358" s="204"/>
      <c r="GD358" s="204"/>
      <c r="GE358" s="204"/>
      <c r="GF358" s="204"/>
      <c r="GG358" s="204"/>
      <c r="GH358" s="204"/>
      <c r="GI358" s="204"/>
      <c r="GJ358" s="204"/>
      <c r="GK358" s="204"/>
      <c r="GL358" s="204"/>
      <c r="GM358" s="204"/>
      <c r="GN358" s="204"/>
      <c r="GO358" s="204"/>
      <c r="GP358" s="204"/>
      <c r="GQ358" s="204"/>
      <c r="GR358" s="204"/>
      <c r="GS358" s="204"/>
      <c r="GT358" s="204"/>
      <c r="GU358" s="204"/>
      <c r="GV358" s="204"/>
      <c r="GW358" s="204"/>
      <c r="GX358" s="204"/>
      <c r="GY358" s="204"/>
      <c r="GZ358" s="204"/>
      <c r="HA358" s="204"/>
      <c r="HB358" s="204"/>
      <c r="HC358" s="204"/>
      <c r="HD358" s="204"/>
      <c r="HE358" s="204"/>
      <c r="HF358" s="204"/>
      <c r="HG358" s="204"/>
      <c r="HH358" s="180"/>
      <c r="HI358" s="180"/>
      <c r="HJ358" s="180"/>
      <c r="HK358" s="180"/>
      <c r="HL358" s="180"/>
      <c r="HM358" s="180"/>
      <c r="HN358" s="180"/>
    </row>
    <row r="359" spans="1:222" x14ac:dyDescent="0.2">
      <c r="A359" s="10" t="s">
        <v>115</v>
      </c>
      <c r="B359" s="10"/>
      <c r="C359" s="10"/>
      <c r="D359" s="10"/>
      <c r="E359" s="86"/>
      <c r="F359" s="563"/>
      <c r="G359" s="84"/>
      <c r="H359" s="11"/>
      <c r="I359" s="432"/>
      <c r="J359" s="432"/>
      <c r="K359" s="432"/>
      <c r="L359" s="433"/>
      <c r="M359" s="432"/>
      <c r="N359" s="432"/>
      <c r="O359" s="12" t="s">
        <v>212</v>
      </c>
      <c r="P359" s="29">
        <f>Q359</f>
        <v>0</v>
      </c>
      <c r="Q359" s="193">
        <f t="shared" si="50"/>
        <v>0</v>
      </c>
      <c r="R359" s="34">
        <f t="shared" ref="R359:R390" si="52">SUM(S359:CB359)</f>
        <v>0</v>
      </c>
      <c r="S359" s="211"/>
      <c r="T359" s="33"/>
      <c r="U359" s="33"/>
      <c r="V359" s="33"/>
      <c r="W359" s="33"/>
      <c r="X359" s="33"/>
      <c r="Y359" s="33"/>
      <c r="Z359" s="33"/>
      <c r="AA359" s="33"/>
      <c r="AB359" s="34"/>
      <c r="AC359" s="34"/>
      <c r="AD359" s="34"/>
      <c r="AE359" s="34"/>
      <c r="AF359" s="34"/>
      <c r="AG359" s="34"/>
      <c r="AH359" s="34"/>
      <c r="AI359" s="34"/>
      <c r="AJ359" s="34"/>
      <c r="AK359" s="34"/>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33"/>
      <c r="BT359" s="33"/>
      <c r="BU359" s="33"/>
      <c r="BV359" s="33"/>
      <c r="BW359" s="33"/>
      <c r="BX359" s="33"/>
      <c r="BY359" s="33"/>
      <c r="BZ359" s="33"/>
      <c r="CA359" s="33"/>
      <c r="CB359" s="33"/>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80"/>
      <c r="EN359" s="180"/>
      <c r="EO359" s="180"/>
      <c r="EP359" s="180"/>
      <c r="EQ359" s="180"/>
      <c r="ER359" s="180"/>
      <c r="ES359" s="180"/>
      <c r="ET359" s="180"/>
      <c r="EU359" s="180"/>
      <c r="EV359" s="180"/>
      <c r="EW359" s="180"/>
      <c r="EX359" s="180"/>
      <c r="EY359" s="180"/>
      <c r="EZ359" s="180"/>
      <c r="FA359" s="180"/>
      <c r="FB359" s="180"/>
      <c r="FC359" s="180"/>
      <c r="FD359" s="180"/>
      <c r="FE359" s="180"/>
      <c r="FF359" s="180"/>
      <c r="FG359" s="180"/>
      <c r="FH359" s="180"/>
      <c r="FI359" s="180"/>
      <c r="FJ359" s="180"/>
      <c r="FK359" s="180"/>
      <c r="FL359" s="180"/>
      <c r="FM359" s="180"/>
      <c r="FN359" s="180"/>
      <c r="FO359" s="180"/>
      <c r="FP359" s="180"/>
      <c r="FQ359" s="180"/>
      <c r="FR359" s="180"/>
      <c r="FS359" s="180"/>
      <c r="FT359" s="180"/>
      <c r="FU359" s="180"/>
      <c r="FV359" s="180"/>
      <c r="FW359" s="180"/>
      <c r="FX359" s="180"/>
      <c r="FY359" s="180"/>
      <c r="FZ359" s="180"/>
      <c r="GA359" s="180"/>
      <c r="GB359" s="180"/>
      <c r="GC359" s="180"/>
      <c r="GD359" s="180"/>
      <c r="GE359" s="180"/>
      <c r="GF359" s="180"/>
      <c r="GG359" s="180"/>
      <c r="GH359" s="180"/>
      <c r="GI359" s="180"/>
      <c r="GJ359" s="180"/>
      <c r="GK359" s="180"/>
      <c r="GL359" s="180"/>
      <c r="GM359" s="180"/>
      <c r="GN359" s="180"/>
      <c r="GO359" s="180"/>
      <c r="GP359" s="180"/>
      <c r="GQ359" s="180"/>
      <c r="GR359" s="180"/>
      <c r="GS359" s="180"/>
      <c r="GT359" s="180"/>
      <c r="GU359" s="180"/>
      <c r="GV359" s="180"/>
      <c r="GW359" s="180"/>
      <c r="GX359" s="180"/>
      <c r="GY359" s="180"/>
      <c r="GZ359" s="180"/>
      <c r="HA359" s="180"/>
      <c r="HB359" s="180"/>
      <c r="HC359" s="180"/>
      <c r="HD359" s="180"/>
      <c r="HE359" s="180"/>
      <c r="HF359" s="180"/>
      <c r="HG359" s="180"/>
      <c r="HH359" s="180"/>
      <c r="HI359" s="180"/>
      <c r="HJ359" s="180"/>
      <c r="HK359" s="180"/>
      <c r="HL359" s="180"/>
      <c r="HM359" s="180"/>
      <c r="HN359" s="180"/>
    </row>
    <row r="360" spans="1:222" x14ac:dyDescent="0.2">
      <c r="A360" s="13" t="s">
        <v>115</v>
      </c>
      <c r="B360" s="13" t="s">
        <v>52</v>
      </c>
      <c r="C360" s="13"/>
      <c r="D360" s="13"/>
      <c r="E360" s="87"/>
      <c r="F360" s="564"/>
      <c r="G360" s="93"/>
      <c r="H360" s="14"/>
      <c r="I360" s="434"/>
      <c r="J360" s="434"/>
      <c r="K360" s="434"/>
      <c r="L360" s="435"/>
      <c r="M360" s="434"/>
      <c r="N360" s="434"/>
      <c r="O360" s="15" t="s">
        <v>54</v>
      </c>
      <c r="P360" s="29">
        <f>Q360</f>
        <v>0</v>
      </c>
      <c r="Q360" s="193">
        <f t="shared" si="50"/>
        <v>0</v>
      </c>
      <c r="R360" s="34">
        <f t="shared" si="52"/>
        <v>0</v>
      </c>
      <c r="S360" s="199"/>
      <c r="T360" s="34"/>
      <c r="U360" s="34"/>
      <c r="V360" s="34"/>
      <c r="W360" s="34"/>
      <c r="X360" s="34"/>
      <c r="Y360" s="34"/>
      <c r="Z360" s="34"/>
      <c r="AA360" s="34"/>
      <c r="AB360" s="34"/>
      <c r="AC360" s="34"/>
      <c r="AD360" s="34"/>
      <c r="AE360" s="34"/>
      <c r="AF360" s="34"/>
      <c r="AG360" s="34"/>
      <c r="AH360" s="34"/>
      <c r="AI360" s="34"/>
      <c r="AJ360" s="34"/>
      <c r="AK360" s="34"/>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4"/>
      <c r="BR360" s="33"/>
      <c r="BS360" s="33"/>
      <c r="BT360" s="33"/>
      <c r="BU360" s="33"/>
      <c r="BV360" s="33"/>
      <c r="BW360" s="33"/>
      <c r="BX360" s="33"/>
      <c r="BY360" s="33"/>
      <c r="BZ360" s="33"/>
      <c r="CA360" s="33"/>
      <c r="CB360" s="33"/>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80"/>
      <c r="EN360" s="180"/>
      <c r="EO360" s="180"/>
      <c r="EP360" s="180"/>
      <c r="EQ360" s="180"/>
      <c r="ER360" s="180"/>
      <c r="ES360" s="180"/>
      <c r="ET360" s="180"/>
      <c r="EU360" s="180"/>
      <c r="EV360" s="180"/>
      <c r="EW360" s="180"/>
      <c r="EX360" s="180"/>
      <c r="EY360" s="180"/>
      <c r="EZ360" s="180"/>
      <c r="FA360" s="180"/>
      <c r="FB360" s="180"/>
      <c r="FC360" s="180"/>
      <c r="FD360" s="180"/>
      <c r="FE360" s="180"/>
      <c r="FF360" s="180"/>
      <c r="FG360" s="180"/>
      <c r="FH360" s="180"/>
      <c r="FI360" s="180"/>
      <c r="FJ360" s="180"/>
      <c r="FK360" s="180"/>
      <c r="FL360" s="180"/>
      <c r="FM360" s="180"/>
      <c r="FN360" s="180"/>
      <c r="FO360" s="180"/>
      <c r="FP360" s="180"/>
      <c r="FQ360" s="180"/>
      <c r="FR360" s="180"/>
      <c r="FS360" s="180"/>
      <c r="FT360" s="180"/>
      <c r="FU360" s="180"/>
      <c r="FV360" s="180"/>
      <c r="FW360" s="180"/>
      <c r="FX360" s="180"/>
      <c r="FY360" s="180"/>
      <c r="FZ360" s="180"/>
      <c r="GA360" s="180"/>
      <c r="GB360" s="180"/>
      <c r="GC360" s="180"/>
      <c r="GD360" s="180"/>
      <c r="GE360" s="180"/>
      <c r="GF360" s="180"/>
      <c r="GG360" s="180"/>
      <c r="GH360" s="180"/>
      <c r="GI360" s="180"/>
      <c r="GJ360" s="180"/>
      <c r="GK360" s="180"/>
      <c r="GL360" s="180"/>
      <c r="GM360" s="180"/>
      <c r="GN360" s="180"/>
      <c r="GO360" s="180"/>
      <c r="GP360" s="180"/>
      <c r="GQ360" s="180"/>
      <c r="GR360" s="180"/>
      <c r="GS360" s="180"/>
      <c r="GT360" s="180"/>
      <c r="GU360" s="180"/>
      <c r="GV360" s="180"/>
      <c r="GW360" s="180"/>
      <c r="GX360" s="180"/>
      <c r="GY360" s="180"/>
      <c r="GZ360" s="180"/>
      <c r="HA360" s="180"/>
      <c r="HB360" s="180"/>
      <c r="HC360" s="180"/>
      <c r="HD360" s="180"/>
      <c r="HE360" s="180"/>
      <c r="HF360" s="180"/>
      <c r="HG360" s="180"/>
      <c r="HH360" s="180"/>
      <c r="HI360" s="180"/>
      <c r="HJ360" s="180"/>
      <c r="HK360" s="180"/>
      <c r="HL360" s="180"/>
      <c r="HM360" s="180"/>
      <c r="HN360" s="180"/>
    </row>
    <row r="361" spans="1:222" x14ac:dyDescent="0.2">
      <c r="A361" s="205" t="s">
        <v>115</v>
      </c>
      <c r="B361" s="205" t="s">
        <v>52</v>
      </c>
      <c r="C361" s="205" t="s">
        <v>55</v>
      </c>
      <c r="D361" s="205"/>
      <c r="E361" s="206"/>
      <c r="F361" s="565"/>
      <c r="G361" s="94"/>
      <c r="H361" s="208"/>
      <c r="I361" s="436"/>
      <c r="J361" s="436"/>
      <c r="K361" s="436"/>
      <c r="L361" s="437"/>
      <c r="M361" s="436"/>
      <c r="N361" s="436"/>
      <c r="O361" s="209" t="s">
        <v>56</v>
      </c>
      <c r="P361" s="29">
        <f>Q361</f>
        <v>0</v>
      </c>
      <c r="Q361" s="193">
        <f t="shared" si="50"/>
        <v>0</v>
      </c>
      <c r="R361" s="34">
        <f t="shared" si="52"/>
        <v>0</v>
      </c>
      <c r="S361" s="199"/>
      <c r="T361" s="34"/>
      <c r="U361" s="34"/>
      <c r="V361" s="34"/>
      <c r="W361" s="34"/>
      <c r="X361" s="34"/>
      <c r="Y361" s="34"/>
      <c r="Z361" s="34"/>
      <c r="AA361" s="34"/>
      <c r="AB361" s="34"/>
      <c r="AC361" s="34"/>
      <c r="AD361" s="34"/>
      <c r="AE361" s="34"/>
      <c r="AF361" s="34"/>
      <c r="AG361" s="34"/>
      <c r="AH361" s="34"/>
      <c r="AI361" s="34"/>
      <c r="AJ361" s="34"/>
      <c r="AK361" s="34"/>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4"/>
      <c r="BR361" s="33"/>
      <c r="BS361" s="33"/>
      <c r="BT361" s="33"/>
      <c r="BU361" s="33"/>
      <c r="BV361" s="33"/>
      <c r="BW361" s="33"/>
      <c r="BX361" s="33"/>
      <c r="BY361" s="33"/>
      <c r="BZ361" s="33"/>
      <c r="CA361" s="33"/>
      <c r="CB361" s="33"/>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80"/>
      <c r="EN361" s="180"/>
      <c r="EO361" s="180"/>
      <c r="EP361" s="180"/>
      <c r="EQ361" s="180"/>
      <c r="ER361" s="180"/>
      <c r="ES361" s="180"/>
      <c r="ET361" s="180"/>
      <c r="EU361" s="180"/>
      <c r="EV361" s="180"/>
      <c r="EW361" s="180"/>
      <c r="EX361" s="180"/>
      <c r="EY361" s="180"/>
      <c r="EZ361" s="180"/>
      <c r="FA361" s="180"/>
      <c r="FB361" s="180"/>
      <c r="FC361" s="180"/>
      <c r="FD361" s="180"/>
      <c r="FE361" s="180"/>
      <c r="FF361" s="180"/>
      <c r="FG361" s="180"/>
      <c r="FH361" s="180"/>
      <c r="FI361" s="180"/>
      <c r="FJ361" s="180"/>
      <c r="FK361" s="180"/>
      <c r="FL361" s="180"/>
      <c r="FM361" s="180"/>
      <c r="FN361" s="180"/>
      <c r="FO361" s="180"/>
      <c r="FP361" s="180"/>
      <c r="FQ361" s="180"/>
      <c r="FR361" s="180"/>
      <c r="FS361" s="180"/>
      <c r="FT361" s="180"/>
      <c r="FU361" s="180"/>
      <c r="FV361" s="180"/>
      <c r="FW361" s="180"/>
      <c r="FX361" s="180"/>
      <c r="FY361" s="180"/>
      <c r="FZ361" s="180"/>
      <c r="GA361" s="180"/>
      <c r="GB361" s="180"/>
      <c r="GC361" s="180"/>
      <c r="GD361" s="180"/>
      <c r="GE361" s="180"/>
      <c r="GF361" s="180"/>
      <c r="GG361" s="180"/>
      <c r="GH361" s="180"/>
      <c r="GI361" s="180"/>
      <c r="GJ361" s="180"/>
      <c r="GK361" s="180"/>
      <c r="GL361" s="180"/>
      <c r="GM361" s="180"/>
      <c r="GN361" s="180"/>
      <c r="GO361" s="180"/>
      <c r="GP361" s="180"/>
      <c r="GQ361" s="180"/>
      <c r="GR361" s="180"/>
      <c r="GS361" s="180"/>
      <c r="GT361" s="180"/>
      <c r="GU361" s="180"/>
      <c r="GV361" s="180"/>
      <c r="GW361" s="180"/>
      <c r="GX361" s="180"/>
      <c r="GY361" s="180"/>
      <c r="GZ361" s="180"/>
      <c r="HA361" s="180"/>
      <c r="HB361" s="180"/>
      <c r="HC361" s="180"/>
      <c r="HD361" s="180"/>
      <c r="HE361" s="180"/>
      <c r="HF361" s="180"/>
      <c r="HG361" s="180"/>
      <c r="HH361" s="180"/>
      <c r="HI361" s="180"/>
      <c r="HJ361" s="180"/>
      <c r="HK361" s="180"/>
      <c r="HL361" s="180"/>
      <c r="HM361" s="180"/>
      <c r="HN361" s="180"/>
    </row>
    <row r="362" spans="1:222" x14ac:dyDescent="0.2">
      <c r="A362" s="30" t="s">
        <v>115</v>
      </c>
      <c r="B362" s="30" t="s">
        <v>52</v>
      </c>
      <c r="C362" s="30" t="s">
        <v>55</v>
      </c>
      <c r="D362" s="30" t="s">
        <v>58</v>
      </c>
      <c r="E362" s="89"/>
      <c r="F362" s="578"/>
      <c r="G362" s="97"/>
      <c r="H362" s="19"/>
      <c r="I362" s="446"/>
      <c r="J362" s="446"/>
      <c r="K362" s="446"/>
      <c r="L362" s="447"/>
      <c r="M362" s="446"/>
      <c r="N362" s="446"/>
      <c r="O362" s="20" t="s">
        <v>59</v>
      </c>
      <c r="P362" s="29">
        <f>Q362</f>
        <v>0</v>
      </c>
      <c r="Q362" s="193">
        <f t="shared" si="50"/>
        <v>0</v>
      </c>
      <c r="R362" s="34">
        <f t="shared" si="52"/>
        <v>0</v>
      </c>
      <c r="S362" s="199"/>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204"/>
      <c r="CD362" s="204"/>
      <c r="CE362" s="204"/>
      <c r="CF362" s="204"/>
      <c r="CG362" s="204"/>
      <c r="CH362" s="204"/>
      <c r="CI362" s="204"/>
      <c r="CJ362" s="204"/>
      <c r="CK362" s="204"/>
      <c r="CL362" s="204"/>
      <c r="CM362" s="204"/>
      <c r="CN362" s="204"/>
      <c r="CO362" s="204"/>
      <c r="CP362" s="204"/>
      <c r="CQ362" s="204"/>
      <c r="CR362" s="204"/>
      <c r="CS362" s="204"/>
      <c r="CT362" s="204"/>
      <c r="CU362" s="204"/>
      <c r="CV362" s="204"/>
      <c r="CW362" s="204"/>
      <c r="CX362" s="204"/>
      <c r="CY362" s="204"/>
      <c r="CZ362" s="204"/>
      <c r="DA362" s="204"/>
      <c r="DB362" s="204"/>
      <c r="DC362" s="204"/>
      <c r="DD362" s="204"/>
      <c r="DE362" s="204"/>
      <c r="DF362" s="204"/>
      <c r="DG362" s="204"/>
      <c r="DH362" s="204"/>
      <c r="DI362" s="204"/>
      <c r="DJ362" s="204"/>
      <c r="DK362" s="204"/>
      <c r="DL362" s="204"/>
      <c r="DM362" s="204"/>
      <c r="DN362" s="204"/>
      <c r="DO362" s="204"/>
      <c r="DP362" s="204"/>
      <c r="DQ362" s="204"/>
      <c r="DR362" s="204"/>
      <c r="DS362" s="204"/>
      <c r="DT362" s="204"/>
      <c r="DU362" s="204"/>
      <c r="DV362" s="204"/>
      <c r="DW362" s="204"/>
      <c r="DX362" s="204"/>
      <c r="DY362" s="204"/>
      <c r="DZ362" s="204"/>
      <c r="EA362" s="204"/>
      <c r="EB362" s="204"/>
      <c r="EC362" s="204"/>
      <c r="ED362" s="204"/>
      <c r="EE362" s="204"/>
      <c r="EF362" s="204"/>
      <c r="EG362" s="204"/>
      <c r="EH362" s="204"/>
      <c r="EI362" s="204"/>
      <c r="EJ362" s="204"/>
      <c r="EK362" s="204"/>
      <c r="EL362" s="204"/>
      <c r="EM362" s="204"/>
      <c r="EN362" s="204"/>
      <c r="EO362" s="204"/>
      <c r="EP362" s="204"/>
      <c r="EQ362" s="204"/>
      <c r="ER362" s="204"/>
      <c r="ES362" s="204"/>
      <c r="ET362" s="204"/>
      <c r="EU362" s="204"/>
      <c r="EV362" s="204"/>
      <c r="EW362" s="204"/>
      <c r="EX362" s="204"/>
      <c r="EY362" s="204"/>
      <c r="EZ362" s="204"/>
      <c r="FA362" s="204"/>
      <c r="FB362" s="204"/>
      <c r="FC362" s="204"/>
      <c r="FD362" s="204"/>
      <c r="FE362" s="204"/>
      <c r="FF362" s="204"/>
      <c r="FG362" s="204"/>
      <c r="FH362" s="204"/>
      <c r="FI362" s="204"/>
      <c r="FJ362" s="204"/>
      <c r="FK362" s="204"/>
      <c r="FL362" s="204"/>
      <c r="FM362" s="204"/>
      <c r="FN362" s="204"/>
      <c r="FO362" s="204"/>
      <c r="FP362" s="204"/>
      <c r="FQ362" s="204"/>
      <c r="FR362" s="204"/>
      <c r="FS362" s="204"/>
      <c r="FT362" s="204"/>
      <c r="FU362" s="204"/>
      <c r="FV362" s="204"/>
      <c r="FW362" s="204"/>
      <c r="FX362" s="204"/>
      <c r="FY362" s="204"/>
      <c r="FZ362" s="204"/>
      <c r="GA362" s="204"/>
      <c r="GB362" s="204"/>
      <c r="GC362" s="204"/>
      <c r="GD362" s="204"/>
      <c r="GE362" s="204"/>
      <c r="GF362" s="204"/>
      <c r="GG362" s="204"/>
      <c r="GH362" s="204"/>
      <c r="GI362" s="204"/>
      <c r="GJ362" s="204"/>
      <c r="GK362" s="204"/>
      <c r="GL362" s="204"/>
      <c r="GM362" s="204"/>
      <c r="GN362" s="204"/>
      <c r="GO362" s="204"/>
      <c r="GP362" s="204"/>
      <c r="GQ362" s="204"/>
      <c r="GR362" s="204"/>
      <c r="GS362" s="204"/>
      <c r="GT362" s="204"/>
      <c r="GU362" s="204"/>
      <c r="GV362" s="204"/>
      <c r="GW362" s="204"/>
      <c r="GX362" s="204"/>
      <c r="GY362" s="204"/>
      <c r="GZ362" s="204"/>
      <c r="HA362" s="204"/>
      <c r="HB362" s="204"/>
      <c r="HC362" s="204"/>
      <c r="HD362" s="204"/>
      <c r="HE362" s="204"/>
      <c r="HF362" s="204"/>
      <c r="HG362" s="204"/>
      <c r="HH362" s="180"/>
      <c r="HI362" s="180"/>
      <c r="HJ362" s="180"/>
      <c r="HK362" s="180"/>
      <c r="HL362" s="180"/>
      <c r="HM362" s="180"/>
      <c r="HN362" s="180"/>
    </row>
    <row r="363" spans="1:222" x14ac:dyDescent="0.2">
      <c r="A363" s="60" t="s">
        <v>115</v>
      </c>
      <c r="B363" s="60" t="s">
        <v>52</v>
      </c>
      <c r="C363" s="60" t="s">
        <v>55</v>
      </c>
      <c r="D363" s="60" t="s">
        <v>58</v>
      </c>
      <c r="E363" s="92" t="s">
        <v>213</v>
      </c>
      <c r="F363" s="573"/>
      <c r="G363" s="98"/>
      <c r="H363" s="56"/>
      <c r="I363" s="451"/>
      <c r="J363" s="451"/>
      <c r="K363" s="451"/>
      <c r="L363" s="452"/>
      <c r="M363" s="451"/>
      <c r="N363" s="451"/>
      <c r="O363" s="57" t="s">
        <v>214</v>
      </c>
      <c r="P363" s="29"/>
      <c r="Q363" s="193">
        <f t="shared" si="50"/>
        <v>0</v>
      </c>
      <c r="R363" s="34">
        <f t="shared" si="52"/>
        <v>0</v>
      </c>
      <c r="S363" s="269"/>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c r="CB363" s="194"/>
      <c r="CC363" s="197"/>
      <c r="CD363" s="197"/>
      <c r="CE363" s="197"/>
      <c r="CF363" s="197"/>
      <c r="CG363" s="197"/>
      <c r="CH363" s="197"/>
      <c r="CI363" s="197"/>
      <c r="CJ363" s="197"/>
      <c r="CK363" s="197"/>
      <c r="CL363" s="197"/>
      <c r="CM363" s="197"/>
      <c r="CN363" s="197"/>
      <c r="CO363" s="197"/>
      <c r="CP363" s="197"/>
      <c r="CQ363" s="197"/>
      <c r="CR363" s="197"/>
      <c r="CS363" s="197"/>
      <c r="CT363" s="197"/>
      <c r="CU363" s="197"/>
      <c r="CV363" s="197"/>
      <c r="CW363" s="197"/>
      <c r="CX363" s="197"/>
      <c r="CY363" s="197"/>
      <c r="CZ363" s="197"/>
      <c r="DA363" s="197"/>
      <c r="DB363" s="197"/>
      <c r="DC363" s="197"/>
      <c r="DD363" s="197"/>
      <c r="DE363" s="197"/>
      <c r="DF363" s="197"/>
      <c r="DG363" s="197"/>
      <c r="DH363" s="197"/>
      <c r="DI363" s="197"/>
      <c r="DJ363" s="197"/>
      <c r="DK363" s="197"/>
      <c r="DL363" s="197"/>
      <c r="DM363" s="197"/>
      <c r="DN363" s="197"/>
      <c r="DO363" s="197"/>
      <c r="DP363" s="197"/>
      <c r="DQ363" s="197"/>
      <c r="DR363" s="197"/>
      <c r="DS363" s="197"/>
      <c r="DT363" s="197"/>
      <c r="DU363" s="197"/>
      <c r="DV363" s="197"/>
      <c r="DW363" s="197"/>
      <c r="DX363" s="197"/>
      <c r="DY363" s="197"/>
      <c r="DZ363" s="197"/>
      <c r="EA363" s="197"/>
      <c r="EB363" s="197"/>
      <c r="EC363" s="197"/>
      <c r="ED363" s="197"/>
      <c r="EE363" s="197"/>
      <c r="EF363" s="197"/>
      <c r="EG363" s="197"/>
      <c r="EH363" s="197"/>
      <c r="EI363" s="197"/>
      <c r="EJ363" s="197"/>
      <c r="EK363" s="197"/>
      <c r="EL363" s="197"/>
      <c r="EM363" s="197"/>
      <c r="EN363" s="197"/>
      <c r="EO363" s="197"/>
      <c r="EP363" s="197"/>
      <c r="EQ363" s="197"/>
      <c r="ER363" s="197"/>
      <c r="ES363" s="197"/>
      <c r="ET363" s="197"/>
      <c r="EU363" s="197"/>
      <c r="EV363" s="197"/>
      <c r="EW363" s="197"/>
      <c r="EX363" s="197"/>
      <c r="EY363" s="197"/>
      <c r="EZ363" s="197"/>
      <c r="FA363" s="197"/>
      <c r="FB363" s="197"/>
      <c r="FC363" s="197"/>
      <c r="FD363" s="197"/>
      <c r="FE363" s="197"/>
      <c r="FF363" s="197"/>
      <c r="FG363" s="197"/>
      <c r="FH363" s="197"/>
      <c r="FI363" s="197"/>
      <c r="FJ363" s="197"/>
      <c r="FK363" s="197"/>
      <c r="FL363" s="197"/>
      <c r="FM363" s="197"/>
      <c r="FN363" s="197"/>
      <c r="FO363" s="197"/>
      <c r="FP363" s="197"/>
      <c r="FQ363" s="197"/>
      <c r="FR363" s="197"/>
      <c r="FS363" s="197"/>
      <c r="FT363" s="197"/>
      <c r="FU363" s="197"/>
      <c r="FV363" s="197"/>
      <c r="FW363" s="197"/>
      <c r="FX363" s="197"/>
      <c r="FY363" s="197"/>
      <c r="FZ363" s="197"/>
      <c r="GA363" s="197"/>
      <c r="GB363" s="197"/>
      <c r="GC363" s="197"/>
      <c r="GD363" s="197"/>
      <c r="GE363" s="197"/>
      <c r="GF363" s="197"/>
      <c r="GG363" s="197"/>
      <c r="GH363" s="197"/>
      <c r="GI363" s="197"/>
      <c r="GJ363" s="197"/>
      <c r="GK363" s="197"/>
      <c r="GL363" s="197"/>
      <c r="GM363" s="197"/>
      <c r="GN363" s="197"/>
      <c r="GO363" s="197"/>
      <c r="GP363" s="197"/>
      <c r="GQ363" s="197"/>
      <c r="GR363" s="197"/>
      <c r="GS363" s="197"/>
      <c r="GT363" s="197"/>
      <c r="GU363" s="197"/>
      <c r="GV363" s="197"/>
      <c r="GW363" s="197"/>
      <c r="GX363" s="197"/>
      <c r="GY363" s="197"/>
      <c r="GZ363" s="197"/>
      <c r="HA363" s="197"/>
      <c r="HB363" s="197"/>
      <c r="HC363" s="197"/>
      <c r="HD363" s="197"/>
      <c r="HE363" s="197"/>
      <c r="HF363" s="197"/>
      <c r="HG363" s="197"/>
      <c r="HH363" s="180"/>
      <c r="HI363" s="180"/>
      <c r="HJ363" s="180"/>
      <c r="HK363" s="180"/>
      <c r="HL363" s="180"/>
      <c r="HM363" s="180"/>
      <c r="HN363" s="180"/>
    </row>
    <row r="364" spans="1:222" ht="31.2" x14ac:dyDescent="0.2">
      <c r="A364" s="159" t="s">
        <v>115</v>
      </c>
      <c r="B364" s="21" t="s">
        <v>52</v>
      </c>
      <c r="C364" s="21" t="s">
        <v>55</v>
      </c>
      <c r="D364" s="21" t="s">
        <v>58</v>
      </c>
      <c r="E364" s="45" t="s">
        <v>213</v>
      </c>
      <c r="F364" s="582">
        <v>2017005810543</v>
      </c>
      <c r="G364" s="115" t="s">
        <v>472</v>
      </c>
      <c r="H364" s="39" t="s">
        <v>66</v>
      </c>
      <c r="I364" s="537" t="s">
        <v>473</v>
      </c>
      <c r="J364" s="455" t="s">
        <v>476</v>
      </c>
      <c r="K364" s="455" t="s">
        <v>743</v>
      </c>
      <c r="L364" s="456">
        <v>30000</v>
      </c>
      <c r="M364" s="501" t="s">
        <v>258</v>
      </c>
      <c r="N364" s="501" t="s">
        <v>967</v>
      </c>
      <c r="O364" s="157" t="s">
        <v>586</v>
      </c>
      <c r="P364" s="29">
        <f>Q364</f>
        <v>850000000</v>
      </c>
      <c r="Q364" s="193">
        <f t="shared" si="50"/>
        <v>850000000</v>
      </c>
      <c r="R364" s="34">
        <f t="shared" si="52"/>
        <v>850000000</v>
      </c>
      <c r="S364" s="199">
        <v>850000000</v>
      </c>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180"/>
      <c r="CD364" s="180"/>
      <c r="CE364" s="180"/>
      <c r="CF364" s="180"/>
      <c r="CG364" s="180"/>
      <c r="CH364" s="180"/>
      <c r="CI364" s="180"/>
      <c r="CJ364" s="180"/>
      <c r="CK364" s="180"/>
      <c r="CL364" s="180"/>
      <c r="CM364" s="180"/>
      <c r="CN364" s="180"/>
      <c r="CO364" s="180"/>
      <c r="CP364" s="180"/>
      <c r="CQ364" s="180"/>
      <c r="CR364" s="180"/>
      <c r="CS364" s="180"/>
      <c r="CT364" s="180"/>
      <c r="CU364" s="180"/>
      <c r="CV364" s="180"/>
      <c r="CW364" s="180"/>
      <c r="CX364" s="180"/>
      <c r="CY364" s="180"/>
      <c r="CZ364" s="180"/>
      <c r="DA364" s="180"/>
      <c r="DB364" s="180"/>
      <c r="DC364" s="180"/>
      <c r="DD364" s="180"/>
      <c r="DE364" s="180"/>
      <c r="DF364" s="180"/>
      <c r="DG364" s="180"/>
      <c r="DH364" s="180"/>
      <c r="DI364" s="180"/>
      <c r="DJ364" s="180"/>
      <c r="DK364" s="180"/>
      <c r="DL364" s="180"/>
      <c r="DM364" s="180"/>
      <c r="DN364" s="180"/>
      <c r="DO364" s="180"/>
      <c r="DP364" s="180"/>
      <c r="DQ364" s="180"/>
      <c r="DR364" s="180"/>
      <c r="DS364" s="180"/>
      <c r="DT364" s="180"/>
      <c r="DU364" s="180"/>
      <c r="DV364" s="180"/>
      <c r="DW364" s="180"/>
      <c r="DX364" s="180"/>
      <c r="DY364" s="180"/>
      <c r="DZ364" s="180"/>
      <c r="EA364" s="180"/>
      <c r="EB364" s="180"/>
      <c r="EC364" s="180"/>
      <c r="ED364" s="180"/>
      <c r="EE364" s="180"/>
      <c r="EF364" s="180"/>
      <c r="EG364" s="180"/>
      <c r="EH364" s="180"/>
      <c r="EI364" s="180"/>
      <c r="EJ364" s="180"/>
      <c r="EK364" s="180"/>
      <c r="EL364" s="180"/>
      <c r="EM364" s="180"/>
      <c r="EN364" s="180"/>
      <c r="EO364" s="180"/>
      <c r="EP364" s="180"/>
      <c r="EQ364" s="180"/>
      <c r="ER364" s="180"/>
      <c r="ES364" s="180"/>
      <c r="ET364" s="180"/>
      <c r="EU364" s="180"/>
      <c r="EV364" s="180"/>
      <c r="EW364" s="180"/>
      <c r="EX364" s="180"/>
      <c r="EY364" s="180"/>
      <c r="EZ364" s="180"/>
      <c r="FA364" s="180"/>
      <c r="FB364" s="180"/>
      <c r="FC364" s="180"/>
      <c r="FD364" s="180"/>
      <c r="FE364" s="180"/>
      <c r="FF364" s="180"/>
      <c r="FG364" s="180"/>
      <c r="FH364" s="180"/>
      <c r="FI364" s="180"/>
      <c r="FJ364" s="180"/>
      <c r="FK364" s="180"/>
      <c r="FL364" s="180"/>
      <c r="FM364" s="180"/>
      <c r="FN364" s="180"/>
      <c r="FO364" s="180"/>
      <c r="FP364" s="180"/>
      <c r="FQ364" s="180"/>
      <c r="FR364" s="180"/>
      <c r="FS364" s="180"/>
      <c r="FT364" s="180"/>
      <c r="FU364" s="180"/>
      <c r="FV364" s="180"/>
      <c r="FW364" s="180"/>
      <c r="FX364" s="180"/>
      <c r="FY364" s="180"/>
      <c r="FZ364" s="180"/>
      <c r="GA364" s="180"/>
      <c r="GB364" s="180"/>
      <c r="GC364" s="180"/>
      <c r="GD364" s="180"/>
      <c r="GE364" s="180"/>
      <c r="GF364" s="180"/>
      <c r="GG364" s="180"/>
      <c r="GH364" s="180"/>
      <c r="GI364" s="180"/>
      <c r="GJ364" s="180"/>
      <c r="GK364" s="180"/>
      <c r="GL364" s="180"/>
      <c r="GM364" s="180"/>
      <c r="GN364" s="180"/>
      <c r="GO364" s="180"/>
      <c r="GP364" s="180"/>
      <c r="GQ364" s="180"/>
      <c r="GR364" s="180"/>
      <c r="GS364" s="180"/>
      <c r="GT364" s="180"/>
      <c r="GU364" s="180"/>
      <c r="GV364" s="180"/>
      <c r="GW364" s="180"/>
      <c r="GX364" s="180"/>
      <c r="GY364" s="180"/>
      <c r="GZ364" s="180"/>
      <c r="HA364" s="180"/>
      <c r="HB364" s="180"/>
      <c r="HC364" s="180"/>
      <c r="HD364" s="180"/>
      <c r="HE364" s="180"/>
      <c r="HF364" s="180"/>
      <c r="HG364" s="180"/>
      <c r="HH364" s="180"/>
      <c r="HI364" s="180"/>
      <c r="HJ364" s="180"/>
      <c r="HK364" s="180"/>
      <c r="HL364" s="180"/>
      <c r="HM364" s="180"/>
      <c r="HN364" s="180"/>
    </row>
    <row r="365" spans="1:222" ht="31.2" x14ac:dyDescent="0.2">
      <c r="A365" s="159" t="s">
        <v>115</v>
      </c>
      <c r="B365" s="21" t="s">
        <v>52</v>
      </c>
      <c r="C365" s="21" t="s">
        <v>55</v>
      </c>
      <c r="D365" s="21" t="s">
        <v>58</v>
      </c>
      <c r="E365" s="45" t="s">
        <v>213</v>
      </c>
      <c r="F365" s="568">
        <v>2018005810051</v>
      </c>
      <c r="G365" s="78" t="s">
        <v>475</v>
      </c>
      <c r="H365" s="50" t="s">
        <v>66</v>
      </c>
      <c r="I365" s="455" t="s">
        <v>215</v>
      </c>
      <c r="J365" s="455" t="s">
        <v>476</v>
      </c>
      <c r="K365" s="455" t="s">
        <v>743</v>
      </c>
      <c r="L365" s="456">
        <v>30000</v>
      </c>
      <c r="M365" s="501" t="s">
        <v>258</v>
      </c>
      <c r="N365" s="501" t="s">
        <v>967</v>
      </c>
      <c r="O365" s="133" t="s">
        <v>744</v>
      </c>
      <c r="P365" s="29">
        <f>Q365</f>
        <v>400000000</v>
      </c>
      <c r="Q365" s="193">
        <f t="shared" si="50"/>
        <v>400000000</v>
      </c>
      <c r="R365" s="34">
        <f t="shared" si="52"/>
        <v>400000000</v>
      </c>
      <c r="S365" s="199">
        <v>400000000</v>
      </c>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34"/>
      <c r="BO365" s="34"/>
      <c r="BP365" s="34"/>
      <c r="BQ365" s="34"/>
      <c r="BR365" s="34"/>
      <c r="BS365" s="34"/>
      <c r="BT365" s="34"/>
      <c r="BU365" s="34"/>
      <c r="BV365" s="34"/>
      <c r="BW365" s="34"/>
      <c r="BX365" s="34"/>
      <c r="BY365" s="34"/>
      <c r="BZ365" s="34"/>
      <c r="CA365" s="34"/>
      <c r="CB365" s="34"/>
      <c r="CC365" s="180"/>
      <c r="CD365" s="180"/>
      <c r="CE365" s="180"/>
      <c r="CF365" s="180"/>
      <c r="CG365" s="180"/>
      <c r="CH365" s="180"/>
      <c r="CI365" s="180"/>
      <c r="CJ365" s="180"/>
      <c r="CK365" s="180"/>
      <c r="CL365" s="180"/>
      <c r="CM365" s="180"/>
      <c r="CN365" s="180"/>
      <c r="CO365" s="180"/>
      <c r="CP365" s="180"/>
      <c r="CQ365" s="180"/>
      <c r="CR365" s="180"/>
      <c r="CS365" s="180"/>
      <c r="CT365" s="180"/>
      <c r="CU365" s="180"/>
      <c r="CV365" s="180"/>
      <c r="CW365" s="180"/>
      <c r="CX365" s="180"/>
      <c r="CY365" s="180"/>
      <c r="CZ365" s="180"/>
      <c r="DA365" s="180"/>
      <c r="DB365" s="180"/>
      <c r="DC365" s="180"/>
      <c r="DD365" s="180"/>
      <c r="DE365" s="180"/>
      <c r="DF365" s="180"/>
      <c r="DG365" s="180"/>
      <c r="DH365" s="180"/>
      <c r="DI365" s="180"/>
      <c r="DJ365" s="180"/>
      <c r="DK365" s="180"/>
      <c r="DL365" s="180"/>
      <c r="DM365" s="180"/>
      <c r="DN365" s="180"/>
      <c r="DO365" s="180"/>
      <c r="DP365" s="180"/>
      <c r="DQ365" s="180"/>
      <c r="DR365" s="180"/>
      <c r="DS365" s="180"/>
      <c r="DT365" s="180"/>
      <c r="DU365" s="180"/>
      <c r="DV365" s="180"/>
      <c r="DW365" s="180"/>
      <c r="DX365" s="180"/>
      <c r="DY365" s="180"/>
      <c r="DZ365" s="180"/>
      <c r="EA365" s="180"/>
      <c r="EB365" s="180"/>
      <c r="EC365" s="180"/>
      <c r="ED365" s="180"/>
      <c r="EE365" s="180"/>
      <c r="EF365" s="180"/>
      <c r="EG365" s="180"/>
      <c r="EH365" s="180"/>
      <c r="EI365" s="180"/>
      <c r="EJ365" s="180"/>
      <c r="EK365" s="180"/>
      <c r="EL365" s="180"/>
      <c r="EM365" s="180"/>
      <c r="EN365" s="180"/>
      <c r="EO365" s="180"/>
      <c r="EP365" s="180"/>
      <c r="EQ365" s="180"/>
      <c r="ER365" s="180"/>
      <c r="ES365" s="180"/>
      <c r="ET365" s="180"/>
      <c r="EU365" s="180"/>
      <c r="EV365" s="180"/>
      <c r="EW365" s="180"/>
      <c r="EX365" s="180"/>
      <c r="EY365" s="180"/>
      <c r="EZ365" s="180"/>
      <c r="FA365" s="180"/>
      <c r="FB365" s="180"/>
      <c r="FC365" s="180"/>
      <c r="FD365" s="180"/>
      <c r="FE365" s="180"/>
      <c r="FF365" s="180"/>
      <c r="FG365" s="180"/>
      <c r="FH365" s="180"/>
      <c r="FI365" s="180"/>
      <c r="FJ365" s="180"/>
      <c r="FK365" s="180"/>
      <c r="FL365" s="180"/>
      <c r="FM365" s="180"/>
      <c r="FN365" s="180"/>
      <c r="FO365" s="180"/>
      <c r="FP365" s="180"/>
      <c r="FQ365" s="180"/>
      <c r="FR365" s="180"/>
      <c r="FS365" s="180"/>
      <c r="FT365" s="180"/>
      <c r="FU365" s="180"/>
      <c r="FV365" s="180"/>
      <c r="FW365" s="180"/>
      <c r="FX365" s="180"/>
      <c r="FY365" s="180"/>
      <c r="FZ365" s="180"/>
      <c r="GA365" s="180"/>
      <c r="GB365" s="180"/>
      <c r="GC365" s="180"/>
      <c r="GD365" s="180"/>
      <c r="GE365" s="180"/>
      <c r="GF365" s="180"/>
      <c r="GG365" s="180"/>
      <c r="GH365" s="180"/>
      <c r="GI365" s="180"/>
      <c r="GJ365" s="180"/>
      <c r="GK365" s="180"/>
      <c r="GL365" s="180"/>
      <c r="GM365" s="180"/>
      <c r="GN365" s="180"/>
      <c r="GO365" s="180"/>
      <c r="GP365" s="180"/>
      <c r="GQ365" s="180"/>
      <c r="GR365" s="180"/>
      <c r="GS365" s="180"/>
      <c r="GT365" s="180"/>
      <c r="GU365" s="180"/>
      <c r="GV365" s="180"/>
      <c r="GW365" s="180"/>
      <c r="GX365" s="180"/>
      <c r="GY365" s="180"/>
      <c r="GZ365" s="180"/>
      <c r="HA365" s="180"/>
      <c r="HB365" s="180"/>
      <c r="HC365" s="180"/>
      <c r="HD365" s="180"/>
      <c r="HE365" s="180"/>
      <c r="HF365" s="180"/>
      <c r="HG365" s="180"/>
      <c r="HH365" s="180"/>
      <c r="HI365" s="180"/>
      <c r="HJ365" s="180"/>
      <c r="HK365" s="180"/>
      <c r="HL365" s="180"/>
      <c r="HM365" s="180"/>
      <c r="HN365" s="180"/>
    </row>
    <row r="366" spans="1:222" ht="31.2" x14ac:dyDescent="0.2">
      <c r="A366" s="159" t="s">
        <v>115</v>
      </c>
      <c r="B366" s="21" t="s">
        <v>52</v>
      </c>
      <c r="C366" s="21" t="s">
        <v>55</v>
      </c>
      <c r="D366" s="21" t="s">
        <v>58</v>
      </c>
      <c r="E366" s="45" t="s">
        <v>213</v>
      </c>
      <c r="F366" s="582">
        <v>2017005810543</v>
      </c>
      <c r="G366" s="78" t="s">
        <v>1199</v>
      </c>
      <c r="H366" s="50" t="s">
        <v>66</v>
      </c>
      <c r="I366" s="455" t="s">
        <v>215</v>
      </c>
      <c r="J366" s="455" t="s">
        <v>476</v>
      </c>
      <c r="K366" s="455" t="s">
        <v>743</v>
      </c>
      <c r="L366" s="456">
        <v>30000</v>
      </c>
      <c r="M366" s="500" t="s">
        <v>258</v>
      </c>
      <c r="N366" s="500" t="s">
        <v>967</v>
      </c>
      <c r="O366" s="423" t="s">
        <v>474</v>
      </c>
      <c r="P366" s="29">
        <f>Q366</f>
        <v>1159697572.71</v>
      </c>
      <c r="Q366" s="193">
        <f t="shared" si="50"/>
        <v>1159697572.71</v>
      </c>
      <c r="R366" s="34">
        <f t="shared" si="52"/>
        <v>1159697572.71</v>
      </c>
      <c r="S366" s="199">
        <f>713000000-28222555-6115889.81-200000000-2000000+3840025.21-200000000-7226241.98+100000000+7226241.98+3.05</f>
        <v>380501583.45000005</v>
      </c>
      <c r="T366" s="34"/>
      <c r="U366" s="34"/>
      <c r="V366" s="34"/>
      <c r="W366" s="34"/>
      <c r="X366" s="34"/>
      <c r="Y366" s="34"/>
      <c r="Z366" s="34"/>
      <c r="AA366" s="34"/>
      <c r="AB366" s="387">
        <v>39115000</v>
      </c>
      <c r="AC366" s="387">
        <v>14060000</v>
      </c>
      <c r="AD366" s="387">
        <v>18900000</v>
      </c>
      <c r="AE366" s="387">
        <v>4400000</v>
      </c>
      <c r="AF366" s="387">
        <v>286528000</v>
      </c>
      <c r="AG366" s="387">
        <v>680000</v>
      </c>
      <c r="AH366" s="387">
        <v>2260698.62</v>
      </c>
      <c r="AI366" s="34">
        <v>0</v>
      </c>
      <c r="AJ366" s="387">
        <v>27765097.899999999</v>
      </c>
      <c r="AK366" s="387">
        <v>704000</v>
      </c>
      <c r="AL366" s="387">
        <v>1500000</v>
      </c>
      <c r="AM366" s="387">
        <v>12150000</v>
      </c>
      <c r="AN366" s="387">
        <v>400000</v>
      </c>
      <c r="AO366" s="34"/>
      <c r="AP366" s="387">
        <v>700000</v>
      </c>
      <c r="AQ366" s="387">
        <v>560000</v>
      </c>
      <c r="AR366" s="387">
        <v>367233192.74000001</v>
      </c>
      <c r="AS366" s="387">
        <v>240000</v>
      </c>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v>2000000</v>
      </c>
      <c r="BR366" s="34"/>
      <c r="BS366" s="34"/>
      <c r="BT366" s="34"/>
      <c r="BU366" s="34"/>
      <c r="BV366" s="34"/>
      <c r="BW366" s="34"/>
      <c r="BX366" s="34"/>
      <c r="BY366" s="34"/>
      <c r="BZ366" s="34"/>
      <c r="CA366" s="34"/>
      <c r="CB366" s="34"/>
      <c r="CC366" s="180"/>
      <c r="CD366" s="180"/>
      <c r="CE366" s="180"/>
      <c r="CF366" s="180"/>
      <c r="CG366" s="180"/>
      <c r="CH366" s="180"/>
      <c r="CI366" s="180"/>
      <c r="CJ366" s="180"/>
      <c r="CK366" s="180"/>
      <c r="CL366" s="180"/>
      <c r="CM366" s="180"/>
      <c r="CN366" s="180"/>
      <c r="CO366" s="180"/>
      <c r="CP366" s="180"/>
      <c r="CQ366" s="180"/>
      <c r="CR366" s="180"/>
      <c r="CS366" s="180"/>
      <c r="CT366" s="180"/>
      <c r="CU366" s="180"/>
      <c r="CV366" s="180"/>
      <c r="CW366" s="180"/>
      <c r="CX366" s="180"/>
      <c r="CY366" s="180"/>
      <c r="CZ366" s="180"/>
      <c r="DA366" s="180"/>
      <c r="DB366" s="180"/>
      <c r="DC366" s="180"/>
      <c r="DD366" s="180"/>
      <c r="DE366" s="180"/>
      <c r="DF366" s="180"/>
      <c r="DG366" s="180"/>
      <c r="DH366" s="180"/>
      <c r="DI366" s="180"/>
      <c r="DJ366" s="180"/>
      <c r="DK366" s="180"/>
      <c r="DL366" s="180"/>
      <c r="DM366" s="180"/>
      <c r="DN366" s="180"/>
      <c r="DO366" s="180"/>
      <c r="DP366" s="180"/>
      <c r="DQ366" s="180"/>
      <c r="DR366" s="180"/>
      <c r="DS366" s="180"/>
      <c r="DT366" s="180"/>
      <c r="DU366" s="180"/>
      <c r="DV366" s="180"/>
      <c r="DW366" s="180"/>
      <c r="DX366" s="180"/>
      <c r="DY366" s="180"/>
      <c r="DZ366" s="180"/>
      <c r="EA366" s="180"/>
      <c r="EB366" s="180"/>
      <c r="EC366" s="180"/>
      <c r="ED366" s="180"/>
      <c r="EE366" s="180"/>
      <c r="EF366" s="180"/>
      <c r="EG366" s="180"/>
      <c r="EH366" s="180"/>
      <c r="EI366" s="180"/>
      <c r="EJ366" s="180"/>
      <c r="EK366" s="180"/>
      <c r="EL366" s="180"/>
      <c r="EM366" s="180"/>
      <c r="EN366" s="180"/>
      <c r="EO366" s="180"/>
      <c r="EP366" s="180"/>
      <c r="EQ366" s="180"/>
      <c r="ER366" s="180"/>
      <c r="ES366" s="180"/>
      <c r="ET366" s="180"/>
      <c r="EU366" s="180"/>
      <c r="EV366" s="180"/>
      <c r="EW366" s="180"/>
      <c r="EX366" s="180"/>
      <c r="EY366" s="180"/>
      <c r="EZ366" s="180"/>
      <c r="FA366" s="180"/>
      <c r="FB366" s="180"/>
      <c r="FC366" s="180"/>
      <c r="FD366" s="180"/>
      <c r="FE366" s="180"/>
      <c r="FF366" s="180"/>
      <c r="FG366" s="180"/>
      <c r="FH366" s="180"/>
      <c r="FI366" s="180"/>
      <c r="FJ366" s="180"/>
      <c r="FK366" s="180"/>
      <c r="FL366" s="180"/>
      <c r="FM366" s="180"/>
      <c r="FN366" s="180"/>
      <c r="FO366" s="180"/>
      <c r="FP366" s="180"/>
      <c r="FQ366" s="180"/>
      <c r="FR366" s="180"/>
      <c r="FS366" s="180"/>
      <c r="FT366" s="180"/>
      <c r="FU366" s="180"/>
      <c r="FV366" s="180"/>
      <c r="FW366" s="180"/>
      <c r="FX366" s="180"/>
      <c r="FY366" s="180"/>
      <c r="FZ366" s="180"/>
      <c r="GA366" s="180"/>
      <c r="GB366" s="180"/>
      <c r="GC366" s="180"/>
      <c r="GD366" s="180"/>
      <c r="GE366" s="180"/>
      <c r="GF366" s="180"/>
      <c r="GG366" s="180"/>
      <c r="GH366" s="180"/>
      <c r="GI366" s="180"/>
      <c r="GJ366" s="180"/>
      <c r="GK366" s="180"/>
      <c r="GL366" s="180"/>
      <c r="GM366" s="180"/>
      <c r="GN366" s="180"/>
      <c r="GO366" s="180"/>
      <c r="GP366" s="180"/>
      <c r="GQ366" s="180"/>
      <c r="GR366" s="180"/>
      <c r="GS366" s="180"/>
      <c r="GT366" s="180"/>
      <c r="GU366" s="180"/>
      <c r="GV366" s="180"/>
      <c r="GW366" s="180"/>
      <c r="GX366" s="180"/>
      <c r="GY366" s="180"/>
      <c r="GZ366" s="180"/>
      <c r="HA366" s="180"/>
      <c r="HB366" s="180"/>
      <c r="HC366" s="180"/>
      <c r="HD366" s="180"/>
      <c r="HE366" s="180"/>
      <c r="HF366" s="180"/>
      <c r="HG366" s="180"/>
      <c r="HH366" s="180"/>
      <c r="HI366" s="180"/>
      <c r="HJ366" s="180"/>
      <c r="HK366" s="180"/>
      <c r="HL366" s="180"/>
      <c r="HM366" s="180"/>
      <c r="HN366" s="180"/>
    </row>
    <row r="367" spans="1:222" ht="31.2" x14ac:dyDescent="0.2">
      <c r="A367" s="159" t="s">
        <v>115</v>
      </c>
      <c r="B367" s="21" t="s">
        <v>52</v>
      </c>
      <c r="C367" s="21" t="s">
        <v>55</v>
      </c>
      <c r="D367" s="21" t="s">
        <v>58</v>
      </c>
      <c r="E367" s="45" t="s">
        <v>213</v>
      </c>
      <c r="F367" s="582">
        <v>2017005810540</v>
      </c>
      <c r="G367" s="78" t="s">
        <v>1200</v>
      </c>
      <c r="H367" s="50" t="s">
        <v>66</v>
      </c>
      <c r="I367" s="464" t="s">
        <v>970</v>
      </c>
      <c r="J367" s="457" t="s">
        <v>968</v>
      </c>
      <c r="K367" s="457" t="s">
        <v>969</v>
      </c>
      <c r="L367" s="458" t="s">
        <v>857</v>
      </c>
      <c r="M367" s="500" t="s">
        <v>258</v>
      </c>
      <c r="N367" s="500" t="s">
        <v>967</v>
      </c>
      <c r="O367" s="26" t="s">
        <v>745</v>
      </c>
      <c r="P367" s="29">
        <v>400000000</v>
      </c>
      <c r="Q367" s="193">
        <f t="shared" si="50"/>
        <v>400000000</v>
      </c>
      <c r="R367" s="34">
        <f t="shared" si="52"/>
        <v>400000000</v>
      </c>
      <c r="S367" s="199">
        <v>400000000</v>
      </c>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c r="BN367" s="34"/>
      <c r="BO367" s="34"/>
      <c r="BP367" s="34"/>
      <c r="BQ367" s="34"/>
      <c r="BR367" s="34"/>
      <c r="BS367" s="34"/>
      <c r="BT367" s="34"/>
      <c r="BU367" s="34"/>
      <c r="BV367" s="34"/>
      <c r="BW367" s="34"/>
      <c r="BX367" s="34"/>
      <c r="BY367" s="34"/>
      <c r="BZ367" s="34"/>
      <c r="CA367" s="34"/>
      <c r="CB367" s="34"/>
      <c r="CC367" s="180"/>
      <c r="CD367" s="180"/>
      <c r="CE367" s="180"/>
      <c r="CF367" s="180"/>
      <c r="CG367" s="180"/>
      <c r="CH367" s="180"/>
      <c r="CI367" s="180"/>
      <c r="CJ367" s="180"/>
      <c r="CK367" s="180"/>
      <c r="CL367" s="180"/>
      <c r="CM367" s="180"/>
      <c r="CN367" s="180"/>
      <c r="CO367" s="180"/>
      <c r="CP367" s="180"/>
      <c r="CQ367" s="180"/>
      <c r="CR367" s="180"/>
      <c r="CS367" s="180"/>
      <c r="CT367" s="180"/>
      <c r="CU367" s="180"/>
      <c r="CV367" s="180"/>
      <c r="CW367" s="180"/>
      <c r="CX367" s="180"/>
      <c r="CY367" s="180"/>
      <c r="CZ367" s="180"/>
      <c r="DA367" s="180"/>
      <c r="DB367" s="180"/>
      <c r="DC367" s="180"/>
      <c r="DD367" s="180"/>
      <c r="DE367" s="180"/>
      <c r="DF367" s="180"/>
      <c r="DG367" s="180"/>
      <c r="DH367" s="180"/>
      <c r="DI367" s="180"/>
      <c r="DJ367" s="180"/>
      <c r="DK367" s="180"/>
      <c r="DL367" s="180"/>
      <c r="DM367" s="180"/>
      <c r="DN367" s="180"/>
      <c r="DO367" s="180"/>
      <c r="DP367" s="180"/>
      <c r="DQ367" s="180"/>
      <c r="DR367" s="180"/>
      <c r="DS367" s="180"/>
      <c r="DT367" s="180"/>
      <c r="DU367" s="180"/>
      <c r="DV367" s="180"/>
      <c r="DW367" s="180"/>
      <c r="DX367" s="180"/>
      <c r="DY367" s="180"/>
      <c r="DZ367" s="180"/>
      <c r="EA367" s="180"/>
      <c r="EB367" s="180"/>
      <c r="EC367" s="180"/>
      <c r="ED367" s="180"/>
      <c r="EE367" s="180"/>
      <c r="EF367" s="180"/>
      <c r="EG367" s="180"/>
      <c r="EH367" s="180"/>
      <c r="EI367" s="180"/>
      <c r="EJ367" s="180"/>
      <c r="EK367" s="180"/>
      <c r="EL367" s="180"/>
      <c r="EM367" s="180"/>
      <c r="EN367" s="180"/>
      <c r="EO367" s="180"/>
      <c r="EP367" s="180"/>
      <c r="EQ367" s="180"/>
      <c r="ER367" s="180"/>
      <c r="ES367" s="180"/>
      <c r="ET367" s="180"/>
      <c r="EU367" s="180"/>
      <c r="EV367" s="180"/>
      <c r="EW367" s="180"/>
      <c r="EX367" s="180"/>
      <c r="EY367" s="180"/>
      <c r="EZ367" s="180"/>
      <c r="FA367" s="180"/>
      <c r="FB367" s="180"/>
      <c r="FC367" s="180"/>
      <c r="FD367" s="180"/>
      <c r="FE367" s="180"/>
      <c r="FF367" s="180"/>
      <c r="FG367" s="180"/>
      <c r="FH367" s="180"/>
      <c r="FI367" s="180"/>
      <c r="FJ367" s="180"/>
      <c r="FK367" s="180"/>
      <c r="FL367" s="180"/>
      <c r="FM367" s="180"/>
      <c r="FN367" s="180"/>
      <c r="FO367" s="180"/>
      <c r="FP367" s="180"/>
      <c r="FQ367" s="180"/>
      <c r="FR367" s="180"/>
      <c r="FS367" s="180"/>
      <c r="FT367" s="180"/>
      <c r="FU367" s="180"/>
      <c r="FV367" s="180"/>
      <c r="FW367" s="180"/>
      <c r="FX367" s="180"/>
      <c r="FY367" s="180"/>
      <c r="FZ367" s="180"/>
      <c r="GA367" s="180"/>
      <c r="GB367" s="180"/>
      <c r="GC367" s="180"/>
      <c r="GD367" s="180"/>
      <c r="GE367" s="180"/>
      <c r="GF367" s="180"/>
      <c r="GG367" s="180"/>
      <c r="GH367" s="180"/>
      <c r="GI367" s="180"/>
      <c r="GJ367" s="180"/>
      <c r="GK367" s="180"/>
      <c r="GL367" s="180"/>
      <c r="GM367" s="180"/>
      <c r="GN367" s="180"/>
      <c r="GO367" s="180"/>
      <c r="GP367" s="180"/>
      <c r="GQ367" s="180"/>
      <c r="GR367" s="180"/>
      <c r="GS367" s="180"/>
      <c r="GT367" s="180"/>
      <c r="GU367" s="180"/>
      <c r="GV367" s="180"/>
      <c r="GW367" s="180"/>
      <c r="GX367" s="180"/>
      <c r="GY367" s="180"/>
      <c r="GZ367" s="180"/>
      <c r="HA367" s="180"/>
      <c r="HB367" s="180"/>
      <c r="HC367" s="180"/>
      <c r="HD367" s="180"/>
      <c r="HE367" s="180"/>
      <c r="HF367" s="180"/>
      <c r="HG367" s="180"/>
      <c r="HH367" s="180"/>
      <c r="HI367" s="180"/>
      <c r="HJ367" s="180"/>
      <c r="HK367" s="180"/>
      <c r="HL367" s="180"/>
      <c r="HM367" s="180"/>
      <c r="HN367" s="180"/>
    </row>
    <row r="368" spans="1:222" x14ac:dyDescent="0.2">
      <c r="A368" s="10" t="s">
        <v>58</v>
      </c>
      <c r="B368" s="10"/>
      <c r="C368" s="10"/>
      <c r="D368" s="10"/>
      <c r="E368" s="86"/>
      <c r="F368" s="563"/>
      <c r="G368" s="84"/>
      <c r="H368" s="11"/>
      <c r="I368" s="432"/>
      <c r="J368" s="432"/>
      <c r="K368" s="432"/>
      <c r="L368" s="433"/>
      <c r="M368" s="432"/>
      <c r="N368" s="432"/>
      <c r="O368" s="12" t="s">
        <v>216</v>
      </c>
      <c r="P368" s="29">
        <f>Q368</f>
        <v>0</v>
      </c>
      <c r="Q368" s="193">
        <f t="shared" si="50"/>
        <v>0</v>
      </c>
      <c r="R368" s="34">
        <f t="shared" si="52"/>
        <v>0</v>
      </c>
      <c r="S368" s="275"/>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89"/>
      <c r="AY368" s="189"/>
      <c r="AZ368" s="189"/>
      <c r="BA368" s="189"/>
      <c r="BB368" s="189"/>
      <c r="BC368" s="189"/>
      <c r="BD368" s="189"/>
      <c r="BE368" s="189"/>
      <c r="BF368" s="189"/>
      <c r="BG368" s="189"/>
      <c r="BH368" s="189"/>
      <c r="BI368" s="189"/>
      <c r="BJ368" s="189"/>
      <c r="BK368" s="189"/>
      <c r="BL368" s="189"/>
      <c r="BM368" s="189"/>
      <c r="BN368" s="189"/>
      <c r="BO368" s="189"/>
      <c r="BP368" s="189"/>
      <c r="BQ368" s="189"/>
      <c r="BR368" s="189"/>
      <c r="BS368" s="189"/>
      <c r="BT368" s="189"/>
      <c r="BU368" s="189"/>
      <c r="BV368" s="189"/>
      <c r="BW368" s="189"/>
      <c r="BX368" s="189"/>
      <c r="BY368" s="189"/>
      <c r="BZ368" s="189"/>
      <c r="CA368" s="189"/>
      <c r="CB368" s="189"/>
      <c r="CC368" s="276"/>
      <c r="CD368" s="276"/>
      <c r="CE368" s="276"/>
      <c r="CF368" s="276"/>
      <c r="CG368" s="276"/>
      <c r="CH368" s="276"/>
      <c r="CI368" s="276"/>
      <c r="CJ368" s="276"/>
      <c r="CK368" s="276"/>
      <c r="CL368" s="276"/>
      <c r="CM368" s="276"/>
      <c r="CN368" s="276"/>
      <c r="CO368" s="276"/>
      <c r="CP368" s="276"/>
      <c r="CQ368" s="276"/>
      <c r="CR368" s="276"/>
      <c r="CS368" s="276"/>
      <c r="CT368" s="276"/>
      <c r="CU368" s="276"/>
      <c r="CV368" s="276"/>
      <c r="CW368" s="276"/>
      <c r="CX368" s="276"/>
      <c r="CY368" s="276"/>
      <c r="CZ368" s="276"/>
      <c r="DA368" s="276"/>
      <c r="DB368" s="276"/>
      <c r="DC368" s="276"/>
      <c r="DD368" s="276"/>
      <c r="DE368" s="276"/>
      <c r="DF368" s="276"/>
      <c r="DG368" s="276"/>
      <c r="DH368" s="276"/>
      <c r="DI368" s="276"/>
      <c r="DJ368" s="276"/>
      <c r="DK368" s="276"/>
      <c r="DL368" s="276"/>
      <c r="DM368" s="276"/>
      <c r="DN368" s="276"/>
      <c r="DO368" s="276"/>
      <c r="DP368" s="276"/>
      <c r="DQ368" s="276"/>
      <c r="DR368" s="276"/>
      <c r="DS368" s="276"/>
      <c r="DT368" s="276"/>
      <c r="DU368" s="276"/>
      <c r="DV368" s="276"/>
      <c r="DW368" s="276"/>
      <c r="DX368" s="276"/>
      <c r="DY368" s="276"/>
      <c r="DZ368" s="276"/>
      <c r="EA368" s="276"/>
      <c r="EB368" s="276"/>
      <c r="EC368" s="276"/>
      <c r="ED368" s="276"/>
      <c r="EE368" s="276"/>
      <c r="EF368" s="276"/>
      <c r="EG368" s="276"/>
      <c r="EH368" s="276"/>
      <c r="EI368" s="276"/>
      <c r="EJ368" s="276"/>
      <c r="EK368" s="276"/>
      <c r="EL368" s="276"/>
      <c r="EM368" s="276"/>
      <c r="EN368" s="276"/>
      <c r="EO368" s="276"/>
      <c r="EP368" s="276"/>
      <c r="EQ368" s="276"/>
      <c r="ER368" s="276"/>
      <c r="ES368" s="276"/>
      <c r="ET368" s="276"/>
      <c r="EU368" s="276"/>
      <c r="EV368" s="276"/>
      <c r="EW368" s="276"/>
      <c r="EX368" s="276"/>
      <c r="EY368" s="276"/>
      <c r="EZ368" s="276"/>
      <c r="FA368" s="276"/>
      <c r="FB368" s="276"/>
      <c r="FC368" s="276"/>
      <c r="FD368" s="276"/>
      <c r="FE368" s="276"/>
      <c r="FF368" s="276"/>
      <c r="FG368" s="276"/>
      <c r="FH368" s="276"/>
      <c r="FI368" s="276"/>
      <c r="FJ368" s="276"/>
      <c r="FK368" s="276"/>
      <c r="FL368" s="276"/>
      <c r="FM368" s="276"/>
      <c r="FN368" s="276"/>
      <c r="FO368" s="276"/>
      <c r="FP368" s="276"/>
      <c r="FQ368" s="276"/>
      <c r="FR368" s="276"/>
      <c r="FS368" s="276"/>
      <c r="FT368" s="276"/>
      <c r="FU368" s="276"/>
      <c r="FV368" s="276"/>
      <c r="FW368" s="276"/>
      <c r="FX368" s="276"/>
      <c r="FY368" s="276"/>
      <c r="FZ368" s="276"/>
      <c r="GA368" s="276"/>
      <c r="GB368" s="276"/>
      <c r="GC368" s="276"/>
      <c r="GD368" s="276"/>
      <c r="GE368" s="276"/>
      <c r="GF368" s="276"/>
      <c r="GG368" s="276"/>
      <c r="GH368" s="276"/>
      <c r="GI368" s="276"/>
      <c r="GJ368" s="276"/>
      <c r="GK368" s="276"/>
      <c r="GL368" s="276"/>
      <c r="GM368" s="276"/>
      <c r="GN368" s="276"/>
      <c r="GO368" s="276"/>
      <c r="GP368" s="276"/>
      <c r="GQ368" s="276"/>
      <c r="GR368" s="276"/>
      <c r="GS368" s="276"/>
      <c r="GT368" s="276"/>
      <c r="GU368" s="276"/>
      <c r="GV368" s="276"/>
      <c r="GW368" s="276"/>
      <c r="GX368" s="276"/>
      <c r="GY368" s="276"/>
      <c r="GZ368" s="276"/>
      <c r="HA368" s="276"/>
      <c r="HB368" s="276"/>
      <c r="HC368" s="276"/>
      <c r="HD368" s="276"/>
      <c r="HE368" s="276"/>
      <c r="HF368" s="276"/>
      <c r="HG368" s="276"/>
      <c r="HH368" s="180"/>
      <c r="HI368" s="180"/>
      <c r="HJ368" s="180"/>
      <c r="HK368" s="180"/>
      <c r="HL368" s="180"/>
      <c r="HM368" s="180"/>
      <c r="HN368" s="180"/>
    </row>
    <row r="369" spans="1:222" x14ac:dyDescent="0.2">
      <c r="A369" s="13" t="s">
        <v>58</v>
      </c>
      <c r="B369" s="13" t="s">
        <v>87</v>
      </c>
      <c r="C369" s="13"/>
      <c r="D369" s="13"/>
      <c r="E369" s="87"/>
      <c r="F369" s="564"/>
      <c r="G369" s="93"/>
      <c r="H369" s="14"/>
      <c r="I369" s="434"/>
      <c r="J369" s="434"/>
      <c r="K369" s="434"/>
      <c r="L369" s="435"/>
      <c r="M369" s="434"/>
      <c r="N369" s="434"/>
      <c r="O369" s="15" t="s">
        <v>88</v>
      </c>
      <c r="P369" s="29">
        <f>Q369</f>
        <v>0</v>
      </c>
      <c r="Q369" s="193">
        <f t="shared" si="50"/>
        <v>0</v>
      </c>
      <c r="R369" s="34">
        <f t="shared" si="52"/>
        <v>0</v>
      </c>
      <c r="S369" s="199"/>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180"/>
      <c r="CD369" s="180"/>
      <c r="CE369" s="180"/>
      <c r="CF369" s="180"/>
      <c r="CG369" s="180"/>
      <c r="CH369" s="180"/>
      <c r="CI369" s="180"/>
      <c r="CJ369" s="180"/>
      <c r="CK369" s="180"/>
      <c r="CL369" s="180"/>
      <c r="CM369" s="180"/>
      <c r="CN369" s="180"/>
      <c r="CO369" s="180"/>
      <c r="CP369" s="180"/>
      <c r="CQ369" s="180"/>
      <c r="CR369" s="180"/>
      <c r="CS369" s="180"/>
      <c r="CT369" s="180"/>
      <c r="CU369" s="180"/>
      <c r="CV369" s="180"/>
      <c r="CW369" s="180"/>
      <c r="CX369" s="180"/>
      <c r="CY369" s="180"/>
      <c r="CZ369" s="180"/>
      <c r="DA369" s="180"/>
      <c r="DB369" s="180"/>
      <c r="DC369" s="180"/>
      <c r="DD369" s="180"/>
      <c r="DE369" s="180"/>
      <c r="DF369" s="180"/>
      <c r="DG369" s="180"/>
      <c r="DH369" s="180"/>
      <c r="DI369" s="180"/>
      <c r="DJ369" s="180"/>
      <c r="DK369" s="180"/>
      <c r="DL369" s="180"/>
      <c r="DM369" s="180"/>
      <c r="DN369" s="180"/>
      <c r="DO369" s="180"/>
      <c r="DP369" s="180"/>
      <c r="DQ369" s="180"/>
      <c r="DR369" s="180"/>
      <c r="DS369" s="180"/>
      <c r="DT369" s="180"/>
      <c r="DU369" s="180"/>
      <c r="DV369" s="180"/>
      <c r="DW369" s="180"/>
      <c r="DX369" s="180"/>
      <c r="DY369" s="180"/>
      <c r="DZ369" s="180"/>
      <c r="EA369" s="180"/>
      <c r="EB369" s="180"/>
      <c r="EC369" s="180"/>
      <c r="ED369" s="180"/>
      <c r="EE369" s="180"/>
      <c r="EF369" s="180"/>
      <c r="EG369" s="180"/>
      <c r="EH369" s="180"/>
      <c r="EI369" s="180"/>
      <c r="EJ369" s="180"/>
      <c r="EK369" s="180"/>
      <c r="EL369" s="180"/>
      <c r="EM369" s="180"/>
      <c r="EN369" s="180"/>
      <c r="EO369" s="180"/>
      <c r="EP369" s="180"/>
      <c r="EQ369" s="180"/>
      <c r="ER369" s="180"/>
      <c r="ES369" s="180"/>
      <c r="ET369" s="180"/>
      <c r="EU369" s="180"/>
      <c r="EV369" s="180"/>
      <c r="EW369" s="180"/>
      <c r="EX369" s="180"/>
      <c r="EY369" s="180"/>
      <c r="EZ369" s="180"/>
      <c r="FA369" s="180"/>
      <c r="FB369" s="180"/>
      <c r="FC369" s="180"/>
      <c r="FD369" s="180"/>
      <c r="FE369" s="180"/>
      <c r="FF369" s="180"/>
      <c r="FG369" s="180"/>
      <c r="FH369" s="180"/>
      <c r="FI369" s="180"/>
      <c r="FJ369" s="180"/>
      <c r="FK369" s="180"/>
      <c r="FL369" s="180"/>
      <c r="FM369" s="180"/>
      <c r="FN369" s="180"/>
      <c r="FO369" s="180"/>
      <c r="FP369" s="180"/>
      <c r="FQ369" s="180"/>
      <c r="FR369" s="180"/>
      <c r="FS369" s="180"/>
      <c r="FT369" s="180"/>
      <c r="FU369" s="180"/>
      <c r="FV369" s="180"/>
      <c r="FW369" s="180"/>
      <c r="FX369" s="180"/>
      <c r="FY369" s="180"/>
      <c r="FZ369" s="180"/>
      <c r="GA369" s="180"/>
      <c r="GB369" s="180"/>
      <c r="GC369" s="180"/>
      <c r="GD369" s="180"/>
      <c r="GE369" s="180"/>
      <c r="GF369" s="180"/>
      <c r="GG369" s="180"/>
      <c r="GH369" s="180"/>
      <c r="GI369" s="180"/>
      <c r="GJ369" s="180"/>
      <c r="GK369" s="180"/>
      <c r="GL369" s="180"/>
      <c r="GM369" s="180"/>
      <c r="GN369" s="180"/>
      <c r="GO369" s="180"/>
      <c r="GP369" s="180"/>
      <c r="GQ369" s="180"/>
      <c r="GR369" s="180"/>
      <c r="GS369" s="180"/>
      <c r="GT369" s="180"/>
      <c r="GU369" s="180"/>
      <c r="GV369" s="180"/>
      <c r="GW369" s="180"/>
      <c r="GX369" s="180"/>
      <c r="GY369" s="180"/>
      <c r="GZ369" s="180"/>
      <c r="HA369" s="180"/>
      <c r="HB369" s="180"/>
      <c r="HC369" s="180"/>
      <c r="HD369" s="180"/>
      <c r="HE369" s="180"/>
      <c r="HF369" s="180"/>
      <c r="HG369" s="180"/>
      <c r="HH369" s="180"/>
      <c r="HI369" s="180"/>
      <c r="HJ369" s="180"/>
      <c r="HK369" s="180"/>
      <c r="HL369" s="180"/>
      <c r="HM369" s="180"/>
      <c r="HN369" s="180"/>
    </row>
    <row r="370" spans="1:222" x14ac:dyDescent="0.2">
      <c r="A370" s="205" t="s">
        <v>58</v>
      </c>
      <c r="B370" s="205" t="s">
        <v>87</v>
      </c>
      <c r="C370" s="205" t="s">
        <v>50</v>
      </c>
      <c r="D370" s="205"/>
      <c r="E370" s="206"/>
      <c r="F370" s="565"/>
      <c r="G370" s="94"/>
      <c r="H370" s="208"/>
      <c r="I370" s="436"/>
      <c r="J370" s="436"/>
      <c r="K370" s="436"/>
      <c r="L370" s="437"/>
      <c r="M370" s="436"/>
      <c r="N370" s="436"/>
      <c r="O370" s="209" t="s">
        <v>89</v>
      </c>
      <c r="P370" s="29">
        <f>Q370</f>
        <v>0</v>
      </c>
      <c r="Q370" s="193">
        <f t="shared" si="50"/>
        <v>0</v>
      </c>
      <c r="R370" s="34">
        <f t="shared" si="52"/>
        <v>0</v>
      </c>
      <c r="S370" s="199"/>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34"/>
      <c r="BS370" s="34"/>
      <c r="BT370" s="34"/>
      <c r="BU370" s="34"/>
      <c r="BV370" s="34"/>
      <c r="BW370" s="34"/>
      <c r="BX370" s="34"/>
      <c r="BY370" s="34"/>
      <c r="BZ370" s="34"/>
      <c r="CA370" s="34"/>
      <c r="CB370" s="34"/>
      <c r="CC370" s="180"/>
      <c r="CD370" s="180"/>
      <c r="CE370" s="180"/>
      <c r="CF370" s="180"/>
      <c r="CG370" s="180"/>
      <c r="CH370" s="180"/>
      <c r="CI370" s="180"/>
      <c r="CJ370" s="180"/>
      <c r="CK370" s="180"/>
      <c r="CL370" s="180"/>
      <c r="CM370" s="180"/>
      <c r="CN370" s="180"/>
      <c r="CO370" s="180"/>
      <c r="CP370" s="180"/>
      <c r="CQ370" s="180"/>
      <c r="CR370" s="180"/>
      <c r="CS370" s="180"/>
      <c r="CT370" s="180"/>
      <c r="CU370" s="180"/>
      <c r="CV370" s="180"/>
      <c r="CW370" s="180"/>
      <c r="CX370" s="180"/>
      <c r="CY370" s="180"/>
      <c r="CZ370" s="180"/>
      <c r="DA370" s="180"/>
      <c r="DB370" s="180"/>
      <c r="DC370" s="180"/>
      <c r="DD370" s="180"/>
      <c r="DE370" s="180"/>
      <c r="DF370" s="180"/>
      <c r="DG370" s="180"/>
      <c r="DH370" s="180"/>
      <c r="DI370" s="180"/>
      <c r="DJ370" s="180"/>
      <c r="DK370" s="180"/>
      <c r="DL370" s="180"/>
      <c r="DM370" s="180"/>
      <c r="DN370" s="180"/>
      <c r="DO370" s="180"/>
      <c r="DP370" s="180"/>
      <c r="DQ370" s="180"/>
      <c r="DR370" s="180"/>
      <c r="DS370" s="180"/>
      <c r="DT370" s="180"/>
      <c r="DU370" s="180"/>
      <c r="DV370" s="180"/>
      <c r="DW370" s="180"/>
      <c r="DX370" s="180"/>
      <c r="DY370" s="180"/>
      <c r="DZ370" s="180"/>
      <c r="EA370" s="180"/>
      <c r="EB370" s="180"/>
      <c r="EC370" s="180"/>
      <c r="ED370" s="180"/>
      <c r="EE370" s="180"/>
      <c r="EF370" s="180"/>
      <c r="EG370" s="180"/>
      <c r="EH370" s="180"/>
      <c r="EI370" s="180"/>
      <c r="EJ370" s="180"/>
      <c r="EK370" s="180"/>
      <c r="EL370" s="180"/>
      <c r="EM370" s="180"/>
      <c r="EN370" s="180"/>
      <c r="EO370" s="180"/>
      <c r="EP370" s="180"/>
      <c r="EQ370" s="180"/>
      <c r="ER370" s="180"/>
      <c r="ES370" s="180"/>
      <c r="ET370" s="180"/>
      <c r="EU370" s="180"/>
      <c r="EV370" s="180"/>
      <c r="EW370" s="180"/>
      <c r="EX370" s="180"/>
      <c r="EY370" s="180"/>
      <c r="EZ370" s="180"/>
      <c r="FA370" s="180"/>
      <c r="FB370" s="180"/>
      <c r="FC370" s="180"/>
      <c r="FD370" s="180"/>
      <c r="FE370" s="180"/>
      <c r="FF370" s="180"/>
      <c r="FG370" s="180"/>
      <c r="FH370" s="180"/>
      <c r="FI370" s="180"/>
      <c r="FJ370" s="180"/>
      <c r="FK370" s="180"/>
      <c r="FL370" s="180"/>
      <c r="FM370" s="180"/>
      <c r="FN370" s="180"/>
      <c r="FO370" s="180"/>
      <c r="FP370" s="180"/>
      <c r="FQ370" s="180"/>
      <c r="FR370" s="180"/>
      <c r="FS370" s="180"/>
      <c r="FT370" s="180"/>
      <c r="FU370" s="180"/>
      <c r="FV370" s="180"/>
      <c r="FW370" s="180"/>
      <c r="FX370" s="180"/>
      <c r="FY370" s="180"/>
      <c r="FZ370" s="180"/>
      <c r="GA370" s="180"/>
      <c r="GB370" s="180"/>
      <c r="GC370" s="180"/>
      <c r="GD370" s="180"/>
      <c r="GE370" s="180"/>
      <c r="GF370" s="180"/>
      <c r="GG370" s="180"/>
      <c r="GH370" s="180"/>
      <c r="GI370" s="180"/>
      <c r="GJ370" s="180"/>
      <c r="GK370" s="180"/>
      <c r="GL370" s="180"/>
      <c r="GM370" s="180"/>
      <c r="GN370" s="180"/>
      <c r="GO370" s="180"/>
      <c r="GP370" s="180"/>
      <c r="GQ370" s="180"/>
      <c r="GR370" s="180"/>
      <c r="GS370" s="180"/>
      <c r="GT370" s="180"/>
      <c r="GU370" s="180"/>
      <c r="GV370" s="180"/>
      <c r="GW370" s="180"/>
      <c r="GX370" s="180"/>
      <c r="GY370" s="180"/>
      <c r="GZ370" s="180"/>
      <c r="HA370" s="180"/>
      <c r="HB370" s="180"/>
      <c r="HC370" s="180"/>
      <c r="HD370" s="180"/>
      <c r="HE370" s="180"/>
      <c r="HF370" s="180"/>
      <c r="HG370" s="180"/>
      <c r="HH370" s="180"/>
      <c r="HI370" s="180"/>
      <c r="HJ370" s="180"/>
      <c r="HK370" s="180"/>
      <c r="HL370" s="180"/>
      <c r="HM370" s="180"/>
      <c r="HN370" s="180"/>
    </row>
    <row r="371" spans="1:222" x14ac:dyDescent="0.2">
      <c r="A371" s="30" t="s">
        <v>58</v>
      </c>
      <c r="B371" s="30" t="s">
        <v>87</v>
      </c>
      <c r="C371" s="30" t="s">
        <v>50</v>
      </c>
      <c r="D371" s="30" t="s">
        <v>60</v>
      </c>
      <c r="E371" s="89"/>
      <c r="F371" s="578"/>
      <c r="G371" s="97"/>
      <c r="H371" s="19"/>
      <c r="I371" s="446"/>
      <c r="J371" s="446"/>
      <c r="K371" s="446"/>
      <c r="L371" s="447"/>
      <c r="M371" s="446"/>
      <c r="N371" s="446"/>
      <c r="O371" s="20" t="s">
        <v>217</v>
      </c>
      <c r="P371" s="29">
        <f>Q371</f>
        <v>0</v>
      </c>
      <c r="Q371" s="193">
        <f t="shared" si="50"/>
        <v>0</v>
      </c>
      <c r="R371" s="34">
        <f t="shared" si="52"/>
        <v>0</v>
      </c>
      <c r="S371" s="199"/>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34"/>
      <c r="BS371" s="34"/>
      <c r="BT371" s="34"/>
      <c r="BU371" s="34"/>
      <c r="BV371" s="34"/>
      <c r="BW371" s="34"/>
      <c r="BX371" s="34"/>
      <c r="BY371" s="34"/>
      <c r="BZ371" s="34"/>
      <c r="CA371" s="34"/>
      <c r="CB371" s="34"/>
      <c r="CC371" s="180"/>
      <c r="CD371" s="180"/>
      <c r="CE371" s="180"/>
      <c r="CF371" s="180"/>
      <c r="CG371" s="180"/>
      <c r="CH371" s="180"/>
      <c r="CI371" s="180"/>
      <c r="CJ371" s="180"/>
      <c r="CK371" s="180"/>
      <c r="CL371" s="180"/>
      <c r="CM371" s="180"/>
      <c r="CN371" s="180"/>
      <c r="CO371" s="180"/>
      <c r="CP371" s="180"/>
      <c r="CQ371" s="180"/>
      <c r="CR371" s="180"/>
      <c r="CS371" s="180"/>
      <c r="CT371" s="180"/>
      <c r="CU371" s="180"/>
      <c r="CV371" s="180"/>
      <c r="CW371" s="180"/>
      <c r="CX371" s="180"/>
      <c r="CY371" s="180"/>
      <c r="CZ371" s="180"/>
      <c r="DA371" s="180"/>
      <c r="DB371" s="180"/>
      <c r="DC371" s="180"/>
      <c r="DD371" s="180"/>
      <c r="DE371" s="180"/>
      <c r="DF371" s="180"/>
      <c r="DG371" s="180"/>
      <c r="DH371" s="180"/>
      <c r="DI371" s="180"/>
      <c r="DJ371" s="180"/>
      <c r="DK371" s="180"/>
      <c r="DL371" s="180"/>
      <c r="DM371" s="180"/>
      <c r="DN371" s="180"/>
      <c r="DO371" s="180"/>
      <c r="DP371" s="180"/>
      <c r="DQ371" s="180"/>
      <c r="DR371" s="180"/>
      <c r="DS371" s="180"/>
      <c r="DT371" s="180"/>
      <c r="DU371" s="180"/>
      <c r="DV371" s="180"/>
      <c r="DW371" s="180"/>
      <c r="DX371" s="180"/>
      <c r="DY371" s="180"/>
      <c r="DZ371" s="180"/>
      <c r="EA371" s="180"/>
      <c r="EB371" s="180"/>
      <c r="EC371" s="180"/>
      <c r="ED371" s="180"/>
      <c r="EE371" s="180"/>
      <c r="EF371" s="180"/>
      <c r="EG371" s="180"/>
      <c r="EH371" s="180"/>
      <c r="EI371" s="180"/>
      <c r="EJ371" s="180"/>
      <c r="EK371" s="180"/>
      <c r="EL371" s="180"/>
      <c r="EM371" s="180"/>
      <c r="EN371" s="180"/>
      <c r="EO371" s="180"/>
      <c r="EP371" s="180"/>
      <c r="EQ371" s="180"/>
      <c r="ER371" s="180"/>
      <c r="ES371" s="180"/>
      <c r="ET371" s="180"/>
      <c r="EU371" s="180"/>
      <c r="EV371" s="180"/>
      <c r="EW371" s="180"/>
      <c r="EX371" s="180"/>
      <c r="EY371" s="180"/>
      <c r="EZ371" s="180"/>
      <c r="FA371" s="180"/>
      <c r="FB371" s="180"/>
      <c r="FC371" s="180"/>
      <c r="FD371" s="180"/>
      <c r="FE371" s="180"/>
      <c r="FF371" s="180"/>
      <c r="FG371" s="180"/>
      <c r="FH371" s="180"/>
      <c r="FI371" s="180"/>
      <c r="FJ371" s="180"/>
      <c r="FK371" s="180"/>
      <c r="FL371" s="180"/>
      <c r="FM371" s="180"/>
      <c r="FN371" s="180"/>
      <c r="FO371" s="180"/>
      <c r="FP371" s="180"/>
      <c r="FQ371" s="180"/>
      <c r="FR371" s="180"/>
      <c r="FS371" s="180"/>
      <c r="FT371" s="180"/>
      <c r="FU371" s="180"/>
      <c r="FV371" s="180"/>
      <c r="FW371" s="180"/>
      <c r="FX371" s="180"/>
      <c r="FY371" s="180"/>
      <c r="FZ371" s="180"/>
      <c r="GA371" s="180"/>
      <c r="GB371" s="180"/>
      <c r="GC371" s="180"/>
      <c r="GD371" s="180"/>
      <c r="GE371" s="180"/>
      <c r="GF371" s="180"/>
      <c r="GG371" s="180"/>
      <c r="GH371" s="180"/>
      <c r="GI371" s="180"/>
      <c r="GJ371" s="180"/>
      <c r="GK371" s="180"/>
      <c r="GL371" s="180"/>
      <c r="GM371" s="180"/>
      <c r="GN371" s="180"/>
      <c r="GO371" s="180"/>
      <c r="GP371" s="180"/>
      <c r="GQ371" s="180"/>
      <c r="GR371" s="180"/>
      <c r="GS371" s="180"/>
      <c r="GT371" s="180"/>
      <c r="GU371" s="180"/>
      <c r="GV371" s="180"/>
      <c r="GW371" s="180"/>
      <c r="GX371" s="180"/>
      <c r="GY371" s="180"/>
      <c r="GZ371" s="180"/>
      <c r="HA371" s="180"/>
      <c r="HB371" s="180"/>
      <c r="HC371" s="180"/>
      <c r="HD371" s="180"/>
      <c r="HE371" s="180"/>
      <c r="HF371" s="180"/>
      <c r="HG371" s="180"/>
      <c r="HH371" s="180"/>
      <c r="HI371" s="180"/>
      <c r="HJ371" s="180"/>
      <c r="HK371" s="180"/>
      <c r="HL371" s="180"/>
      <c r="HM371" s="180"/>
      <c r="HN371" s="180"/>
    </row>
    <row r="372" spans="1:222" x14ac:dyDescent="0.2">
      <c r="A372" s="60" t="s">
        <v>58</v>
      </c>
      <c r="B372" s="60" t="s">
        <v>87</v>
      </c>
      <c r="C372" s="60" t="s">
        <v>50</v>
      </c>
      <c r="D372" s="60" t="s">
        <v>60</v>
      </c>
      <c r="E372" s="92" t="s">
        <v>108</v>
      </c>
      <c r="F372" s="576"/>
      <c r="G372" s="98"/>
      <c r="H372" s="56"/>
      <c r="I372" s="451"/>
      <c r="J372" s="451"/>
      <c r="K372" s="451"/>
      <c r="L372" s="452"/>
      <c r="M372" s="451"/>
      <c r="N372" s="451"/>
      <c r="O372" s="63" t="s">
        <v>218</v>
      </c>
      <c r="P372" s="29"/>
      <c r="Q372" s="193">
        <f t="shared" si="50"/>
        <v>0</v>
      </c>
      <c r="R372" s="34">
        <f t="shared" si="52"/>
        <v>0</v>
      </c>
      <c r="S372" s="388"/>
      <c r="T372" s="389"/>
      <c r="U372" s="389"/>
      <c r="V372" s="389"/>
      <c r="W372" s="389"/>
      <c r="X372" s="389"/>
      <c r="Y372" s="389"/>
      <c r="Z372" s="389"/>
      <c r="AA372" s="305"/>
      <c r="AB372" s="389"/>
      <c r="AC372" s="305"/>
      <c r="AD372" s="389"/>
      <c r="AE372" s="389"/>
      <c r="AF372" s="389"/>
      <c r="AG372" s="389"/>
      <c r="AH372" s="389"/>
      <c r="AI372" s="389"/>
      <c r="AJ372" s="389"/>
      <c r="AK372" s="389"/>
      <c r="AL372" s="389"/>
      <c r="AM372" s="389"/>
      <c r="AN372" s="389"/>
      <c r="AO372" s="305"/>
      <c r="AP372" s="389"/>
      <c r="AQ372" s="389"/>
      <c r="AR372" s="389"/>
      <c r="AS372" s="389"/>
      <c r="AT372" s="389"/>
      <c r="AU372" s="389"/>
      <c r="AV372" s="389"/>
      <c r="AW372" s="305"/>
      <c r="AX372" s="389"/>
      <c r="AY372" s="389"/>
      <c r="AZ372" s="389"/>
      <c r="BA372" s="389"/>
      <c r="BB372" s="389"/>
      <c r="BC372" s="389"/>
      <c r="BD372" s="389"/>
      <c r="BE372" s="389"/>
      <c r="BF372" s="389"/>
      <c r="BG372" s="389"/>
      <c r="BH372" s="389"/>
      <c r="BI372" s="389"/>
      <c r="BJ372" s="389"/>
      <c r="BK372" s="389"/>
      <c r="BL372" s="389"/>
      <c r="BM372" s="305"/>
      <c r="BN372" s="305"/>
      <c r="BO372" s="305"/>
      <c r="BP372" s="389"/>
      <c r="BQ372" s="389"/>
      <c r="BR372" s="389"/>
      <c r="BS372" s="389"/>
      <c r="BT372" s="389"/>
      <c r="BU372" s="389"/>
      <c r="BV372" s="389"/>
      <c r="BW372" s="389"/>
      <c r="BX372" s="305"/>
      <c r="BY372" s="305"/>
      <c r="BZ372" s="305"/>
      <c r="CA372" s="305"/>
      <c r="CB372" s="389"/>
      <c r="CC372" s="180"/>
      <c r="CD372" s="180"/>
      <c r="CE372" s="180"/>
      <c r="CF372" s="180"/>
      <c r="CG372" s="180"/>
      <c r="CH372" s="180"/>
      <c r="CI372" s="180"/>
      <c r="CJ372" s="180"/>
      <c r="CK372" s="180"/>
      <c r="CL372" s="180"/>
      <c r="CM372" s="180"/>
      <c r="CN372" s="180"/>
      <c r="CO372" s="180"/>
      <c r="CP372" s="180"/>
      <c r="CQ372" s="180"/>
      <c r="CR372" s="180"/>
      <c r="CS372" s="180"/>
      <c r="CT372" s="180"/>
      <c r="CU372" s="180"/>
      <c r="CV372" s="180"/>
      <c r="CW372" s="180"/>
      <c r="CX372" s="180"/>
      <c r="CY372" s="180"/>
      <c r="CZ372" s="180"/>
      <c r="DA372" s="180"/>
      <c r="DB372" s="180"/>
      <c r="DC372" s="180"/>
      <c r="DD372" s="180"/>
      <c r="DE372" s="180"/>
      <c r="DF372" s="180"/>
      <c r="DG372" s="180"/>
      <c r="DH372" s="180"/>
      <c r="DI372" s="180"/>
      <c r="DJ372" s="180"/>
      <c r="DK372" s="180"/>
      <c r="DL372" s="180"/>
      <c r="DM372" s="180"/>
      <c r="DN372" s="180"/>
      <c r="DO372" s="180"/>
      <c r="DP372" s="180"/>
      <c r="DQ372" s="180"/>
      <c r="DR372" s="180"/>
      <c r="DS372" s="180"/>
      <c r="DT372" s="180"/>
      <c r="DU372" s="180"/>
      <c r="DV372" s="180"/>
      <c r="DW372" s="180"/>
      <c r="DX372" s="180"/>
      <c r="DY372" s="180"/>
      <c r="DZ372" s="180"/>
      <c r="EA372" s="180"/>
      <c r="EB372" s="180"/>
      <c r="EC372" s="180"/>
      <c r="ED372" s="180"/>
      <c r="EE372" s="180"/>
      <c r="EF372" s="180"/>
      <c r="EG372" s="180"/>
      <c r="EH372" s="180"/>
      <c r="EI372" s="180"/>
      <c r="EJ372" s="180"/>
      <c r="EK372" s="180"/>
      <c r="EL372" s="180"/>
      <c r="EM372" s="180"/>
      <c r="EN372" s="180"/>
      <c r="EO372" s="180"/>
      <c r="EP372" s="180"/>
      <c r="EQ372" s="180"/>
      <c r="ER372" s="180"/>
      <c r="ES372" s="180"/>
      <c r="ET372" s="180"/>
      <c r="EU372" s="180"/>
      <c r="EV372" s="180"/>
      <c r="EW372" s="180"/>
      <c r="EX372" s="180"/>
      <c r="EY372" s="180"/>
      <c r="EZ372" s="180"/>
      <c r="FA372" s="180"/>
      <c r="FB372" s="180"/>
      <c r="FC372" s="180"/>
      <c r="FD372" s="180"/>
      <c r="FE372" s="180"/>
      <c r="FF372" s="180"/>
      <c r="FG372" s="180"/>
      <c r="FH372" s="180"/>
      <c r="FI372" s="180"/>
      <c r="FJ372" s="180"/>
      <c r="FK372" s="180"/>
      <c r="FL372" s="180"/>
      <c r="FM372" s="180"/>
      <c r="FN372" s="180"/>
      <c r="FO372" s="180"/>
      <c r="FP372" s="180"/>
      <c r="FQ372" s="180"/>
      <c r="FR372" s="180"/>
      <c r="FS372" s="180"/>
      <c r="FT372" s="180"/>
      <c r="FU372" s="180"/>
      <c r="FV372" s="180"/>
      <c r="FW372" s="180"/>
      <c r="FX372" s="180"/>
      <c r="FY372" s="180"/>
      <c r="FZ372" s="180"/>
      <c r="GA372" s="180"/>
      <c r="GB372" s="180"/>
      <c r="GC372" s="180"/>
      <c r="GD372" s="180"/>
      <c r="GE372" s="180"/>
      <c r="GF372" s="180"/>
      <c r="GG372" s="180"/>
      <c r="GH372" s="180"/>
      <c r="GI372" s="180"/>
      <c r="GJ372" s="180"/>
      <c r="GK372" s="180"/>
      <c r="GL372" s="180"/>
      <c r="GM372" s="180"/>
      <c r="GN372" s="180"/>
      <c r="GO372" s="180"/>
      <c r="GP372" s="180"/>
      <c r="GQ372" s="180"/>
      <c r="GR372" s="180"/>
      <c r="GS372" s="180"/>
      <c r="GT372" s="180"/>
      <c r="GU372" s="180"/>
      <c r="GV372" s="180"/>
      <c r="GW372" s="180"/>
      <c r="GX372" s="180"/>
      <c r="GY372" s="180"/>
      <c r="GZ372" s="180"/>
      <c r="HA372" s="180"/>
      <c r="HB372" s="180"/>
      <c r="HC372" s="180"/>
      <c r="HD372" s="180"/>
      <c r="HE372" s="180"/>
      <c r="HF372" s="180"/>
      <c r="HG372" s="180"/>
      <c r="HH372" s="180"/>
      <c r="HI372" s="180"/>
      <c r="HJ372" s="180"/>
      <c r="HK372" s="180"/>
      <c r="HL372" s="180"/>
      <c r="HM372" s="180"/>
      <c r="HN372" s="180"/>
    </row>
    <row r="373" spans="1:222" ht="39" x14ac:dyDescent="0.2">
      <c r="A373" s="21" t="s">
        <v>58</v>
      </c>
      <c r="B373" s="48" t="s">
        <v>87</v>
      </c>
      <c r="C373" s="48" t="s">
        <v>50</v>
      </c>
      <c r="D373" s="48" t="s">
        <v>60</v>
      </c>
      <c r="E373" s="90" t="s">
        <v>108</v>
      </c>
      <c r="F373" s="568">
        <v>2018005810142</v>
      </c>
      <c r="G373" s="116" t="s">
        <v>477</v>
      </c>
      <c r="H373" s="66" t="s">
        <v>66</v>
      </c>
      <c r="I373" s="550">
        <v>37055</v>
      </c>
      <c r="J373" s="538" t="s">
        <v>478</v>
      </c>
      <c r="K373" s="538" t="s">
        <v>479</v>
      </c>
      <c r="L373" s="539">
        <v>5</v>
      </c>
      <c r="M373" s="539" t="s">
        <v>261</v>
      </c>
      <c r="N373" s="539" t="s">
        <v>918</v>
      </c>
      <c r="O373" s="156" t="s">
        <v>652</v>
      </c>
      <c r="P373" s="29">
        <f>Q373</f>
        <v>425000000</v>
      </c>
      <c r="Q373" s="193">
        <f t="shared" si="50"/>
        <v>425000000</v>
      </c>
      <c r="R373" s="34">
        <f t="shared" si="52"/>
        <v>425000000</v>
      </c>
      <c r="S373" s="199"/>
      <c r="T373" s="34"/>
      <c r="U373" s="34"/>
      <c r="V373" s="34"/>
      <c r="W373" s="34"/>
      <c r="X373" s="34"/>
      <c r="Y373" s="34"/>
      <c r="Z373" s="34"/>
      <c r="AA373" s="34"/>
      <c r="AB373" s="34">
        <v>100000000</v>
      </c>
      <c r="AC373" s="34"/>
      <c r="AD373" s="34"/>
      <c r="AE373" s="34"/>
      <c r="AF373" s="34">
        <v>325000000</v>
      </c>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180"/>
      <c r="CD373" s="180"/>
      <c r="CE373" s="180"/>
      <c r="CF373" s="180"/>
      <c r="CG373" s="180"/>
      <c r="CH373" s="180"/>
      <c r="CI373" s="180"/>
      <c r="CJ373" s="180"/>
      <c r="CK373" s="180"/>
      <c r="CL373" s="180"/>
      <c r="CM373" s="180"/>
      <c r="CN373" s="180"/>
      <c r="CO373" s="180"/>
      <c r="CP373" s="180"/>
      <c r="CQ373" s="180"/>
      <c r="CR373" s="180"/>
      <c r="CS373" s="180"/>
      <c r="CT373" s="180"/>
      <c r="CU373" s="180"/>
      <c r="CV373" s="180"/>
      <c r="CW373" s="180"/>
      <c r="CX373" s="180"/>
      <c r="CY373" s="180"/>
      <c r="CZ373" s="180"/>
      <c r="DA373" s="180"/>
      <c r="DB373" s="180"/>
      <c r="DC373" s="180"/>
      <c r="DD373" s="180"/>
      <c r="DE373" s="180"/>
      <c r="DF373" s="180"/>
      <c r="DG373" s="180"/>
      <c r="DH373" s="180"/>
      <c r="DI373" s="180"/>
      <c r="DJ373" s="180"/>
      <c r="DK373" s="180"/>
      <c r="DL373" s="180"/>
      <c r="DM373" s="180"/>
      <c r="DN373" s="180"/>
      <c r="DO373" s="180"/>
      <c r="DP373" s="180"/>
      <c r="DQ373" s="180"/>
      <c r="DR373" s="180"/>
      <c r="DS373" s="180"/>
      <c r="DT373" s="180"/>
      <c r="DU373" s="180"/>
      <c r="DV373" s="180"/>
      <c r="DW373" s="180"/>
      <c r="DX373" s="180"/>
      <c r="DY373" s="180"/>
      <c r="DZ373" s="180"/>
      <c r="EA373" s="180"/>
      <c r="EB373" s="180"/>
      <c r="EC373" s="180"/>
      <c r="ED373" s="180"/>
      <c r="EE373" s="180"/>
      <c r="EF373" s="180"/>
      <c r="EG373" s="180"/>
      <c r="EH373" s="180"/>
      <c r="EI373" s="180"/>
      <c r="EJ373" s="180"/>
      <c r="EK373" s="180"/>
      <c r="EL373" s="180"/>
      <c r="EM373" s="180"/>
      <c r="EN373" s="180"/>
      <c r="EO373" s="180"/>
      <c r="EP373" s="180"/>
      <c r="EQ373" s="180"/>
      <c r="ER373" s="180"/>
      <c r="ES373" s="180"/>
      <c r="ET373" s="180"/>
      <c r="EU373" s="180"/>
      <c r="EV373" s="180"/>
      <c r="EW373" s="180"/>
      <c r="EX373" s="180"/>
      <c r="EY373" s="180"/>
      <c r="EZ373" s="180"/>
      <c r="FA373" s="180"/>
      <c r="FB373" s="180"/>
      <c r="FC373" s="180"/>
      <c r="FD373" s="180"/>
      <c r="FE373" s="180"/>
      <c r="FF373" s="180"/>
      <c r="FG373" s="180"/>
      <c r="FH373" s="180"/>
      <c r="FI373" s="180"/>
      <c r="FJ373" s="180"/>
      <c r="FK373" s="180"/>
      <c r="FL373" s="180"/>
      <c r="FM373" s="180"/>
      <c r="FN373" s="180"/>
      <c r="FO373" s="180"/>
      <c r="FP373" s="180"/>
      <c r="FQ373" s="180"/>
      <c r="FR373" s="180"/>
      <c r="FS373" s="180"/>
      <c r="FT373" s="180"/>
      <c r="FU373" s="180"/>
      <c r="FV373" s="180"/>
      <c r="FW373" s="180"/>
      <c r="FX373" s="180"/>
      <c r="FY373" s="180"/>
      <c r="FZ373" s="180"/>
      <c r="GA373" s="180"/>
      <c r="GB373" s="180"/>
      <c r="GC373" s="180"/>
      <c r="GD373" s="180"/>
      <c r="GE373" s="180"/>
      <c r="GF373" s="180"/>
      <c r="GG373" s="180"/>
      <c r="GH373" s="180"/>
      <c r="GI373" s="180"/>
      <c r="GJ373" s="180"/>
      <c r="GK373" s="180"/>
      <c r="GL373" s="180"/>
      <c r="GM373" s="180"/>
      <c r="GN373" s="180"/>
      <c r="GO373" s="180"/>
      <c r="GP373" s="180"/>
      <c r="GQ373" s="180"/>
      <c r="GR373" s="180"/>
      <c r="GS373" s="180"/>
      <c r="GT373" s="180"/>
      <c r="GU373" s="180"/>
      <c r="GV373" s="180"/>
      <c r="GW373" s="180"/>
      <c r="GX373" s="180"/>
      <c r="GY373" s="180"/>
      <c r="GZ373" s="180"/>
      <c r="HA373" s="180"/>
      <c r="HB373" s="180"/>
      <c r="HC373" s="180"/>
      <c r="HD373" s="180"/>
      <c r="HE373" s="180"/>
      <c r="HF373" s="180"/>
      <c r="HG373" s="180"/>
      <c r="HH373" s="180"/>
      <c r="HI373" s="180"/>
      <c r="HJ373" s="180"/>
      <c r="HK373" s="180"/>
      <c r="HL373" s="180"/>
      <c r="HM373" s="180"/>
      <c r="HN373" s="180"/>
    </row>
    <row r="374" spans="1:222" x14ac:dyDescent="0.2">
      <c r="A374" s="60" t="s">
        <v>58</v>
      </c>
      <c r="B374" s="60" t="s">
        <v>87</v>
      </c>
      <c r="C374" s="60" t="s">
        <v>50</v>
      </c>
      <c r="D374" s="60" t="s">
        <v>60</v>
      </c>
      <c r="E374" s="92" t="s">
        <v>112</v>
      </c>
      <c r="F374" s="576"/>
      <c r="G374" s="98"/>
      <c r="H374" s="56"/>
      <c r="I374" s="451"/>
      <c r="J374" s="451"/>
      <c r="K374" s="451"/>
      <c r="L374" s="452"/>
      <c r="M374" s="451"/>
      <c r="N374" s="451"/>
      <c r="O374" s="63" t="s">
        <v>219</v>
      </c>
      <c r="P374" s="29"/>
      <c r="Q374" s="193">
        <f t="shared" si="50"/>
        <v>0</v>
      </c>
      <c r="R374" s="34">
        <f t="shared" si="52"/>
        <v>0</v>
      </c>
      <c r="S374" s="199"/>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c r="BN374" s="34"/>
      <c r="BO374" s="34"/>
      <c r="BP374" s="34"/>
      <c r="BQ374" s="34"/>
      <c r="BR374" s="34"/>
      <c r="BS374" s="34"/>
      <c r="BT374" s="34"/>
      <c r="BU374" s="34"/>
      <c r="BV374" s="34"/>
      <c r="BW374" s="34"/>
      <c r="BX374" s="34"/>
      <c r="BY374" s="34"/>
      <c r="BZ374" s="34"/>
      <c r="CA374" s="34"/>
      <c r="CB374" s="34"/>
      <c r="CC374" s="180"/>
      <c r="CD374" s="180"/>
      <c r="CE374" s="180"/>
      <c r="CF374" s="180"/>
      <c r="CG374" s="180"/>
      <c r="CH374" s="180"/>
      <c r="CI374" s="180"/>
      <c r="CJ374" s="180"/>
      <c r="CK374" s="180"/>
      <c r="CL374" s="180"/>
      <c r="CM374" s="180"/>
      <c r="CN374" s="180"/>
      <c r="CO374" s="180"/>
      <c r="CP374" s="180"/>
      <c r="CQ374" s="180"/>
      <c r="CR374" s="180"/>
      <c r="CS374" s="180"/>
      <c r="CT374" s="180"/>
      <c r="CU374" s="180"/>
      <c r="CV374" s="180"/>
      <c r="CW374" s="180"/>
      <c r="CX374" s="180"/>
      <c r="CY374" s="180"/>
      <c r="CZ374" s="180"/>
      <c r="DA374" s="180"/>
      <c r="DB374" s="180"/>
      <c r="DC374" s="180"/>
      <c r="DD374" s="180"/>
      <c r="DE374" s="180"/>
      <c r="DF374" s="180"/>
      <c r="DG374" s="180"/>
      <c r="DH374" s="180"/>
      <c r="DI374" s="180"/>
      <c r="DJ374" s="180"/>
      <c r="DK374" s="180"/>
      <c r="DL374" s="180"/>
      <c r="DM374" s="180"/>
      <c r="DN374" s="180"/>
      <c r="DO374" s="180"/>
      <c r="DP374" s="180"/>
      <c r="DQ374" s="180"/>
      <c r="DR374" s="180"/>
      <c r="DS374" s="180"/>
      <c r="DT374" s="180"/>
      <c r="DU374" s="180"/>
      <c r="DV374" s="180"/>
      <c r="DW374" s="180"/>
      <c r="DX374" s="180"/>
      <c r="DY374" s="180"/>
      <c r="DZ374" s="180"/>
      <c r="EA374" s="180"/>
      <c r="EB374" s="180"/>
      <c r="EC374" s="180"/>
      <c r="ED374" s="180"/>
      <c r="EE374" s="180"/>
      <c r="EF374" s="180"/>
      <c r="EG374" s="180"/>
      <c r="EH374" s="180"/>
      <c r="EI374" s="180"/>
      <c r="EJ374" s="180"/>
      <c r="EK374" s="180"/>
      <c r="EL374" s="180"/>
      <c r="EM374" s="180"/>
      <c r="EN374" s="180"/>
      <c r="EO374" s="180"/>
      <c r="EP374" s="180"/>
      <c r="EQ374" s="180"/>
      <c r="ER374" s="180"/>
      <c r="ES374" s="180"/>
      <c r="ET374" s="180"/>
      <c r="EU374" s="180"/>
      <c r="EV374" s="180"/>
      <c r="EW374" s="180"/>
      <c r="EX374" s="180"/>
      <c r="EY374" s="180"/>
      <c r="EZ374" s="180"/>
      <c r="FA374" s="180"/>
      <c r="FB374" s="180"/>
      <c r="FC374" s="180"/>
      <c r="FD374" s="180"/>
      <c r="FE374" s="180"/>
      <c r="FF374" s="180"/>
      <c r="FG374" s="180"/>
      <c r="FH374" s="180"/>
      <c r="FI374" s="180"/>
      <c r="FJ374" s="180"/>
      <c r="FK374" s="180"/>
      <c r="FL374" s="180"/>
      <c r="FM374" s="180"/>
      <c r="FN374" s="180"/>
      <c r="FO374" s="180"/>
      <c r="FP374" s="180"/>
      <c r="FQ374" s="180"/>
      <c r="FR374" s="180"/>
      <c r="FS374" s="180"/>
      <c r="FT374" s="180"/>
      <c r="FU374" s="180"/>
      <c r="FV374" s="180"/>
      <c r="FW374" s="180"/>
      <c r="FX374" s="180"/>
      <c r="FY374" s="180"/>
      <c r="FZ374" s="180"/>
      <c r="GA374" s="180"/>
      <c r="GB374" s="180"/>
      <c r="GC374" s="180"/>
      <c r="GD374" s="180"/>
      <c r="GE374" s="180"/>
      <c r="GF374" s="180"/>
      <c r="GG374" s="180"/>
      <c r="GH374" s="180"/>
      <c r="GI374" s="180"/>
      <c r="GJ374" s="180"/>
      <c r="GK374" s="180"/>
      <c r="GL374" s="180"/>
      <c r="GM374" s="180"/>
      <c r="GN374" s="180"/>
      <c r="GO374" s="180"/>
      <c r="GP374" s="180"/>
      <c r="GQ374" s="180"/>
      <c r="GR374" s="180"/>
      <c r="GS374" s="180"/>
      <c r="GT374" s="180"/>
      <c r="GU374" s="180"/>
      <c r="GV374" s="180"/>
      <c r="GW374" s="180"/>
      <c r="GX374" s="180"/>
      <c r="GY374" s="180"/>
      <c r="GZ374" s="180"/>
      <c r="HA374" s="180"/>
      <c r="HB374" s="180"/>
      <c r="HC374" s="180"/>
      <c r="HD374" s="180"/>
      <c r="HE374" s="180"/>
      <c r="HF374" s="180"/>
      <c r="HG374" s="180"/>
      <c r="HH374" s="180"/>
      <c r="HI374" s="180"/>
      <c r="HJ374" s="180"/>
      <c r="HK374" s="180"/>
      <c r="HL374" s="180"/>
      <c r="HM374" s="180"/>
      <c r="HN374" s="180"/>
    </row>
    <row r="375" spans="1:222" ht="39" x14ac:dyDescent="0.2">
      <c r="A375" s="21" t="s">
        <v>58</v>
      </c>
      <c r="B375" s="21" t="s">
        <v>87</v>
      </c>
      <c r="C375" s="21" t="s">
        <v>50</v>
      </c>
      <c r="D375" s="21" t="s">
        <v>60</v>
      </c>
      <c r="E375" s="45" t="s">
        <v>112</v>
      </c>
      <c r="F375" s="580">
        <v>2018005810197</v>
      </c>
      <c r="G375" s="76" t="s">
        <v>1201</v>
      </c>
      <c r="H375" s="22" t="s">
        <v>66</v>
      </c>
      <c r="I375" s="484"/>
      <c r="J375" s="484" t="s">
        <v>971</v>
      </c>
      <c r="K375" s="484" t="s">
        <v>972</v>
      </c>
      <c r="L375" s="485">
        <v>500</v>
      </c>
      <c r="M375" s="485" t="s">
        <v>261</v>
      </c>
      <c r="N375" s="485" t="s">
        <v>918</v>
      </c>
      <c r="O375" s="36" t="s">
        <v>658</v>
      </c>
      <c r="P375" s="29">
        <f>Q375</f>
        <v>180000000</v>
      </c>
      <c r="Q375" s="193">
        <f t="shared" si="50"/>
        <v>180000000</v>
      </c>
      <c r="R375" s="34">
        <f t="shared" si="52"/>
        <v>180000000</v>
      </c>
      <c r="S375" s="199">
        <v>180000000</v>
      </c>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180"/>
      <c r="CD375" s="180"/>
      <c r="CE375" s="180"/>
      <c r="CF375" s="180"/>
      <c r="CG375" s="180"/>
      <c r="CH375" s="180"/>
      <c r="CI375" s="180"/>
      <c r="CJ375" s="180"/>
      <c r="CK375" s="180"/>
      <c r="CL375" s="180"/>
      <c r="CM375" s="180"/>
      <c r="CN375" s="180"/>
      <c r="CO375" s="180"/>
      <c r="CP375" s="180"/>
      <c r="CQ375" s="180"/>
      <c r="CR375" s="180"/>
      <c r="CS375" s="180"/>
      <c r="CT375" s="180"/>
      <c r="CU375" s="180"/>
      <c r="CV375" s="180"/>
      <c r="CW375" s="180"/>
      <c r="CX375" s="180"/>
      <c r="CY375" s="180"/>
      <c r="CZ375" s="180"/>
      <c r="DA375" s="180"/>
      <c r="DB375" s="180"/>
      <c r="DC375" s="180"/>
      <c r="DD375" s="180"/>
      <c r="DE375" s="180"/>
      <c r="DF375" s="180"/>
      <c r="DG375" s="180"/>
      <c r="DH375" s="180"/>
      <c r="DI375" s="180"/>
      <c r="DJ375" s="180"/>
      <c r="DK375" s="180"/>
      <c r="DL375" s="180"/>
      <c r="DM375" s="180"/>
      <c r="DN375" s="180"/>
      <c r="DO375" s="180"/>
      <c r="DP375" s="180"/>
      <c r="DQ375" s="180"/>
      <c r="DR375" s="180"/>
      <c r="DS375" s="180"/>
      <c r="DT375" s="180"/>
      <c r="DU375" s="180"/>
      <c r="DV375" s="180"/>
      <c r="DW375" s="180"/>
      <c r="DX375" s="180"/>
      <c r="DY375" s="180"/>
      <c r="DZ375" s="180"/>
      <c r="EA375" s="180"/>
      <c r="EB375" s="180"/>
      <c r="EC375" s="180"/>
      <c r="ED375" s="180"/>
      <c r="EE375" s="180"/>
      <c r="EF375" s="180"/>
      <c r="EG375" s="180"/>
      <c r="EH375" s="180"/>
      <c r="EI375" s="180"/>
      <c r="EJ375" s="180"/>
      <c r="EK375" s="180"/>
      <c r="EL375" s="180"/>
      <c r="EM375" s="180"/>
      <c r="EN375" s="180"/>
      <c r="EO375" s="180"/>
      <c r="EP375" s="180"/>
      <c r="EQ375" s="180"/>
      <c r="ER375" s="180"/>
      <c r="ES375" s="180"/>
      <c r="ET375" s="180"/>
      <c r="EU375" s="180"/>
      <c r="EV375" s="180"/>
      <c r="EW375" s="180"/>
      <c r="EX375" s="180"/>
      <c r="EY375" s="180"/>
      <c r="EZ375" s="180"/>
      <c r="FA375" s="180"/>
      <c r="FB375" s="180"/>
      <c r="FC375" s="180"/>
      <c r="FD375" s="180"/>
      <c r="FE375" s="180"/>
      <c r="FF375" s="180"/>
      <c r="FG375" s="180"/>
      <c r="FH375" s="180"/>
      <c r="FI375" s="180"/>
      <c r="FJ375" s="180"/>
      <c r="FK375" s="180"/>
      <c r="FL375" s="180"/>
      <c r="FM375" s="180"/>
      <c r="FN375" s="180"/>
      <c r="FO375" s="180"/>
      <c r="FP375" s="180"/>
      <c r="FQ375" s="180"/>
      <c r="FR375" s="180"/>
      <c r="FS375" s="180"/>
      <c r="FT375" s="180"/>
      <c r="FU375" s="180"/>
      <c r="FV375" s="180"/>
      <c r="FW375" s="180"/>
      <c r="FX375" s="180"/>
      <c r="FY375" s="180"/>
      <c r="FZ375" s="180"/>
      <c r="GA375" s="180"/>
      <c r="GB375" s="180"/>
      <c r="GC375" s="180"/>
      <c r="GD375" s="180"/>
      <c r="GE375" s="180"/>
      <c r="GF375" s="180"/>
      <c r="GG375" s="180"/>
      <c r="GH375" s="180"/>
      <c r="GI375" s="180"/>
      <c r="GJ375" s="180"/>
      <c r="GK375" s="180"/>
      <c r="GL375" s="180"/>
      <c r="GM375" s="180"/>
      <c r="GN375" s="180"/>
      <c r="GO375" s="180"/>
      <c r="GP375" s="180"/>
      <c r="GQ375" s="180"/>
      <c r="GR375" s="180"/>
      <c r="GS375" s="180"/>
      <c r="GT375" s="180"/>
      <c r="GU375" s="180"/>
      <c r="GV375" s="180"/>
      <c r="GW375" s="180"/>
      <c r="GX375" s="180"/>
      <c r="GY375" s="180"/>
      <c r="GZ375" s="180"/>
      <c r="HA375" s="180"/>
      <c r="HB375" s="180"/>
      <c r="HC375" s="180"/>
      <c r="HD375" s="180"/>
      <c r="HE375" s="180"/>
      <c r="HF375" s="180"/>
      <c r="HG375" s="180"/>
      <c r="HH375" s="180"/>
      <c r="HI375" s="180"/>
      <c r="HJ375" s="180"/>
      <c r="HK375" s="180"/>
      <c r="HL375" s="180"/>
      <c r="HM375" s="180"/>
      <c r="HN375" s="180"/>
    </row>
    <row r="376" spans="1:222" x14ac:dyDescent="0.2">
      <c r="A376" s="60" t="s">
        <v>58</v>
      </c>
      <c r="B376" s="60" t="s">
        <v>87</v>
      </c>
      <c r="C376" s="60" t="s">
        <v>50</v>
      </c>
      <c r="D376" s="60" t="s">
        <v>60</v>
      </c>
      <c r="E376" s="92" t="s">
        <v>165</v>
      </c>
      <c r="F376" s="576"/>
      <c r="G376" s="98"/>
      <c r="H376" s="56"/>
      <c r="I376" s="451"/>
      <c r="J376" s="451"/>
      <c r="K376" s="451"/>
      <c r="L376" s="452"/>
      <c r="M376" s="451"/>
      <c r="N376" s="451"/>
      <c r="O376" s="63" t="s">
        <v>220</v>
      </c>
      <c r="P376" s="29"/>
      <c r="Q376" s="193">
        <f t="shared" si="50"/>
        <v>0</v>
      </c>
      <c r="R376" s="34">
        <f t="shared" si="52"/>
        <v>0</v>
      </c>
      <c r="S376" s="199"/>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204"/>
      <c r="CD376" s="204"/>
      <c r="CE376" s="204"/>
      <c r="CF376" s="204"/>
      <c r="CG376" s="204"/>
      <c r="CH376" s="204"/>
      <c r="CI376" s="204"/>
      <c r="CJ376" s="204"/>
      <c r="CK376" s="204"/>
      <c r="CL376" s="204"/>
      <c r="CM376" s="204"/>
      <c r="CN376" s="204"/>
      <c r="CO376" s="204"/>
      <c r="CP376" s="204"/>
      <c r="CQ376" s="204"/>
      <c r="CR376" s="204"/>
      <c r="CS376" s="204"/>
      <c r="CT376" s="204"/>
      <c r="CU376" s="204"/>
      <c r="CV376" s="204"/>
      <c r="CW376" s="204"/>
      <c r="CX376" s="204"/>
      <c r="CY376" s="204"/>
      <c r="CZ376" s="204"/>
      <c r="DA376" s="204"/>
      <c r="DB376" s="204"/>
      <c r="DC376" s="204"/>
      <c r="DD376" s="204"/>
      <c r="DE376" s="204"/>
      <c r="DF376" s="204"/>
      <c r="DG376" s="204"/>
      <c r="DH376" s="204"/>
      <c r="DI376" s="204"/>
      <c r="DJ376" s="204"/>
      <c r="DK376" s="204"/>
      <c r="DL376" s="204"/>
      <c r="DM376" s="204"/>
      <c r="DN376" s="204"/>
      <c r="DO376" s="204"/>
      <c r="DP376" s="204"/>
      <c r="DQ376" s="204"/>
      <c r="DR376" s="204"/>
      <c r="DS376" s="204"/>
      <c r="DT376" s="204"/>
      <c r="DU376" s="204"/>
      <c r="DV376" s="204"/>
      <c r="DW376" s="204"/>
      <c r="DX376" s="204"/>
      <c r="DY376" s="204"/>
      <c r="DZ376" s="204"/>
      <c r="EA376" s="204"/>
      <c r="EB376" s="204"/>
      <c r="EC376" s="204"/>
      <c r="ED376" s="204"/>
      <c r="EE376" s="204"/>
      <c r="EF376" s="204"/>
      <c r="EG376" s="204"/>
      <c r="EH376" s="204"/>
      <c r="EI376" s="204"/>
      <c r="EJ376" s="204"/>
      <c r="EK376" s="204"/>
      <c r="EL376" s="204"/>
      <c r="EM376" s="204"/>
      <c r="EN376" s="204"/>
      <c r="EO376" s="204"/>
      <c r="EP376" s="204"/>
      <c r="EQ376" s="204"/>
      <c r="ER376" s="204"/>
      <c r="ES376" s="204"/>
      <c r="ET376" s="204"/>
      <c r="EU376" s="204"/>
      <c r="EV376" s="204"/>
      <c r="EW376" s="204"/>
      <c r="EX376" s="204"/>
      <c r="EY376" s="204"/>
      <c r="EZ376" s="204"/>
      <c r="FA376" s="204"/>
      <c r="FB376" s="204"/>
      <c r="FC376" s="204"/>
      <c r="FD376" s="204"/>
      <c r="FE376" s="204"/>
      <c r="FF376" s="204"/>
      <c r="FG376" s="204"/>
      <c r="FH376" s="204"/>
      <c r="FI376" s="204"/>
      <c r="FJ376" s="204"/>
      <c r="FK376" s="204"/>
      <c r="FL376" s="204"/>
      <c r="FM376" s="204"/>
      <c r="FN376" s="204"/>
      <c r="FO376" s="204"/>
      <c r="FP376" s="204"/>
      <c r="FQ376" s="204"/>
      <c r="FR376" s="204"/>
      <c r="FS376" s="204"/>
      <c r="FT376" s="204"/>
      <c r="FU376" s="204"/>
      <c r="FV376" s="204"/>
      <c r="FW376" s="204"/>
      <c r="FX376" s="204"/>
      <c r="FY376" s="204"/>
      <c r="FZ376" s="204"/>
      <c r="GA376" s="204"/>
      <c r="GB376" s="204"/>
      <c r="GC376" s="204"/>
      <c r="GD376" s="204"/>
      <c r="GE376" s="204"/>
      <c r="GF376" s="204"/>
      <c r="GG376" s="204"/>
      <c r="GH376" s="204"/>
      <c r="GI376" s="204"/>
      <c r="GJ376" s="204"/>
      <c r="GK376" s="204"/>
      <c r="GL376" s="204"/>
      <c r="GM376" s="204"/>
      <c r="GN376" s="204"/>
      <c r="GO376" s="204"/>
      <c r="GP376" s="204"/>
      <c r="GQ376" s="204"/>
      <c r="GR376" s="204"/>
      <c r="GS376" s="204"/>
      <c r="GT376" s="204"/>
      <c r="GU376" s="204"/>
      <c r="GV376" s="204"/>
      <c r="GW376" s="204"/>
      <c r="GX376" s="204"/>
      <c r="GY376" s="204"/>
      <c r="GZ376" s="204"/>
      <c r="HA376" s="204"/>
      <c r="HB376" s="204"/>
      <c r="HC376" s="204"/>
      <c r="HD376" s="204"/>
      <c r="HE376" s="204"/>
      <c r="HF376" s="204"/>
      <c r="HG376" s="204"/>
      <c r="HH376" s="180"/>
      <c r="HI376" s="180"/>
      <c r="HJ376" s="180"/>
      <c r="HK376" s="180"/>
      <c r="HL376" s="180"/>
      <c r="HM376" s="180"/>
      <c r="HN376" s="180"/>
    </row>
    <row r="377" spans="1:222" ht="54.6" x14ac:dyDescent="0.2">
      <c r="A377" s="21" t="s">
        <v>58</v>
      </c>
      <c r="B377" s="21" t="s">
        <v>87</v>
      </c>
      <c r="C377" s="21" t="s">
        <v>50</v>
      </c>
      <c r="D377" s="21" t="s">
        <v>60</v>
      </c>
      <c r="E377" s="45" t="s">
        <v>165</v>
      </c>
      <c r="F377" s="580">
        <v>2018005810196</v>
      </c>
      <c r="G377" s="76" t="s">
        <v>1202</v>
      </c>
      <c r="H377" s="22" t="s">
        <v>66</v>
      </c>
      <c r="I377" s="467">
        <v>36937</v>
      </c>
      <c r="J377" s="484" t="s">
        <v>973</v>
      </c>
      <c r="K377" s="484" t="s">
        <v>974</v>
      </c>
      <c r="L377" s="485">
        <v>2</v>
      </c>
      <c r="M377" s="485" t="s">
        <v>261</v>
      </c>
      <c r="N377" s="485" t="s">
        <v>918</v>
      </c>
      <c r="O377" s="36" t="s">
        <v>746</v>
      </c>
      <c r="P377" s="29">
        <f>Q377</f>
        <v>180000000</v>
      </c>
      <c r="Q377" s="193">
        <f t="shared" si="50"/>
        <v>180000000</v>
      </c>
      <c r="R377" s="34">
        <f t="shared" si="52"/>
        <v>180000000</v>
      </c>
      <c r="S377" s="199">
        <v>180000000</v>
      </c>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180"/>
      <c r="CD377" s="180"/>
      <c r="CE377" s="180"/>
      <c r="CF377" s="180"/>
      <c r="CG377" s="180"/>
      <c r="CH377" s="180"/>
      <c r="CI377" s="180"/>
      <c r="CJ377" s="180"/>
      <c r="CK377" s="180"/>
      <c r="CL377" s="180"/>
      <c r="CM377" s="180"/>
      <c r="CN377" s="180"/>
      <c r="CO377" s="180"/>
      <c r="CP377" s="180"/>
      <c r="CQ377" s="180"/>
      <c r="CR377" s="180"/>
      <c r="CS377" s="180"/>
      <c r="CT377" s="180"/>
      <c r="CU377" s="180"/>
      <c r="CV377" s="180"/>
      <c r="CW377" s="180"/>
      <c r="CX377" s="180"/>
      <c r="CY377" s="180"/>
      <c r="CZ377" s="180"/>
      <c r="DA377" s="180"/>
      <c r="DB377" s="180"/>
      <c r="DC377" s="180"/>
      <c r="DD377" s="180"/>
      <c r="DE377" s="180"/>
      <c r="DF377" s="180"/>
      <c r="DG377" s="180"/>
      <c r="DH377" s="180"/>
      <c r="DI377" s="180"/>
      <c r="DJ377" s="180"/>
      <c r="DK377" s="180"/>
      <c r="DL377" s="180"/>
      <c r="DM377" s="180"/>
      <c r="DN377" s="180"/>
      <c r="DO377" s="180"/>
      <c r="DP377" s="180"/>
      <c r="DQ377" s="180"/>
      <c r="DR377" s="180"/>
      <c r="DS377" s="180"/>
      <c r="DT377" s="180"/>
      <c r="DU377" s="180"/>
      <c r="DV377" s="180"/>
      <c r="DW377" s="180"/>
      <c r="DX377" s="180"/>
      <c r="DY377" s="180"/>
      <c r="DZ377" s="180"/>
      <c r="EA377" s="180"/>
      <c r="EB377" s="180"/>
      <c r="EC377" s="180"/>
      <c r="ED377" s="180"/>
      <c r="EE377" s="180"/>
      <c r="EF377" s="180"/>
      <c r="EG377" s="180"/>
      <c r="EH377" s="180"/>
      <c r="EI377" s="180"/>
      <c r="EJ377" s="180"/>
      <c r="EK377" s="180"/>
      <c r="EL377" s="180"/>
      <c r="EM377" s="180"/>
      <c r="EN377" s="180"/>
      <c r="EO377" s="180"/>
      <c r="EP377" s="180"/>
      <c r="EQ377" s="180"/>
      <c r="ER377" s="180"/>
      <c r="ES377" s="180"/>
      <c r="ET377" s="180"/>
      <c r="EU377" s="180"/>
      <c r="EV377" s="180"/>
      <c r="EW377" s="180"/>
      <c r="EX377" s="180"/>
      <c r="EY377" s="180"/>
      <c r="EZ377" s="180"/>
      <c r="FA377" s="180"/>
      <c r="FB377" s="180"/>
      <c r="FC377" s="180"/>
      <c r="FD377" s="180"/>
      <c r="FE377" s="180"/>
      <c r="FF377" s="180"/>
      <c r="FG377" s="180"/>
      <c r="FH377" s="180"/>
      <c r="FI377" s="180"/>
      <c r="FJ377" s="180"/>
      <c r="FK377" s="180"/>
      <c r="FL377" s="180"/>
      <c r="FM377" s="180"/>
      <c r="FN377" s="180"/>
      <c r="FO377" s="180"/>
      <c r="FP377" s="180"/>
      <c r="FQ377" s="180"/>
      <c r="FR377" s="180"/>
      <c r="FS377" s="180"/>
      <c r="FT377" s="180"/>
      <c r="FU377" s="180"/>
      <c r="FV377" s="180"/>
      <c r="FW377" s="180"/>
      <c r="FX377" s="180"/>
      <c r="FY377" s="180"/>
      <c r="FZ377" s="180"/>
      <c r="GA377" s="180"/>
      <c r="GB377" s="180"/>
      <c r="GC377" s="180"/>
      <c r="GD377" s="180"/>
      <c r="GE377" s="180"/>
      <c r="GF377" s="180"/>
      <c r="GG377" s="180"/>
      <c r="GH377" s="180"/>
      <c r="GI377" s="180"/>
      <c r="GJ377" s="180"/>
      <c r="GK377" s="180"/>
      <c r="GL377" s="180"/>
      <c r="GM377" s="180"/>
      <c r="GN377" s="180"/>
      <c r="GO377" s="180"/>
      <c r="GP377" s="180"/>
      <c r="GQ377" s="180"/>
      <c r="GR377" s="180"/>
      <c r="GS377" s="180"/>
      <c r="GT377" s="180"/>
      <c r="GU377" s="180"/>
      <c r="GV377" s="180"/>
      <c r="GW377" s="180"/>
      <c r="GX377" s="180"/>
      <c r="GY377" s="180"/>
      <c r="GZ377" s="180"/>
      <c r="HA377" s="180"/>
      <c r="HB377" s="180"/>
      <c r="HC377" s="180"/>
      <c r="HD377" s="180"/>
      <c r="HE377" s="180"/>
      <c r="HF377" s="180"/>
      <c r="HG377" s="180"/>
      <c r="HH377" s="180"/>
      <c r="HI377" s="180"/>
      <c r="HJ377" s="180"/>
      <c r="HK377" s="180"/>
      <c r="HL377" s="180"/>
      <c r="HM377" s="180"/>
      <c r="HN377" s="180"/>
    </row>
    <row r="378" spans="1:222" x14ac:dyDescent="0.2">
      <c r="A378" s="60" t="s">
        <v>58</v>
      </c>
      <c r="B378" s="60" t="s">
        <v>87</v>
      </c>
      <c r="C378" s="60" t="s">
        <v>50</v>
      </c>
      <c r="D378" s="60" t="s">
        <v>60</v>
      </c>
      <c r="E378" s="92" t="s">
        <v>115</v>
      </c>
      <c r="F378" s="576"/>
      <c r="G378" s="98"/>
      <c r="H378" s="56"/>
      <c r="I378" s="451"/>
      <c r="J378" s="451"/>
      <c r="K378" s="451"/>
      <c r="L378" s="452"/>
      <c r="M378" s="451"/>
      <c r="N378" s="451"/>
      <c r="O378" s="63" t="s">
        <v>221</v>
      </c>
      <c r="P378" s="29"/>
      <c r="Q378" s="193">
        <f t="shared" si="50"/>
        <v>0</v>
      </c>
      <c r="R378" s="34">
        <f t="shared" si="52"/>
        <v>0</v>
      </c>
      <c r="S378" s="199"/>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204"/>
      <c r="CD378" s="204"/>
      <c r="CE378" s="204"/>
      <c r="CF378" s="204"/>
      <c r="CG378" s="204"/>
      <c r="CH378" s="204"/>
      <c r="CI378" s="204"/>
      <c r="CJ378" s="204"/>
      <c r="CK378" s="204"/>
      <c r="CL378" s="204"/>
      <c r="CM378" s="204"/>
      <c r="CN378" s="204"/>
      <c r="CO378" s="204"/>
      <c r="CP378" s="204"/>
      <c r="CQ378" s="204"/>
      <c r="CR378" s="204"/>
      <c r="CS378" s="204"/>
      <c r="CT378" s="204"/>
      <c r="CU378" s="204"/>
      <c r="CV378" s="204"/>
      <c r="CW378" s="204"/>
      <c r="CX378" s="204"/>
      <c r="CY378" s="204"/>
      <c r="CZ378" s="204"/>
      <c r="DA378" s="204"/>
      <c r="DB378" s="204"/>
      <c r="DC378" s="204"/>
      <c r="DD378" s="204"/>
      <c r="DE378" s="204"/>
      <c r="DF378" s="204"/>
      <c r="DG378" s="204"/>
      <c r="DH378" s="204"/>
      <c r="DI378" s="204"/>
      <c r="DJ378" s="204"/>
      <c r="DK378" s="204"/>
      <c r="DL378" s="204"/>
      <c r="DM378" s="204"/>
      <c r="DN378" s="204"/>
      <c r="DO378" s="204"/>
      <c r="DP378" s="204"/>
      <c r="DQ378" s="204"/>
      <c r="DR378" s="204"/>
      <c r="DS378" s="204"/>
      <c r="DT378" s="204"/>
      <c r="DU378" s="204"/>
      <c r="DV378" s="204"/>
      <c r="DW378" s="204"/>
      <c r="DX378" s="204"/>
      <c r="DY378" s="204"/>
      <c r="DZ378" s="204"/>
      <c r="EA378" s="204"/>
      <c r="EB378" s="204"/>
      <c r="EC378" s="204"/>
      <c r="ED378" s="204"/>
      <c r="EE378" s="204"/>
      <c r="EF378" s="204"/>
      <c r="EG378" s="204"/>
      <c r="EH378" s="204"/>
      <c r="EI378" s="204"/>
      <c r="EJ378" s="204"/>
      <c r="EK378" s="204"/>
      <c r="EL378" s="204"/>
      <c r="EM378" s="204"/>
      <c r="EN378" s="204"/>
      <c r="EO378" s="204"/>
      <c r="EP378" s="204"/>
      <c r="EQ378" s="204"/>
      <c r="ER378" s="204"/>
      <c r="ES378" s="204"/>
      <c r="ET378" s="204"/>
      <c r="EU378" s="204"/>
      <c r="EV378" s="204"/>
      <c r="EW378" s="204"/>
      <c r="EX378" s="204"/>
      <c r="EY378" s="204"/>
      <c r="EZ378" s="204"/>
      <c r="FA378" s="204"/>
      <c r="FB378" s="204"/>
      <c r="FC378" s="204"/>
      <c r="FD378" s="204"/>
      <c r="FE378" s="204"/>
      <c r="FF378" s="204"/>
      <c r="FG378" s="204"/>
      <c r="FH378" s="204"/>
      <c r="FI378" s="204"/>
      <c r="FJ378" s="204"/>
      <c r="FK378" s="204"/>
      <c r="FL378" s="204"/>
      <c r="FM378" s="204"/>
      <c r="FN378" s="204"/>
      <c r="FO378" s="204"/>
      <c r="FP378" s="204"/>
      <c r="FQ378" s="204"/>
      <c r="FR378" s="204"/>
      <c r="FS378" s="204"/>
      <c r="FT378" s="204"/>
      <c r="FU378" s="204"/>
      <c r="FV378" s="204"/>
      <c r="FW378" s="204"/>
      <c r="FX378" s="204"/>
      <c r="FY378" s="204"/>
      <c r="FZ378" s="204"/>
      <c r="GA378" s="204"/>
      <c r="GB378" s="204"/>
      <c r="GC378" s="204"/>
      <c r="GD378" s="204"/>
      <c r="GE378" s="204"/>
      <c r="GF378" s="204"/>
      <c r="GG378" s="204"/>
      <c r="GH378" s="204"/>
      <c r="GI378" s="204"/>
      <c r="GJ378" s="204"/>
      <c r="GK378" s="204"/>
      <c r="GL378" s="204"/>
      <c r="GM378" s="204"/>
      <c r="GN378" s="204"/>
      <c r="GO378" s="204"/>
      <c r="GP378" s="204"/>
      <c r="GQ378" s="204"/>
      <c r="GR378" s="204"/>
      <c r="GS378" s="204"/>
      <c r="GT378" s="204"/>
      <c r="GU378" s="204"/>
      <c r="GV378" s="204"/>
      <c r="GW378" s="204"/>
      <c r="GX378" s="204"/>
      <c r="GY378" s="204"/>
      <c r="GZ378" s="204"/>
      <c r="HA378" s="204"/>
      <c r="HB378" s="204"/>
      <c r="HC378" s="204"/>
      <c r="HD378" s="204"/>
      <c r="HE378" s="204"/>
      <c r="HF378" s="204"/>
      <c r="HG378" s="204"/>
      <c r="HH378" s="180"/>
      <c r="HI378" s="180"/>
      <c r="HJ378" s="180"/>
      <c r="HK378" s="180"/>
      <c r="HL378" s="180"/>
      <c r="HM378" s="180"/>
      <c r="HN378" s="180"/>
    </row>
    <row r="379" spans="1:222" ht="39" x14ac:dyDescent="0.2">
      <c r="A379" s="21" t="s">
        <v>58</v>
      </c>
      <c r="B379" s="21" t="s">
        <v>87</v>
      </c>
      <c r="C379" s="21" t="s">
        <v>50</v>
      </c>
      <c r="D379" s="21" t="s">
        <v>60</v>
      </c>
      <c r="E379" s="45" t="s">
        <v>115</v>
      </c>
      <c r="F379" s="580">
        <v>2018005810199</v>
      </c>
      <c r="G379" s="76" t="s">
        <v>1203</v>
      </c>
      <c r="H379" s="22" t="s">
        <v>66</v>
      </c>
      <c r="I379" s="467">
        <v>36997</v>
      </c>
      <c r="J379" s="484" t="s">
        <v>975</v>
      </c>
      <c r="K379" s="484" t="s">
        <v>976</v>
      </c>
      <c r="L379" s="485">
        <v>200</v>
      </c>
      <c r="M379" s="485" t="s">
        <v>261</v>
      </c>
      <c r="N379" s="485" t="s">
        <v>918</v>
      </c>
      <c r="O379" s="36" t="s">
        <v>784</v>
      </c>
      <c r="P379" s="29">
        <f>Q379</f>
        <v>180000000</v>
      </c>
      <c r="Q379" s="193">
        <f t="shared" si="50"/>
        <v>180000000</v>
      </c>
      <c r="R379" s="34">
        <f t="shared" si="52"/>
        <v>180000000</v>
      </c>
      <c r="S379" s="199">
        <v>180000000</v>
      </c>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180"/>
      <c r="CD379" s="180"/>
      <c r="CE379" s="180"/>
      <c r="CF379" s="180"/>
      <c r="CG379" s="180"/>
      <c r="CH379" s="180"/>
      <c r="CI379" s="180"/>
      <c r="CJ379" s="180"/>
      <c r="CK379" s="180"/>
      <c r="CL379" s="180"/>
      <c r="CM379" s="180"/>
      <c r="CN379" s="180"/>
      <c r="CO379" s="180"/>
      <c r="CP379" s="180"/>
      <c r="CQ379" s="180"/>
      <c r="CR379" s="180"/>
      <c r="CS379" s="180"/>
      <c r="CT379" s="180"/>
      <c r="CU379" s="180"/>
      <c r="CV379" s="180"/>
      <c r="CW379" s="180"/>
      <c r="CX379" s="180"/>
      <c r="CY379" s="180"/>
      <c r="CZ379" s="180"/>
      <c r="DA379" s="180"/>
      <c r="DB379" s="180"/>
      <c r="DC379" s="180"/>
      <c r="DD379" s="180"/>
      <c r="DE379" s="180"/>
      <c r="DF379" s="180"/>
      <c r="DG379" s="180"/>
      <c r="DH379" s="180"/>
      <c r="DI379" s="180"/>
      <c r="DJ379" s="180"/>
      <c r="DK379" s="180"/>
      <c r="DL379" s="180"/>
      <c r="DM379" s="180"/>
      <c r="DN379" s="180"/>
      <c r="DO379" s="180"/>
      <c r="DP379" s="180"/>
      <c r="DQ379" s="180"/>
      <c r="DR379" s="180"/>
      <c r="DS379" s="180"/>
      <c r="DT379" s="180"/>
      <c r="DU379" s="180"/>
      <c r="DV379" s="180"/>
      <c r="DW379" s="180"/>
      <c r="DX379" s="180"/>
      <c r="DY379" s="180"/>
      <c r="DZ379" s="180"/>
      <c r="EA379" s="180"/>
      <c r="EB379" s="180"/>
      <c r="EC379" s="180"/>
      <c r="ED379" s="180"/>
      <c r="EE379" s="180"/>
      <c r="EF379" s="180"/>
      <c r="EG379" s="180"/>
      <c r="EH379" s="180"/>
      <c r="EI379" s="180"/>
      <c r="EJ379" s="180"/>
      <c r="EK379" s="180"/>
      <c r="EL379" s="180"/>
      <c r="EM379" s="180"/>
      <c r="EN379" s="180"/>
      <c r="EO379" s="180"/>
      <c r="EP379" s="180"/>
      <c r="EQ379" s="180"/>
      <c r="ER379" s="180"/>
      <c r="ES379" s="180"/>
      <c r="ET379" s="180"/>
      <c r="EU379" s="180"/>
      <c r="EV379" s="180"/>
      <c r="EW379" s="180"/>
      <c r="EX379" s="180"/>
      <c r="EY379" s="180"/>
      <c r="EZ379" s="180"/>
      <c r="FA379" s="180"/>
      <c r="FB379" s="180"/>
      <c r="FC379" s="180"/>
      <c r="FD379" s="180"/>
      <c r="FE379" s="180"/>
      <c r="FF379" s="180"/>
      <c r="FG379" s="180"/>
      <c r="FH379" s="180"/>
      <c r="FI379" s="180"/>
      <c r="FJ379" s="180"/>
      <c r="FK379" s="180"/>
      <c r="FL379" s="180"/>
      <c r="FM379" s="180"/>
      <c r="FN379" s="180"/>
      <c r="FO379" s="180"/>
      <c r="FP379" s="180"/>
      <c r="FQ379" s="180"/>
      <c r="FR379" s="180"/>
      <c r="FS379" s="180"/>
      <c r="FT379" s="180"/>
      <c r="FU379" s="180"/>
      <c r="FV379" s="180"/>
      <c r="FW379" s="180"/>
      <c r="FX379" s="180"/>
      <c r="FY379" s="180"/>
      <c r="FZ379" s="180"/>
      <c r="GA379" s="180"/>
      <c r="GB379" s="180"/>
      <c r="GC379" s="180"/>
      <c r="GD379" s="180"/>
      <c r="GE379" s="180"/>
      <c r="GF379" s="180"/>
      <c r="GG379" s="180"/>
      <c r="GH379" s="180"/>
      <c r="GI379" s="180"/>
      <c r="GJ379" s="180"/>
      <c r="GK379" s="180"/>
      <c r="GL379" s="180"/>
      <c r="GM379" s="180"/>
      <c r="GN379" s="180"/>
      <c r="GO379" s="180"/>
      <c r="GP379" s="180"/>
      <c r="GQ379" s="180"/>
      <c r="GR379" s="180"/>
      <c r="GS379" s="180"/>
      <c r="GT379" s="180"/>
      <c r="GU379" s="180"/>
      <c r="GV379" s="180"/>
      <c r="GW379" s="180"/>
      <c r="GX379" s="180"/>
      <c r="GY379" s="180"/>
      <c r="GZ379" s="180"/>
      <c r="HA379" s="180"/>
      <c r="HB379" s="180"/>
      <c r="HC379" s="180"/>
      <c r="HD379" s="180"/>
      <c r="HE379" s="180"/>
      <c r="HF379" s="180"/>
      <c r="HG379" s="180"/>
      <c r="HH379" s="180"/>
      <c r="HI379" s="180"/>
      <c r="HJ379" s="180"/>
      <c r="HK379" s="180"/>
      <c r="HL379" s="180"/>
      <c r="HM379" s="180"/>
      <c r="HN379" s="180"/>
    </row>
    <row r="380" spans="1:222" x14ac:dyDescent="0.2">
      <c r="A380" s="30" t="s">
        <v>58</v>
      </c>
      <c r="B380" s="30" t="s">
        <v>87</v>
      </c>
      <c r="C380" s="30" t="s">
        <v>50</v>
      </c>
      <c r="D380" s="30" t="s">
        <v>71</v>
      </c>
      <c r="E380" s="89"/>
      <c r="F380" s="570"/>
      <c r="G380" s="104"/>
      <c r="H380" s="19"/>
      <c r="I380" s="446"/>
      <c r="J380" s="446"/>
      <c r="K380" s="446"/>
      <c r="L380" s="447"/>
      <c r="M380" s="446"/>
      <c r="N380" s="446"/>
      <c r="O380" s="20" t="s">
        <v>222</v>
      </c>
      <c r="P380" s="29">
        <f>Q380</f>
        <v>0</v>
      </c>
      <c r="Q380" s="193">
        <f t="shared" si="50"/>
        <v>0</v>
      </c>
      <c r="R380" s="34">
        <f t="shared" si="52"/>
        <v>0</v>
      </c>
      <c r="S380" s="199"/>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180"/>
      <c r="CD380" s="180"/>
      <c r="CE380" s="180"/>
      <c r="CF380" s="180"/>
      <c r="CG380" s="180"/>
      <c r="CH380" s="180"/>
      <c r="CI380" s="180"/>
      <c r="CJ380" s="180"/>
      <c r="CK380" s="180"/>
      <c r="CL380" s="180"/>
      <c r="CM380" s="180"/>
      <c r="CN380" s="180"/>
      <c r="CO380" s="180"/>
      <c r="CP380" s="180"/>
      <c r="CQ380" s="180"/>
      <c r="CR380" s="180"/>
      <c r="CS380" s="180"/>
      <c r="CT380" s="180"/>
      <c r="CU380" s="180"/>
      <c r="CV380" s="180"/>
      <c r="CW380" s="180"/>
      <c r="CX380" s="180"/>
      <c r="CY380" s="180"/>
      <c r="CZ380" s="180"/>
      <c r="DA380" s="180"/>
      <c r="DB380" s="180"/>
      <c r="DC380" s="180"/>
      <c r="DD380" s="180"/>
      <c r="DE380" s="180"/>
      <c r="DF380" s="180"/>
      <c r="DG380" s="180"/>
      <c r="DH380" s="180"/>
      <c r="DI380" s="180"/>
      <c r="DJ380" s="180"/>
      <c r="DK380" s="180"/>
      <c r="DL380" s="180"/>
      <c r="DM380" s="180"/>
      <c r="DN380" s="180"/>
      <c r="DO380" s="180"/>
      <c r="DP380" s="180"/>
      <c r="DQ380" s="180"/>
      <c r="DR380" s="180"/>
      <c r="DS380" s="180"/>
      <c r="DT380" s="180"/>
      <c r="DU380" s="180"/>
      <c r="DV380" s="180"/>
      <c r="DW380" s="180"/>
      <c r="DX380" s="180"/>
      <c r="DY380" s="180"/>
      <c r="DZ380" s="180"/>
      <c r="EA380" s="180"/>
      <c r="EB380" s="180"/>
      <c r="EC380" s="180"/>
      <c r="ED380" s="180"/>
      <c r="EE380" s="180"/>
      <c r="EF380" s="180"/>
      <c r="EG380" s="180"/>
      <c r="EH380" s="180"/>
      <c r="EI380" s="180"/>
      <c r="EJ380" s="180"/>
      <c r="EK380" s="180"/>
      <c r="EL380" s="180"/>
      <c r="EM380" s="180"/>
      <c r="EN380" s="180"/>
      <c r="EO380" s="180"/>
      <c r="EP380" s="180"/>
      <c r="EQ380" s="180"/>
      <c r="ER380" s="180"/>
      <c r="ES380" s="180"/>
      <c r="ET380" s="180"/>
      <c r="EU380" s="180"/>
      <c r="EV380" s="180"/>
      <c r="EW380" s="180"/>
      <c r="EX380" s="180"/>
      <c r="EY380" s="180"/>
      <c r="EZ380" s="180"/>
      <c r="FA380" s="180"/>
      <c r="FB380" s="180"/>
      <c r="FC380" s="180"/>
      <c r="FD380" s="180"/>
      <c r="FE380" s="180"/>
      <c r="FF380" s="180"/>
      <c r="FG380" s="180"/>
      <c r="FH380" s="180"/>
      <c r="FI380" s="180"/>
      <c r="FJ380" s="180"/>
      <c r="FK380" s="180"/>
      <c r="FL380" s="180"/>
      <c r="FM380" s="180"/>
      <c r="FN380" s="180"/>
      <c r="FO380" s="180"/>
      <c r="FP380" s="180"/>
      <c r="FQ380" s="180"/>
      <c r="FR380" s="180"/>
      <c r="FS380" s="180"/>
      <c r="FT380" s="180"/>
      <c r="FU380" s="180"/>
      <c r="FV380" s="180"/>
      <c r="FW380" s="180"/>
      <c r="FX380" s="180"/>
      <c r="FY380" s="180"/>
      <c r="FZ380" s="180"/>
      <c r="GA380" s="180"/>
      <c r="GB380" s="180"/>
      <c r="GC380" s="180"/>
      <c r="GD380" s="180"/>
      <c r="GE380" s="180"/>
      <c r="GF380" s="180"/>
      <c r="GG380" s="180"/>
      <c r="GH380" s="180"/>
      <c r="GI380" s="180"/>
      <c r="GJ380" s="180"/>
      <c r="GK380" s="180"/>
      <c r="GL380" s="180"/>
      <c r="GM380" s="180"/>
      <c r="GN380" s="180"/>
      <c r="GO380" s="180"/>
      <c r="GP380" s="180"/>
      <c r="GQ380" s="180"/>
      <c r="GR380" s="180"/>
      <c r="GS380" s="180"/>
      <c r="GT380" s="180"/>
      <c r="GU380" s="180"/>
      <c r="GV380" s="180"/>
      <c r="GW380" s="180"/>
      <c r="GX380" s="180"/>
      <c r="GY380" s="180"/>
      <c r="GZ380" s="180"/>
      <c r="HA380" s="180"/>
      <c r="HB380" s="180"/>
      <c r="HC380" s="180"/>
      <c r="HD380" s="180"/>
      <c r="HE380" s="180"/>
      <c r="HF380" s="180"/>
      <c r="HG380" s="180"/>
      <c r="HH380" s="180"/>
      <c r="HI380" s="180"/>
      <c r="HJ380" s="180"/>
      <c r="HK380" s="180"/>
      <c r="HL380" s="180"/>
      <c r="HM380" s="180"/>
      <c r="HN380" s="180"/>
    </row>
    <row r="381" spans="1:222" x14ac:dyDescent="0.2">
      <c r="A381" s="60" t="s">
        <v>58</v>
      </c>
      <c r="B381" s="60" t="s">
        <v>87</v>
      </c>
      <c r="C381" s="60" t="s">
        <v>50</v>
      </c>
      <c r="D381" s="60" t="s">
        <v>71</v>
      </c>
      <c r="E381" s="92" t="s">
        <v>58</v>
      </c>
      <c r="F381" s="576"/>
      <c r="G381" s="98"/>
      <c r="H381" s="56"/>
      <c r="I381" s="451"/>
      <c r="J381" s="451"/>
      <c r="K381" s="451"/>
      <c r="L381" s="452"/>
      <c r="M381" s="451"/>
      <c r="N381" s="451"/>
      <c r="O381" s="63" t="s">
        <v>223</v>
      </c>
      <c r="P381" s="29"/>
      <c r="Q381" s="193">
        <f t="shared" si="50"/>
        <v>0</v>
      </c>
      <c r="R381" s="34">
        <f t="shared" si="52"/>
        <v>0</v>
      </c>
      <c r="S381" s="199"/>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204"/>
      <c r="CD381" s="204"/>
      <c r="CE381" s="204"/>
      <c r="CF381" s="204"/>
      <c r="CG381" s="204"/>
      <c r="CH381" s="204"/>
      <c r="CI381" s="204"/>
      <c r="CJ381" s="204"/>
      <c r="CK381" s="204"/>
      <c r="CL381" s="204"/>
      <c r="CM381" s="204"/>
      <c r="CN381" s="204"/>
      <c r="CO381" s="204"/>
      <c r="CP381" s="204"/>
      <c r="CQ381" s="204"/>
      <c r="CR381" s="204"/>
      <c r="CS381" s="204"/>
      <c r="CT381" s="204"/>
      <c r="CU381" s="204"/>
      <c r="CV381" s="204"/>
      <c r="CW381" s="204"/>
      <c r="CX381" s="204"/>
      <c r="CY381" s="204"/>
      <c r="CZ381" s="204"/>
      <c r="DA381" s="204"/>
      <c r="DB381" s="204"/>
      <c r="DC381" s="204"/>
      <c r="DD381" s="204"/>
      <c r="DE381" s="204"/>
      <c r="DF381" s="204"/>
      <c r="DG381" s="204"/>
      <c r="DH381" s="204"/>
      <c r="DI381" s="204"/>
      <c r="DJ381" s="204"/>
      <c r="DK381" s="204"/>
      <c r="DL381" s="204"/>
      <c r="DM381" s="204"/>
      <c r="DN381" s="204"/>
      <c r="DO381" s="204"/>
      <c r="DP381" s="204"/>
      <c r="DQ381" s="204"/>
      <c r="DR381" s="204"/>
      <c r="DS381" s="204"/>
      <c r="DT381" s="204"/>
      <c r="DU381" s="204"/>
      <c r="DV381" s="204"/>
      <c r="DW381" s="204"/>
      <c r="DX381" s="204"/>
      <c r="DY381" s="204"/>
      <c r="DZ381" s="204"/>
      <c r="EA381" s="204"/>
      <c r="EB381" s="204"/>
      <c r="EC381" s="204"/>
      <c r="ED381" s="204"/>
      <c r="EE381" s="204"/>
      <c r="EF381" s="204"/>
      <c r="EG381" s="204"/>
      <c r="EH381" s="204"/>
      <c r="EI381" s="204"/>
      <c r="EJ381" s="204"/>
      <c r="EK381" s="204"/>
      <c r="EL381" s="204"/>
      <c r="EM381" s="204"/>
      <c r="EN381" s="204"/>
      <c r="EO381" s="204"/>
      <c r="EP381" s="204"/>
      <c r="EQ381" s="204"/>
      <c r="ER381" s="204"/>
      <c r="ES381" s="204"/>
      <c r="ET381" s="204"/>
      <c r="EU381" s="204"/>
      <c r="EV381" s="204"/>
      <c r="EW381" s="204"/>
      <c r="EX381" s="204"/>
      <c r="EY381" s="204"/>
      <c r="EZ381" s="204"/>
      <c r="FA381" s="204"/>
      <c r="FB381" s="204"/>
      <c r="FC381" s="204"/>
      <c r="FD381" s="204"/>
      <c r="FE381" s="204"/>
      <c r="FF381" s="204"/>
      <c r="FG381" s="204"/>
      <c r="FH381" s="204"/>
      <c r="FI381" s="204"/>
      <c r="FJ381" s="204"/>
      <c r="FK381" s="204"/>
      <c r="FL381" s="204"/>
      <c r="FM381" s="204"/>
      <c r="FN381" s="204"/>
      <c r="FO381" s="204"/>
      <c r="FP381" s="204"/>
      <c r="FQ381" s="204"/>
      <c r="FR381" s="204"/>
      <c r="FS381" s="204"/>
      <c r="FT381" s="204"/>
      <c r="FU381" s="204"/>
      <c r="FV381" s="204"/>
      <c r="FW381" s="204"/>
      <c r="FX381" s="204"/>
      <c r="FY381" s="204"/>
      <c r="FZ381" s="204"/>
      <c r="GA381" s="204"/>
      <c r="GB381" s="204"/>
      <c r="GC381" s="204"/>
      <c r="GD381" s="204"/>
      <c r="GE381" s="204"/>
      <c r="GF381" s="204"/>
      <c r="GG381" s="204"/>
      <c r="GH381" s="204"/>
      <c r="GI381" s="204"/>
      <c r="GJ381" s="204"/>
      <c r="GK381" s="204"/>
      <c r="GL381" s="204"/>
      <c r="GM381" s="204"/>
      <c r="GN381" s="204"/>
      <c r="GO381" s="204"/>
      <c r="GP381" s="204"/>
      <c r="GQ381" s="204"/>
      <c r="GR381" s="204"/>
      <c r="GS381" s="204"/>
      <c r="GT381" s="204"/>
      <c r="GU381" s="204"/>
      <c r="GV381" s="204"/>
      <c r="GW381" s="204"/>
      <c r="GX381" s="204"/>
      <c r="GY381" s="204"/>
      <c r="GZ381" s="204"/>
      <c r="HA381" s="204"/>
      <c r="HB381" s="204"/>
      <c r="HC381" s="204"/>
      <c r="HD381" s="204"/>
      <c r="HE381" s="204"/>
      <c r="HF381" s="204"/>
      <c r="HG381" s="204"/>
      <c r="HH381" s="180"/>
      <c r="HI381" s="180"/>
      <c r="HJ381" s="180"/>
      <c r="HK381" s="180"/>
      <c r="HL381" s="180"/>
      <c r="HM381" s="180"/>
      <c r="HN381" s="180"/>
    </row>
    <row r="382" spans="1:222" ht="39" x14ac:dyDescent="0.2">
      <c r="A382" s="21" t="s">
        <v>58</v>
      </c>
      <c r="B382" s="21" t="s">
        <v>87</v>
      </c>
      <c r="C382" s="21" t="s">
        <v>50</v>
      </c>
      <c r="D382" s="21" t="s">
        <v>71</v>
      </c>
      <c r="E382" s="45" t="s">
        <v>58</v>
      </c>
      <c r="F382" s="580">
        <v>2018005810194</v>
      </c>
      <c r="G382" s="76" t="s">
        <v>1204</v>
      </c>
      <c r="H382" s="22" t="s">
        <v>66</v>
      </c>
      <c r="I382" s="467">
        <v>36967</v>
      </c>
      <c r="J382" s="484" t="s">
        <v>977</v>
      </c>
      <c r="K382" s="484" t="s">
        <v>978</v>
      </c>
      <c r="L382" s="485">
        <v>150</v>
      </c>
      <c r="M382" s="485" t="s">
        <v>261</v>
      </c>
      <c r="N382" s="485" t="s">
        <v>918</v>
      </c>
      <c r="O382" s="36" t="s">
        <v>747</v>
      </c>
      <c r="P382" s="29">
        <f>Q382</f>
        <v>180000000</v>
      </c>
      <c r="Q382" s="193">
        <f t="shared" si="50"/>
        <v>180000000</v>
      </c>
      <c r="R382" s="34">
        <f t="shared" si="52"/>
        <v>180000000</v>
      </c>
      <c r="S382" s="199">
        <v>180000000</v>
      </c>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180"/>
      <c r="CD382" s="180"/>
      <c r="CE382" s="180"/>
      <c r="CF382" s="180"/>
      <c r="CG382" s="180"/>
      <c r="CH382" s="180"/>
      <c r="CI382" s="180"/>
      <c r="CJ382" s="180"/>
      <c r="CK382" s="180"/>
      <c r="CL382" s="180"/>
      <c r="CM382" s="180"/>
      <c r="CN382" s="180"/>
      <c r="CO382" s="180"/>
      <c r="CP382" s="180"/>
      <c r="CQ382" s="180"/>
      <c r="CR382" s="180"/>
      <c r="CS382" s="180"/>
      <c r="CT382" s="180"/>
      <c r="CU382" s="180"/>
      <c r="CV382" s="180"/>
      <c r="CW382" s="180"/>
      <c r="CX382" s="180"/>
      <c r="CY382" s="180"/>
      <c r="CZ382" s="180"/>
      <c r="DA382" s="180"/>
      <c r="DB382" s="180"/>
      <c r="DC382" s="180"/>
      <c r="DD382" s="180"/>
      <c r="DE382" s="180"/>
      <c r="DF382" s="180"/>
      <c r="DG382" s="180"/>
      <c r="DH382" s="180"/>
      <c r="DI382" s="180"/>
      <c r="DJ382" s="180"/>
      <c r="DK382" s="180"/>
      <c r="DL382" s="180"/>
      <c r="DM382" s="180"/>
      <c r="DN382" s="180"/>
      <c r="DO382" s="180"/>
      <c r="DP382" s="180"/>
      <c r="DQ382" s="180"/>
      <c r="DR382" s="180"/>
      <c r="DS382" s="180"/>
      <c r="DT382" s="180"/>
      <c r="DU382" s="180"/>
      <c r="DV382" s="180"/>
      <c r="DW382" s="180"/>
      <c r="DX382" s="180"/>
      <c r="DY382" s="180"/>
      <c r="DZ382" s="180"/>
      <c r="EA382" s="180"/>
      <c r="EB382" s="180"/>
      <c r="EC382" s="180"/>
      <c r="ED382" s="180"/>
      <c r="EE382" s="180"/>
      <c r="EF382" s="180"/>
      <c r="EG382" s="180"/>
      <c r="EH382" s="180"/>
      <c r="EI382" s="180"/>
      <c r="EJ382" s="180"/>
      <c r="EK382" s="180"/>
      <c r="EL382" s="180"/>
      <c r="EM382" s="180"/>
      <c r="EN382" s="180"/>
      <c r="EO382" s="180"/>
      <c r="EP382" s="180"/>
      <c r="EQ382" s="180"/>
      <c r="ER382" s="180"/>
      <c r="ES382" s="180"/>
      <c r="ET382" s="180"/>
      <c r="EU382" s="180"/>
      <c r="EV382" s="180"/>
      <c r="EW382" s="180"/>
      <c r="EX382" s="180"/>
      <c r="EY382" s="180"/>
      <c r="EZ382" s="180"/>
      <c r="FA382" s="180"/>
      <c r="FB382" s="180"/>
      <c r="FC382" s="180"/>
      <c r="FD382" s="180"/>
      <c r="FE382" s="180"/>
      <c r="FF382" s="180"/>
      <c r="FG382" s="180"/>
      <c r="FH382" s="180"/>
      <c r="FI382" s="180"/>
      <c r="FJ382" s="180"/>
      <c r="FK382" s="180"/>
      <c r="FL382" s="180"/>
      <c r="FM382" s="180"/>
      <c r="FN382" s="180"/>
      <c r="FO382" s="180"/>
      <c r="FP382" s="180"/>
      <c r="FQ382" s="180"/>
      <c r="FR382" s="180"/>
      <c r="FS382" s="180"/>
      <c r="FT382" s="180"/>
      <c r="FU382" s="180"/>
      <c r="FV382" s="180"/>
      <c r="FW382" s="180"/>
      <c r="FX382" s="180"/>
      <c r="FY382" s="180"/>
      <c r="FZ382" s="180"/>
      <c r="GA382" s="180"/>
      <c r="GB382" s="180"/>
      <c r="GC382" s="180"/>
      <c r="GD382" s="180"/>
      <c r="GE382" s="180"/>
      <c r="GF382" s="180"/>
      <c r="GG382" s="180"/>
      <c r="GH382" s="180"/>
      <c r="GI382" s="180"/>
      <c r="GJ382" s="180"/>
      <c r="GK382" s="180"/>
      <c r="GL382" s="180"/>
      <c r="GM382" s="180"/>
      <c r="GN382" s="180"/>
      <c r="GO382" s="180"/>
      <c r="GP382" s="180"/>
      <c r="GQ382" s="180"/>
      <c r="GR382" s="180"/>
      <c r="GS382" s="180"/>
      <c r="GT382" s="180"/>
      <c r="GU382" s="180"/>
      <c r="GV382" s="180"/>
      <c r="GW382" s="180"/>
      <c r="GX382" s="180"/>
      <c r="GY382" s="180"/>
      <c r="GZ382" s="180"/>
      <c r="HA382" s="180"/>
      <c r="HB382" s="180"/>
      <c r="HC382" s="180"/>
      <c r="HD382" s="180"/>
      <c r="HE382" s="180"/>
      <c r="HF382" s="180"/>
      <c r="HG382" s="180"/>
      <c r="HH382" s="180"/>
      <c r="HI382" s="180"/>
      <c r="HJ382" s="180"/>
      <c r="HK382" s="180"/>
      <c r="HL382" s="180"/>
      <c r="HM382" s="180"/>
      <c r="HN382" s="180"/>
    </row>
    <row r="383" spans="1:222" x14ac:dyDescent="0.2">
      <c r="A383" s="30" t="s">
        <v>58</v>
      </c>
      <c r="B383" s="30" t="s">
        <v>87</v>
      </c>
      <c r="C383" s="30" t="s">
        <v>50</v>
      </c>
      <c r="D383" s="30" t="s">
        <v>96</v>
      </c>
      <c r="E383" s="89"/>
      <c r="F383" s="570"/>
      <c r="G383" s="97"/>
      <c r="H383" s="19"/>
      <c r="I383" s="446"/>
      <c r="J383" s="446"/>
      <c r="K383" s="446"/>
      <c r="L383" s="447"/>
      <c r="M383" s="446"/>
      <c r="N383" s="446"/>
      <c r="O383" s="20" t="s">
        <v>97</v>
      </c>
      <c r="P383" s="29">
        <f>Q383</f>
        <v>0</v>
      </c>
      <c r="Q383" s="193">
        <f t="shared" si="50"/>
        <v>0</v>
      </c>
      <c r="R383" s="34">
        <f t="shared" si="52"/>
        <v>0</v>
      </c>
      <c r="S383" s="199"/>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204"/>
      <c r="CD383" s="204"/>
      <c r="CE383" s="204"/>
      <c r="CF383" s="204"/>
      <c r="CG383" s="204"/>
      <c r="CH383" s="204"/>
      <c r="CI383" s="204"/>
      <c r="CJ383" s="204"/>
      <c r="CK383" s="204"/>
      <c r="CL383" s="204"/>
      <c r="CM383" s="204"/>
      <c r="CN383" s="204"/>
      <c r="CO383" s="204"/>
      <c r="CP383" s="204"/>
      <c r="CQ383" s="204"/>
      <c r="CR383" s="204"/>
      <c r="CS383" s="204"/>
      <c r="CT383" s="204"/>
      <c r="CU383" s="204"/>
      <c r="CV383" s="204"/>
      <c r="CW383" s="204"/>
      <c r="CX383" s="204"/>
      <c r="CY383" s="204"/>
      <c r="CZ383" s="204"/>
      <c r="DA383" s="204"/>
      <c r="DB383" s="204"/>
      <c r="DC383" s="204"/>
      <c r="DD383" s="204"/>
      <c r="DE383" s="204"/>
      <c r="DF383" s="204"/>
      <c r="DG383" s="204"/>
      <c r="DH383" s="204"/>
      <c r="DI383" s="204"/>
      <c r="DJ383" s="204"/>
      <c r="DK383" s="204"/>
      <c r="DL383" s="204"/>
      <c r="DM383" s="204"/>
      <c r="DN383" s="204"/>
      <c r="DO383" s="204"/>
      <c r="DP383" s="204"/>
      <c r="DQ383" s="204"/>
      <c r="DR383" s="204"/>
      <c r="DS383" s="204"/>
      <c r="DT383" s="204"/>
      <c r="DU383" s="204"/>
      <c r="DV383" s="204"/>
      <c r="DW383" s="204"/>
      <c r="DX383" s="204"/>
      <c r="DY383" s="204"/>
      <c r="DZ383" s="204"/>
      <c r="EA383" s="204"/>
      <c r="EB383" s="204"/>
      <c r="EC383" s="204"/>
      <c r="ED383" s="204"/>
      <c r="EE383" s="204"/>
      <c r="EF383" s="204"/>
      <c r="EG383" s="204"/>
      <c r="EH383" s="204"/>
      <c r="EI383" s="204"/>
      <c r="EJ383" s="204"/>
      <c r="EK383" s="204"/>
      <c r="EL383" s="204"/>
      <c r="EM383" s="204"/>
      <c r="EN383" s="204"/>
      <c r="EO383" s="204"/>
      <c r="EP383" s="204"/>
      <c r="EQ383" s="204"/>
      <c r="ER383" s="204"/>
      <c r="ES383" s="204"/>
      <c r="ET383" s="204"/>
      <c r="EU383" s="204"/>
      <c r="EV383" s="204"/>
      <c r="EW383" s="204"/>
      <c r="EX383" s="204"/>
      <c r="EY383" s="204"/>
      <c r="EZ383" s="204"/>
      <c r="FA383" s="204"/>
      <c r="FB383" s="204"/>
      <c r="FC383" s="204"/>
      <c r="FD383" s="204"/>
      <c r="FE383" s="204"/>
      <c r="FF383" s="204"/>
      <c r="FG383" s="204"/>
      <c r="FH383" s="204"/>
      <c r="FI383" s="204"/>
      <c r="FJ383" s="204"/>
      <c r="FK383" s="204"/>
      <c r="FL383" s="204"/>
      <c r="FM383" s="204"/>
      <c r="FN383" s="204"/>
      <c r="FO383" s="204"/>
      <c r="FP383" s="204"/>
      <c r="FQ383" s="204"/>
      <c r="FR383" s="204"/>
      <c r="FS383" s="204"/>
      <c r="FT383" s="204"/>
      <c r="FU383" s="204"/>
      <c r="FV383" s="204"/>
      <c r="FW383" s="204"/>
      <c r="FX383" s="204"/>
      <c r="FY383" s="204"/>
      <c r="FZ383" s="204"/>
      <c r="GA383" s="204"/>
      <c r="GB383" s="204"/>
      <c r="GC383" s="204"/>
      <c r="GD383" s="204"/>
      <c r="GE383" s="204"/>
      <c r="GF383" s="204"/>
      <c r="GG383" s="204"/>
      <c r="GH383" s="204"/>
      <c r="GI383" s="204"/>
      <c r="GJ383" s="204"/>
      <c r="GK383" s="204"/>
      <c r="GL383" s="204"/>
      <c r="GM383" s="204"/>
      <c r="GN383" s="204"/>
      <c r="GO383" s="204"/>
      <c r="GP383" s="204"/>
      <c r="GQ383" s="204"/>
      <c r="GR383" s="204"/>
      <c r="GS383" s="204"/>
      <c r="GT383" s="204"/>
      <c r="GU383" s="204"/>
      <c r="GV383" s="204"/>
      <c r="GW383" s="204"/>
      <c r="GX383" s="204"/>
      <c r="GY383" s="204"/>
      <c r="GZ383" s="204"/>
      <c r="HA383" s="204"/>
      <c r="HB383" s="204"/>
      <c r="HC383" s="204"/>
      <c r="HD383" s="204"/>
      <c r="HE383" s="204"/>
      <c r="HF383" s="204"/>
      <c r="HG383" s="204"/>
      <c r="HH383" s="204"/>
      <c r="HI383" s="204"/>
      <c r="HJ383" s="204"/>
      <c r="HK383" s="204"/>
      <c r="HL383" s="204"/>
      <c r="HM383" s="204"/>
      <c r="HN383" s="204"/>
    </row>
    <row r="384" spans="1:222" x14ac:dyDescent="0.2">
      <c r="A384" s="60" t="s">
        <v>58</v>
      </c>
      <c r="B384" s="60" t="s">
        <v>87</v>
      </c>
      <c r="C384" s="60" t="s">
        <v>50</v>
      </c>
      <c r="D384" s="60" t="s">
        <v>96</v>
      </c>
      <c r="E384" s="92" t="s">
        <v>62</v>
      </c>
      <c r="F384" s="576"/>
      <c r="G384" s="98"/>
      <c r="H384" s="56"/>
      <c r="I384" s="451"/>
      <c r="J384" s="451"/>
      <c r="K384" s="451"/>
      <c r="L384" s="452"/>
      <c r="M384" s="451"/>
      <c r="N384" s="451"/>
      <c r="O384" s="63" t="s">
        <v>224</v>
      </c>
      <c r="P384" s="29"/>
      <c r="Q384" s="193">
        <f t="shared" si="50"/>
        <v>0</v>
      </c>
      <c r="R384" s="34">
        <f t="shared" si="52"/>
        <v>0</v>
      </c>
      <c r="S384" s="199"/>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204"/>
      <c r="CD384" s="204"/>
      <c r="CE384" s="204"/>
      <c r="CF384" s="204"/>
      <c r="CG384" s="204"/>
      <c r="CH384" s="204"/>
      <c r="CI384" s="204"/>
      <c r="CJ384" s="204"/>
      <c r="CK384" s="204"/>
      <c r="CL384" s="204"/>
      <c r="CM384" s="204"/>
      <c r="CN384" s="204"/>
      <c r="CO384" s="204"/>
      <c r="CP384" s="204"/>
      <c r="CQ384" s="204"/>
      <c r="CR384" s="204"/>
      <c r="CS384" s="204"/>
      <c r="CT384" s="204"/>
      <c r="CU384" s="204"/>
      <c r="CV384" s="204"/>
      <c r="CW384" s="204"/>
      <c r="CX384" s="204"/>
      <c r="CY384" s="204"/>
      <c r="CZ384" s="204"/>
      <c r="DA384" s="204"/>
      <c r="DB384" s="204"/>
      <c r="DC384" s="204"/>
      <c r="DD384" s="204"/>
      <c r="DE384" s="204"/>
      <c r="DF384" s="204"/>
      <c r="DG384" s="204"/>
      <c r="DH384" s="204"/>
      <c r="DI384" s="204"/>
      <c r="DJ384" s="204"/>
      <c r="DK384" s="204"/>
      <c r="DL384" s="204"/>
      <c r="DM384" s="204"/>
      <c r="DN384" s="204"/>
      <c r="DO384" s="204"/>
      <c r="DP384" s="204"/>
      <c r="DQ384" s="204"/>
      <c r="DR384" s="204"/>
      <c r="DS384" s="204"/>
      <c r="DT384" s="204"/>
      <c r="DU384" s="204"/>
      <c r="DV384" s="204"/>
      <c r="DW384" s="204"/>
      <c r="DX384" s="204"/>
      <c r="DY384" s="204"/>
      <c r="DZ384" s="204"/>
      <c r="EA384" s="204"/>
      <c r="EB384" s="204"/>
      <c r="EC384" s="204"/>
      <c r="ED384" s="204"/>
      <c r="EE384" s="204"/>
      <c r="EF384" s="204"/>
      <c r="EG384" s="204"/>
      <c r="EH384" s="204"/>
      <c r="EI384" s="204"/>
      <c r="EJ384" s="204"/>
      <c r="EK384" s="204"/>
      <c r="EL384" s="204"/>
      <c r="EM384" s="204"/>
      <c r="EN384" s="204"/>
      <c r="EO384" s="204"/>
      <c r="EP384" s="204"/>
      <c r="EQ384" s="204"/>
      <c r="ER384" s="204"/>
      <c r="ES384" s="204"/>
      <c r="ET384" s="204"/>
      <c r="EU384" s="204"/>
      <c r="EV384" s="204"/>
      <c r="EW384" s="204"/>
      <c r="EX384" s="204"/>
      <c r="EY384" s="204"/>
      <c r="EZ384" s="204"/>
      <c r="FA384" s="204"/>
      <c r="FB384" s="204"/>
      <c r="FC384" s="204"/>
      <c r="FD384" s="204"/>
      <c r="FE384" s="204"/>
      <c r="FF384" s="204"/>
      <c r="FG384" s="204"/>
      <c r="FH384" s="204"/>
      <c r="FI384" s="204"/>
      <c r="FJ384" s="204"/>
      <c r="FK384" s="204"/>
      <c r="FL384" s="204"/>
      <c r="FM384" s="204"/>
      <c r="FN384" s="204"/>
      <c r="FO384" s="204"/>
      <c r="FP384" s="204"/>
      <c r="FQ384" s="204"/>
      <c r="FR384" s="204"/>
      <c r="FS384" s="204"/>
      <c r="FT384" s="204"/>
      <c r="FU384" s="204"/>
      <c r="FV384" s="204"/>
      <c r="FW384" s="204"/>
      <c r="FX384" s="204"/>
      <c r="FY384" s="204"/>
      <c r="FZ384" s="204"/>
      <c r="GA384" s="204"/>
      <c r="GB384" s="204"/>
      <c r="GC384" s="204"/>
      <c r="GD384" s="204"/>
      <c r="GE384" s="204"/>
      <c r="GF384" s="204"/>
      <c r="GG384" s="204"/>
      <c r="GH384" s="204"/>
      <c r="GI384" s="204"/>
      <c r="GJ384" s="204"/>
      <c r="GK384" s="204"/>
      <c r="GL384" s="204"/>
      <c r="GM384" s="204"/>
      <c r="GN384" s="204"/>
      <c r="GO384" s="204"/>
      <c r="GP384" s="204"/>
      <c r="GQ384" s="204"/>
      <c r="GR384" s="204"/>
      <c r="GS384" s="204"/>
      <c r="GT384" s="204"/>
      <c r="GU384" s="204"/>
      <c r="GV384" s="204"/>
      <c r="GW384" s="204"/>
      <c r="GX384" s="204"/>
      <c r="GY384" s="204"/>
      <c r="GZ384" s="204"/>
      <c r="HA384" s="204"/>
      <c r="HB384" s="204"/>
      <c r="HC384" s="204"/>
      <c r="HD384" s="204"/>
      <c r="HE384" s="204"/>
      <c r="HF384" s="204"/>
      <c r="HG384" s="204"/>
      <c r="HH384" s="180"/>
      <c r="HI384" s="180"/>
      <c r="HJ384" s="180"/>
      <c r="HK384" s="180"/>
      <c r="HL384" s="180"/>
      <c r="HM384" s="180"/>
      <c r="HN384" s="180"/>
    </row>
    <row r="385" spans="1:222" ht="39" x14ac:dyDescent="0.2">
      <c r="A385" s="21" t="s">
        <v>58</v>
      </c>
      <c r="B385" s="21" t="s">
        <v>87</v>
      </c>
      <c r="C385" s="21" t="s">
        <v>50</v>
      </c>
      <c r="D385" s="21" t="s">
        <v>96</v>
      </c>
      <c r="E385" s="45" t="s">
        <v>62</v>
      </c>
      <c r="F385" s="568">
        <v>2018005810153</v>
      </c>
      <c r="G385" s="78" t="s">
        <v>480</v>
      </c>
      <c r="H385" s="50" t="s">
        <v>66</v>
      </c>
      <c r="I385" s="459">
        <v>37090</v>
      </c>
      <c r="J385" s="455" t="s">
        <v>481</v>
      </c>
      <c r="K385" s="455" t="s">
        <v>482</v>
      </c>
      <c r="L385" s="456">
        <v>1</v>
      </c>
      <c r="M385" s="485" t="s">
        <v>261</v>
      </c>
      <c r="N385" s="485" t="s">
        <v>918</v>
      </c>
      <c r="O385" s="173" t="s">
        <v>659</v>
      </c>
      <c r="P385" s="29">
        <f>Q385</f>
        <v>250000000</v>
      </c>
      <c r="Q385" s="193">
        <f t="shared" si="50"/>
        <v>250000000</v>
      </c>
      <c r="R385" s="34">
        <f t="shared" si="52"/>
        <v>250000000</v>
      </c>
      <c r="S385" s="312">
        <v>250000000</v>
      </c>
      <c r="T385" s="313"/>
      <c r="U385" s="313"/>
      <c r="V385" s="313"/>
      <c r="W385" s="313"/>
      <c r="X385" s="313"/>
      <c r="Y385" s="313"/>
      <c r="Z385" s="313"/>
      <c r="AA385" s="313"/>
      <c r="AB385" s="313"/>
      <c r="AC385" s="313"/>
      <c r="AD385" s="313"/>
      <c r="AE385" s="313"/>
      <c r="AF385" s="313"/>
      <c r="AG385" s="313"/>
      <c r="AH385" s="313"/>
      <c r="AI385" s="313"/>
      <c r="AJ385" s="313"/>
      <c r="AK385" s="313"/>
      <c r="AL385" s="313"/>
      <c r="AM385" s="313"/>
      <c r="AN385" s="313"/>
      <c r="AO385" s="313"/>
      <c r="AP385" s="313"/>
      <c r="AQ385" s="313"/>
      <c r="AR385" s="313"/>
      <c r="AS385" s="313"/>
      <c r="AT385" s="313"/>
      <c r="AU385" s="313"/>
      <c r="AV385" s="313"/>
      <c r="AW385" s="313"/>
      <c r="AX385" s="313"/>
      <c r="AY385" s="313"/>
      <c r="AZ385" s="313"/>
      <c r="BA385" s="313"/>
      <c r="BB385" s="313"/>
      <c r="BC385" s="313"/>
      <c r="BD385" s="313"/>
      <c r="BE385" s="313"/>
      <c r="BF385" s="313"/>
      <c r="BG385" s="313"/>
      <c r="BH385" s="313"/>
      <c r="BI385" s="313"/>
      <c r="BJ385" s="313"/>
      <c r="BK385" s="313"/>
      <c r="BL385" s="313"/>
      <c r="BM385" s="313"/>
      <c r="BN385" s="313"/>
      <c r="BO385" s="313"/>
      <c r="BP385" s="313"/>
      <c r="BQ385" s="313"/>
      <c r="BR385" s="313"/>
      <c r="BS385" s="313"/>
      <c r="BT385" s="313"/>
      <c r="BU385" s="313"/>
      <c r="BV385" s="313"/>
      <c r="BW385" s="313"/>
      <c r="BX385" s="313"/>
      <c r="BY385" s="313"/>
      <c r="BZ385" s="313"/>
      <c r="CA385" s="313"/>
      <c r="CB385" s="313"/>
      <c r="CC385" s="204"/>
      <c r="CD385" s="204"/>
      <c r="CE385" s="204"/>
      <c r="CF385" s="204"/>
      <c r="CG385" s="204"/>
      <c r="CH385" s="204"/>
      <c r="CI385" s="204"/>
      <c r="CJ385" s="204"/>
      <c r="CK385" s="204"/>
      <c r="CL385" s="204"/>
      <c r="CM385" s="204"/>
      <c r="CN385" s="204"/>
      <c r="CO385" s="204"/>
      <c r="CP385" s="204"/>
      <c r="CQ385" s="204"/>
      <c r="CR385" s="204"/>
      <c r="CS385" s="204"/>
      <c r="CT385" s="204"/>
      <c r="CU385" s="204"/>
      <c r="CV385" s="204"/>
      <c r="CW385" s="204"/>
      <c r="CX385" s="204"/>
      <c r="CY385" s="204"/>
      <c r="CZ385" s="204"/>
      <c r="DA385" s="204"/>
      <c r="DB385" s="204"/>
      <c r="DC385" s="204"/>
      <c r="DD385" s="204"/>
      <c r="DE385" s="204"/>
      <c r="DF385" s="204"/>
      <c r="DG385" s="204"/>
      <c r="DH385" s="204"/>
      <c r="DI385" s="204"/>
      <c r="DJ385" s="204"/>
      <c r="DK385" s="204"/>
      <c r="DL385" s="204"/>
      <c r="DM385" s="204"/>
      <c r="DN385" s="204"/>
      <c r="DO385" s="204"/>
      <c r="DP385" s="204"/>
      <c r="DQ385" s="204"/>
      <c r="DR385" s="204"/>
      <c r="DS385" s="204"/>
      <c r="DT385" s="204"/>
      <c r="DU385" s="204"/>
      <c r="DV385" s="204"/>
      <c r="DW385" s="204"/>
      <c r="DX385" s="204"/>
      <c r="DY385" s="204"/>
      <c r="DZ385" s="204"/>
      <c r="EA385" s="204"/>
      <c r="EB385" s="204"/>
      <c r="EC385" s="204"/>
      <c r="ED385" s="204"/>
      <c r="EE385" s="204"/>
      <c r="EF385" s="204"/>
      <c r="EG385" s="204"/>
      <c r="EH385" s="204"/>
      <c r="EI385" s="204"/>
      <c r="EJ385" s="204"/>
      <c r="EK385" s="204"/>
      <c r="EL385" s="204"/>
      <c r="EM385" s="204"/>
      <c r="EN385" s="204"/>
      <c r="EO385" s="204"/>
      <c r="EP385" s="204"/>
      <c r="EQ385" s="204"/>
      <c r="ER385" s="204"/>
      <c r="ES385" s="204"/>
      <c r="ET385" s="204"/>
      <c r="EU385" s="204"/>
      <c r="EV385" s="204"/>
      <c r="EW385" s="204"/>
      <c r="EX385" s="204"/>
      <c r="EY385" s="204"/>
      <c r="EZ385" s="204"/>
      <c r="FA385" s="204"/>
      <c r="FB385" s="204"/>
      <c r="FC385" s="204"/>
      <c r="FD385" s="204"/>
      <c r="FE385" s="204"/>
      <c r="FF385" s="204"/>
      <c r="FG385" s="204"/>
      <c r="FH385" s="204"/>
      <c r="FI385" s="204"/>
      <c r="FJ385" s="204"/>
      <c r="FK385" s="204"/>
      <c r="FL385" s="204"/>
      <c r="FM385" s="204"/>
      <c r="FN385" s="204"/>
      <c r="FO385" s="204"/>
      <c r="FP385" s="204"/>
      <c r="FQ385" s="204"/>
      <c r="FR385" s="204"/>
      <c r="FS385" s="204"/>
      <c r="FT385" s="204"/>
      <c r="FU385" s="204"/>
      <c r="FV385" s="204"/>
      <c r="FW385" s="204"/>
      <c r="FX385" s="204"/>
      <c r="FY385" s="204"/>
      <c r="FZ385" s="204"/>
      <c r="GA385" s="204"/>
      <c r="GB385" s="204"/>
      <c r="GC385" s="204"/>
      <c r="GD385" s="204"/>
      <c r="GE385" s="204"/>
      <c r="GF385" s="204"/>
      <c r="GG385" s="204"/>
      <c r="GH385" s="204"/>
      <c r="GI385" s="204"/>
      <c r="GJ385" s="204"/>
      <c r="GK385" s="204"/>
      <c r="GL385" s="204"/>
      <c r="GM385" s="204"/>
      <c r="GN385" s="204"/>
      <c r="GO385" s="204"/>
      <c r="GP385" s="204"/>
      <c r="GQ385" s="204"/>
      <c r="GR385" s="204"/>
      <c r="GS385" s="204"/>
      <c r="GT385" s="204"/>
      <c r="GU385" s="204"/>
      <c r="GV385" s="204"/>
      <c r="GW385" s="204"/>
      <c r="GX385" s="204"/>
      <c r="GY385" s="204"/>
      <c r="GZ385" s="204"/>
      <c r="HA385" s="204"/>
      <c r="HB385" s="204"/>
      <c r="HC385" s="204"/>
      <c r="HD385" s="204"/>
      <c r="HE385" s="204"/>
      <c r="HF385" s="204"/>
      <c r="HG385" s="204"/>
      <c r="HH385" s="204"/>
      <c r="HI385" s="204"/>
      <c r="HJ385" s="204"/>
      <c r="HK385" s="204"/>
      <c r="HL385" s="204"/>
      <c r="HM385" s="204"/>
      <c r="HN385" s="204"/>
    </row>
    <row r="386" spans="1:222" ht="40.799999999999997" x14ac:dyDescent="0.2">
      <c r="A386" s="21" t="s">
        <v>58</v>
      </c>
      <c r="B386" s="21" t="s">
        <v>87</v>
      </c>
      <c r="C386" s="21" t="s">
        <v>50</v>
      </c>
      <c r="D386" s="21" t="s">
        <v>96</v>
      </c>
      <c r="E386" s="45" t="s">
        <v>62</v>
      </c>
      <c r="F386" s="568">
        <v>2018005810063</v>
      </c>
      <c r="G386" s="78" t="s">
        <v>483</v>
      </c>
      <c r="H386" s="50" t="s">
        <v>66</v>
      </c>
      <c r="I386" s="459">
        <v>36999</v>
      </c>
      <c r="J386" s="455" t="s">
        <v>484</v>
      </c>
      <c r="K386" s="455" t="s">
        <v>485</v>
      </c>
      <c r="L386" s="456">
        <v>35</v>
      </c>
      <c r="M386" s="485" t="s">
        <v>261</v>
      </c>
      <c r="N386" s="485" t="s">
        <v>918</v>
      </c>
      <c r="O386" s="133" t="s">
        <v>660</v>
      </c>
      <c r="P386" s="29">
        <f>Q386</f>
        <v>340000000</v>
      </c>
      <c r="Q386" s="193">
        <f t="shared" si="50"/>
        <v>340000000</v>
      </c>
      <c r="R386" s="34">
        <f t="shared" si="52"/>
        <v>340000000</v>
      </c>
      <c r="S386" s="199">
        <v>340000000</v>
      </c>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180"/>
      <c r="CD386" s="180"/>
      <c r="CE386" s="180"/>
      <c r="CF386" s="180"/>
      <c r="CG386" s="180"/>
      <c r="CH386" s="180"/>
      <c r="CI386" s="180"/>
      <c r="CJ386" s="180"/>
      <c r="CK386" s="180"/>
      <c r="CL386" s="180"/>
      <c r="CM386" s="180"/>
      <c r="CN386" s="180"/>
      <c r="CO386" s="180"/>
      <c r="CP386" s="180"/>
      <c r="CQ386" s="180"/>
      <c r="CR386" s="180"/>
      <c r="CS386" s="180"/>
      <c r="CT386" s="180"/>
      <c r="CU386" s="180"/>
      <c r="CV386" s="180"/>
      <c r="CW386" s="180"/>
      <c r="CX386" s="180"/>
      <c r="CY386" s="180"/>
      <c r="CZ386" s="180"/>
      <c r="DA386" s="180"/>
      <c r="DB386" s="180"/>
      <c r="DC386" s="180"/>
      <c r="DD386" s="180"/>
      <c r="DE386" s="180"/>
      <c r="DF386" s="180"/>
      <c r="DG386" s="180"/>
      <c r="DH386" s="180"/>
      <c r="DI386" s="180"/>
      <c r="DJ386" s="180"/>
      <c r="DK386" s="180"/>
      <c r="DL386" s="180"/>
      <c r="DM386" s="180"/>
      <c r="DN386" s="180"/>
      <c r="DO386" s="180"/>
      <c r="DP386" s="180"/>
      <c r="DQ386" s="180"/>
      <c r="DR386" s="180"/>
      <c r="DS386" s="180"/>
      <c r="DT386" s="180"/>
      <c r="DU386" s="180"/>
      <c r="DV386" s="180"/>
      <c r="DW386" s="180"/>
      <c r="DX386" s="180"/>
      <c r="DY386" s="180"/>
      <c r="DZ386" s="180"/>
      <c r="EA386" s="180"/>
      <c r="EB386" s="180"/>
      <c r="EC386" s="180"/>
      <c r="ED386" s="180"/>
      <c r="EE386" s="180"/>
      <c r="EF386" s="180"/>
      <c r="EG386" s="180"/>
      <c r="EH386" s="180"/>
      <c r="EI386" s="180"/>
      <c r="EJ386" s="180"/>
      <c r="EK386" s="180"/>
      <c r="EL386" s="180"/>
      <c r="EM386" s="180"/>
      <c r="EN386" s="180"/>
      <c r="EO386" s="180"/>
      <c r="EP386" s="180"/>
      <c r="EQ386" s="180"/>
      <c r="ER386" s="180"/>
      <c r="ES386" s="180"/>
      <c r="ET386" s="180"/>
      <c r="EU386" s="180"/>
      <c r="EV386" s="180"/>
      <c r="EW386" s="180"/>
      <c r="EX386" s="180"/>
      <c r="EY386" s="180"/>
      <c r="EZ386" s="180"/>
      <c r="FA386" s="180"/>
      <c r="FB386" s="180"/>
      <c r="FC386" s="180"/>
      <c r="FD386" s="180"/>
      <c r="FE386" s="180"/>
      <c r="FF386" s="180"/>
      <c r="FG386" s="180"/>
      <c r="FH386" s="180"/>
      <c r="FI386" s="180"/>
      <c r="FJ386" s="180"/>
      <c r="FK386" s="180"/>
      <c r="FL386" s="180"/>
      <c r="FM386" s="180"/>
      <c r="FN386" s="180"/>
      <c r="FO386" s="180"/>
      <c r="FP386" s="180"/>
      <c r="FQ386" s="180"/>
      <c r="FR386" s="180"/>
      <c r="FS386" s="180"/>
      <c r="FT386" s="180"/>
      <c r="FU386" s="180"/>
      <c r="FV386" s="180"/>
      <c r="FW386" s="180"/>
      <c r="FX386" s="180"/>
      <c r="FY386" s="180"/>
      <c r="FZ386" s="180"/>
      <c r="GA386" s="180"/>
      <c r="GB386" s="180"/>
      <c r="GC386" s="180"/>
      <c r="GD386" s="180"/>
      <c r="GE386" s="180"/>
      <c r="GF386" s="180"/>
      <c r="GG386" s="180"/>
      <c r="GH386" s="180"/>
      <c r="GI386" s="180"/>
      <c r="GJ386" s="180"/>
      <c r="GK386" s="180"/>
      <c r="GL386" s="180"/>
      <c r="GM386" s="180"/>
      <c r="GN386" s="180"/>
      <c r="GO386" s="180"/>
      <c r="GP386" s="180"/>
      <c r="GQ386" s="180"/>
      <c r="GR386" s="180"/>
      <c r="GS386" s="180"/>
      <c r="GT386" s="180"/>
      <c r="GU386" s="180"/>
      <c r="GV386" s="180"/>
      <c r="GW386" s="180"/>
      <c r="GX386" s="180"/>
      <c r="GY386" s="180"/>
      <c r="GZ386" s="180"/>
      <c r="HA386" s="180"/>
      <c r="HB386" s="180"/>
      <c r="HC386" s="180"/>
      <c r="HD386" s="180"/>
      <c r="HE386" s="180"/>
      <c r="HF386" s="180"/>
      <c r="HG386" s="180"/>
      <c r="HH386" s="180"/>
      <c r="HI386" s="180"/>
      <c r="HJ386" s="180"/>
      <c r="HK386" s="180"/>
      <c r="HL386" s="180"/>
      <c r="HM386" s="180"/>
      <c r="HN386" s="180"/>
    </row>
    <row r="387" spans="1:222" ht="39" x14ac:dyDescent="0.2">
      <c r="A387" s="21" t="s">
        <v>58</v>
      </c>
      <c r="B387" s="21" t="s">
        <v>87</v>
      </c>
      <c r="C387" s="21" t="s">
        <v>50</v>
      </c>
      <c r="D387" s="21" t="s">
        <v>96</v>
      </c>
      <c r="E387" s="45" t="s">
        <v>62</v>
      </c>
      <c r="F387" s="568">
        <v>2018005810011</v>
      </c>
      <c r="G387" s="76" t="s">
        <v>1205</v>
      </c>
      <c r="H387" s="50" t="s">
        <v>66</v>
      </c>
      <c r="I387" s="448" t="s">
        <v>981</v>
      </c>
      <c r="J387" s="455" t="s">
        <v>979</v>
      </c>
      <c r="K387" s="455" t="s">
        <v>980</v>
      </c>
      <c r="L387" s="456">
        <v>440</v>
      </c>
      <c r="M387" s="485" t="s">
        <v>261</v>
      </c>
      <c r="N387" s="485" t="s">
        <v>918</v>
      </c>
      <c r="O387" s="155" t="s">
        <v>662</v>
      </c>
      <c r="P387" s="29">
        <f>Q387</f>
        <v>200000000</v>
      </c>
      <c r="Q387" s="193">
        <f t="shared" si="50"/>
        <v>200000000</v>
      </c>
      <c r="R387" s="34">
        <f t="shared" si="52"/>
        <v>200000000</v>
      </c>
      <c r="S387" s="312">
        <v>200000000</v>
      </c>
      <c r="T387" s="313"/>
      <c r="U387" s="313"/>
      <c r="V387" s="313"/>
      <c r="W387" s="313"/>
      <c r="X387" s="313"/>
      <c r="Y387" s="313"/>
      <c r="Z387" s="313"/>
      <c r="AA387" s="313"/>
      <c r="AB387" s="313"/>
      <c r="AC387" s="313"/>
      <c r="AD387" s="313"/>
      <c r="AE387" s="313"/>
      <c r="AF387" s="313"/>
      <c r="AG387" s="313"/>
      <c r="AH387" s="313"/>
      <c r="AI387" s="313"/>
      <c r="AJ387" s="313"/>
      <c r="AK387" s="313"/>
      <c r="AL387" s="313"/>
      <c r="AM387" s="313"/>
      <c r="AN387" s="313"/>
      <c r="AO387" s="313"/>
      <c r="AP387" s="313"/>
      <c r="AQ387" s="313"/>
      <c r="AR387" s="313"/>
      <c r="AS387" s="313"/>
      <c r="AT387" s="313"/>
      <c r="AU387" s="313"/>
      <c r="AV387" s="313"/>
      <c r="AW387" s="313"/>
      <c r="AX387" s="313"/>
      <c r="AY387" s="313"/>
      <c r="AZ387" s="313"/>
      <c r="BA387" s="313"/>
      <c r="BB387" s="313"/>
      <c r="BC387" s="313"/>
      <c r="BD387" s="313"/>
      <c r="BE387" s="313"/>
      <c r="BF387" s="313"/>
      <c r="BG387" s="313"/>
      <c r="BH387" s="313"/>
      <c r="BI387" s="313"/>
      <c r="BJ387" s="313"/>
      <c r="BK387" s="313"/>
      <c r="BL387" s="313"/>
      <c r="BM387" s="313"/>
      <c r="BN387" s="313"/>
      <c r="BO387" s="313"/>
      <c r="BP387" s="313"/>
      <c r="BQ387" s="313"/>
      <c r="BR387" s="313"/>
      <c r="BS387" s="313"/>
      <c r="BT387" s="313"/>
      <c r="BU387" s="313"/>
      <c r="BV387" s="313"/>
      <c r="BW387" s="313"/>
      <c r="BX387" s="313"/>
      <c r="BY387" s="313"/>
      <c r="BZ387" s="313"/>
      <c r="CA387" s="313"/>
      <c r="CB387" s="313"/>
      <c r="CC387" s="180"/>
      <c r="CD387" s="180"/>
      <c r="CE387" s="180"/>
      <c r="CF387" s="180"/>
      <c r="CG387" s="180"/>
      <c r="CH387" s="180"/>
      <c r="CI387" s="180"/>
      <c r="CJ387" s="180"/>
      <c r="CK387" s="180"/>
      <c r="CL387" s="180"/>
      <c r="CM387" s="180"/>
      <c r="CN387" s="180"/>
      <c r="CO387" s="180"/>
      <c r="CP387" s="180"/>
      <c r="CQ387" s="180"/>
      <c r="CR387" s="180"/>
      <c r="CS387" s="180"/>
      <c r="CT387" s="180"/>
      <c r="CU387" s="180"/>
      <c r="CV387" s="180"/>
      <c r="CW387" s="180"/>
      <c r="CX387" s="180"/>
      <c r="CY387" s="180"/>
      <c r="CZ387" s="180"/>
      <c r="DA387" s="180"/>
      <c r="DB387" s="180"/>
      <c r="DC387" s="180"/>
      <c r="DD387" s="180"/>
      <c r="DE387" s="180"/>
      <c r="DF387" s="180"/>
      <c r="DG387" s="180"/>
      <c r="DH387" s="180"/>
      <c r="DI387" s="180"/>
      <c r="DJ387" s="180"/>
      <c r="DK387" s="180"/>
      <c r="DL387" s="180"/>
      <c r="DM387" s="180"/>
      <c r="DN387" s="180"/>
      <c r="DO387" s="180"/>
      <c r="DP387" s="180"/>
      <c r="DQ387" s="180"/>
      <c r="DR387" s="180"/>
      <c r="DS387" s="180"/>
      <c r="DT387" s="180"/>
      <c r="DU387" s="180"/>
      <c r="DV387" s="180"/>
      <c r="DW387" s="180"/>
      <c r="DX387" s="180"/>
      <c r="DY387" s="180"/>
      <c r="DZ387" s="180"/>
      <c r="EA387" s="180"/>
      <c r="EB387" s="180"/>
      <c r="EC387" s="180"/>
      <c r="ED387" s="180"/>
      <c r="EE387" s="180"/>
      <c r="EF387" s="180"/>
      <c r="EG387" s="180"/>
      <c r="EH387" s="180"/>
      <c r="EI387" s="180"/>
      <c r="EJ387" s="180"/>
      <c r="EK387" s="180"/>
      <c r="EL387" s="180"/>
      <c r="EM387" s="180"/>
      <c r="EN387" s="180"/>
      <c r="EO387" s="180"/>
      <c r="EP387" s="180"/>
      <c r="EQ387" s="180"/>
      <c r="ER387" s="180"/>
      <c r="ES387" s="180"/>
      <c r="ET387" s="180"/>
      <c r="EU387" s="180"/>
      <c r="EV387" s="180"/>
      <c r="EW387" s="180"/>
      <c r="EX387" s="180"/>
      <c r="EY387" s="180"/>
      <c r="EZ387" s="180"/>
      <c r="FA387" s="180"/>
      <c r="FB387" s="180"/>
      <c r="FC387" s="180"/>
      <c r="FD387" s="180"/>
      <c r="FE387" s="180"/>
      <c r="FF387" s="180"/>
      <c r="FG387" s="180"/>
      <c r="FH387" s="180"/>
      <c r="FI387" s="180"/>
      <c r="FJ387" s="180"/>
      <c r="FK387" s="180"/>
      <c r="FL387" s="180"/>
      <c r="FM387" s="180"/>
      <c r="FN387" s="180"/>
      <c r="FO387" s="180"/>
      <c r="FP387" s="180"/>
      <c r="FQ387" s="180"/>
      <c r="FR387" s="180"/>
      <c r="FS387" s="180"/>
      <c r="FT387" s="180"/>
      <c r="FU387" s="180"/>
      <c r="FV387" s="180"/>
      <c r="FW387" s="180"/>
      <c r="FX387" s="180"/>
      <c r="FY387" s="180"/>
      <c r="FZ387" s="180"/>
      <c r="GA387" s="180"/>
      <c r="GB387" s="180"/>
      <c r="GC387" s="180"/>
      <c r="GD387" s="180"/>
      <c r="GE387" s="180"/>
      <c r="GF387" s="180"/>
      <c r="GG387" s="180"/>
      <c r="GH387" s="180"/>
      <c r="GI387" s="180"/>
      <c r="GJ387" s="180"/>
      <c r="GK387" s="180"/>
      <c r="GL387" s="180"/>
      <c r="GM387" s="180"/>
      <c r="GN387" s="180"/>
      <c r="GO387" s="180"/>
      <c r="GP387" s="180"/>
      <c r="GQ387" s="180"/>
      <c r="GR387" s="180"/>
      <c r="GS387" s="180"/>
      <c r="GT387" s="180"/>
      <c r="GU387" s="180"/>
      <c r="GV387" s="180"/>
      <c r="GW387" s="180"/>
      <c r="GX387" s="180"/>
      <c r="GY387" s="180"/>
      <c r="GZ387" s="180"/>
      <c r="HA387" s="180"/>
      <c r="HB387" s="180"/>
      <c r="HC387" s="180"/>
      <c r="HD387" s="180"/>
      <c r="HE387" s="180"/>
      <c r="HF387" s="180"/>
      <c r="HG387" s="180"/>
      <c r="HH387" s="180"/>
      <c r="HI387" s="180"/>
      <c r="HJ387" s="180"/>
      <c r="HK387" s="180"/>
      <c r="HL387" s="180"/>
      <c r="HM387" s="180"/>
      <c r="HN387" s="180"/>
    </row>
    <row r="388" spans="1:222" x14ac:dyDescent="0.2">
      <c r="A388" s="60" t="s">
        <v>58</v>
      </c>
      <c r="B388" s="60" t="s">
        <v>87</v>
      </c>
      <c r="C388" s="60" t="s">
        <v>50</v>
      </c>
      <c r="D388" s="60" t="s">
        <v>96</v>
      </c>
      <c r="E388" s="92" t="s">
        <v>122</v>
      </c>
      <c r="F388" s="576"/>
      <c r="G388" s="98"/>
      <c r="H388" s="56"/>
      <c r="I388" s="451"/>
      <c r="J388" s="451"/>
      <c r="K388" s="451"/>
      <c r="L388" s="452"/>
      <c r="M388" s="451"/>
      <c r="N388" s="451"/>
      <c r="O388" s="63" t="s">
        <v>225</v>
      </c>
      <c r="P388" s="29"/>
      <c r="Q388" s="193">
        <f t="shared" si="50"/>
        <v>0</v>
      </c>
      <c r="R388" s="34">
        <f t="shared" si="52"/>
        <v>0</v>
      </c>
      <c r="S388" s="199"/>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240"/>
      <c r="CD388" s="240"/>
      <c r="CE388" s="240"/>
      <c r="CF388" s="240"/>
      <c r="CG388" s="240"/>
      <c r="CH388" s="240"/>
      <c r="CI388" s="240"/>
      <c r="CJ388" s="240"/>
      <c r="CK388" s="240"/>
      <c r="CL388" s="240"/>
      <c r="CM388" s="240"/>
      <c r="CN388" s="240"/>
      <c r="CO388" s="240"/>
      <c r="CP388" s="240"/>
      <c r="CQ388" s="240"/>
      <c r="CR388" s="240"/>
      <c r="CS388" s="240"/>
      <c r="CT388" s="240"/>
      <c r="CU388" s="240"/>
      <c r="CV388" s="240"/>
      <c r="CW388" s="240"/>
      <c r="CX388" s="240"/>
      <c r="CY388" s="240"/>
      <c r="CZ388" s="240"/>
      <c r="DA388" s="240"/>
      <c r="DB388" s="240"/>
      <c r="DC388" s="240"/>
      <c r="DD388" s="240"/>
      <c r="DE388" s="240"/>
      <c r="DF388" s="240"/>
      <c r="DG388" s="240"/>
      <c r="DH388" s="240"/>
      <c r="DI388" s="240"/>
      <c r="DJ388" s="240"/>
      <c r="DK388" s="240"/>
      <c r="DL388" s="240"/>
      <c r="DM388" s="240"/>
      <c r="DN388" s="240"/>
      <c r="DO388" s="240"/>
      <c r="DP388" s="240"/>
      <c r="DQ388" s="240"/>
      <c r="DR388" s="240"/>
      <c r="DS388" s="240"/>
      <c r="DT388" s="240"/>
      <c r="DU388" s="240"/>
      <c r="DV388" s="240"/>
      <c r="DW388" s="240"/>
      <c r="DX388" s="240"/>
      <c r="DY388" s="240"/>
      <c r="DZ388" s="240"/>
      <c r="EA388" s="240"/>
      <c r="EB388" s="240"/>
      <c r="EC388" s="240"/>
      <c r="ED388" s="240"/>
      <c r="EE388" s="240"/>
      <c r="EF388" s="240"/>
      <c r="EG388" s="240"/>
      <c r="EH388" s="240"/>
      <c r="EI388" s="240"/>
      <c r="EJ388" s="240"/>
      <c r="EK388" s="240"/>
      <c r="EL388" s="240"/>
      <c r="EM388" s="240"/>
      <c r="EN388" s="240"/>
      <c r="EO388" s="240"/>
      <c r="EP388" s="240"/>
      <c r="EQ388" s="240"/>
      <c r="ER388" s="240"/>
      <c r="ES388" s="240"/>
      <c r="ET388" s="240"/>
      <c r="EU388" s="240"/>
      <c r="EV388" s="240"/>
      <c r="EW388" s="240"/>
      <c r="EX388" s="240"/>
      <c r="EY388" s="240"/>
      <c r="EZ388" s="240"/>
      <c r="FA388" s="240"/>
      <c r="FB388" s="240"/>
      <c r="FC388" s="240"/>
      <c r="FD388" s="240"/>
      <c r="FE388" s="240"/>
      <c r="FF388" s="240"/>
      <c r="FG388" s="240"/>
      <c r="FH388" s="240"/>
      <c r="FI388" s="240"/>
      <c r="FJ388" s="240"/>
      <c r="FK388" s="240"/>
      <c r="FL388" s="242"/>
      <c r="FM388" s="240"/>
      <c r="FN388" s="240"/>
      <c r="FO388" s="240"/>
      <c r="FP388" s="240"/>
      <c r="FQ388" s="240"/>
      <c r="FR388" s="240"/>
      <c r="FS388" s="240"/>
      <c r="FT388" s="240"/>
      <c r="FU388" s="240"/>
      <c r="FV388" s="240"/>
      <c r="FW388" s="240"/>
      <c r="FX388" s="240"/>
      <c r="FY388" s="240"/>
      <c r="FZ388" s="240"/>
      <c r="GA388" s="240"/>
      <c r="GB388" s="240"/>
      <c r="GC388" s="240"/>
      <c r="GD388" s="240"/>
      <c r="GE388" s="240"/>
      <c r="GF388" s="240"/>
      <c r="GG388" s="240"/>
      <c r="GH388" s="240"/>
      <c r="GI388" s="240"/>
      <c r="GJ388" s="240"/>
      <c r="GK388" s="240"/>
      <c r="GL388" s="240"/>
      <c r="GM388" s="240"/>
      <c r="GN388" s="240"/>
      <c r="GO388" s="240"/>
      <c r="GP388" s="240"/>
      <c r="GQ388" s="204"/>
      <c r="GR388" s="240"/>
      <c r="GS388" s="240"/>
      <c r="GT388" s="240"/>
      <c r="GU388" s="240"/>
      <c r="GV388" s="240"/>
      <c r="GW388" s="240"/>
      <c r="GX388" s="204"/>
      <c r="GY388" s="204"/>
      <c r="GZ388" s="204"/>
      <c r="HA388" s="204"/>
      <c r="HB388" s="204"/>
      <c r="HC388" s="204"/>
      <c r="HD388" s="204"/>
      <c r="HE388" s="204"/>
      <c r="HF388" s="204"/>
      <c r="HG388" s="204"/>
      <c r="HH388" s="180"/>
      <c r="HI388" s="180"/>
      <c r="HJ388" s="180"/>
      <c r="HK388" s="180"/>
      <c r="HL388" s="180"/>
      <c r="HM388" s="180"/>
      <c r="HN388" s="180"/>
    </row>
    <row r="389" spans="1:222" s="262" customFormat="1" ht="40.799999999999997" x14ac:dyDescent="0.2">
      <c r="A389" s="21" t="s">
        <v>58</v>
      </c>
      <c r="B389" s="21" t="s">
        <v>87</v>
      </c>
      <c r="C389" s="21" t="s">
        <v>50</v>
      </c>
      <c r="D389" s="21" t="s">
        <v>96</v>
      </c>
      <c r="E389" s="45" t="s">
        <v>122</v>
      </c>
      <c r="F389" s="568">
        <v>2017005810644</v>
      </c>
      <c r="G389" s="76" t="s">
        <v>1206</v>
      </c>
      <c r="H389" s="21" t="s">
        <v>66</v>
      </c>
      <c r="I389" s="467">
        <v>36969</v>
      </c>
      <c r="J389" s="457" t="s">
        <v>982</v>
      </c>
      <c r="K389" s="457" t="s">
        <v>983</v>
      </c>
      <c r="L389" s="458">
        <v>1</v>
      </c>
      <c r="M389" s="485" t="s">
        <v>261</v>
      </c>
      <c r="N389" s="485" t="s">
        <v>918</v>
      </c>
      <c r="O389" s="155" t="s">
        <v>663</v>
      </c>
      <c r="P389" s="29">
        <f>Q389</f>
        <v>100000000</v>
      </c>
      <c r="Q389" s="193">
        <f t="shared" si="50"/>
        <v>100000000</v>
      </c>
      <c r="R389" s="34">
        <f t="shared" si="52"/>
        <v>100000000</v>
      </c>
      <c r="S389" s="259">
        <v>100000000</v>
      </c>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90"/>
      <c r="CD389" s="390"/>
      <c r="CE389" s="390"/>
      <c r="CF389" s="390"/>
      <c r="CG389" s="390"/>
      <c r="CH389" s="390"/>
      <c r="CI389" s="390"/>
      <c r="CJ389" s="390"/>
      <c r="CK389" s="390"/>
      <c r="CL389" s="390"/>
      <c r="CM389" s="390"/>
      <c r="CN389" s="390"/>
      <c r="CO389" s="390"/>
      <c r="CP389" s="390"/>
      <c r="CQ389" s="390"/>
      <c r="CR389" s="390"/>
      <c r="CS389" s="390"/>
      <c r="CT389" s="390"/>
      <c r="CU389" s="390"/>
      <c r="CV389" s="390"/>
      <c r="CW389" s="390"/>
      <c r="CX389" s="390"/>
      <c r="CY389" s="390"/>
      <c r="CZ389" s="390"/>
      <c r="DA389" s="390"/>
      <c r="DB389" s="390"/>
      <c r="DC389" s="390"/>
      <c r="DD389" s="390"/>
      <c r="DE389" s="390"/>
      <c r="DF389" s="390"/>
      <c r="DG389" s="390"/>
      <c r="DH389" s="390"/>
      <c r="DI389" s="390"/>
      <c r="DJ389" s="390"/>
      <c r="DK389" s="390"/>
      <c r="DL389" s="390"/>
      <c r="DM389" s="390"/>
      <c r="DN389" s="390"/>
      <c r="DO389" s="390"/>
      <c r="DP389" s="390"/>
      <c r="DQ389" s="390"/>
      <c r="DR389" s="390"/>
      <c r="DS389" s="390"/>
      <c r="DT389" s="390"/>
      <c r="DU389" s="390"/>
      <c r="DV389" s="390"/>
      <c r="DW389" s="390"/>
      <c r="DX389" s="390"/>
      <c r="DY389" s="390"/>
      <c r="DZ389" s="390"/>
      <c r="EA389" s="390"/>
      <c r="EB389" s="390"/>
      <c r="EC389" s="390"/>
      <c r="ED389" s="390"/>
      <c r="EE389" s="390"/>
      <c r="EF389" s="390"/>
      <c r="EG389" s="390"/>
      <c r="EH389" s="390"/>
      <c r="EI389" s="390"/>
      <c r="EJ389" s="390"/>
      <c r="EK389" s="390"/>
      <c r="EL389" s="390"/>
      <c r="EM389" s="390"/>
      <c r="EN389" s="390"/>
      <c r="EO389" s="390"/>
      <c r="EP389" s="390"/>
      <c r="EQ389" s="390"/>
      <c r="ER389" s="390"/>
      <c r="ES389" s="390"/>
      <c r="ET389" s="390"/>
      <c r="EU389" s="390"/>
      <c r="EV389" s="390"/>
      <c r="EW389" s="390"/>
      <c r="EX389" s="390"/>
      <c r="EY389" s="390"/>
      <c r="EZ389" s="390"/>
      <c r="FA389" s="390"/>
      <c r="FB389" s="390"/>
      <c r="FC389" s="390"/>
      <c r="FD389" s="390"/>
      <c r="FE389" s="390"/>
      <c r="FF389" s="390"/>
      <c r="FG389" s="390"/>
      <c r="FH389" s="390"/>
      <c r="FI389" s="390"/>
      <c r="FJ389" s="390"/>
      <c r="FK389" s="390"/>
      <c r="FL389" s="391"/>
      <c r="FM389" s="390"/>
      <c r="FN389" s="390"/>
      <c r="FO389" s="390"/>
      <c r="FP389" s="390"/>
      <c r="FQ389" s="390"/>
      <c r="FR389" s="390"/>
      <c r="FS389" s="390"/>
      <c r="FT389" s="390"/>
      <c r="FU389" s="390"/>
      <c r="FV389" s="390"/>
      <c r="FW389" s="390"/>
      <c r="FX389" s="390"/>
      <c r="FY389" s="390"/>
      <c r="FZ389" s="390"/>
      <c r="GA389" s="390"/>
      <c r="GB389" s="390"/>
      <c r="GC389" s="390"/>
      <c r="GD389" s="390"/>
      <c r="GE389" s="390"/>
      <c r="GF389" s="390"/>
      <c r="GG389" s="390"/>
      <c r="GH389" s="390"/>
      <c r="GI389" s="390"/>
      <c r="GJ389" s="390"/>
      <c r="GK389" s="390"/>
      <c r="GL389" s="390"/>
      <c r="GM389" s="390"/>
      <c r="GN389" s="390"/>
      <c r="GO389" s="390"/>
      <c r="GP389" s="390"/>
      <c r="GQ389" s="261"/>
      <c r="GR389" s="390"/>
      <c r="GS389" s="390"/>
      <c r="GT389" s="390"/>
      <c r="GU389" s="390"/>
      <c r="GV389" s="390"/>
      <c r="GW389" s="390"/>
      <c r="GX389" s="261"/>
      <c r="GY389" s="261"/>
      <c r="GZ389" s="261"/>
      <c r="HA389" s="261"/>
      <c r="HB389" s="261"/>
      <c r="HC389" s="261"/>
      <c r="HD389" s="261"/>
      <c r="HE389" s="261"/>
      <c r="HF389" s="261"/>
      <c r="HG389" s="261"/>
      <c r="HH389" s="261"/>
      <c r="HI389" s="261"/>
      <c r="HJ389" s="261"/>
      <c r="HK389" s="261"/>
      <c r="HL389" s="261"/>
      <c r="HM389" s="261"/>
      <c r="HN389" s="261"/>
    </row>
    <row r="390" spans="1:222" x14ac:dyDescent="0.2">
      <c r="A390" s="60" t="s">
        <v>58</v>
      </c>
      <c r="B390" s="60" t="s">
        <v>87</v>
      </c>
      <c r="C390" s="60" t="s">
        <v>50</v>
      </c>
      <c r="D390" s="60" t="s">
        <v>96</v>
      </c>
      <c r="E390" s="92" t="s">
        <v>67</v>
      </c>
      <c r="F390" s="576"/>
      <c r="G390" s="98"/>
      <c r="H390" s="56"/>
      <c r="I390" s="451"/>
      <c r="J390" s="451"/>
      <c r="K390" s="451"/>
      <c r="L390" s="452"/>
      <c r="M390" s="451"/>
      <c r="N390" s="451"/>
      <c r="O390" s="63" t="s">
        <v>98</v>
      </c>
      <c r="P390" s="29"/>
      <c r="Q390" s="193">
        <f t="shared" si="50"/>
        <v>0</v>
      </c>
      <c r="R390" s="34">
        <f t="shared" si="52"/>
        <v>0</v>
      </c>
      <c r="S390" s="199"/>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180"/>
      <c r="CD390" s="180"/>
      <c r="CE390" s="180"/>
      <c r="CF390" s="180"/>
      <c r="CG390" s="180"/>
      <c r="CH390" s="180"/>
      <c r="CI390" s="180"/>
      <c r="CJ390" s="180"/>
      <c r="CK390" s="180"/>
      <c r="CL390" s="180"/>
      <c r="CM390" s="180"/>
      <c r="CN390" s="180"/>
      <c r="CO390" s="180"/>
      <c r="CP390" s="180"/>
      <c r="CQ390" s="180"/>
      <c r="CR390" s="180"/>
      <c r="CS390" s="180"/>
      <c r="CT390" s="180"/>
      <c r="CU390" s="180"/>
      <c r="CV390" s="180"/>
      <c r="CW390" s="180"/>
      <c r="CX390" s="180"/>
      <c r="CY390" s="180"/>
      <c r="CZ390" s="180"/>
      <c r="DA390" s="180"/>
      <c r="DB390" s="180"/>
      <c r="DC390" s="180"/>
      <c r="DD390" s="180"/>
      <c r="DE390" s="180"/>
      <c r="DF390" s="180"/>
      <c r="DG390" s="180"/>
      <c r="DH390" s="180"/>
      <c r="DI390" s="180"/>
      <c r="DJ390" s="180"/>
      <c r="DK390" s="180"/>
      <c r="DL390" s="180"/>
      <c r="DM390" s="180"/>
      <c r="DN390" s="180"/>
      <c r="DO390" s="180"/>
      <c r="DP390" s="180"/>
      <c r="DQ390" s="180"/>
      <c r="DR390" s="180"/>
      <c r="DS390" s="180"/>
      <c r="DT390" s="180"/>
      <c r="DU390" s="180"/>
      <c r="DV390" s="180"/>
      <c r="DW390" s="180"/>
      <c r="DX390" s="180"/>
      <c r="DY390" s="180"/>
      <c r="DZ390" s="180"/>
      <c r="EA390" s="180"/>
      <c r="EB390" s="180"/>
      <c r="EC390" s="180"/>
      <c r="ED390" s="180"/>
      <c r="EE390" s="180"/>
      <c r="EF390" s="180"/>
      <c r="EG390" s="180"/>
      <c r="EH390" s="180"/>
      <c r="EI390" s="180"/>
      <c r="EJ390" s="180"/>
      <c r="EK390" s="180"/>
      <c r="EL390" s="180"/>
      <c r="EM390" s="180"/>
      <c r="EN390" s="180"/>
      <c r="EO390" s="180"/>
      <c r="EP390" s="180"/>
      <c r="EQ390" s="180"/>
      <c r="ER390" s="180"/>
      <c r="ES390" s="180"/>
      <c r="ET390" s="180"/>
      <c r="EU390" s="180"/>
      <c r="EV390" s="180"/>
      <c r="EW390" s="180"/>
      <c r="EX390" s="180"/>
      <c r="EY390" s="180"/>
      <c r="EZ390" s="180"/>
      <c r="FA390" s="180"/>
      <c r="FB390" s="180"/>
      <c r="FC390" s="180"/>
      <c r="FD390" s="180"/>
      <c r="FE390" s="180"/>
      <c r="FF390" s="180"/>
      <c r="FG390" s="180"/>
      <c r="FH390" s="180"/>
      <c r="FI390" s="180"/>
      <c r="FJ390" s="180"/>
      <c r="FK390" s="180"/>
      <c r="FL390" s="180"/>
      <c r="FM390" s="180"/>
      <c r="FN390" s="180"/>
      <c r="FO390" s="180"/>
      <c r="FP390" s="180"/>
      <c r="FQ390" s="180"/>
      <c r="FR390" s="180"/>
      <c r="FS390" s="180"/>
      <c r="FT390" s="180"/>
      <c r="FU390" s="180"/>
      <c r="FV390" s="180"/>
      <c r="FW390" s="180"/>
      <c r="FX390" s="180"/>
      <c r="FY390" s="180"/>
      <c r="FZ390" s="180"/>
      <c r="GA390" s="180"/>
      <c r="GB390" s="180"/>
      <c r="GC390" s="180"/>
      <c r="GD390" s="180"/>
      <c r="GE390" s="180"/>
      <c r="GF390" s="180"/>
      <c r="GG390" s="180"/>
      <c r="GH390" s="180"/>
      <c r="GI390" s="180"/>
      <c r="GJ390" s="180"/>
      <c r="GK390" s="180"/>
      <c r="GL390" s="180"/>
      <c r="GM390" s="180"/>
      <c r="GN390" s="180"/>
      <c r="GO390" s="180"/>
      <c r="GP390" s="180"/>
      <c r="GQ390" s="180"/>
      <c r="GR390" s="180"/>
      <c r="GS390" s="180"/>
      <c r="GT390" s="180"/>
      <c r="GU390" s="180"/>
      <c r="GV390" s="180"/>
      <c r="GW390" s="180"/>
      <c r="GX390" s="180"/>
      <c r="GY390" s="180"/>
      <c r="GZ390" s="180"/>
      <c r="HA390" s="180"/>
      <c r="HB390" s="180"/>
      <c r="HC390" s="180"/>
      <c r="HD390" s="180"/>
      <c r="HE390" s="180"/>
      <c r="HF390" s="180"/>
      <c r="HG390" s="180"/>
      <c r="HH390" s="180"/>
      <c r="HI390" s="180"/>
      <c r="HJ390" s="180"/>
      <c r="HK390" s="180"/>
      <c r="HL390" s="180"/>
      <c r="HM390" s="180"/>
      <c r="HN390" s="180"/>
    </row>
    <row r="391" spans="1:222" s="262" customFormat="1" ht="51" x14ac:dyDescent="0.2">
      <c r="A391" s="21" t="s">
        <v>58</v>
      </c>
      <c r="B391" s="21" t="s">
        <v>87</v>
      </c>
      <c r="C391" s="21" t="s">
        <v>50</v>
      </c>
      <c r="D391" s="21" t="s">
        <v>96</v>
      </c>
      <c r="E391" s="45" t="s">
        <v>67</v>
      </c>
      <c r="F391" s="568">
        <v>2018005810334</v>
      </c>
      <c r="G391" s="76" t="s">
        <v>1207</v>
      </c>
      <c r="H391" s="21" t="s">
        <v>66</v>
      </c>
      <c r="I391" s="467">
        <v>36911</v>
      </c>
      <c r="J391" s="457" t="s">
        <v>994</v>
      </c>
      <c r="K391" s="457" t="s">
        <v>995</v>
      </c>
      <c r="L391" s="458">
        <v>3</v>
      </c>
      <c r="M391" s="485" t="s">
        <v>261</v>
      </c>
      <c r="N391" s="485" t="s">
        <v>918</v>
      </c>
      <c r="O391" s="36" t="s">
        <v>748</v>
      </c>
      <c r="P391" s="29">
        <f>Q391</f>
        <v>2800000000</v>
      </c>
      <c r="Q391" s="193">
        <f t="shared" si="50"/>
        <v>2800000000</v>
      </c>
      <c r="R391" s="34">
        <f t="shared" ref="R391:R411" si="53">SUM(S391:CB391)</f>
        <v>2800000000</v>
      </c>
      <c r="S391" s="259">
        <v>2800000000</v>
      </c>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260"/>
      <c r="CD391" s="260"/>
      <c r="CE391" s="260"/>
      <c r="CF391" s="260"/>
      <c r="CG391" s="260"/>
      <c r="CH391" s="260"/>
      <c r="CI391" s="260"/>
      <c r="CJ391" s="260"/>
      <c r="CK391" s="260"/>
      <c r="CL391" s="260"/>
      <c r="CM391" s="260"/>
      <c r="CN391" s="260"/>
      <c r="CO391" s="260"/>
      <c r="CP391" s="260"/>
      <c r="CQ391" s="260"/>
      <c r="CR391" s="260"/>
      <c r="CS391" s="260"/>
      <c r="CT391" s="260"/>
      <c r="CU391" s="260"/>
      <c r="CV391" s="260"/>
      <c r="CW391" s="260"/>
      <c r="CX391" s="260"/>
      <c r="CY391" s="260"/>
      <c r="CZ391" s="260"/>
      <c r="DA391" s="260"/>
      <c r="DB391" s="260"/>
      <c r="DC391" s="260"/>
      <c r="DD391" s="260"/>
      <c r="DE391" s="260"/>
      <c r="DF391" s="260"/>
      <c r="DG391" s="260"/>
      <c r="DH391" s="260"/>
      <c r="DI391" s="260"/>
      <c r="DJ391" s="260"/>
      <c r="DK391" s="260"/>
      <c r="DL391" s="260"/>
      <c r="DM391" s="260"/>
      <c r="DN391" s="260"/>
      <c r="DO391" s="260"/>
      <c r="DP391" s="260"/>
      <c r="DQ391" s="260"/>
      <c r="DR391" s="260"/>
      <c r="DS391" s="260"/>
      <c r="DT391" s="260"/>
      <c r="DU391" s="260"/>
      <c r="DV391" s="260"/>
      <c r="DW391" s="260"/>
      <c r="DX391" s="260"/>
      <c r="DY391" s="260"/>
      <c r="DZ391" s="260"/>
      <c r="EA391" s="260"/>
      <c r="EB391" s="260"/>
      <c r="EC391" s="260"/>
      <c r="ED391" s="260"/>
      <c r="EE391" s="260"/>
      <c r="EF391" s="260"/>
      <c r="EG391" s="260"/>
      <c r="EH391" s="260"/>
      <c r="EI391" s="260"/>
      <c r="EJ391" s="260"/>
      <c r="EK391" s="260"/>
      <c r="EL391" s="260"/>
      <c r="EM391" s="260"/>
      <c r="EN391" s="260"/>
      <c r="EO391" s="260"/>
      <c r="EP391" s="260"/>
      <c r="EQ391" s="260"/>
      <c r="ER391" s="260"/>
      <c r="ES391" s="260"/>
      <c r="ET391" s="260"/>
      <c r="EU391" s="260"/>
      <c r="EV391" s="260"/>
      <c r="EW391" s="260"/>
      <c r="EX391" s="260"/>
      <c r="EY391" s="260"/>
      <c r="EZ391" s="260"/>
      <c r="FA391" s="260"/>
      <c r="FB391" s="260"/>
      <c r="FC391" s="260"/>
      <c r="FD391" s="260"/>
      <c r="FE391" s="260"/>
      <c r="FF391" s="260"/>
      <c r="FG391" s="260"/>
      <c r="FH391" s="260"/>
      <c r="FI391" s="260"/>
      <c r="FJ391" s="260"/>
      <c r="FK391" s="260"/>
      <c r="FL391" s="260"/>
      <c r="FM391" s="260"/>
      <c r="FN391" s="260"/>
      <c r="FO391" s="260"/>
      <c r="FP391" s="260"/>
      <c r="FQ391" s="260"/>
      <c r="FR391" s="260"/>
      <c r="FS391" s="260"/>
      <c r="FT391" s="260"/>
      <c r="FU391" s="260"/>
      <c r="FV391" s="260"/>
      <c r="FW391" s="260"/>
      <c r="FX391" s="260"/>
      <c r="FY391" s="260"/>
      <c r="FZ391" s="260"/>
      <c r="GA391" s="260"/>
      <c r="GB391" s="260"/>
      <c r="GC391" s="260"/>
      <c r="GD391" s="260"/>
      <c r="GE391" s="260"/>
      <c r="GF391" s="260"/>
      <c r="GG391" s="260"/>
      <c r="GH391" s="260"/>
      <c r="GI391" s="260"/>
      <c r="GJ391" s="260"/>
      <c r="GK391" s="260"/>
      <c r="GL391" s="260"/>
      <c r="GM391" s="260"/>
      <c r="GN391" s="260"/>
      <c r="GO391" s="260"/>
      <c r="GP391" s="260"/>
      <c r="GQ391" s="260"/>
      <c r="GR391" s="260"/>
      <c r="GS391" s="260"/>
      <c r="GT391" s="260"/>
      <c r="GU391" s="260"/>
      <c r="GV391" s="260"/>
      <c r="GW391" s="260"/>
      <c r="GX391" s="260"/>
      <c r="GY391" s="260"/>
      <c r="GZ391" s="260"/>
      <c r="HA391" s="260"/>
      <c r="HB391" s="260"/>
      <c r="HC391" s="260"/>
      <c r="HD391" s="260"/>
      <c r="HE391" s="260"/>
      <c r="HF391" s="260"/>
      <c r="HG391" s="260"/>
      <c r="HH391" s="260"/>
      <c r="HI391" s="260"/>
      <c r="HJ391" s="260"/>
      <c r="HK391" s="260"/>
      <c r="HL391" s="260"/>
      <c r="HM391" s="260"/>
      <c r="HN391" s="260"/>
    </row>
    <row r="392" spans="1:222" x14ac:dyDescent="0.2">
      <c r="A392" s="60" t="s">
        <v>58</v>
      </c>
      <c r="B392" s="60" t="s">
        <v>87</v>
      </c>
      <c r="C392" s="60" t="s">
        <v>50</v>
      </c>
      <c r="D392" s="60" t="s">
        <v>96</v>
      </c>
      <c r="E392" s="92" t="s">
        <v>74</v>
      </c>
      <c r="F392" s="576"/>
      <c r="G392" s="117"/>
      <c r="H392" s="56"/>
      <c r="I392" s="451"/>
      <c r="J392" s="451"/>
      <c r="K392" s="451"/>
      <c r="L392" s="452"/>
      <c r="M392" s="451"/>
      <c r="N392" s="451"/>
      <c r="O392" s="63" t="s">
        <v>99</v>
      </c>
      <c r="P392" s="29"/>
      <c r="Q392" s="193">
        <f t="shared" si="50"/>
        <v>0</v>
      </c>
      <c r="R392" s="34">
        <f t="shared" si="53"/>
        <v>0</v>
      </c>
      <c r="S392" s="199"/>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180"/>
      <c r="CD392" s="180"/>
      <c r="CE392" s="180"/>
      <c r="CF392" s="180"/>
      <c r="CG392" s="180"/>
      <c r="CH392" s="180"/>
      <c r="CI392" s="180"/>
      <c r="CJ392" s="180"/>
      <c r="CK392" s="180"/>
      <c r="CL392" s="180"/>
      <c r="CM392" s="180"/>
      <c r="CN392" s="180"/>
      <c r="CO392" s="180"/>
      <c r="CP392" s="180"/>
      <c r="CQ392" s="180"/>
      <c r="CR392" s="180"/>
      <c r="CS392" s="180"/>
      <c r="CT392" s="180"/>
      <c r="CU392" s="180"/>
      <c r="CV392" s="180"/>
      <c r="CW392" s="180"/>
      <c r="CX392" s="180"/>
      <c r="CY392" s="180"/>
      <c r="CZ392" s="180"/>
      <c r="DA392" s="180"/>
      <c r="DB392" s="180"/>
      <c r="DC392" s="180"/>
      <c r="DD392" s="180"/>
      <c r="DE392" s="180"/>
      <c r="DF392" s="180"/>
      <c r="DG392" s="180"/>
      <c r="DH392" s="180"/>
      <c r="DI392" s="180"/>
      <c r="DJ392" s="180"/>
      <c r="DK392" s="180"/>
      <c r="DL392" s="180"/>
      <c r="DM392" s="180"/>
      <c r="DN392" s="180"/>
      <c r="DO392" s="180"/>
      <c r="DP392" s="180"/>
      <c r="DQ392" s="180"/>
      <c r="DR392" s="180"/>
      <c r="DS392" s="180"/>
      <c r="DT392" s="180"/>
      <c r="DU392" s="180"/>
      <c r="DV392" s="180"/>
      <c r="DW392" s="180"/>
      <c r="DX392" s="180"/>
      <c r="DY392" s="180"/>
      <c r="DZ392" s="180"/>
      <c r="EA392" s="180"/>
      <c r="EB392" s="180"/>
      <c r="EC392" s="180"/>
      <c r="ED392" s="180"/>
      <c r="EE392" s="180"/>
      <c r="EF392" s="180"/>
      <c r="EG392" s="180"/>
      <c r="EH392" s="180"/>
      <c r="EI392" s="180"/>
      <c r="EJ392" s="180"/>
      <c r="EK392" s="180"/>
      <c r="EL392" s="180"/>
      <c r="EM392" s="180"/>
      <c r="EN392" s="180"/>
      <c r="EO392" s="180"/>
      <c r="EP392" s="180"/>
      <c r="EQ392" s="180"/>
      <c r="ER392" s="180"/>
      <c r="ES392" s="180"/>
      <c r="ET392" s="180"/>
      <c r="EU392" s="180"/>
      <c r="EV392" s="180"/>
      <c r="EW392" s="180"/>
      <c r="EX392" s="180"/>
      <c r="EY392" s="180"/>
      <c r="EZ392" s="180"/>
      <c r="FA392" s="180"/>
      <c r="FB392" s="180"/>
      <c r="FC392" s="180"/>
      <c r="FD392" s="180"/>
      <c r="FE392" s="180"/>
      <c r="FF392" s="180"/>
      <c r="FG392" s="180"/>
      <c r="FH392" s="180"/>
      <c r="FI392" s="180"/>
      <c r="FJ392" s="180"/>
      <c r="FK392" s="180"/>
      <c r="FL392" s="180"/>
      <c r="FM392" s="180"/>
      <c r="FN392" s="180"/>
      <c r="FO392" s="180"/>
      <c r="FP392" s="180"/>
      <c r="FQ392" s="180"/>
      <c r="FR392" s="180"/>
      <c r="FS392" s="180"/>
      <c r="FT392" s="180"/>
      <c r="FU392" s="180"/>
      <c r="FV392" s="180"/>
      <c r="FW392" s="180"/>
      <c r="FX392" s="180"/>
      <c r="FY392" s="180"/>
      <c r="FZ392" s="180"/>
      <c r="GA392" s="180"/>
      <c r="GB392" s="180"/>
      <c r="GC392" s="180"/>
      <c r="GD392" s="180"/>
      <c r="GE392" s="180"/>
      <c r="GF392" s="180"/>
      <c r="GG392" s="180"/>
      <c r="GH392" s="180"/>
      <c r="GI392" s="180"/>
      <c r="GJ392" s="180"/>
      <c r="GK392" s="180"/>
      <c r="GL392" s="180"/>
      <c r="GM392" s="180"/>
      <c r="GN392" s="180"/>
      <c r="GO392" s="180"/>
      <c r="GP392" s="180"/>
      <c r="GQ392" s="180"/>
      <c r="GR392" s="180"/>
      <c r="GS392" s="180"/>
      <c r="GT392" s="180"/>
      <c r="GU392" s="180"/>
      <c r="GV392" s="180"/>
      <c r="GW392" s="180"/>
      <c r="GX392" s="180"/>
      <c r="GY392" s="180"/>
      <c r="GZ392" s="180"/>
      <c r="HA392" s="180"/>
      <c r="HB392" s="180"/>
      <c r="HC392" s="180"/>
      <c r="HD392" s="180"/>
      <c r="HE392" s="180"/>
      <c r="HF392" s="180"/>
      <c r="HG392" s="180"/>
      <c r="HH392" s="180"/>
      <c r="HI392" s="180"/>
      <c r="HJ392" s="180"/>
      <c r="HK392" s="180"/>
      <c r="HL392" s="180"/>
      <c r="HM392" s="180"/>
      <c r="HN392" s="180"/>
    </row>
    <row r="393" spans="1:222" s="262" customFormat="1" ht="39" x14ac:dyDescent="0.2">
      <c r="A393" s="21" t="s">
        <v>58</v>
      </c>
      <c r="B393" s="21" t="s">
        <v>87</v>
      </c>
      <c r="C393" s="21" t="s">
        <v>50</v>
      </c>
      <c r="D393" s="21" t="s">
        <v>96</v>
      </c>
      <c r="E393" s="45" t="s">
        <v>74</v>
      </c>
      <c r="F393" s="580">
        <v>2017005810573</v>
      </c>
      <c r="G393" s="118" t="s">
        <v>486</v>
      </c>
      <c r="H393" s="76" t="s">
        <v>66</v>
      </c>
      <c r="I393" s="484" t="s">
        <v>487</v>
      </c>
      <c r="J393" s="484" t="s">
        <v>996</v>
      </c>
      <c r="K393" s="484" t="s">
        <v>997</v>
      </c>
      <c r="L393" s="485">
        <v>2</v>
      </c>
      <c r="M393" s="485" t="s">
        <v>261</v>
      </c>
      <c r="N393" s="485" t="s">
        <v>918</v>
      </c>
      <c r="O393" s="154" t="s">
        <v>749</v>
      </c>
      <c r="P393" s="29">
        <f>Q393</f>
        <v>882494496.42999995</v>
      </c>
      <c r="Q393" s="193">
        <f t="shared" si="50"/>
        <v>882494496.42999995</v>
      </c>
      <c r="R393" s="34">
        <f t="shared" si="53"/>
        <v>882494496.42999995</v>
      </c>
      <c r="S393" s="259">
        <v>582494496.42999995</v>
      </c>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v>300000000</v>
      </c>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261"/>
      <c r="CD393" s="261"/>
      <c r="CE393" s="261"/>
      <c r="CF393" s="261"/>
      <c r="CG393" s="261"/>
      <c r="CH393" s="261"/>
      <c r="CI393" s="261"/>
      <c r="CJ393" s="261"/>
      <c r="CK393" s="261"/>
      <c r="CL393" s="261"/>
      <c r="CM393" s="261"/>
      <c r="CN393" s="261"/>
      <c r="CO393" s="261"/>
      <c r="CP393" s="261"/>
      <c r="CQ393" s="261"/>
      <c r="CR393" s="261"/>
      <c r="CS393" s="261"/>
      <c r="CT393" s="261"/>
      <c r="CU393" s="261"/>
      <c r="CV393" s="261"/>
      <c r="CW393" s="261"/>
      <c r="CX393" s="261"/>
      <c r="CY393" s="261"/>
      <c r="CZ393" s="261"/>
      <c r="DA393" s="261"/>
      <c r="DB393" s="261"/>
      <c r="DC393" s="261"/>
      <c r="DD393" s="261"/>
      <c r="DE393" s="261"/>
      <c r="DF393" s="261"/>
      <c r="DG393" s="261"/>
      <c r="DH393" s="261"/>
      <c r="DI393" s="261"/>
      <c r="DJ393" s="261"/>
      <c r="DK393" s="261"/>
      <c r="DL393" s="261"/>
      <c r="DM393" s="261"/>
      <c r="DN393" s="261"/>
      <c r="DO393" s="261"/>
      <c r="DP393" s="261"/>
      <c r="DQ393" s="261"/>
      <c r="DR393" s="261"/>
      <c r="DS393" s="261"/>
      <c r="DT393" s="261"/>
      <c r="DU393" s="261"/>
      <c r="DV393" s="261"/>
      <c r="DW393" s="261"/>
      <c r="DX393" s="261"/>
      <c r="DY393" s="261"/>
      <c r="DZ393" s="261"/>
      <c r="EA393" s="261"/>
      <c r="EB393" s="261"/>
      <c r="EC393" s="261"/>
      <c r="ED393" s="261"/>
      <c r="EE393" s="261"/>
      <c r="EF393" s="261"/>
      <c r="EG393" s="261"/>
      <c r="EH393" s="261"/>
      <c r="EI393" s="261"/>
      <c r="EJ393" s="261"/>
      <c r="EK393" s="261"/>
      <c r="EL393" s="261"/>
      <c r="EM393" s="261"/>
      <c r="EN393" s="261"/>
      <c r="EO393" s="261"/>
      <c r="EP393" s="261"/>
      <c r="EQ393" s="261"/>
      <c r="ER393" s="261"/>
      <c r="ES393" s="261"/>
      <c r="ET393" s="261"/>
      <c r="EU393" s="261"/>
      <c r="EV393" s="261"/>
      <c r="EW393" s="261"/>
      <c r="EX393" s="261"/>
      <c r="EY393" s="261"/>
      <c r="EZ393" s="261"/>
      <c r="FA393" s="261"/>
      <c r="FB393" s="261"/>
      <c r="FC393" s="261"/>
      <c r="FD393" s="261"/>
      <c r="FE393" s="261"/>
      <c r="FF393" s="261"/>
      <c r="FG393" s="261"/>
      <c r="FH393" s="261"/>
      <c r="FI393" s="261"/>
      <c r="FJ393" s="261"/>
      <c r="FK393" s="261"/>
      <c r="FL393" s="261"/>
      <c r="FM393" s="261"/>
      <c r="FN393" s="261"/>
      <c r="FO393" s="261"/>
      <c r="FP393" s="261"/>
      <c r="FQ393" s="261"/>
      <c r="FR393" s="261"/>
      <c r="FS393" s="261"/>
      <c r="FT393" s="261"/>
      <c r="FU393" s="261"/>
      <c r="FV393" s="261"/>
      <c r="FW393" s="261"/>
      <c r="FX393" s="261"/>
      <c r="FY393" s="261"/>
      <c r="FZ393" s="261"/>
      <c r="GA393" s="261"/>
      <c r="GB393" s="261"/>
      <c r="GC393" s="261"/>
      <c r="GD393" s="261"/>
      <c r="GE393" s="261"/>
      <c r="GF393" s="261"/>
      <c r="GG393" s="261"/>
      <c r="GH393" s="261"/>
      <c r="GI393" s="261"/>
      <c r="GJ393" s="261"/>
      <c r="GK393" s="261"/>
      <c r="GL393" s="261"/>
      <c r="GM393" s="261"/>
      <c r="GN393" s="261"/>
      <c r="GO393" s="261"/>
      <c r="GP393" s="261"/>
      <c r="GQ393" s="261"/>
      <c r="GR393" s="261"/>
      <c r="GS393" s="261"/>
      <c r="GT393" s="261"/>
      <c r="GU393" s="261"/>
      <c r="GV393" s="261"/>
      <c r="GW393" s="261"/>
      <c r="GX393" s="261"/>
      <c r="GY393" s="261"/>
      <c r="GZ393" s="261"/>
      <c r="HA393" s="261"/>
      <c r="HB393" s="261"/>
      <c r="HC393" s="261"/>
      <c r="HD393" s="261"/>
      <c r="HE393" s="261"/>
      <c r="HF393" s="261"/>
      <c r="HG393" s="261"/>
      <c r="HH393" s="261"/>
      <c r="HI393" s="261"/>
      <c r="HJ393" s="261"/>
      <c r="HK393" s="261"/>
      <c r="HL393" s="261"/>
      <c r="HM393" s="261"/>
      <c r="HN393" s="261"/>
    </row>
    <row r="394" spans="1:222" s="262" customFormat="1" ht="39" x14ac:dyDescent="0.2">
      <c r="A394" s="21" t="s">
        <v>58</v>
      </c>
      <c r="B394" s="21" t="s">
        <v>87</v>
      </c>
      <c r="C394" s="21" t="s">
        <v>50</v>
      </c>
      <c r="D394" s="21" t="s">
        <v>96</v>
      </c>
      <c r="E394" s="45" t="s">
        <v>74</v>
      </c>
      <c r="F394" s="580">
        <v>2017005810572</v>
      </c>
      <c r="G394" s="129" t="s">
        <v>1208</v>
      </c>
      <c r="H394" s="129" t="s">
        <v>66</v>
      </c>
      <c r="I394" s="484" t="s">
        <v>487</v>
      </c>
      <c r="J394" s="484" t="s">
        <v>996</v>
      </c>
      <c r="K394" s="484" t="s">
        <v>997</v>
      </c>
      <c r="L394" s="485">
        <v>2</v>
      </c>
      <c r="M394" s="485" t="s">
        <v>261</v>
      </c>
      <c r="N394" s="485" t="s">
        <v>918</v>
      </c>
      <c r="O394" s="36" t="s">
        <v>669</v>
      </c>
      <c r="P394" s="29">
        <f>Q394</f>
        <v>680000000</v>
      </c>
      <c r="Q394" s="193">
        <f t="shared" si="50"/>
        <v>680000000</v>
      </c>
      <c r="R394" s="34">
        <f t="shared" si="53"/>
        <v>680000000</v>
      </c>
      <c r="S394" s="259">
        <v>224600000</v>
      </c>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v>450000000</v>
      </c>
      <c r="BB394" s="32">
        <v>5400000</v>
      </c>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261"/>
      <c r="CD394" s="261"/>
      <c r="CE394" s="261"/>
      <c r="CF394" s="261"/>
      <c r="CG394" s="261"/>
      <c r="CH394" s="261"/>
      <c r="CI394" s="261"/>
      <c r="CJ394" s="261"/>
      <c r="CK394" s="261"/>
      <c r="CL394" s="261"/>
      <c r="CM394" s="261"/>
      <c r="CN394" s="261"/>
      <c r="CO394" s="261"/>
      <c r="CP394" s="261"/>
      <c r="CQ394" s="261"/>
      <c r="CR394" s="261"/>
      <c r="CS394" s="261"/>
      <c r="CT394" s="261"/>
      <c r="CU394" s="261"/>
      <c r="CV394" s="261"/>
      <c r="CW394" s="261"/>
      <c r="CX394" s="261"/>
      <c r="CY394" s="261"/>
      <c r="CZ394" s="261"/>
      <c r="DA394" s="261"/>
      <c r="DB394" s="261"/>
      <c r="DC394" s="261"/>
      <c r="DD394" s="261"/>
      <c r="DE394" s="261"/>
      <c r="DF394" s="261"/>
      <c r="DG394" s="261"/>
      <c r="DH394" s="261"/>
      <c r="DI394" s="261"/>
      <c r="DJ394" s="261"/>
      <c r="DK394" s="261"/>
      <c r="DL394" s="261"/>
      <c r="DM394" s="261"/>
      <c r="DN394" s="261"/>
      <c r="DO394" s="261"/>
      <c r="DP394" s="261"/>
      <c r="DQ394" s="261"/>
      <c r="DR394" s="261"/>
      <c r="DS394" s="261"/>
      <c r="DT394" s="261"/>
      <c r="DU394" s="261"/>
      <c r="DV394" s="261"/>
      <c r="DW394" s="261"/>
      <c r="DX394" s="261"/>
      <c r="DY394" s="261"/>
      <c r="DZ394" s="261"/>
      <c r="EA394" s="261"/>
      <c r="EB394" s="261"/>
      <c r="EC394" s="261"/>
      <c r="ED394" s="261"/>
      <c r="EE394" s="261"/>
      <c r="EF394" s="261"/>
      <c r="EG394" s="261"/>
      <c r="EH394" s="261"/>
      <c r="EI394" s="261"/>
      <c r="EJ394" s="261"/>
      <c r="EK394" s="261"/>
      <c r="EL394" s="261"/>
      <c r="EM394" s="261"/>
      <c r="EN394" s="261"/>
      <c r="EO394" s="261"/>
      <c r="EP394" s="261"/>
      <c r="EQ394" s="261"/>
      <c r="ER394" s="261"/>
      <c r="ES394" s="261"/>
      <c r="ET394" s="261"/>
      <c r="EU394" s="261"/>
      <c r="EV394" s="261"/>
      <c r="EW394" s="261"/>
      <c r="EX394" s="261"/>
      <c r="EY394" s="261"/>
      <c r="EZ394" s="261"/>
      <c r="FA394" s="261"/>
      <c r="FB394" s="261"/>
      <c r="FC394" s="261"/>
      <c r="FD394" s="261"/>
      <c r="FE394" s="261"/>
      <c r="FF394" s="261"/>
      <c r="FG394" s="261"/>
      <c r="FH394" s="261"/>
      <c r="FI394" s="261"/>
      <c r="FJ394" s="261"/>
      <c r="FK394" s="261"/>
      <c r="FL394" s="261"/>
      <c r="FM394" s="261"/>
      <c r="FN394" s="261"/>
      <c r="FO394" s="261"/>
      <c r="FP394" s="261"/>
      <c r="FQ394" s="261"/>
      <c r="FR394" s="261"/>
      <c r="FS394" s="261"/>
      <c r="FT394" s="261"/>
      <c r="FU394" s="261"/>
      <c r="FV394" s="261"/>
      <c r="FW394" s="261"/>
      <c r="FX394" s="261"/>
      <c r="FY394" s="261"/>
      <c r="FZ394" s="261"/>
      <c r="GA394" s="261"/>
      <c r="GB394" s="261"/>
      <c r="GC394" s="261"/>
      <c r="GD394" s="261"/>
      <c r="GE394" s="261"/>
      <c r="GF394" s="261"/>
      <c r="GG394" s="261"/>
      <c r="GH394" s="261"/>
      <c r="GI394" s="261"/>
      <c r="GJ394" s="261"/>
      <c r="GK394" s="261"/>
      <c r="GL394" s="261"/>
      <c r="GM394" s="261"/>
      <c r="GN394" s="261"/>
      <c r="GO394" s="261"/>
      <c r="GP394" s="261"/>
      <c r="GQ394" s="261"/>
      <c r="GR394" s="261"/>
      <c r="GS394" s="261"/>
      <c r="GT394" s="261"/>
      <c r="GU394" s="261"/>
      <c r="GV394" s="261"/>
      <c r="GW394" s="261"/>
      <c r="GX394" s="261"/>
      <c r="GY394" s="261"/>
      <c r="GZ394" s="261"/>
      <c r="HA394" s="261"/>
      <c r="HB394" s="261"/>
      <c r="HC394" s="261"/>
      <c r="HD394" s="261"/>
      <c r="HE394" s="261"/>
      <c r="HF394" s="261"/>
      <c r="HG394" s="261"/>
      <c r="HH394" s="261"/>
      <c r="HI394" s="261"/>
      <c r="HJ394" s="261"/>
      <c r="HK394" s="261"/>
      <c r="HL394" s="261"/>
      <c r="HM394" s="261"/>
      <c r="HN394" s="261"/>
    </row>
    <row r="395" spans="1:222" s="262" customFormat="1" ht="40.799999999999997" x14ac:dyDescent="0.2">
      <c r="A395" s="21" t="s">
        <v>58</v>
      </c>
      <c r="B395" s="21" t="s">
        <v>87</v>
      </c>
      <c r="C395" s="21" t="s">
        <v>50</v>
      </c>
      <c r="D395" s="21" t="s">
        <v>96</v>
      </c>
      <c r="E395" s="45" t="s">
        <v>74</v>
      </c>
      <c r="F395" s="580" t="s">
        <v>788</v>
      </c>
      <c r="G395" s="129" t="s">
        <v>1209</v>
      </c>
      <c r="H395" s="129" t="s">
        <v>66</v>
      </c>
      <c r="I395" s="467">
        <v>37308</v>
      </c>
      <c r="J395" s="442" t="s">
        <v>996</v>
      </c>
      <c r="K395" s="442" t="s">
        <v>998</v>
      </c>
      <c r="L395" s="443" t="s">
        <v>857</v>
      </c>
      <c r="M395" s="485" t="s">
        <v>261</v>
      </c>
      <c r="N395" s="485" t="s">
        <v>918</v>
      </c>
      <c r="O395" s="36" t="s">
        <v>789</v>
      </c>
      <c r="P395" s="29">
        <f>Q395</f>
        <v>1472600000</v>
      </c>
      <c r="Q395" s="193">
        <f t="shared" si="50"/>
        <v>1472600000</v>
      </c>
      <c r="R395" s="34">
        <f t="shared" si="53"/>
        <v>1472600000</v>
      </c>
      <c r="S395" s="259"/>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v>1460000000</v>
      </c>
      <c r="BB395" s="32">
        <v>12600000</v>
      </c>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261"/>
      <c r="CD395" s="261"/>
      <c r="CE395" s="261"/>
      <c r="CF395" s="261"/>
      <c r="CG395" s="261"/>
      <c r="CH395" s="261"/>
      <c r="CI395" s="261"/>
      <c r="CJ395" s="261"/>
      <c r="CK395" s="261"/>
      <c r="CL395" s="261"/>
      <c r="CM395" s="261"/>
      <c r="CN395" s="261"/>
      <c r="CO395" s="261"/>
      <c r="CP395" s="261"/>
      <c r="CQ395" s="261"/>
      <c r="CR395" s="261"/>
      <c r="CS395" s="261"/>
      <c r="CT395" s="261"/>
      <c r="CU395" s="261"/>
      <c r="CV395" s="261"/>
      <c r="CW395" s="261"/>
      <c r="CX395" s="261"/>
      <c r="CY395" s="261"/>
      <c r="CZ395" s="261"/>
      <c r="DA395" s="261"/>
      <c r="DB395" s="261"/>
      <c r="DC395" s="261"/>
      <c r="DD395" s="261"/>
      <c r="DE395" s="261"/>
      <c r="DF395" s="261"/>
      <c r="DG395" s="261"/>
      <c r="DH395" s="261"/>
      <c r="DI395" s="261"/>
      <c r="DJ395" s="261"/>
      <c r="DK395" s="261"/>
      <c r="DL395" s="261"/>
      <c r="DM395" s="261"/>
      <c r="DN395" s="261"/>
      <c r="DO395" s="261"/>
      <c r="DP395" s="261"/>
      <c r="DQ395" s="261"/>
      <c r="DR395" s="261"/>
      <c r="DS395" s="261"/>
      <c r="DT395" s="261"/>
      <c r="DU395" s="261"/>
      <c r="DV395" s="261"/>
      <c r="DW395" s="261"/>
      <c r="DX395" s="261"/>
      <c r="DY395" s="261"/>
      <c r="DZ395" s="261"/>
      <c r="EA395" s="261"/>
      <c r="EB395" s="261"/>
      <c r="EC395" s="261"/>
      <c r="ED395" s="261"/>
      <c r="EE395" s="261"/>
      <c r="EF395" s="261"/>
      <c r="EG395" s="261"/>
      <c r="EH395" s="261"/>
      <c r="EI395" s="261"/>
      <c r="EJ395" s="261"/>
      <c r="EK395" s="261"/>
      <c r="EL395" s="261"/>
      <c r="EM395" s="261"/>
      <c r="EN395" s="261"/>
      <c r="EO395" s="261"/>
      <c r="EP395" s="261"/>
      <c r="EQ395" s="261"/>
      <c r="ER395" s="261"/>
      <c r="ES395" s="261"/>
      <c r="ET395" s="261"/>
      <c r="EU395" s="261"/>
      <c r="EV395" s="261"/>
      <c r="EW395" s="261"/>
      <c r="EX395" s="261"/>
      <c r="EY395" s="261"/>
      <c r="EZ395" s="261"/>
      <c r="FA395" s="261"/>
      <c r="FB395" s="261"/>
      <c r="FC395" s="261"/>
      <c r="FD395" s="261"/>
      <c r="FE395" s="261"/>
      <c r="FF395" s="261"/>
      <c r="FG395" s="261"/>
      <c r="FH395" s="261"/>
      <c r="FI395" s="261"/>
      <c r="FJ395" s="261"/>
      <c r="FK395" s="261"/>
      <c r="FL395" s="261"/>
      <c r="FM395" s="261"/>
      <c r="FN395" s="261"/>
      <c r="FO395" s="261"/>
      <c r="FP395" s="261"/>
      <c r="FQ395" s="261"/>
      <c r="FR395" s="261"/>
      <c r="FS395" s="261"/>
      <c r="FT395" s="261"/>
      <c r="FU395" s="261"/>
      <c r="FV395" s="261"/>
      <c r="FW395" s="261"/>
      <c r="FX395" s="261"/>
      <c r="FY395" s="261"/>
      <c r="FZ395" s="261"/>
      <c r="GA395" s="261"/>
      <c r="GB395" s="261"/>
      <c r="GC395" s="261"/>
      <c r="GD395" s="261"/>
      <c r="GE395" s="261"/>
      <c r="GF395" s="261"/>
      <c r="GG395" s="261"/>
      <c r="GH395" s="261"/>
      <c r="GI395" s="261"/>
      <c r="GJ395" s="261"/>
      <c r="GK395" s="261"/>
      <c r="GL395" s="261"/>
      <c r="GM395" s="261"/>
      <c r="GN395" s="261"/>
      <c r="GO395" s="261"/>
      <c r="GP395" s="261"/>
      <c r="GQ395" s="261"/>
      <c r="GR395" s="261"/>
      <c r="GS395" s="261"/>
      <c r="GT395" s="261"/>
      <c r="GU395" s="261"/>
      <c r="GV395" s="261"/>
      <c r="GW395" s="261"/>
      <c r="GX395" s="261"/>
      <c r="GY395" s="261"/>
      <c r="GZ395" s="261"/>
      <c r="HA395" s="261"/>
      <c r="HB395" s="261"/>
      <c r="HC395" s="261"/>
      <c r="HD395" s="261"/>
      <c r="HE395" s="261"/>
      <c r="HF395" s="261"/>
      <c r="HG395" s="261"/>
      <c r="HH395" s="261"/>
      <c r="HI395" s="261"/>
      <c r="HJ395" s="261"/>
      <c r="HK395" s="261"/>
      <c r="HL395" s="261"/>
      <c r="HM395" s="261"/>
      <c r="HN395" s="261"/>
    </row>
    <row r="396" spans="1:222" s="262" customFormat="1" ht="51" x14ac:dyDescent="0.2">
      <c r="A396" s="21" t="s">
        <v>58</v>
      </c>
      <c r="B396" s="21" t="s">
        <v>87</v>
      </c>
      <c r="C396" s="21" t="s">
        <v>50</v>
      </c>
      <c r="D396" s="21" t="s">
        <v>96</v>
      </c>
      <c r="E396" s="45" t="s">
        <v>74</v>
      </c>
      <c r="F396" s="568">
        <v>2018005810223</v>
      </c>
      <c r="G396" s="129" t="s">
        <v>1210</v>
      </c>
      <c r="H396" s="129" t="s">
        <v>66</v>
      </c>
      <c r="I396" s="467">
        <v>36971</v>
      </c>
      <c r="J396" s="442" t="s">
        <v>999</v>
      </c>
      <c r="K396" s="442" t="s">
        <v>1000</v>
      </c>
      <c r="L396" s="443" t="s">
        <v>857</v>
      </c>
      <c r="M396" s="485" t="s">
        <v>261</v>
      </c>
      <c r="N396" s="485" t="s">
        <v>918</v>
      </c>
      <c r="O396" s="36" t="s">
        <v>785</v>
      </c>
      <c r="P396" s="29">
        <f>Q396</f>
        <v>290000000</v>
      </c>
      <c r="Q396" s="193">
        <f t="shared" si="50"/>
        <v>290000000</v>
      </c>
      <c r="R396" s="34">
        <f t="shared" si="53"/>
        <v>290000000</v>
      </c>
      <c r="S396" s="259"/>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v>290000000</v>
      </c>
      <c r="BB396" s="32">
        <v>0</v>
      </c>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261"/>
      <c r="CD396" s="261"/>
      <c r="CE396" s="261"/>
      <c r="CF396" s="261"/>
      <c r="CG396" s="261"/>
      <c r="CH396" s="261"/>
      <c r="CI396" s="261"/>
      <c r="CJ396" s="261"/>
      <c r="CK396" s="261"/>
      <c r="CL396" s="261"/>
      <c r="CM396" s="261"/>
      <c r="CN396" s="261"/>
      <c r="CO396" s="261"/>
      <c r="CP396" s="261"/>
      <c r="CQ396" s="261"/>
      <c r="CR396" s="261"/>
      <c r="CS396" s="261"/>
      <c r="CT396" s="261"/>
      <c r="CU396" s="261"/>
      <c r="CV396" s="261"/>
      <c r="CW396" s="261"/>
      <c r="CX396" s="261"/>
      <c r="CY396" s="261"/>
      <c r="CZ396" s="261"/>
      <c r="DA396" s="261"/>
      <c r="DB396" s="261"/>
      <c r="DC396" s="261"/>
      <c r="DD396" s="261"/>
      <c r="DE396" s="261"/>
      <c r="DF396" s="261"/>
      <c r="DG396" s="261"/>
      <c r="DH396" s="261"/>
      <c r="DI396" s="261"/>
      <c r="DJ396" s="261"/>
      <c r="DK396" s="261"/>
      <c r="DL396" s="261"/>
      <c r="DM396" s="261"/>
      <c r="DN396" s="261"/>
      <c r="DO396" s="261"/>
      <c r="DP396" s="261"/>
      <c r="DQ396" s="261"/>
      <c r="DR396" s="261"/>
      <c r="DS396" s="261"/>
      <c r="DT396" s="261"/>
      <c r="DU396" s="261"/>
      <c r="DV396" s="261"/>
      <c r="DW396" s="261"/>
      <c r="DX396" s="261"/>
      <c r="DY396" s="261"/>
      <c r="DZ396" s="261"/>
      <c r="EA396" s="261"/>
      <c r="EB396" s="261"/>
      <c r="EC396" s="261"/>
      <c r="ED396" s="261"/>
      <c r="EE396" s="261"/>
      <c r="EF396" s="261"/>
      <c r="EG396" s="261"/>
      <c r="EH396" s="261"/>
      <c r="EI396" s="261"/>
      <c r="EJ396" s="261"/>
      <c r="EK396" s="261"/>
      <c r="EL396" s="261"/>
      <c r="EM396" s="261"/>
      <c r="EN396" s="261"/>
      <c r="EO396" s="261"/>
      <c r="EP396" s="261"/>
      <c r="EQ396" s="261"/>
      <c r="ER396" s="261"/>
      <c r="ES396" s="261"/>
      <c r="ET396" s="261"/>
      <c r="EU396" s="261"/>
      <c r="EV396" s="261"/>
      <c r="EW396" s="261"/>
      <c r="EX396" s="261"/>
      <c r="EY396" s="261"/>
      <c r="EZ396" s="261"/>
      <c r="FA396" s="261"/>
      <c r="FB396" s="261"/>
      <c r="FC396" s="261"/>
      <c r="FD396" s="261"/>
      <c r="FE396" s="261"/>
      <c r="FF396" s="261"/>
      <c r="FG396" s="261"/>
      <c r="FH396" s="261"/>
      <c r="FI396" s="261"/>
      <c r="FJ396" s="261"/>
      <c r="FK396" s="261"/>
      <c r="FL396" s="261"/>
      <c r="FM396" s="261"/>
      <c r="FN396" s="261"/>
      <c r="FO396" s="261"/>
      <c r="FP396" s="261"/>
      <c r="FQ396" s="261"/>
      <c r="FR396" s="261"/>
      <c r="FS396" s="261"/>
      <c r="FT396" s="261"/>
      <c r="FU396" s="261"/>
      <c r="FV396" s="261"/>
      <c r="FW396" s="261"/>
      <c r="FX396" s="261"/>
      <c r="FY396" s="261"/>
      <c r="FZ396" s="261"/>
      <c r="GA396" s="261"/>
      <c r="GB396" s="261"/>
      <c r="GC396" s="261"/>
      <c r="GD396" s="261"/>
      <c r="GE396" s="261"/>
      <c r="GF396" s="261"/>
      <c r="GG396" s="261"/>
      <c r="GH396" s="261"/>
      <c r="GI396" s="261"/>
      <c r="GJ396" s="261"/>
      <c r="GK396" s="261"/>
      <c r="GL396" s="261"/>
      <c r="GM396" s="261"/>
      <c r="GN396" s="261"/>
      <c r="GO396" s="261"/>
      <c r="GP396" s="261"/>
      <c r="GQ396" s="261"/>
      <c r="GR396" s="261"/>
      <c r="GS396" s="261"/>
      <c r="GT396" s="261"/>
      <c r="GU396" s="261"/>
      <c r="GV396" s="261"/>
      <c r="GW396" s="261"/>
      <c r="GX396" s="261"/>
      <c r="GY396" s="261"/>
      <c r="GZ396" s="261"/>
      <c r="HA396" s="261"/>
      <c r="HB396" s="261"/>
      <c r="HC396" s="261"/>
      <c r="HD396" s="261"/>
      <c r="HE396" s="261"/>
      <c r="HF396" s="261"/>
      <c r="HG396" s="261"/>
      <c r="HH396" s="261"/>
      <c r="HI396" s="261"/>
      <c r="HJ396" s="261"/>
      <c r="HK396" s="261"/>
      <c r="HL396" s="261"/>
      <c r="HM396" s="261"/>
      <c r="HN396" s="261"/>
    </row>
    <row r="397" spans="1:222" x14ac:dyDescent="0.2">
      <c r="A397" s="30" t="s">
        <v>58</v>
      </c>
      <c r="B397" s="30" t="s">
        <v>87</v>
      </c>
      <c r="C397" s="30" t="s">
        <v>50</v>
      </c>
      <c r="D397" s="30" t="s">
        <v>153</v>
      </c>
      <c r="E397" s="89"/>
      <c r="F397" s="578"/>
      <c r="G397" s="107"/>
      <c r="H397" s="19"/>
      <c r="I397" s="446"/>
      <c r="J397" s="446"/>
      <c r="K397" s="446"/>
      <c r="L397" s="447"/>
      <c r="M397" s="438"/>
      <c r="N397" s="438"/>
      <c r="O397" s="38" t="s">
        <v>176</v>
      </c>
      <c r="P397" s="29">
        <f>Q397</f>
        <v>0</v>
      </c>
      <c r="Q397" s="193">
        <f t="shared" si="50"/>
        <v>0</v>
      </c>
      <c r="R397" s="34">
        <f t="shared" si="53"/>
        <v>0</v>
      </c>
      <c r="S397" s="199"/>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180"/>
      <c r="CD397" s="180"/>
      <c r="CE397" s="180"/>
      <c r="CF397" s="180"/>
      <c r="CG397" s="180"/>
      <c r="CH397" s="180"/>
      <c r="CI397" s="180"/>
      <c r="CJ397" s="180"/>
      <c r="CK397" s="180"/>
      <c r="CL397" s="180"/>
      <c r="CM397" s="180"/>
      <c r="CN397" s="180"/>
      <c r="CO397" s="180"/>
      <c r="CP397" s="180"/>
      <c r="CQ397" s="180"/>
      <c r="CR397" s="180"/>
      <c r="CS397" s="180"/>
      <c r="CT397" s="180"/>
      <c r="CU397" s="180"/>
      <c r="CV397" s="180"/>
      <c r="CW397" s="180"/>
      <c r="CX397" s="180"/>
      <c r="CY397" s="180"/>
      <c r="CZ397" s="180"/>
      <c r="DA397" s="180"/>
      <c r="DB397" s="180"/>
      <c r="DC397" s="180"/>
      <c r="DD397" s="180"/>
      <c r="DE397" s="180"/>
      <c r="DF397" s="180"/>
      <c r="DG397" s="180"/>
      <c r="DH397" s="180"/>
      <c r="DI397" s="180"/>
      <c r="DJ397" s="180"/>
      <c r="DK397" s="180"/>
      <c r="DL397" s="180"/>
      <c r="DM397" s="180"/>
      <c r="DN397" s="180"/>
      <c r="DO397" s="180"/>
      <c r="DP397" s="180"/>
      <c r="DQ397" s="180"/>
      <c r="DR397" s="180"/>
      <c r="DS397" s="180"/>
      <c r="DT397" s="180"/>
      <c r="DU397" s="180"/>
      <c r="DV397" s="180"/>
      <c r="DW397" s="180"/>
      <c r="DX397" s="180"/>
      <c r="DY397" s="180"/>
      <c r="DZ397" s="180"/>
      <c r="EA397" s="180"/>
      <c r="EB397" s="180"/>
      <c r="EC397" s="180"/>
      <c r="ED397" s="180"/>
      <c r="EE397" s="180"/>
      <c r="EF397" s="180"/>
      <c r="EG397" s="180"/>
      <c r="EH397" s="180"/>
      <c r="EI397" s="180"/>
      <c r="EJ397" s="180"/>
      <c r="EK397" s="180"/>
      <c r="EL397" s="180"/>
      <c r="EM397" s="180"/>
      <c r="EN397" s="180"/>
      <c r="EO397" s="180"/>
      <c r="EP397" s="180"/>
      <c r="EQ397" s="180"/>
      <c r="ER397" s="180"/>
      <c r="ES397" s="180"/>
      <c r="ET397" s="180"/>
      <c r="EU397" s="180"/>
      <c r="EV397" s="180"/>
      <c r="EW397" s="180"/>
      <c r="EX397" s="180"/>
      <c r="EY397" s="180"/>
      <c r="EZ397" s="180"/>
      <c r="FA397" s="180"/>
      <c r="FB397" s="180"/>
      <c r="FC397" s="180"/>
      <c r="FD397" s="180"/>
      <c r="FE397" s="180"/>
      <c r="FF397" s="180"/>
      <c r="FG397" s="180"/>
      <c r="FH397" s="180"/>
      <c r="FI397" s="180"/>
      <c r="FJ397" s="180"/>
      <c r="FK397" s="180"/>
      <c r="FL397" s="180"/>
      <c r="FM397" s="180"/>
      <c r="FN397" s="180"/>
      <c r="FO397" s="180"/>
      <c r="FP397" s="180"/>
      <c r="FQ397" s="180"/>
      <c r="FR397" s="180"/>
      <c r="FS397" s="180"/>
      <c r="FT397" s="180"/>
      <c r="FU397" s="180"/>
      <c r="FV397" s="180"/>
      <c r="FW397" s="180"/>
      <c r="FX397" s="180"/>
      <c r="FY397" s="180"/>
      <c r="FZ397" s="180"/>
      <c r="GA397" s="180"/>
      <c r="GB397" s="180"/>
      <c r="GC397" s="180"/>
      <c r="GD397" s="180"/>
      <c r="GE397" s="180"/>
      <c r="GF397" s="180"/>
      <c r="GG397" s="180"/>
      <c r="GH397" s="180"/>
      <c r="GI397" s="180"/>
      <c r="GJ397" s="180"/>
      <c r="GK397" s="180"/>
      <c r="GL397" s="180"/>
      <c r="GM397" s="180"/>
      <c r="GN397" s="180"/>
      <c r="GO397" s="180"/>
      <c r="GP397" s="180"/>
      <c r="GQ397" s="180"/>
      <c r="GR397" s="180"/>
      <c r="GS397" s="180"/>
      <c r="GT397" s="180"/>
      <c r="GU397" s="180"/>
      <c r="GV397" s="180"/>
      <c r="GW397" s="180"/>
      <c r="GX397" s="180"/>
      <c r="GY397" s="180"/>
      <c r="GZ397" s="180"/>
      <c r="HA397" s="180"/>
      <c r="HB397" s="180"/>
      <c r="HC397" s="180"/>
      <c r="HD397" s="180"/>
      <c r="HE397" s="180"/>
      <c r="HF397" s="180"/>
      <c r="HG397" s="180"/>
      <c r="HH397" s="180"/>
      <c r="HI397" s="180"/>
      <c r="HJ397" s="180"/>
      <c r="HK397" s="180"/>
      <c r="HL397" s="180"/>
      <c r="HM397" s="180"/>
      <c r="HN397" s="180"/>
    </row>
    <row r="398" spans="1:222" x14ac:dyDescent="0.2">
      <c r="A398" s="60" t="s">
        <v>58</v>
      </c>
      <c r="B398" s="60" t="s">
        <v>87</v>
      </c>
      <c r="C398" s="60" t="s">
        <v>50</v>
      </c>
      <c r="D398" s="60" t="s">
        <v>153</v>
      </c>
      <c r="E398" s="92" t="s">
        <v>78</v>
      </c>
      <c r="F398" s="576"/>
      <c r="G398" s="98"/>
      <c r="H398" s="56"/>
      <c r="I398" s="451"/>
      <c r="J398" s="451"/>
      <c r="K398" s="451"/>
      <c r="L398" s="452"/>
      <c r="M398" s="451"/>
      <c r="N398" s="451"/>
      <c r="O398" s="63" t="s">
        <v>154</v>
      </c>
      <c r="P398" s="29"/>
      <c r="Q398" s="193">
        <f t="shared" si="50"/>
        <v>0</v>
      </c>
      <c r="R398" s="34">
        <f t="shared" si="53"/>
        <v>0</v>
      </c>
      <c r="S398" s="199"/>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180"/>
      <c r="CD398" s="180"/>
      <c r="CE398" s="180"/>
      <c r="CF398" s="180"/>
      <c r="CG398" s="180"/>
      <c r="CH398" s="180"/>
      <c r="CI398" s="180"/>
      <c r="CJ398" s="180"/>
      <c r="CK398" s="180"/>
      <c r="CL398" s="180"/>
      <c r="CM398" s="180"/>
      <c r="CN398" s="180"/>
      <c r="CO398" s="180"/>
      <c r="CP398" s="180"/>
      <c r="CQ398" s="180"/>
      <c r="CR398" s="180"/>
      <c r="CS398" s="180"/>
      <c r="CT398" s="180"/>
      <c r="CU398" s="180"/>
      <c r="CV398" s="180"/>
      <c r="CW398" s="180"/>
      <c r="CX398" s="180"/>
      <c r="CY398" s="180"/>
      <c r="CZ398" s="180"/>
      <c r="DA398" s="180"/>
      <c r="DB398" s="180"/>
      <c r="DC398" s="180"/>
      <c r="DD398" s="180"/>
      <c r="DE398" s="180"/>
      <c r="DF398" s="180"/>
      <c r="DG398" s="180"/>
      <c r="DH398" s="180"/>
      <c r="DI398" s="180"/>
      <c r="DJ398" s="180"/>
      <c r="DK398" s="180"/>
      <c r="DL398" s="180"/>
      <c r="DM398" s="180"/>
      <c r="DN398" s="180"/>
      <c r="DO398" s="180"/>
      <c r="DP398" s="180"/>
      <c r="DQ398" s="180"/>
      <c r="DR398" s="180"/>
      <c r="DS398" s="180"/>
      <c r="DT398" s="180"/>
      <c r="DU398" s="180"/>
      <c r="DV398" s="180"/>
      <c r="DW398" s="180"/>
      <c r="DX398" s="180"/>
      <c r="DY398" s="180"/>
      <c r="DZ398" s="180"/>
      <c r="EA398" s="180"/>
      <c r="EB398" s="180"/>
      <c r="EC398" s="180"/>
      <c r="ED398" s="180"/>
      <c r="EE398" s="180"/>
      <c r="EF398" s="180"/>
      <c r="EG398" s="180"/>
      <c r="EH398" s="180"/>
      <c r="EI398" s="180"/>
      <c r="EJ398" s="180"/>
      <c r="EK398" s="180"/>
      <c r="EL398" s="180"/>
      <c r="EM398" s="180"/>
      <c r="EN398" s="180"/>
      <c r="EO398" s="180"/>
      <c r="EP398" s="180"/>
      <c r="EQ398" s="180"/>
      <c r="ER398" s="180"/>
      <c r="ES398" s="180"/>
      <c r="ET398" s="180"/>
      <c r="EU398" s="180"/>
      <c r="EV398" s="180"/>
      <c r="EW398" s="180"/>
      <c r="EX398" s="180"/>
      <c r="EY398" s="180"/>
      <c r="EZ398" s="180"/>
      <c r="FA398" s="180"/>
      <c r="FB398" s="180"/>
      <c r="FC398" s="180"/>
      <c r="FD398" s="180"/>
      <c r="FE398" s="180"/>
      <c r="FF398" s="180"/>
      <c r="FG398" s="180"/>
      <c r="FH398" s="180"/>
      <c r="FI398" s="180"/>
      <c r="FJ398" s="180"/>
      <c r="FK398" s="180"/>
      <c r="FL398" s="180"/>
      <c r="FM398" s="180"/>
      <c r="FN398" s="180"/>
      <c r="FO398" s="180"/>
      <c r="FP398" s="180"/>
      <c r="FQ398" s="180"/>
      <c r="FR398" s="180"/>
      <c r="FS398" s="180"/>
      <c r="FT398" s="180"/>
      <c r="FU398" s="180"/>
      <c r="FV398" s="180"/>
      <c r="FW398" s="180"/>
      <c r="FX398" s="180"/>
      <c r="FY398" s="180"/>
      <c r="FZ398" s="180"/>
      <c r="GA398" s="180"/>
      <c r="GB398" s="180"/>
      <c r="GC398" s="180"/>
      <c r="GD398" s="180"/>
      <c r="GE398" s="180"/>
      <c r="GF398" s="180"/>
      <c r="GG398" s="180"/>
      <c r="GH398" s="180"/>
      <c r="GI398" s="180"/>
      <c r="GJ398" s="180"/>
      <c r="GK398" s="180"/>
      <c r="GL398" s="180"/>
      <c r="GM398" s="180"/>
      <c r="GN398" s="180"/>
      <c r="GO398" s="180"/>
      <c r="GP398" s="180"/>
      <c r="GQ398" s="180"/>
      <c r="GR398" s="180"/>
      <c r="GS398" s="180"/>
      <c r="GT398" s="180"/>
      <c r="GU398" s="180"/>
      <c r="GV398" s="180"/>
      <c r="GW398" s="180"/>
      <c r="GX398" s="180"/>
      <c r="GY398" s="180"/>
      <c r="GZ398" s="180"/>
      <c r="HA398" s="180"/>
      <c r="HB398" s="180"/>
      <c r="HC398" s="180"/>
      <c r="HD398" s="180"/>
      <c r="HE398" s="180"/>
      <c r="HF398" s="180"/>
      <c r="HG398" s="180"/>
      <c r="HH398" s="180"/>
      <c r="HI398" s="180"/>
      <c r="HJ398" s="180"/>
      <c r="HK398" s="180"/>
      <c r="HL398" s="180"/>
      <c r="HM398" s="180"/>
      <c r="HN398" s="180"/>
    </row>
    <row r="399" spans="1:222" s="262" customFormat="1" ht="39" x14ac:dyDescent="0.2">
      <c r="A399" s="21" t="s">
        <v>58</v>
      </c>
      <c r="B399" s="21" t="s">
        <v>87</v>
      </c>
      <c r="C399" s="21" t="s">
        <v>50</v>
      </c>
      <c r="D399" s="21" t="s">
        <v>153</v>
      </c>
      <c r="E399" s="45" t="s">
        <v>78</v>
      </c>
      <c r="F399" s="568">
        <v>2017005810628</v>
      </c>
      <c r="G399" s="76" t="s">
        <v>1211</v>
      </c>
      <c r="H399" s="21" t="s">
        <v>66</v>
      </c>
      <c r="I399" s="467">
        <v>36972</v>
      </c>
      <c r="J399" s="457" t="s">
        <v>1001</v>
      </c>
      <c r="K399" s="457" t="s">
        <v>1002</v>
      </c>
      <c r="L399" s="458">
        <v>50</v>
      </c>
      <c r="M399" s="485" t="s">
        <v>261</v>
      </c>
      <c r="N399" s="485" t="s">
        <v>918</v>
      </c>
      <c r="O399" s="36" t="s">
        <v>1060</v>
      </c>
      <c r="P399" s="29">
        <f>Q399</f>
        <v>180000000</v>
      </c>
      <c r="Q399" s="193">
        <f t="shared" si="50"/>
        <v>180000000</v>
      </c>
      <c r="R399" s="34">
        <f t="shared" si="53"/>
        <v>180000000</v>
      </c>
      <c r="S399" s="259">
        <v>180000000</v>
      </c>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261"/>
      <c r="CD399" s="261"/>
      <c r="CE399" s="261"/>
      <c r="CF399" s="261"/>
      <c r="CG399" s="261"/>
      <c r="CH399" s="261"/>
      <c r="CI399" s="261"/>
      <c r="CJ399" s="261"/>
      <c r="CK399" s="261"/>
      <c r="CL399" s="261"/>
      <c r="CM399" s="261"/>
      <c r="CN399" s="261"/>
      <c r="CO399" s="261"/>
      <c r="CP399" s="261"/>
      <c r="CQ399" s="261"/>
      <c r="CR399" s="261"/>
      <c r="CS399" s="261"/>
      <c r="CT399" s="261"/>
      <c r="CU399" s="261"/>
      <c r="CV399" s="261"/>
      <c r="CW399" s="261"/>
      <c r="CX399" s="261"/>
      <c r="CY399" s="261"/>
      <c r="CZ399" s="261"/>
      <c r="DA399" s="261"/>
      <c r="DB399" s="261"/>
      <c r="DC399" s="261"/>
      <c r="DD399" s="261"/>
      <c r="DE399" s="261"/>
      <c r="DF399" s="261"/>
      <c r="DG399" s="261"/>
      <c r="DH399" s="261"/>
      <c r="DI399" s="261"/>
      <c r="DJ399" s="261"/>
      <c r="DK399" s="261"/>
      <c r="DL399" s="261"/>
      <c r="DM399" s="261"/>
      <c r="DN399" s="261"/>
      <c r="DO399" s="261"/>
      <c r="DP399" s="261"/>
      <c r="DQ399" s="261"/>
      <c r="DR399" s="261"/>
      <c r="DS399" s="261"/>
      <c r="DT399" s="261"/>
      <c r="DU399" s="261"/>
      <c r="DV399" s="261"/>
      <c r="DW399" s="261"/>
      <c r="DX399" s="261"/>
      <c r="DY399" s="261"/>
      <c r="DZ399" s="261"/>
      <c r="EA399" s="261"/>
      <c r="EB399" s="261"/>
      <c r="EC399" s="261"/>
      <c r="ED399" s="261"/>
      <c r="EE399" s="261"/>
      <c r="EF399" s="261"/>
      <c r="EG399" s="261"/>
      <c r="EH399" s="261"/>
      <c r="EI399" s="261"/>
      <c r="EJ399" s="261"/>
      <c r="EK399" s="261"/>
      <c r="EL399" s="261"/>
      <c r="EM399" s="261"/>
      <c r="EN399" s="261"/>
      <c r="EO399" s="261"/>
      <c r="EP399" s="261"/>
      <c r="EQ399" s="261"/>
      <c r="ER399" s="261"/>
      <c r="ES399" s="261"/>
      <c r="ET399" s="261"/>
      <c r="EU399" s="261"/>
      <c r="EV399" s="261"/>
      <c r="EW399" s="261"/>
      <c r="EX399" s="261"/>
      <c r="EY399" s="261"/>
      <c r="EZ399" s="261"/>
      <c r="FA399" s="261"/>
      <c r="FB399" s="261"/>
      <c r="FC399" s="261"/>
      <c r="FD399" s="261"/>
      <c r="FE399" s="261"/>
      <c r="FF399" s="261"/>
      <c r="FG399" s="261"/>
      <c r="FH399" s="261"/>
      <c r="FI399" s="261"/>
      <c r="FJ399" s="261"/>
      <c r="FK399" s="261"/>
      <c r="FL399" s="261"/>
      <c r="FM399" s="261"/>
      <c r="FN399" s="261"/>
      <c r="FO399" s="261"/>
      <c r="FP399" s="261"/>
      <c r="FQ399" s="261"/>
      <c r="FR399" s="261"/>
      <c r="FS399" s="261"/>
      <c r="FT399" s="261"/>
      <c r="FU399" s="261"/>
      <c r="FV399" s="261"/>
      <c r="FW399" s="261"/>
      <c r="FX399" s="261"/>
      <c r="FY399" s="261"/>
      <c r="FZ399" s="261"/>
      <c r="GA399" s="261"/>
      <c r="GB399" s="261"/>
      <c r="GC399" s="261"/>
      <c r="GD399" s="261"/>
      <c r="GE399" s="261"/>
      <c r="GF399" s="261"/>
      <c r="GG399" s="261"/>
      <c r="GH399" s="261"/>
      <c r="GI399" s="261"/>
      <c r="GJ399" s="261"/>
      <c r="GK399" s="261"/>
      <c r="GL399" s="261"/>
      <c r="GM399" s="261"/>
      <c r="GN399" s="261"/>
      <c r="GO399" s="261"/>
      <c r="GP399" s="261"/>
      <c r="GQ399" s="261"/>
      <c r="GR399" s="261"/>
      <c r="GS399" s="261"/>
      <c r="GT399" s="261"/>
      <c r="GU399" s="261"/>
      <c r="GV399" s="261"/>
      <c r="GW399" s="261"/>
      <c r="GX399" s="261"/>
      <c r="GY399" s="261"/>
      <c r="GZ399" s="261"/>
      <c r="HA399" s="261"/>
      <c r="HB399" s="261"/>
      <c r="HC399" s="261"/>
      <c r="HD399" s="261"/>
      <c r="HE399" s="261"/>
      <c r="HF399" s="261"/>
      <c r="HG399" s="261"/>
      <c r="HH399" s="261"/>
      <c r="HI399" s="261"/>
      <c r="HJ399" s="261"/>
      <c r="HK399" s="261"/>
      <c r="HL399" s="261"/>
      <c r="HM399" s="261"/>
      <c r="HN399" s="261"/>
    </row>
    <row r="400" spans="1:222" s="262" customFormat="1" ht="39" x14ac:dyDescent="0.2">
      <c r="A400" s="21" t="s">
        <v>58</v>
      </c>
      <c r="B400" s="21" t="s">
        <v>87</v>
      </c>
      <c r="C400" s="21" t="s">
        <v>50</v>
      </c>
      <c r="D400" s="21" t="s">
        <v>153</v>
      </c>
      <c r="E400" s="45" t="s">
        <v>78</v>
      </c>
      <c r="F400" s="568">
        <v>2018005810336</v>
      </c>
      <c r="G400" s="76" t="s">
        <v>1212</v>
      </c>
      <c r="H400" s="21" t="s">
        <v>66</v>
      </c>
      <c r="I400" s="467">
        <v>37674</v>
      </c>
      <c r="J400" s="457" t="s">
        <v>1003</v>
      </c>
      <c r="K400" s="457" t="s">
        <v>1004</v>
      </c>
      <c r="L400" s="458">
        <v>50</v>
      </c>
      <c r="M400" s="485" t="s">
        <v>261</v>
      </c>
      <c r="N400" s="485" t="s">
        <v>918</v>
      </c>
      <c r="O400" s="36" t="s">
        <v>806</v>
      </c>
      <c r="P400" s="29">
        <f>Q400</f>
        <v>180000000</v>
      </c>
      <c r="Q400" s="193">
        <f t="shared" si="50"/>
        <v>180000000</v>
      </c>
      <c r="R400" s="34">
        <f t="shared" si="53"/>
        <v>180000000</v>
      </c>
      <c r="S400" s="259">
        <v>180000000</v>
      </c>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261"/>
      <c r="CD400" s="261"/>
      <c r="CE400" s="261"/>
      <c r="CF400" s="261"/>
      <c r="CG400" s="261"/>
      <c r="CH400" s="261"/>
      <c r="CI400" s="261"/>
      <c r="CJ400" s="261"/>
      <c r="CK400" s="261"/>
      <c r="CL400" s="261"/>
      <c r="CM400" s="261"/>
      <c r="CN400" s="261"/>
      <c r="CO400" s="261"/>
      <c r="CP400" s="261"/>
      <c r="CQ400" s="261"/>
      <c r="CR400" s="261"/>
      <c r="CS400" s="261"/>
      <c r="CT400" s="261"/>
      <c r="CU400" s="261"/>
      <c r="CV400" s="261"/>
      <c r="CW400" s="261"/>
      <c r="CX400" s="261"/>
      <c r="CY400" s="261"/>
      <c r="CZ400" s="261"/>
      <c r="DA400" s="261"/>
      <c r="DB400" s="261"/>
      <c r="DC400" s="261"/>
      <c r="DD400" s="261"/>
      <c r="DE400" s="261"/>
      <c r="DF400" s="261"/>
      <c r="DG400" s="261"/>
      <c r="DH400" s="261"/>
      <c r="DI400" s="261"/>
      <c r="DJ400" s="261"/>
      <c r="DK400" s="261"/>
      <c r="DL400" s="261"/>
      <c r="DM400" s="261"/>
      <c r="DN400" s="261"/>
      <c r="DO400" s="261"/>
      <c r="DP400" s="261"/>
      <c r="DQ400" s="261"/>
      <c r="DR400" s="261"/>
      <c r="DS400" s="261"/>
      <c r="DT400" s="261"/>
      <c r="DU400" s="261"/>
      <c r="DV400" s="261"/>
      <c r="DW400" s="261"/>
      <c r="DX400" s="261"/>
      <c r="DY400" s="261"/>
      <c r="DZ400" s="261"/>
      <c r="EA400" s="261"/>
      <c r="EB400" s="261"/>
      <c r="EC400" s="261"/>
      <c r="ED400" s="261"/>
      <c r="EE400" s="261"/>
      <c r="EF400" s="261"/>
      <c r="EG400" s="261"/>
      <c r="EH400" s="261"/>
      <c r="EI400" s="261"/>
      <c r="EJ400" s="261"/>
      <c r="EK400" s="261"/>
      <c r="EL400" s="261"/>
      <c r="EM400" s="261"/>
      <c r="EN400" s="261"/>
      <c r="EO400" s="261"/>
      <c r="EP400" s="261"/>
      <c r="EQ400" s="261"/>
      <c r="ER400" s="261"/>
      <c r="ES400" s="261"/>
      <c r="ET400" s="261"/>
      <c r="EU400" s="261"/>
      <c r="EV400" s="261"/>
      <c r="EW400" s="261"/>
      <c r="EX400" s="261"/>
      <c r="EY400" s="261"/>
      <c r="EZ400" s="261"/>
      <c r="FA400" s="261"/>
      <c r="FB400" s="261"/>
      <c r="FC400" s="261"/>
      <c r="FD400" s="261"/>
      <c r="FE400" s="261"/>
      <c r="FF400" s="261"/>
      <c r="FG400" s="261"/>
      <c r="FH400" s="261"/>
      <c r="FI400" s="261"/>
      <c r="FJ400" s="261"/>
      <c r="FK400" s="261"/>
      <c r="FL400" s="261"/>
      <c r="FM400" s="261"/>
      <c r="FN400" s="261"/>
      <c r="FO400" s="261"/>
      <c r="FP400" s="261"/>
      <c r="FQ400" s="261"/>
      <c r="FR400" s="261"/>
      <c r="FS400" s="261"/>
      <c r="FT400" s="261"/>
      <c r="FU400" s="261"/>
      <c r="FV400" s="261"/>
      <c r="FW400" s="261"/>
      <c r="FX400" s="261"/>
      <c r="FY400" s="261"/>
      <c r="FZ400" s="261"/>
      <c r="GA400" s="261"/>
      <c r="GB400" s="261"/>
      <c r="GC400" s="261"/>
      <c r="GD400" s="261"/>
      <c r="GE400" s="261"/>
      <c r="GF400" s="261"/>
      <c r="GG400" s="261"/>
      <c r="GH400" s="261"/>
      <c r="GI400" s="261"/>
      <c r="GJ400" s="261"/>
      <c r="GK400" s="261"/>
      <c r="GL400" s="261"/>
      <c r="GM400" s="261"/>
      <c r="GN400" s="261"/>
      <c r="GO400" s="261"/>
      <c r="GP400" s="261"/>
      <c r="GQ400" s="261"/>
      <c r="GR400" s="261"/>
      <c r="GS400" s="261"/>
      <c r="GT400" s="261"/>
      <c r="GU400" s="261"/>
      <c r="GV400" s="261"/>
      <c r="GW400" s="261"/>
      <c r="GX400" s="261"/>
      <c r="GY400" s="261"/>
      <c r="GZ400" s="261"/>
      <c r="HA400" s="261"/>
      <c r="HB400" s="261"/>
      <c r="HC400" s="261"/>
      <c r="HD400" s="261"/>
      <c r="HE400" s="261"/>
      <c r="HF400" s="261"/>
      <c r="HG400" s="261"/>
      <c r="HH400" s="261"/>
      <c r="HI400" s="261"/>
      <c r="HJ400" s="261"/>
      <c r="HK400" s="261"/>
      <c r="HL400" s="261"/>
      <c r="HM400" s="261"/>
      <c r="HN400" s="261"/>
    </row>
    <row r="401" spans="1:222" x14ac:dyDescent="0.2">
      <c r="A401" s="60" t="s">
        <v>58</v>
      </c>
      <c r="B401" s="60" t="s">
        <v>87</v>
      </c>
      <c r="C401" s="60" t="s">
        <v>50</v>
      </c>
      <c r="D401" s="60" t="s">
        <v>153</v>
      </c>
      <c r="E401" s="92" t="s">
        <v>156</v>
      </c>
      <c r="F401" s="576"/>
      <c r="G401" s="98"/>
      <c r="H401" s="56"/>
      <c r="I401" s="451"/>
      <c r="J401" s="451"/>
      <c r="K401" s="451"/>
      <c r="L401" s="452"/>
      <c r="M401" s="451"/>
      <c r="N401" s="451"/>
      <c r="O401" s="63" t="s">
        <v>210</v>
      </c>
      <c r="P401" s="29"/>
      <c r="Q401" s="193">
        <f t="shared" si="50"/>
        <v>0</v>
      </c>
      <c r="R401" s="34">
        <f t="shared" si="53"/>
        <v>0</v>
      </c>
      <c r="S401" s="199"/>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180"/>
      <c r="CD401" s="180"/>
      <c r="CE401" s="180"/>
      <c r="CF401" s="180"/>
      <c r="CG401" s="180"/>
      <c r="CH401" s="180"/>
      <c r="CI401" s="180"/>
      <c r="CJ401" s="180"/>
      <c r="CK401" s="180"/>
      <c r="CL401" s="180"/>
      <c r="CM401" s="180"/>
      <c r="CN401" s="180"/>
      <c r="CO401" s="180"/>
      <c r="CP401" s="180"/>
      <c r="CQ401" s="180"/>
      <c r="CR401" s="180"/>
      <c r="CS401" s="180"/>
      <c r="CT401" s="180"/>
      <c r="CU401" s="180"/>
      <c r="CV401" s="180"/>
      <c r="CW401" s="180"/>
      <c r="CX401" s="180"/>
      <c r="CY401" s="180"/>
      <c r="CZ401" s="180"/>
      <c r="DA401" s="180"/>
      <c r="DB401" s="180"/>
      <c r="DC401" s="180"/>
      <c r="DD401" s="180"/>
      <c r="DE401" s="180"/>
      <c r="DF401" s="180"/>
      <c r="DG401" s="180"/>
      <c r="DH401" s="180"/>
      <c r="DI401" s="180"/>
      <c r="DJ401" s="180"/>
      <c r="DK401" s="180"/>
      <c r="DL401" s="180"/>
      <c r="DM401" s="180"/>
      <c r="DN401" s="180"/>
      <c r="DO401" s="180"/>
      <c r="DP401" s="180"/>
      <c r="DQ401" s="180"/>
      <c r="DR401" s="180"/>
      <c r="DS401" s="180"/>
      <c r="DT401" s="180"/>
      <c r="DU401" s="180"/>
      <c r="DV401" s="180"/>
      <c r="DW401" s="180"/>
      <c r="DX401" s="180"/>
      <c r="DY401" s="180"/>
      <c r="DZ401" s="180"/>
      <c r="EA401" s="180"/>
      <c r="EB401" s="180"/>
      <c r="EC401" s="180"/>
      <c r="ED401" s="180"/>
      <c r="EE401" s="180"/>
      <c r="EF401" s="180"/>
      <c r="EG401" s="180"/>
      <c r="EH401" s="180"/>
      <c r="EI401" s="180"/>
      <c r="EJ401" s="180"/>
      <c r="EK401" s="180"/>
      <c r="EL401" s="180"/>
      <c r="EM401" s="180"/>
      <c r="EN401" s="180"/>
      <c r="EO401" s="180"/>
      <c r="EP401" s="180"/>
      <c r="EQ401" s="180"/>
      <c r="ER401" s="180"/>
      <c r="ES401" s="180"/>
      <c r="ET401" s="180"/>
      <c r="EU401" s="180"/>
      <c r="EV401" s="180"/>
      <c r="EW401" s="180"/>
      <c r="EX401" s="180"/>
      <c r="EY401" s="180"/>
      <c r="EZ401" s="180"/>
      <c r="FA401" s="180"/>
      <c r="FB401" s="180"/>
      <c r="FC401" s="180"/>
      <c r="FD401" s="180"/>
      <c r="FE401" s="180"/>
      <c r="FF401" s="180"/>
      <c r="FG401" s="180"/>
      <c r="FH401" s="180"/>
      <c r="FI401" s="180"/>
      <c r="FJ401" s="180"/>
      <c r="FK401" s="180"/>
      <c r="FL401" s="180"/>
      <c r="FM401" s="180"/>
      <c r="FN401" s="180"/>
      <c r="FO401" s="180"/>
      <c r="FP401" s="180"/>
      <c r="FQ401" s="180"/>
      <c r="FR401" s="180"/>
      <c r="FS401" s="180"/>
      <c r="FT401" s="180"/>
      <c r="FU401" s="180"/>
      <c r="FV401" s="180"/>
      <c r="FW401" s="180"/>
      <c r="FX401" s="180"/>
      <c r="FY401" s="180"/>
      <c r="FZ401" s="180"/>
      <c r="GA401" s="180"/>
      <c r="GB401" s="180"/>
      <c r="GC401" s="180"/>
      <c r="GD401" s="180"/>
      <c r="GE401" s="180"/>
      <c r="GF401" s="180"/>
      <c r="GG401" s="180"/>
      <c r="GH401" s="180"/>
      <c r="GI401" s="180"/>
      <c r="GJ401" s="180"/>
      <c r="GK401" s="180"/>
      <c r="GL401" s="180"/>
      <c r="GM401" s="180"/>
      <c r="GN401" s="180"/>
      <c r="GO401" s="180"/>
      <c r="GP401" s="180"/>
      <c r="GQ401" s="180"/>
      <c r="GR401" s="180"/>
      <c r="GS401" s="180"/>
      <c r="GT401" s="180"/>
      <c r="GU401" s="180"/>
      <c r="GV401" s="180"/>
      <c r="GW401" s="180"/>
      <c r="GX401" s="180"/>
      <c r="GY401" s="180"/>
      <c r="GZ401" s="180"/>
      <c r="HA401" s="180"/>
      <c r="HB401" s="180"/>
      <c r="HC401" s="180"/>
      <c r="HD401" s="180"/>
      <c r="HE401" s="180"/>
      <c r="HF401" s="180"/>
      <c r="HG401" s="180"/>
      <c r="HH401" s="180"/>
      <c r="HI401" s="180"/>
      <c r="HJ401" s="180"/>
      <c r="HK401" s="180"/>
      <c r="HL401" s="180"/>
      <c r="HM401" s="180"/>
      <c r="HN401" s="180"/>
    </row>
    <row r="402" spans="1:222" s="262" customFormat="1" ht="46.8" x14ac:dyDescent="0.2">
      <c r="A402" s="21" t="s">
        <v>58</v>
      </c>
      <c r="B402" s="21" t="s">
        <v>87</v>
      </c>
      <c r="C402" s="21" t="s">
        <v>50</v>
      </c>
      <c r="D402" s="21" t="s">
        <v>153</v>
      </c>
      <c r="E402" s="45" t="s">
        <v>156</v>
      </c>
      <c r="F402" s="568">
        <v>2018005810070</v>
      </c>
      <c r="G402" s="78" t="s">
        <v>488</v>
      </c>
      <c r="H402" s="50" t="s">
        <v>66</v>
      </c>
      <c r="I402" s="459">
        <v>36914</v>
      </c>
      <c r="J402" s="455" t="s">
        <v>402</v>
      </c>
      <c r="K402" s="455" t="s">
        <v>489</v>
      </c>
      <c r="L402" s="456">
        <v>35</v>
      </c>
      <c r="M402" s="485" t="s">
        <v>261</v>
      </c>
      <c r="N402" s="485" t="s">
        <v>918</v>
      </c>
      <c r="O402" s="173" t="s">
        <v>661</v>
      </c>
      <c r="P402" s="29">
        <f>Q402</f>
        <v>210000000</v>
      </c>
      <c r="Q402" s="193">
        <f t="shared" si="50"/>
        <v>210000000</v>
      </c>
      <c r="R402" s="34">
        <f t="shared" si="53"/>
        <v>210000000</v>
      </c>
      <c r="S402" s="259">
        <v>210000000</v>
      </c>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261"/>
      <c r="CD402" s="261"/>
      <c r="CE402" s="261"/>
      <c r="CF402" s="261"/>
      <c r="CG402" s="261"/>
      <c r="CH402" s="261"/>
      <c r="CI402" s="261"/>
      <c r="CJ402" s="261"/>
      <c r="CK402" s="261"/>
      <c r="CL402" s="261"/>
      <c r="CM402" s="261"/>
      <c r="CN402" s="261"/>
      <c r="CO402" s="261"/>
      <c r="CP402" s="261"/>
      <c r="CQ402" s="261"/>
      <c r="CR402" s="261"/>
      <c r="CS402" s="261"/>
      <c r="CT402" s="261"/>
      <c r="CU402" s="261"/>
      <c r="CV402" s="261"/>
      <c r="CW402" s="261"/>
      <c r="CX402" s="261"/>
      <c r="CY402" s="261"/>
      <c r="CZ402" s="261"/>
      <c r="DA402" s="261"/>
      <c r="DB402" s="261"/>
      <c r="DC402" s="261"/>
      <c r="DD402" s="261"/>
      <c r="DE402" s="261"/>
      <c r="DF402" s="261"/>
      <c r="DG402" s="261"/>
      <c r="DH402" s="261"/>
      <c r="DI402" s="261"/>
      <c r="DJ402" s="261"/>
      <c r="DK402" s="261"/>
      <c r="DL402" s="261"/>
      <c r="DM402" s="261"/>
      <c r="DN402" s="261"/>
      <c r="DO402" s="261"/>
      <c r="DP402" s="261"/>
      <c r="DQ402" s="261"/>
      <c r="DR402" s="261"/>
      <c r="DS402" s="261"/>
      <c r="DT402" s="261"/>
      <c r="DU402" s="261"/>
      <c r="DV402" s="261"/>
      <c r="DW402" s="261"/>
      <c r="DX402" s="261"/>
      <c r="DY402" s="261"/>
      <c r="DZ402" s="261"/>
      <c r="EA402" s="261"/>
      <c r="EB402" s="261"/>
      <c r="EC402" s="261"/>
      <c r="ED402" s="261"/>
      <c r="EE402" s="261"/>
      <c r="EF402" s="261"/>
      <c r="EG402" s="261"/>
      <c r="EH402" s="261"/>
      <c r="EI402" s="261"/>
      <c r="EJ402" s="261"/>
      <c r="EK402" s="261"/>
      <c r="EL402" s="261"/>
      <c r="EM402" s="261"/>
      <c r="EN402" s="261"/>
      <c r="EO402" s="261"/>
      <c r="EP402" s="261"/>
      <c r="EQ402" s="261"/>
      <c r="ER402" s="261"/>
      <c r="ES402" s="261"/>
      <c r="ET402" s="261"/>
      <c r="EU402" s="261"/>
      <c r="EV402" s="261"/>
      <c r="EW402" s="261"/>
      <c r="EX402" s="261"/>
      <c r="EY402" s="261"/>
      <c r="EZ402" s="261"/>
      <c r="FA402" s="261"/>
      <c r="FB402" s="261"/>
      <c r="FC402" s="261"/>
      <c r="FD402" s="261"/>
      <c r="FE402" s="261"/>
      <c r="FF402" s="261"/>
      <c r="FG402" s="261"/>
      <c r="FH402" s="261"/>
      <c r="FI402" s="261"/>
      <c r="FJ402" s="261"/>
      <c r="FK402" s="261"/>
      <c r="FL402" s="261"/>
      <c r="FM402" s="261"/>
      <c r="FN402" s="261"/>
      <c r="FO402" s="261"/>
      <c r="FP402" s="261"/>
      <c r="FQ402" s="261"/>
      <c r="FR402" s="261"/>
      <c r="FS402" s="261"/>
      <c r="FT402" s="261"/>
      <c r="FU402" s="261"/>
      <c r="FV402" s="261"/>
      <c r="FW402" s="261"/>
      <c r="FX402" s="261"/>
      <c r="FY402" s="261"/>
      <c r="FZ402" s="261"/>
      <c r="GA402" s="261"/>
      <c r="GB402" s="261"/>
      <c r="GC402" s="261"/>
      <c r="GD402" s="261"/>
      <c r="GE402" s="261"/>
      <c r="GF402" s="261"/>
      <c r="GG402" s="261"/>
      <c r="GH402" s="261"/>
      <c r="GI402" s="261"/>
      <c r="GJ402" s="261"/>
      <c r="GK402" s="261"/>
      <c r="GL402" s="261"/>
      <c r="GM402" s="261"/>
      <c r="GN402" s="261"/>
      <c r="GO402" s="261"/>
      <c r="GP402" s="261"/>
      <c r="GQ402" s="261"/>
      <c r="GR402" s="261"/>
      <c r="GS402" s="261"/>
      <c r="GT402" s="261"/>
      <c r="GU402" s="261"/>
      <c r="GV402" s="261"/>
      <c r="GW402" s="261"/>
      <c r="GX402" s="261"/>
      <c r="GY402" s="261"/>
      <c r="GZ402" s="261"/>
      <c r="HA402" s="261"/>
      <c r="HB402" s="261"/>
      <c r="HC402" s="261"/>
      <c r="HD402" s="261"/>
      <c r="HE402" s="261"/>
      <c r="HF402" s="261"/>
      <c r="HG402" s="261"/>
      <c r="HH402" s="261"/>
      <c r="HI402" s="261"/>
      <c r="HJ402" s="261"/>
      <c r="HK402" s="261"/>
      <c r="HL402" s="261"/>
      <c r="HM402" s="261"/>
      <c r="HN402" s="261"/>
    </row>
    <row r="403" spans="1:222" ht="58.2" customHeight="1" x14ac:dyDescent="0.2">
      <c r="A403" s="21" t="s">
        <v>58</v>
      </c>
      <c r="B403" s="21" t="s">
        <v>87</v>
      </c>
      <c r="C403" s="21" t="s">
        <v>50</v>
      </c>
      <c r="D403" s="21" t="s">
        <v>153</v>
      </c>
      <c r="E403" s="21" t="s">
        <v>156</v>
      </c>
      <c r="F403" s="586">
        <v>2017005810569</v>
      </c>
      <c r="G403" s="21" t="s">
        <v>1213</v>
      </c>
      <c r="H403" s="22" t="s">
        <v>66</v>
      </c>
      <c r="I403" s="467">
        <v>36945</v>
      </c>
      <c r="J403" s="484" t="s">
        <v>1005</v>
      </c>
      <c r="K403" s="484" t="s">
        <v>1006</v>
      </c>
      <c r="L403" s="485">
        <v>5</v>
      </c>
      <c r="M403" s="485" t="s">
        <v>261</v>
      </c>
      <c r="N403" s="485" t="s">
        <v>918</v>
      </c>
      <c r="O403" s="24" t="s">
        <v>786</v>
      </c>
      <c r="P403" s="29">
        <f>Q403</f>
        <v>150000000</v>
      </c>
      <c r="Q403" s="193">
        <f t="shared" si="50"/>
        <v>150000000</v>
      </c>
      <c r="R403" s="34">
        <f t="shared" si="53"/>
        <v>150000000</v>
      </c>
      <c r="S403" s="199">
        <v>150000000</v>
      </c>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34"/>
      <c r="BV403" s="34"/>
      <c r="BW403" s="34"/>
      <c r="BX403" s="34"/>
      <c r="BY403" s="34"/>
      <c r="BZ403" s="34"/>
      <c r="CA403" s="34"/>
      <c r="CB403" s="34"/>
      <c r="CC403" s="180"/>
      <c r="CD403" s="180"/>
      <c r="CE403" s="180"/>
      <c r="CF403" s="180"/>
      <c r="CG403" s="180"/>
      <c r="CH403" s="180"/>
      <c r="CI403" s="180"/>
      <c r="CJ403" s="180"/>
      <c r="CK403" s="180"/>
      <c r="CL403" s="180"/>
      <c r="CM403" s="180"/>
      <c r="CN403" s="180"/>
      <c r="CO403" s="180"/>
      <c r="CP403" s="180"/>
      <c r="CQ403" s="180"/>
      <c r="CR403" s="180"/>
      <c r="CS403" s="180"/>
      <c r="CT403" s="180"/>
      <c r="CU403" s="180"/>
      <c r="CV403" s="180"/>
      <c r="CW403" s="180"/>
      <c r="CX403" s="180"/>
      <c r="CY403" s="180"/>
      <c r="CZ403" s="180"/>
      <c r="DA403" s="180"/>
      <c r="DB403" s="180"/>
      <c r="DC403" s="180"/>
      <c r="DD403" s="180"/>
      <c r="DE403" s="180"/>
      <c r="DF403" s="180"/>
      <c r="DG403" s="180"/>
      <c r="DH403" s="180"/>
      <c r="DI403" s="180"/>
      <c r="DJ403" s="180"/>
      <c r="DK403" s="180"/>
      <c r="DL403" s="180"/>
      <c r="DM403" s="180"/>
      <c r="DN403" s="180"/>
      <c r="DO403" s="180"/>
      <c r="DP403" s="180"/>
      <c r="DQ403" s="180"/>
      <c r="DR403" s="180"/>
      <c r="DS403" s="180"/>
      <c r="DT403" s="180"/>
      <c r="DU403" s="180"/>
      <c r="DV403" s="180"/>
      <c r="DW403" s="180"/>
      <c r="DX403" s="180"/>
      <c r="DY403" s="180"/>
      <c r="DZ403" s="180"/>
      <c r="EA403" s="180"/>
      <c r="EB403" s="180"/>
      <c r="EC403" s="180"/>
      <c r="ED403" s="180"/>
      <c r="EE403" s="180"/>
      <c r="EF403" s="180"/>
      <c r="EG403" s="180"/>
      <c r="EH403" s="180"/>
      <c r="EI403" s="180"/>
      <c r="EJ403" s="180"/>
      <c r="EK403" s="180"/>
      <c r="EL403" s="180"/>
      <c r="EM403" s="180"/>
      <c r="EN403" s="180"/>
      <c r="EO403" s="180"/>
      <c r="EP403" s="180"/>
      <c r="EQ403" s="180"/>
      <c r="ER403" s="180"/>
      <c r="ES403" s="180"/>
      <c r="ET403" s="180"/>
      <c r="EU403" s="180"/>
      <c r="EV403" s="180"/>
      <c r="EW403" s="180"/>
      <c r="EX403" s="180"/>
      <c r="EY403" s="180"/>
      <c r="EZ403" s="180"/>
      <c r="FA403" s="180"/>
      <c r="FB403" s="180"/>
      <c r="FC403" s="180"/>
      <c r="FD403" s="180"/>
      <c r="FE403" s="180"/>
      <c r="FF403" s="180"/>
      <c r="FG403" s="180"/>
      <c r="FH403" s="180"/>
      <c r="FI403" s="180"/>
      <c r="FJ403" s="180"/>
      <c r="FK403" s="180"/>
      <c r="FL403" s="180"/>
      <c r="FM403" s="180"/>
      <c r="FN403" s="180"/>
      <c r="FO403" s="180"/>
      <c r="FP403" s="180"/>
      <c r="FQ403" s="180"/>
      <c r="FR403" s="180"/>
      <c r="FS403" s="180"/>
      <c r="FT403" s="180"/>
      <c r="FU403" s="180"/>
      <c r="FV403" s="180"/>
      <c r="FW403" s="180"/>
      <c r="FX403" s="180"/>
      <c r="FY403" s="180"/>
      <c r="FZ403" s="180"/>
      <c r="GA403" s="180"/>
      <c r="GB403" s="180"/>
      <c r="GC403" s="180"/>
      <c r="GD403" s="180"/>
      <c r="GE403" s="180"/>
      <c r="GF403" s="180"/>
      <c r="GG403" s="180"/>
      <c r="GH403" s="180"/>
      <c r="GI403" s="180"/>
      <c r="GJ403" s="180"/>
      <c r="GK403" s="180"/>
      <c r="GL403" s="180"/>
      <c r="GM403" s="180"/>
      <c r="GN403" s="180"/>
      <c r="GO403" s="180"/>
      <c r="GP403" s="180"/>
      <c r="GQ403" s="180"/>
      <c r="GR403" s="180"/>
      <c r="GS403" s="180"/>
      <c r="GT403" s="180"/>
      <c r="GU403" s="180"/>
      <c r="GV403" s="180"/>
      <c r="GW403" s="180"/>
      <c r="GX403" s="180"/>
      <c r="GY403" s="180"/>
      <c r="GZ403" s="180"/>
      <c r="HA403" s="180"/>
      <c r="HB403" s="180"/>
      <c r="HC403" s="180"/>
      <c r="HD403" s="180"/>
      <c r="HE403" s="180"/>
      <c r="HF403" s="180"/>
      <c r="HG403" s="180"/>
      <c r="HH403" s="180"/>
      <c r="HI403" s="180"/>
      <c r="HJ403" s="180"/>
      <c r="HK403" s="180"/>
      <c r="HL403" s="180"/>
      <c r="HM403" s="180"/>
      <c r="HN403" s="180"/>
    </row>
    <row r="404" spans="1:222" s="262" customFormat="1" ht="47.4" customHeight="1" x14ac:dyDescent="0.2">
      <c r="A404" s="21" t="s">
        <v>58</v>
      </c>
      <c r="B404" s="21" t="s">
        <v>87</v>
      </c>
      <c r="C404" s="21" t="s">
        <v>50</v>
      </c>
      <c r="D404" s="21" t="s">
        <v>153</v>
      </c>
      <c r="E404" s="21" t="s">
        <v>156</v>
      </c>
      <c r="F404" s="587">
        <v>2017005810603</v>
      </c>
      <c r="G404" s="21" t="s">
        <v>1214</v>
      </c>
      <c r="H404" s="21" t="s">
        <v>66</v>
      </c>
      <c r="I404" s="467">
        <v>37338</v>
      </c>
      <c r="J404" s="457" t="s">
        <v>1007</v>
      </c>
      <c r="K404" s="457" t="s">
        <v>1008</v>
      </c>
      <c r="L404" s="458">
        <v>1</v>
      </c>
      <c r="M404" s="485" t="s">
        <v>261</v>
      </c>
      <c r="N404" s="485" t="s">
        <v>918</v>
      </c>
      <c r="O404" s="36" t="s">
        <v>787</v>
      </c>
      <c r="P404" s="29">
        <f>Q404</f>
        <v>150000000</v>
      </c>
      <c r="Q404" s="193">
        <f t="shared" si="50"/>
        <v>150000000</v>
      </c>
      <c r="R404" s="34">
        <f t="shared" si="53"/>
        <v>150000000</v>
      </c>
      <c r="S404" s="259">
        <v>150000000</v>
      </c>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261"/>
      <c r="CD404" s="261"/>
      <c r="CE404" s="261"/>
      <c r="CF404" s="261"/>
      <c r="CG404" s="261"/>
      <c r="CH404" s="261"/>
      <c r="CI404" s="261"/>
      <c r="CJ404" s="261"/>
      <c r="CK404" s="261"/>
      <c r="CL404" s="261"/>
      <c r="CM404" s="261"/>
      <c r="CN404" s="261"/>
      <c r="CO404" s="261"/>
      <c r="CP404" s="261"/>
      <c r="CQ404" s="261"/>
      <c r="CR404" s="261"/>
      <c r="CS404" s="261"/>
      <c r="CT404" s="261"/>
      <c r="CU404" s="261"/>
      <c r="CV404" s="261"/>
      <c r="CW404" s="261"/>
      <c r="CX404" s="261"/>
      <c r="CY404" s="261"/>
      <c r="CZ404" s="261"/>
      <c r="DA404" s="261"/>
      <c r="DB404" s="261"/>
      <c r="DC404" s="261"/>
      <c r="DD404" s="261"/>
      <c r="DE404" s="261"/>
      <c r="DF404" s="261"/>
      <c r="DG404" s="261"/>
      <c r="DH404" s="261"/>
      <c r="DI404" s="261"/>
      <c r="DJ404" s="261"/>
      <c r="DK404" s="261"/>
      <c r="DL404" s="261"/>
      <c r="DM404" s="261"/>
      <c r="DN404" s="261"/>
      <c r="DO404" s="261"/>
      <c r="DP404" s="261"/>
      <c r="DQ404" s="261"/>
      <c r="DR404" s="261"/>
      <c r="DS404" s="261"/>
      <c r="DT404" s="261"/>
      <c r="DU404" s="261"/>
      <c r="DV404" s="261"/>
      <c r="DW404" s="261"/>
      <c r="DX404" s="261"/>
      <c r="DY404" s="261"/>
      <c r="DZ404" s="261"/>
      <c r="EA404" s="261"/>
      <c r="EB404" s="261"/>
      <c r="EC404" s="261"/>
      <c r="ED404" s="261"/>
      <c r="EE404" s="261"/>
      <c r="EF404" s="261"/>
      <c r="EG404" s="261"/>
      <c r="EH404" s="261"/>
      <c r="EI404" s="261"/>
      <c r="EJ404" s="261"/>
      <c r="EK404" s="261"/>
      <c r="EL404" s="261"/>
      <c r="EM404" s="261"/>
      <c r="EN404" s="261"/>
      <c r="EO404" s="261"/>
      <c r="EP404" s="261"/>
      <c r="EQ404" s="261"/>
      <c r="ER404" s="261"/>
      <c r="ES404" s="261"/>
      <c r="ET404" s="261"/>
      <c r="EU404" s="261"/>
      <c r="EV404" s="261"/>
      <c r="EW404" s="261"/>
      <c r="EX404" s="261"/>
      <c r="EY404" s="261"/>
      <c r="EZ404" s="261"/>
      <c r="FA404" s="261"/>
      <c r="FB404" s="261"/>
      <c r="FC404" s="261"/>
      <c r="FD404" s="261"/>
      <c r="FE404" s="261"/>
      <c r="FF404" s="261"/>
      <c r="FG404" s="261"/>
      <c r="FH404" s="261"/>
      <c r="FI404" s="261"/>
      <c r="FJ404" s="261"/>
      <c r="FK404" s="261"/>
      <c r="FL404" s="261"/>
      <c r="FM404" s="261"/>
      <c r="FN404" s="261"/>
      <c r="FO404" s="261"/>
      <c r="FP404" s="261"/>
      <c r="FQ404" s="261"/>
      <c r="FR404" s="261"/>
      <c r="FS404" s="261"/>
      <c r="FT404" s="261"/>
      <c r="FU404" s="261"/>
      <c r="FV404" s="261"/>
      <c r="FW404" s="261"/>
      <c r="FX404" s="261"/>
      <c r="FY404" s="261"/>
      <c r="FZ404" s="261"/>
      <c r="GA404" s="261"/>
      <c r="GB404" s="261"/>
      <c r="GC404" s="261"/>
      <c r="GD404" s="261"/>
      <c r="GE404" s="261"/>
      <c r="GF404" s="261"/>
      <c r="GG404" s="261"/>
      <c r="GH404" s="261"/>
      <c r="GI404" s="261"/>
      <c r="GJ404" s="261"/>
      <c r="GK404" s="261"/>
      <c r="GL404" s="261"/>
      <c r="GM404" s="261"/>
      <c r="GN404" s="261"/>
      <c r="GO404" s="261"/>
      <c r="GP404" s="261"/>
      <c r="GQ404" s="261"/>
      <c r="GR404" s="261"/>
      <c r="GS404" s="261"/>
      <c r="GT404" s="261"/>
      <c r="GU404" s="261"/>
      <c r="GV404" s="261"/>
      <c r="GW404" s="261"/>
      <c r="GX404" s="261"/>
      <c r="GY404" s="261"/>
      <c r="GZ404" s="261"/>
      <c r="HA404" s="261"/>
      <c r="HB404" s="261"/>
      <c r="HC404" s="261"/>
      <c r="HD404" s="261"/>
      <c r="HE404" s="261"/>
      <c r="HF404" s="261"/>
      <c r="HG404" s="261"/>
      <c r="HH404" s="261"/>
      <c r="HI404" s="261"/>
      <c r="HJ404" s="261"/>
      <c r="HK404" s="261"/>
      <c r="HL404" s="261"/>
      <c r="HM404" s="261"/>
      <c r="HN404" s="261"/>
    </row>
    <row r="405" spans="1:222" s="262" customFormat="1" ht="46.8" x14ac:dyDescent="0.2">
      <c r="A405" s="21" t="s">
        <v>58</v>
      </c>
      <c r="B405" s="21" t="s">
        <v>87</v>
      </c>
      <c r="C405" s="21" t="s">
        <v>50</v>
      </c>
      <c r="D405" s="21" t="s">
        <v>153</v>
      </c>
      <c r="E405" s="21" t="s">
        <v>156</v>
      </c>
      <c r="F405" s="587">
        <v>2018005810212</v>
      </c>
      <c r="G405" s="21" t="s">
        <v>1215</v>
      </c>
      <c r="H405" s="21" t="s">
        <v>66</v>
      </c>
      <c r="I405" s="467">
        <v>36914</v>
      </c>
      <c r="J405" s="457" t="s">
        <v>402</v>
      </c>
      <c r="K405" s="457" t="s">
        <v>489</v>
      </c>
      <c r="L405" s="458">
        <v>40</v>
      </c>
      <c r="M405" s="485" t="s">
        <v>261</v>
      </c>
      <c r="N405" s="485" t="s">
        <v>918</v>
      </c>
      <c r="O405" s="36" t="s">
        <v>1016</v>
      </c>
      <c r="P405" s="29">
        <f>Q405</f>
        <v>195611440</v>
      </c>
      <c r="Q405" s="193">
        <f t="shared" si="50"/>
        <v>195611440</v>
      </c>
      <c r="R405" s="34">
        <f t="shared" si="53"/>
        <v>195611440</v>
      </c>
      <c r="S405" s="246">
        <f>111000000+255000+50000000+34356440</f>
        <v>195611440</v>
      </c>
      <c r="T405" s="32"/>
      <c r="U405" s="32"/>
      <c r="V405" s="32"/>
      <c r="W405" s="32"/>
      <c r="X405" s="32"/>
      <c r="Y405" s="32"/>
      <c r="Z405" s="32"/>
      <c r="AA405" s="32"/>
      <c r="AB405" s="32"/>
      <c r="AC405" s="32"/>
      <c r="AD405" s="32"/>
      <c r="AE405" s="32"/>
      <c r="AF405" s="32"/>
      <c r="AG405" s="245">
        <v>0</v>
      </c>
      <c r="AH405" s="32"/>
      <c r="AI405" s="32"/>
      <c r="AJ405" s="32"/>
      <c r="AK405" s="32"/>
      <c r="AL405" s="32"/>
      <c r="AM405" s="32">
        <v>0</v>
      </c>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261"/>
      <c r="CD405" s="261"/>
      <c r="CE405" s="261"/>
      <c r="CF405" s="261"/>
      <c r="CG405" s="261"/>
      <c r="CH405" s="261"/>
      <c r="CI405" s="261"/>
      <c r="CJ405" s="261"/>
      <c r="CK405" s="261"/>
      <c r="CL405" s="261"/>
      <c r="CM405" s="261"/>
      <c r="CN405" s="261"/>
      <c r="CO405" s="261"/>
      <c r="CP405" s="261"/>
      <c r="CQ405" s="261"/>
      <c r="CR405" s="261"/>
      <c r="CS405" s="261"/>
      <c r="CT405" s="261"/>
      <c r="CU405" s="261"/>
      <c r="CV405" s="261"/>
      <c r="CW405" s="261"/>
      <c r="CX405" s="261"/>
      <c r="CY405" s="261"/>
      <c r="CZ405" s="261"/>
      <c r="DA405" s="261"/>
      <c r="DB405" s="261"/>
      <c r="DC405" s="261"/>
      <c r="DD405" s="261"/>
      <c r="DE405" s="261"/>
      <c r="DF405" s="261"/>
      <c r="DG405" s="261"/>
      <c r="DH405" s="261"/>
      <c r="DI405" s="261"/>
      <c r="DJ405" s="261"/>
      <c r="DK405" s="261"/>
      <c r="DL405" s="261"/>
      <c r="DM405" s="261"/>
      <c r="DN405" s="261"/>
      <c r="DO405" s="261"/>
      <c r="DP405" s="261"/>
      <c r="DQ405" s="261"/>
      <c r="DR405" s="261"/>
      <c r="DS405" s="261"/>
      <c r="DT405" s="261"/>
      <c r="DU405" s="261"/>
      <c r="DV405" s="261"/>
      <c r="DW405" s="261"/>
      <c r="DX405" s="261"/>
      <c r="DY405" s="261"/>
      <c r="DZ405" s="261"/>
      <c r="EA405" s="261"/>
      <c r="EB405" s="261"/>
      <c r="EC405" s="261"/>
      <c r="ED405" s="261"/>
      <c r="EE405" s="261"/>
      <c r="EF405" s="261"/>
      <c r="EG405" s="261"/>
      <c r="EH405" s="261"/>
      <c r="EI405" s="261"/>
      <c r="EJ405" s="261"/>
      <c r="EK405" s="261"/>
      <c r="EL405" s="261"/>
      <c r="EM405" s="261"/>
      <c r="EN405" s="261"/>
      <c r="EO405" s="261"/>
      <c r="EP405" s="261"/>
      <c r="EQ405" s="261"/>
      <c r="ER405" s="261"/>
      <c r="ES405" s="261"/>
      <c r="ET405" s="261"/>
      <c r="EU405" s="261"/>
      <c r="EV405" s="261"/>
      <c r="EW405" s="261"/>
      <c r="EX405" s="261"/>
      <c r="EY405" s="261"/>
      <c r="EZ405" s="261"/>
      <c r="FA405" s="261"/>
      <c r="FB405" s="261"/>
      <c r="FC405" s="261"/>
      <c r="FD405" s="261"/>
      <c r="FE405" s="261"/>
      <c r="FF405" s="261"/>
      <c r="FG405" s="261"/>
      <c r="FH405" s="261"/>
      <c r="FI405" s="261"/>
      <c r="FJ405" s="261"/>
      <c r="FK405" s="261"/>
      <c r="FL405" s="261"/>
      <c r="FM405" s="261"/>
      <c r="FN405" s="261"/>
      <c r="FO405" s="261"/>
      <c r="FP405" s="261"/>
      <c r="FQ405" s="261"/>
      <c r="FR405" s="261"/>
      <c r="FS405" s="261"/>
      <c r="FT405" s="261"/>
      <c r="FU405" s="261"/>
      <c r="FV405" s="261"/>
      <c r="FW405" s="261"/>
      <c r="FX405" s="261"/>
      <c r="FY405" s="261"/>
      <c r="FZ405" s="261"/>
      <c r="GA405" s="261"/>
      <c r="GB405" s="261"/>
      <c r="GC405" s="261"/>
      <c r="GD405" s="261"/>
      <c r="GE405" s="261"/>
      <c r="GF405" s="261"/>
      <c r="GG405" s="261"/>
      <c r="GH405" s="261"/>
      <c r="GI405" s="261"/>
      <c r="GJ405" s="261"/>
      <c r="GK405" s="261"/>
      <c r="GL405" s="261"/>
      <c r="GM405" s="261"/>
      <c r="GN405" s="261"/>
      <c r="GO405" s="261"/>
      <c r="GP405" s="261"/>
      <c r="GQ405" s="261"/>
      <c r="GR405" s="261"/>
      <c r="GS405" s="261"/>
      <c r="GT405" s="261"/>
      <c r="GU405" s="261"/>
      <c r="GV405" s="261"/>
      <c r="GW405" s="261"/>
      <c r="GX405" s="261"/>
      <c r="GY405" s="261"/>
      <c r="GZ405" s="261"/>
      <c r="HA405" s="261"/>
      <c r="HB405" s="261"/>
      <c r="HC405" s="261"/>
      <c r="HD405" s="261"/>
      <c r="HE405" s="261"/>
      <c r="HF405" s="261"/>
      <c r="HG405" s="261"/>
      <c r="HH405" s="261"/>
      <c r="HI405" s="261"/>
      <c r="HJ405" s="261"/>
      <c r="HK405" s="261"/>
      <c r="HL405" s="261"/>
      <c r="HM405" s="261"/>
      <c r="HN405" s="261"/>
    </row>
    <row r="406" spans="1:222" x14ac:dyDescent="0.2">
      <c r="A406" s="30" t="s">
        <v>58</v>
      </c>
      <c r="B406" s="30" t="s">
        <v>87</v>
      </c>
      <c r="C406" s="30" t="s">
        <v>50</v>
      </c>
      <c r="D406" s="30" t="s">
        <v>174</v>
      </c>
      <c r="E406" s="30"/>
      <c r="F406" s="588"/>
      <c r="G406" s="30"/>
      <c r="H406" s="19"/>
      <c r="I406" s="446"/>
      <c r="J406" s="446"/>
      <c r="K406" s="446"/>
      <c r="L406" s="447"/>
      <c r="M406" s="446"/>
      <c r="N406" s="446"/>
      <c r="O406" s="38" t="s">
        <v>226</v>
      </c>
      <c r="P406" s="29">
        <f>Q406</f>
        <v>0</v>
      </c>
      <c r="Q406" s="193">
        <f t="shared" si="50"/>
        <v>0</v>
      </c>
      <c r="R406" s="34">
        <f t="shared" si="53"/>
        <v>0</v>
      </c>
      <c r="S406" s="199"/>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180"/>
      <c r="CD406" s="180"/>
      <c r="CE406" s="180"/>
      <c r="CF406" s="180"/>
      <c r="CG406" s="180"/>
      <c r="CH406" s="180"/>
      <c r="CI406" s="180"/>
      <c r="CJ406" s="180"/>
      <c r="CK406" s="180"/>
      <c r="CL406" s="180"/>
      <c r="CM406" s="180"/>
      <c r="CN406" s="180"/>
      <c r="CO406" s="180"/>
      <c r="CP406" s="180"/>
      <c r="CQ406" s="180"/>
      <c r="CR406" s="180"/>
      <c r="CS406" s="180"/>
      <c r="CT406" s="180"/>
      <c r="CU406" s="180"/>
      <c r="CV406" s="180"/>
      <c r="CW406" s="180"/>
      <c r="CX406" s="180"/>
      <c r="CY406" s="180"/>
      <c r="CZ406" s="180"/>
      <c r="DA406" s="180"/>
      <c r="DB406" s="180"/>
      <c r="DC406" s="180"/>
      <c r="DD406" s="180"/>
      <c r="DE406" s="180"/>
      <c r="DF406" s="180"/>
      <c r="DG406" s="180"/>
      <c r="DH406" s="180"/>
      <c r="DI406" s="180"/>
      <c r="DJ406" s="180"/>
      <c r="DK406" s="180"/>
      <c r="DL406" s="180"/>
      <c r="DM406" s="180"/>
      <c r="DN406" s="180"/>
      <c r="DO406" s="180"/>
      <c r="DP406" s="180"/>
      <c r="DQ406" s="180"/>
      <c r="DR406" s="180"/>
      <c r="DS406" s="180"/>
      <c r="DT406" s="180"/>
      <c r="DU406" s="180"/>
      <c r="DV406" s="180"/>
      <c r="DW406" s="180"/>
      <c r="DX406" s="180"/>
      <c r="DY406" s="180"/>
      <c r="DZ406" s="180"/>
      <c r="EA406" s="180"/>
      <c r="EB406" s="180"/>
      <c r="EC406" s="180"/>
      <c r="ED406" s="180"/>
      <c r="EE406" s="180"/>
      <c r="EF406" s="180"/>
      <c r="EG406" s="180"/>
      <c r="EH406" s="180"/>
      <c r="EI406" s="180"/>
      <c r="EJ406" s="180"/>
      <c r="EK406" s="180"/>
      <c r="EL406" s="180"/>
      <c r="EM406" s="180"/>
      <c r="EN406" s="180"/>
      <c r="EO406" s="180"/>
      <c r="EP406" s="180"/>
      <c r="EQ406" s="180"/>
      <c r="ER406" s="180"/>
      <c r="ES406" s="180"/>
      <c r="ET406" s="180"/>
      <c r="EU406" s="180"/>
      <c r="EV406" s="180"/>
      <c r="EW406" s="180"/>
      <c r="EX406" s="180"/>
      <c r="EY406" s="180"/>
      <c r="EZ406" s="180"/>
      <c r="FA406" s="180"/>
      <c r="FB406" s="180"/>
      <c r="FC406" s="180"/>
      <c r="FD406" s="180"/>
      <c r="FE406" s="180"/>
      <c r="FF406" s="180"/>
      <c r="FG406" s="180"/>
      <c r="FH406" s="180"/>
      <c r="FI406" s="180"/>
      <c r="FJ406" s="180"/>
      <c r="FK406" s="180"/>
      <c r="FL406" s="180"/>
      <c r="FM406" s="180"/>
      <c r="FN406" s="180"/>
      <c r="FO406" s="180"/>
      <c r="FP406" s="180"/>
      <c r="FQ406" s="180"/>
      <c r="FR406" s="180"/>
      <c r="FS406" s="180"/>
      <c r="FT406" s="180"/>
      <c r="FU406" s="180"/>
      <c r="FV406" s="180"/>
      <c r="FW406" s="180"/>
      <c r="FX406" s="180"/>
      <c r="FY406" s="180"/>
      <c r="FZ406" s="180"/>
      <c r="GA406" s="180"/>
      <c r="GB406" s="180"/>
      <c r="GC406" s="180"/>
      <c r="GD406" s="180"/>
      <c r="GE406" s="180"/>
      <c r="GF406" s="180"/>
      <c r="GG406" s="180"/>
      <c r="GH406" s="180"/>
      <c r="GI406" s="180"/>
      <c r="GJ406" s="180"/>
      <c r="GK406" s="180"/>
      <c r="GL406" s="180"/>
      <c r="GM406" s="180"/>
      <c r="GN406" s="180"/>
      <c r="GO406" s="180"/>
      <c r="GP406" s="180"/>
      <c r="GQ406" s="180"/>
      <c r="GR406" s="180"/>
      <c r="GS406" s="180"/>
      <c r="GT406" s="180"/>
      <c r="GU406" s="180"/>
      <c r="GV406" s="180"/>
      <c r="GW406" s="180"/>
      <c r="GX406" s="180"/>
      <c r="GY406" s="180"/>
      <c r="GZ406" s="180"/>
      <c r="HA406" s="180"/>
      <c r="HB406" s="180"/>
      <c r="HC406" s="180"/>
      <c r="HD406" s="180"/>
      <c r="HE406" s="180"/>
      <c r="HF406" s="180"/>
      <c r="HG406" s="180"/>
      <c r="HH406" s="180"/>
      <c r="HI406" s="180"/>
      <c r="HJ406" s="180"/>
      <c r="HK406" s="180"/>
      <c r="HL406" s="180"/>
      <c r="HM406" s="180"/>
      <c r="HN406" s="180"/>
    </row>
    <row r="407" spans="1:222" x14ac:dyDescent="0.2">
      <c r="A407" s="60" t="s">
        <v>58</v>
      </c>
      <c r="B407" s="60" t="s">
        <v>87</v>
      </c>
      <c r="C407" s="60" t="s">
        <v>50</v>
      </c>
      <c r="D407" s="60" t="s">
        <v>174</v>
      </c>
      <c r="E407" s="60" t="s">
        <v>227</v>
      </c>
      <c r="F407" s="589"/>
      <c r="G407" s="60"/>
      <c r="H407" s="56"/>
      <c r="I407" s="451"/>
      <c r="J407" s="451"/>
      <c r="K407" s="451"/>
      <c r="L407" s="452"/>
      <c r="M407" s="451"/>
      <c r="N407" s="451"/>
      <c r="O407" s="63" t="s">
        <v>228</v>
      </c>
      <c r="P407" s="29"/>
      <c r="Q407" s="193">
        <f t="shared" si="50"/>
        <v>0</v>
      </c>
      <c r="R407" s="34">
        <f t="shared" si="53"/>
        <v>0</v>
      </c>
      <c r="S407" s="199"/>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180"/>
      <c r="CD407" s="180"/>
      <c r="CE407" s="180"/>
      <c r="CF407" s="180"/>
      <c r="CG407" s="180"/>
      <c r="CH407" s="180"/>
      <c r="CI407" s="180"/>
      <c r="CJ407" s="180"/>
      <c r="CK407" s="180"/>
      <c r="CL407" s="180"/>
      <c r="CM407" s="180"/>
      <c r="CN407" s="180"/>
      <c r="CO407" s="180"/>
      <c r="CP407" s="180"/>
      <c r="CQ407" s="180"/>
      <c r="CR407" s="180"/>
      <c r="CS407" s="180"/>
      <c r="CT407" s="180"/>
      <c r="CU407" s="180"/>
      <c r="CV407" s="180"/>
      <c r="CW407" s="180"/>
      <c r="CX407" s="180"/>
      <c r="CY407" s="180"/>
      <c r="CZ407" s="180"/>
      <c r="DA407" s="180"/>
      <c r="DB407" s="180"/>
      <c r="DC407" s="180"/>
      <c r="DD407" s="180"/>
      <c r="DE407" s="180"/>
      <c r="DF407" s="180"/>
      <c r="DG407" s="180"/>
      <c r="DH407" s="180"/>
      <c r="DI407" s="180"/>
      <c r="DJ407" s="180"/>
      <c r="DK407" s="180"/>
      <c r="DL407" s="180"/>
      <c r="DM407" s="180"/>
      <c r="DN407" s="180"/>
      <c r="DO407" s="180"/>
      <c r="DP407" s="180"/>
      <c r="DQ407" s="180"/>
      <c r="DR407" s="180"/>
      <c r="DS407" s="180"/>
      <c r="DT407" s="180"/>
      <c r="DU407" s="180"/>
      <c r="DV407" s="180"/>
      <c r="DW407" s="180"/>
      <c r="DX407" s="180"/>
      <c r="DY407" s="180"/>
      <c r="DZ407" s="180"/>
      <c r="EA407" s="180"/>
      <c r="EB407" s="180"/>
      <c r="EC407" s="180"/>
      <c r="ED407" s="180"/>
      <c r="EE407" s="180"/>
      <c r="EF407" s="180"/>
      <c r="EG407" s="180"/>
      <c r="EH407" s="180"/>
      <c r="EI407" s="180"/>
      <c r="EJ407" s="180"/>
      <c r="EK407" s="180"/>
      <c r="EL407" s="180"/>
      <c r="EM407" s="180"/>
      <c r="EN407" s="180"/>
      <c r="EO407" s="180"/>
      <c r="EP407" s="180"/>
      <c r="EQ407" s="180"/>
      <c r="ER407" s="180"/>
      <c r="ES407" s="180"/>
      <c r="ET407" s="180"/>
      <c r="EU407" s="180"/>
      <c r="EV407" s="180"/>
      <c r="EW407" s="180"/>
      <c r="EX407" s="180"/>
      <c r="EY407" s="180"/>
      <c r="EZ407" s="180"/>
      <c r="FA407" s="180"/>
      <c r="FB407" s="180"/>
      <c r="FC407" s="180"/>
      <c r="FD407" s="180"/>
      <c r="FE407" s="180"/>
      <c r="FF407" s="180"/>
      <c r="FG407" s="180"/>
      <c r="FH407" s="180"/>
      <c r="FI407" s="180"/>
      <c r="FJ407" s="180"/>
      <c r="FK407" s="180"/>
      <c r="FL407" s="180"/>
      <c r="FM407" s="180"/>
      <c r="FN407" s="180"/>
      <c r="FO407" s="180"/>
      <c r="FP407" s="180"/>
      <c r="FQ407" s="180"/>
      <c r="FR407" s="180"/>
      <c r="FS407" s="180"/>
      <c r="FT407" s="180"/>
      <c r="FU407" s="180"/>
      <c r="FV407" s="180"/>
      <c r="FW407" s="180"/>
      <c r="FX407" s="180"/>
      <c r="FY407" s="180"/>
      <c r="FZ407" s="180"/>
      <c r="GA407" s="180"/>
      <c r="GB407" s="180"/>
      <c r="GC407" s="180"/>
      <c r="GD407" s="180"/>
      <c r="GE407" s="180"/>
      <c r="GF407" s="180"/>
      <c r="GG407" s="180"/>
      <c r="GH407" s="180"/>
      <c r="GI407" s="180"/>
      <c r="GJ407" s="180"/>
      <c r="GK407" s="180"/>
      <c r="GL407" s="180"/>
      <c r="GM407" s="180"/>
      <c r="GN407" s="180"/>
      <c r="GO407" s="180"/>
      <c r="GP407" s="180"/>
      <c r="GQ407" s="180"/>
      <c r="GR407" s="180"/>
      <c r="GS407" s="180"/>
      <c r="GT407" s="180"/>
      <c r="GU407" s="180"/>
      <c r="GV407" s="180"/>
      <c r="GW407" s="180"/>
      <c r="GX407" s="180"/>
      <c r="GY407" s="180"/>
      <c r="GZ407" s="180"/>
      <c r="HA407" s="180"/>
      <c r="HB407" s="180"/>
      <c r="HC407" s="180"/>
      <c r="HD407" s="180"/>
      <c r="HE407" s="180"/>
      <c r="HF407" s="180"/>
      <c r="HG407" s="180"/>
      <c r="HH407" s="180"/>
      <c r="HI407" s="180"/>
      <c r="HJ407" s="180"/>
      <c r="HK407" s="180"/>
      <c r="HL407" s="180"/>
      <c r="HM407" s="180"/>
      <c r="HN407" s="180"/>
    </row>
    <row r="408" spans="1:222" s="262" customFormat="1" ht="39" x14ac:dyDescent="0.2">
      <c r="A408" s="21" t="s">
        <v>58</v>
      </c>
      <c r="B408" s="21" t="s">
        <v>87</v>
      </c>
      <c r="C408" s="21" t="s">
        <v>50</v>
      </c>
      <c r="D408" s="21" t="s">
        <v>174</v>
      </c>
      <c r="E408" s="21" t="s">
        <v>227</v>
      </c>
      <c r="F408" s="587">
        <v>2017005810599</v>
      </c>
      <c r="G408" s="21" t="s">
        <v>1216</v>
      </c>
      <c r="H408" s="21" t="s">
        <v>66</v>
      </c>
      <c r="I408" s="467">
        <v>36974</v>
      </c>
      <c r="J408" s="457" t="s">
        <v>1009</v>
      </c>
      <c r="K408" s="457" t="s">
        <v>1010</v>
      </c>
      <c r="L408" s="458">
        <v>2</v>
      </c>
      <c r="M408" s="485" t="s">
        <v>261</v>
      </c>
      <c r="N408" s="485" t="s">
        <v>918</v>
      </c>
      <c r="O408" s="36" t="s">
        <v>750</v>
      </c>
      <c r="P408" s="29">
        <f>Q408</f>
        <v>50000000</v>
      </c>
      <c r="Q408" s="193">
        <f t="shared" ref="Q408:Q411" si="54">R408</f>
        <v>50000000</v>
      </c>
      <c r="R408" s="34">
        <f t="shared" si="53"/>
        <v>50000000</v>
      </c>
      <c r="S408" s="259">
        <v>50000000</v>
      </c>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261"/>
      <c r="CD408" s="261"/>
      <c r="CE408" s="261"/>
      <c r="CF408" s="261"/>
      <c r="CG408" s="261"/>
      <c r="CH408" s="261"/>
      <c r="CI408" s="261"/>
      <c r="CJ408" s="261"/>
      <c r="CK408" s="261"/>
      <c r="CL408" s="261"/>
      <c r="CM408" s="261"/>
      <c r="CN408" s="261"/>
      <c r="CO408" s="261"/>
      <c r="CP408" s="261"/>
      <c r="CQ408" s="261"/>
      <c r="CR408" s="261"/>
      <c r="CS408" s="261"/>
      <c r="CT408" s="261"/>
      <c r="CU408" s="261"/>
      <c r="CV408" s="261"/>
      <c r="CW408" s="261"/>
      <c r="CX408" s="261"/>
      <c r="CY408" s="261"/>
      <c r="CZ408" s="261"/>
      <c r="DA408" s="261"/>
      <c r="DB408" s="261"/>
      <c r="DC408" s="261"/>
      <c r="DD408" s="261"/>
      <c r="DE408" s="261"/>
      <c r="DF408" s="261"/>
      <c r="DG408" s="261"/>
      <c r="DH408" s="261"/>
      <c r="DI408" s="261"/>
      <c r="DJ408" s="261"/>
      <c r="DK408" s="261"/>
      <c r="DL408" s="261"/>
      <c r="DM408" s="261"/>
      <c r="DN408" s="261"/>
      <c r="DO408" s="261"/>
      <c r="DP408" s="261"/>
      <c r="DQ408" s="261"/>
      <c r="DR408" s="261"/>
      <c r="DS408" s="261"/>
      <c r="DT408" s="261"/>
      <c r="DU408" s="261"/>
      <c r="DV408" s="261"/>
      <c r="DW408" s="261"/>
      <c r="DX408" s="261"/>
      <c r="DY408" s="261"/>
      <c r="DZ408" s="261"/>
      <c r="EA408" s="261"/>
      <c r="EB408" s="261"/>
      <c r="EC408" s="261"/>
      <c r="ED408" s="261"/>
      <c r="EE408" s="261"/>
      <c r="EF408" s="261"/>
      <c r="EG408" s="261"/>
      <c r="EH408" s="261"/>
      <c r="EI408" s="261"/>
      <c r="EJ408" s="261"/>
      <c r="EK408" s="261"/>
      <c r="EL408" s="261"/>
      <c r="EM408" s="261"/>
      <c r="EN408" s="261"/>
      <c r="EO408" s="261"/>
      <c r="EP408" s="261"/>
      <c r="EQ408" s="261"/>
      <c r="ER408" s="261"/>
      <c r="ES408" s="261"/>
      <c r="ET408" s="261"/>
      <c r="EU408" s="261"/>
      <c r="EV408" s="261"/>
      <c r="EW408" s="261"/>
      <c r="EX408" s="261"/>
      <c r="EY408" s="261"/>
      <c r="EZ408" s="261"/>
      <c r="FA408" s="261"/>
      <c r="FB408" s="261"/>
      <c r="FC408" s="261"/>
      <c r="FD408" s="261"/>
      <c r="FE408" s="261"/>
      <c r="FF408" s="261"/>
      <c r="FG408" s="261"/>
      <c r="FH408" s="261"/>
      <c r="FI408" s="261"/>
      <c r="FJ408" s="261"/>
      <c r="FK408" s="261"/>
      <c r="FL408" s="261"/>
      <c r="FM408" s="261"/>
      <c r="FN408" s="261"/>
      <c r="FO408" s="261"/>
      <c r="FP408" s="261"/>
      <c r="FQ408" s="261"/>
      <c r="FR408" s="261"/>
      <c r="FS408" s="261"/>
      <c r="FT408" s="261"/>
      <c r="FU408" s="261"/>
      <c r="FV408" s="261"/>
      <c r="FW408" s="261"/>
      <c r="FX408" s="261"/>
      <c r="FY408" s="261"/>
      <c r="FZ408" s="261"/>
      <c r="GA408" s="261"/>
      <c r="GB408" s="261"/>
      <c r="GC408" s="261"/>
      <c r="GD408" s="261"/>
      <c r="GE408" s="261"/>
      <c r="GF408" s="261"/>
      <c r="GG408" s="261"/>
      <c r="GH408" s="261"/>
      <c r="GI408" s="261"/>
      <c r="GJ408" s="261"/>
      <c r="GK408" s="261"/>
      <c r="GL408" s="261"/>
      <c r="GM408" s="261"/>
      <c r="GN408" s="261"/>
      <c r="GO408" s="261"/>
      <c r="GP408" s="261"/>
      <c r="GQ408" s="261"/>
      <c r="GR408" s="261"/>
      <c r="GS408" s="261"/>
      <c r="GT408" s="261"/>
      <c r="GU408" s="261"/>
      <c r="GV408" s="261"/>
      <c r="GW408" s="261"/>
      <c r="GX408" s="261"/>
      <c r="GY408" s="261"/>
      <c r="GZ408" s="261"/>
      <c r="HA408" s="261"/>
      <c r="HB408" s="261"/>
      <c r="HC408" s="261"/>
      <c r="HD408" s="261"/>
      <c r="HE408" s="261"/>
      <c r="HF408" s="261"/>
      <c r="HG408" s="261"/>
      <c r="HH408" s="261"/>
      <c r="HI408" s="261"/>
      <c r="HJ408" s="261"/>
      <c r="HK408" s="261"/>
      <c r="HL408" s="261"/>
      <c r="HM408" s="261"/>
      <c r="HN408" s="261"/>
    </row>
    <row r="409" spans="1:222" s="262" customFormat="1" ht="39" x14ac:dyDescent="0.2">
      <c r="A409" s="21" t="s">
        <v>58</v>
      </c>
      <c r="B409" s="21" t="s">
        <v>87</v>
      </c>
      <c r="C409" s="21" t="s">
        <v>50</v>
      </c>
      <c r="D409" s="21" t="s">
        <v>174</v>
      </c>
      <c r="E409" s="21" t="s">
        <v>227</v>
      </c>
      <c r="F409" s="587">
        <v>2017005810601</v>
      </c>
      <c r="G409" s="21" t="s">
        <v>1217</v>
      </c>
      <c r="H409" s="21" t="s">
        <v>66</v>
      </c>
      <c r="I409" s="467">
        <v>36974</v>
      </c>
      <c r="J409" s="457" t="s">
        <v>1009</v>
      </c>
      <c r="K409" s="457" t="s">
        <v>1010</v>
      </c>
      <c r="L409" s="458">
        <v>2</v>
      </c>
      <c r="M409" s="485" t="s">
        <v>261</v>
      </c>
      <c r="N409" s="485" t="s">
        <v>918</v>
      </c>
      <c r="O409" s="36" t="s">
        <v>664</v>
      </c>
      <c r="P409" s="29">
        <f>Q409</f>
        <v>170000000</v>
      </c>
      <c r="Q409" s="193">
        <f t="shared" si="54"/>
        <v>170000000</v>
      </c>
      <c r="R409" s="34">
        <f t="shared" si="53"/>
        <v>170000000</v>
      </c>
      <c r="S409" s="259">
        <v>170000000</v>
      </c>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261"/>
      <c r="CD409" s="261"/>
      <c r="CE409" s="261"/>
      <c r="CF409" s="261"/>
      <c r="CG409" s="261"/>
      <c r="CH409" s="261"/>
      <c r="CI409" s="261"/>
      <c r="CJ409" s="261"/>
      <c r="CK409" s="261"/>
      <c r="CL409" s="261"/>
      <c r="CM409" s="261"/>
      <c r="CN409" s="261"/>
      <c r="CO409" s="261"/>
      <c r="CP409" s="261"/>
      <c r="CQ409" s="261"/>
      <c r="CR409" s="261"/>
      <c r="CS409" s="261"/>
      <c r="CT409" s="261"/>
      <c r="CU409" s="261"/>
      <c r="CV409" s="261"/>
      <c r="CW409" s="261"/>
      <c r="CX409" s="261"/>
      <c r="CY409" s="261"/>
      <c r="CZ409" s="261"/>
      <c r="DA409" s="261"/>
      <c r="DB409" s="261"/>
      <c r="DC409" s="261"/>
      <c r="DD409" s="261"/>
      <c r="DE409" s="261"/>
      <c r="DF409" s="261"/>
      <c r="DG409" s="261"/>
      <c r="DH409" s="261"/>
      <c r="DI409" s="261"/>
      <c r="DJ409" s="261"/>
      <c r="DK409" s="261"/>
      <c r="DL409" s="261"/>
      <c r="DM409" s="261"/>
      <c r="DN409" s="261"/>
      <c r="DO409" s="261"/>
      <c r="DP409" s="261"/>
      <c r="DQ409" s="261"/>
      <c r="DR409" s="261"/>
      <c r="DS409" s="261"/>
      <c r="DT409" s="261"/>
      <c r="DU409" s="261"/>
      <c r="DV409" s="261"/>
      <c r="DW409" s="261"/>
      <c r="DX409" s="261"/>
      <c r="DY409" s="261"/>
      <c r="DZ409" s="261"/>
      <c r="EA409" s="261"/>
      <c r="EB409" s="261"/>
      <c r="EC409" s="261"/>
      <c r="ED409" s="261"/>
      <c r="EE409" s="261"/>
      <c r="EF409" s="261"/>
      <c r="EG409" s="261"/>
      <c r="EH409" s="261"/>
      <c r="EI409" s="261"/>
      <c r="EJ409" s="261"/>
      <c r="EK409" s="261"/>
      <c r="EL409" s="261"/>
      <c r="EM409" s="261"/>
      <c r="EN409" s="261"/>
      <c r="EO409" s="261"/>
      <c r="EP409" s="261"/>
      <c r="EQ409" s="261"/>
      <c r="ER409" s="261"/>
      <c r="ES409" s="261"/>
      <c r="ET409" s="261"/>
      <c r="EU409" s="261"/>
      <c r="EV409" s="261"/>
      <c r="EW409" s="261"/>
      <c r="EX409" s="261"/>
      <c r="EY409" s="261"/>
      <c r="EZ409" s="261"/>
      <c r="FA409" s="261"/>
      <c r="FB409" s="261"/>
      <c r="FC409" s="261"/>
      <c r="FD409" s="261"/>
      <c r="FE409" s="261"/>
      <c r="FF409" s="261"/>
      <c r="FG409" s="261"/>
      <c r="FH409" s="261"/>
      <c r="FI409" s="261"/>
      <c r="FJ409" s="261"/>
      <c r="FK409" s="261"/>
      <c r="FL409" s="261"/>
      <c r="FM409" s="261"/>
      <c r="FN409" s="261"/>
      <c r="FO409" s="261"/>
      <c r="FP409" s="261"/>
      <c r="FQ409" s="261"/>
      <c r="FR409" s="261"/>
      <c r="FS409" s="261"/>
      <c r="FT409" s="261"/>
      <c r="FU409" s="261"/>
      <c r="FV409" s="261"/>
      <c r="FW409" s="261"/>
      <c r="FX409" s="261"/>
      <c r="FY409" s="261"/>
      <c r="FZ409" s="261"/>
      <c r="GA409" s="261"/>
      <c r="GB409" s="261"/>
      <c r="GC409" s="261"/>
      <c r="GD409" s="261"/>
      <c r="GE409" s="261"/>
      <c r="GF409" s="261"/>
      <c r="GG409" s="261"/>
      <c r="GH409" s="261"/>
      <c r="GI409" s="261"/>
      <c r="GJ409" s="261"/>
      <c r="GK409" s="261"/>
      <c r="GL409" s="261"/>
      <c r="GM409" s="261"/>
      <c r="GN409" s="261"/>
      <c r="GO409" s="261"/>
      <c r="GP409" s="261"/>
      <c r="GQ409" s="261"/>
      <c r="GR409" s="261"/>
      <c r="GS409" s="261"/>
      <c r="GT409" s="261"/>
      <c r="GU409" s="261"/>
      <c r="GV409" s="261"/>
      <c r="GW409" s="261"/>
      <c r="GX409" s="261"/>
      <c r="GY409" s="261"/>
      <c r="GZ409" s="261"/>
      <c r="HA409" s="261"/>
      <c r="HB409" s="261"/>
      <c r="HC409" s="261"/>
      <c r="HD409" s="261"/>
      <c r="HE409" s="261"/>
      <c r="HF409" s="261"/>
      <c r="HG409" s="261"/>
      <c r="HH409" s="261"/>
      <c r="HI409" s="261"/>
      <c r="HJ409" s="261"/>
      <c r="HK409" s="261"/>
      <c r="HL409" s="261"/>
      <c r="HM409" s="261"/>
      <c r="HN409" s="261"/>
    </row>
    <row r="410" spans="1:222" x14ac:dyDescent="0.2">
      <c r="A410" s="60" t="s">
        <v>58</v>
      </c>
      <c r="B410" s="60" t="s">
        <v>87</v>
      </c>
      <c r="C410" s="60" t="s">
        <v>50</v>
      </c>
      <c r="D410" s="60" t="s">
        <v>174</v>
      </c>
      <c r="E410" s="60" t="s">
        <v>229</v>
      </c>
      <c r="F410" s="589"/>
      <c r="G410" s="60"/>
      <c r="H410" s="56"/>
      <c r="I410" s="451"/>
      <c r="J410" s="451"/>
      <c r="K410" s="451"/>
      <c r="L410" s="452"/>
      <c r="M410" s="451"/>
      <c r="N410" s="451"/>
      <c r="O410" s="63" t="s">
        <v>230</v>
      </c>
      <c r="P410" s="29">
        <f>Q410</f>
        <v>0</v>
      </c>
      <c r="Q410" s="193">
        <f t="shared" si="54"/>
        <v>0</v>
      </c>
      <c r="R410" s="34">
        <f t="shared" si="53"/>
        <v>0</v>
      </c>
      <c r="S410" s="199"/>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204"/>
      <c r="CD410" s="204"/>
      <c r="CE410" s="204"/>
      <c r="CF410" s="204"/>
      <c r="CG410" s="204"/>
      <c r="CH410" s="204"/>
      <c r="CI410" s="204"/>
      <c r="CJ410" s="204"/>
      <c r="CK410" s="204"/>
      <c r="CL410" s="204"/>
      <c r="CM410" s="204"/>
      <c r="CN410" s="204"/>
      <c r="CO410" s="204"/>
      <c r="CP410" s="204"/>
      <c r="CQ410" s="204"/>
      <c r="CR410" s="204"/>
      <c r="CS410" s="204"/>
      <c r="CT410" s="204"/>
      <c r="CU410" s="204"/>
      <c r="CV410" s="204"/>
      <c r="CW410" s="204"/>
      <c r="CX410" s="204"/>
      <c r="CY410" s="204"/>
      <c r="CZ410" s="204"/>
      <c r="DA410" s="204"/>
      <c r="DB410" s="204"/>
      <c r="DC410" s="204"/>
      <c r="DD410" s="204"/>
      <c r="DE410" s="204"/>
      <c r="DF410" s="204"/>
      <c r="DG410" s="204"/>
      <c r="DH410" s="204"/>
      <c r="DI410" s="204"/>
      <c r="DJ410" s="204"/>
      <c r="DK410" s="204"/>
      <c r="DL410" s="204"/>
      <c r="DM410" s="204"/>
      <c r="DN410" s="204"/>
      <c r="DO410" s="204"/>
      <c r="DP410" s="204"/>
      <c r="DQ410" s="204"/>
      <c r="DR410" s="204"/>
      <c r="DS410" s="204"/>
      <c r="DT410" s="204"/>
      <c r="DU410" s="204"/>
      <c r="DV410" s="204"/>
      <c r="DW410" s="204"/>
      <c r="DX410" s="204"/>
      <c r="DY410" s="204"/>
      <c r="DZ410" s="204"/>
      <c r="EA410" s="204"/>
      <c r="EB410" s="204"/>
      <c r="EC410" s="204"/>
      <c r="ED410" s="204"/>
      <c r="EE410" s="204"/>
      <c r="EF410" s="204"/>
      <c r="EG410" s="204"/>
      <c r="EH410" s="204"/>
      <c r="EI410" s="204"/>
      <c r="EJ410" s="204"/>
      <c r="EK410" s="204"/>
      <c r="EL410" s="204"/>
      <c r="EM410" s="204"/>
      <c r="EN410" s="204"/>
      <c r="EO410" s="204"/>
      <c r="EP410" s="204"/>
      <c r="EQ410" s="204"/>
      <c r="ER410" s="204"/>
      <c r="ES410" s="204"/>
      <c r="ET410" s="204"/>
      <c r="EU410" s="204"/>
      <c r="EV410" s="204"/>
      <c r="EW410" s="204"/>
      <c r="EX410" s="204"/>
      <c r="EY410" s="204"/>
      <c r="EZ410" s="204"/>
      <c r="FA410" s="204"/>
      <c r="FB410" s="204"/>
      <c r="FC410" s="204"/>
      <c r="FD410" s="204"/>
      <c r="FE410" s="204"/>
      <c r="FF410" s="204"/>
      <c r="FG410" s="204"/>
      <c r="FH410" s="204"/>
      <c r="FI410" s="204"/>
      <c r="FJ410" s="204"/>
      <c r="FK410" s="204"/>
      <c r="FL410" s="204"/>
      <c r="FM410" s="204"/>
      <c r="FN410" s="204"/>
      <c r="FO410" s="204"/>
      <c r="FP410" s="204"/>
      <c r="FQ410" s="204"/>
      <c r="FR410" s="204"/>
      <c r="FS410" s="204"/>
      <c r="FT410" s="204"/>
      <c r="FU410" s="204"/>
      <c r="FV410" s="204"/>
      <c r="FW410" s="204"/>
      <c r="FX410" s="204"/>
      <c r="FY410" s="204"/>
      <c r="FZ410" s="204"/>
      <c r="GA410" s="204"/>
      <c r="GB410" s="204"/>
      <c r="GC410" s="204"/>
      <c r="GD410" s="204"/>
      <c r="GE410" s="204"/>
      <c r="GF410" s="204"/>
      <c r="GG410" s="204"/>
      <c r="GH410" s="204"/>
      <c r="GI410" s="204"/>
      <c r="GJ410" s="204"/>
      <c r="GK410" s="204"/>
      <c r="GL410" s="204"/>
      <c r="GM410" s="204"/>
      <c r="GN410" s="204"/>
      <c r="GO410" s="204"/>
      <c r="GP410" s="204"/>
      <c r="GQ410" s="204"/>
      <c r="GR410" s="204"/>
      <c r="GS410" s="204"/>
      <c r="GT410" s="204"/>
      <c r="GU410" s="204"/>
      <c r="GV410" s="204"/>
      <c r="GW410" s="204"/>
      <c r="GX410" s="204"/>
      <c r="GY410" s="204"/>
      <c r="GZ410" s="204"/>
      <c r="HA410" s="204"/>
      <c r="HB410" s="204"/>
      <c r="HC410" s="204"/>
      <c r="HD410" s="204"/>
      <c r="HE410" s="204"/>
      <c r="HF410" s="204"/>
      <c r="HG410" s="204"/>
      <c r="HH410" s="180"/>
      <c r="HI410" s="180"/>
      <c r="HJ410" s="180"/>
      <c r="HK410" s="180"/>
      <c r="HL410" s="180"/>
      <c r="HM410" s="180"/>
      <c r="HN410" s="180"/>
    </row>
    <row r="411" spans="1:222" s="262" customFormat="1" ht="46.8" x14ac:dyDescent="0.2">
      <c r="A411" s="21" t="s">
        <v>58</v>
      </c>
      <c r="B411" s="21" t="s">
        <v>87</v>
      </c>
      <c r="C411" s="21" t="s">
        <v>50</v>
      </c>
      <c r="D411" s="21" t="s">
        <v>174</v>
      </c>
      <c r="E411" s="21" t="s">
        <v>229</v>
      </c>
      <c r="F411" s="587">
        <v>2017005810600</v>
      </c>
      <c r="G411" s="21" t="s">
        <v>1218</v>
      </c>
      <c r="H411" s="21" t="s">
        <v>66</v>
      </c>
      <c r="I411" s="467">
        <v>37006</v>
      </c>
      <c r="J411" s="457" t="s">
        <v>1011</v>
      </c>
      <c r="K411" s="457" t="s">
        <v>1012</v>
      </c>
      <c r="L411" s="458">
        <v>2</v>
      </c>
      <c r="M411" s="485" t="s">
        <v>261</v>
      </c>
      <c r="N411" s="485" t="s">
        <v>918</v>
      </c>
      <c r="O411" s="36" t="s">
        <v>1017</v>
      </c>
      <c r="P411" s="29">
        <f>Q411</f>
        <v>200000000</v>
      </c>
      <c r="Q411" s="193">
        <f t="shared" si="54"/>
        <v>200000000</v>
      </c>
      <c r="R411" s="34">
        <f t="shared" si="53"/>
        <v>200000000</v>
      </c>
      <c r="S411" s="259">
        <v>200000000</v>
      </c>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261"/>
      <c r="CD411" s="261"/>
      <c r="CE411" s="261"/>
      <c r="CF411" s="261"/>
      <c r="CG411" s="261"/>
      <c r="CH411" s="261"/>
      <c r="CI411" s="261"/>
      <c r="CJ411" s="261"/>
      <c r="CK411" s="261"/>
      <c r="CL411" s="261"/>
      <c r="CM411" s="261"/>
      <c r="CN411" s="261"/>
      <c r="CO411" s="261"/>
      <c r="CP411" s="261"/>
      <c r="CQ411" s="261"/>
      <c r="CR411" s="261"/>
      <c r="CS411" s="261"/>
      <c r="CT411" s="261"/>
      <c r="CU411" s="261"/>
      <c r="CV411" s="261"/>
      <c r="CW411" s="261"/>
      <c r="CX411" s="261"/>
      <c r="CY411" s="261"/>
      <c r="CZ411" s="261"/>
      <c r="DA411" s="261"/>
      <c r="DB411" s="261"/>
      <c r="DC411" s="261"/>
      <c r="DD411" s="261"/>
      <c r="DE411" s="261"/>
      <c r="DF411" s="261"/>
      <c r="DG411" s="261"/>
      <c r="DH411" s="261"/>
      <c r="DI411" s="261"/>
      <c r="DJ411" s="261"/>
      <c r="DK411" s="261"/>
      <c r="DL411" s="261"/>
      <c r="DM411" s="261"/>
      <c r="DN411" s="261"/>
      <c r="DO411" s="261"/>
      <c r="DP411" s="261"/>
      <c r="DQ411" s="261"/>
      <c r="DR411" s="261"/>
      <c r="DS411" s="261"/>
      <c r="DT411" s="261"/>
      <c r="DU411" s="261"/>
      <c r="DV411" s="261"/>
      <c r="DW411" s="261"/>
      <c r="DX411" s="261"/>
      <c r="DY411" s="261"/>
      <c r="DZ411" s="261"/>
      <c r="EA411" s="261"/>
      <c r="EB411" s="261"/>
      <c r="EC411" s="261"/>
      <c r="ED411" s="261"/>
      <c r="EE411" s="261"/>
      <c r="EF411" s="261"/>
      <c r="EG411" s="261"/>
      <c r="EH411" s="261"/>
      <c r="EI411" s="261"/>
      <c r="EJ411" s="261"/>
      <c r="EK411" s="261"/>
      <c r="EL411" s="261"/>
      <c r="EM411" s="261"/>
      <c r="EN411" s="261"/>
      <c r="EO411" s="261"/>
      <c r="EP411" s="261"/>
      <c r="EQ411" s="261"/>
      <c r="ER411" s="261"/>
      <c r="ES411" s="261"/>
      <c r="ET411" s="261"/>
      <c r="EU411" s="261"/>
      <c r="EV411" s="261"/>
      <c r="EW411" s="261"/>
      <c r="EX411" s="261"/>
      <c r="EY411" s="261"/>
      <c r="EZ411" s="261"/>
      <c r="FA411" s="261"/>
      <c r="FB411" s="261"/>
      <c r="FC411" s="261"/>
      <c r="FD411" s="261"/>
      <c r="FE411" s="261"/>
      <c r="FF411" s="261"/>
      <c r="FG411" s="261"/>
      <c r="FH411" s="261"/>
      <c r="FI411" s="261"/>
      <c r="FJ411" s="261"/>
      <c r="FK411" s="261"/>
      <c r="FL411" s="261"/>
      <c r="FM411" s="261"/>
      <c r="FN411" s="261"/>
      <c r="FO411" s="261"/>
      <c r="FP411" s="261"/>
      <c r="FQ411" s="261"/>
      <c r="FR411" s="261"/>
      <c r="FS411" s="261"/>
      <c r="FT411" s="261"/>
      <c r="FU411" s="261"/>
      <c r="FV411" s="261"/>
      <c r="FW411" s="261"/>
      <c r="FX411" s="261"/>
      <c r="FY411" s="261"/>
      <c r="FZ411" s="261"/>
      <c r="GA411" s="261"/>
      <c r="GB411" s="261"/>
      <c r="GC411" s="261"/>
      <c r="GD411" s="261"/>
      <c r="GE411" s="261"/>
      <c r="GF411" s="261"/>
      <c r="GG411" s="261"/>
      <c r="GH411" s="261"/>
      <c r="GI411" s="261"/>
      <c r="GJ411" s="261"/>
      <c r="GK411" s="261"/>
      <c r="GL411" s="261"/>
      <c r="GM411" s="261"/>
      <c r="GN411" s="261"/>
      <c r="GO411" s="261"/>
      <c r="GP411" s="261"/>
      <c r="GQ411" s="261"/>
      <c r="GR411" s="261"/>
      <c r="GS411" s="261"/>
      <c r="GT411" s="261"/>
      <c r="GU411" s="261"/>
      <c r="GV411" s="261"/>
      <c r="GW411" s="261"/>
      <c r="GX411" s="261"/>
      <c r="GY411" s="261"/>
      <c r="GZ411" s="261"/>
      <c r="HA411" s="261"/>
      <c r="HB411" s="261"/>
      <c r="HC411" s="261"/>
      <c r="HD411" s="261"/>
      <c r="HE411" s="261"/>
      <c r="HF411" s="261"/>
      <c r="HG411" s="261"/>
      <c r="HH411" s="261"/>
      <c r="HI411" s="261"/>
      <c r="HJ411" s="261"/>
      <c r="HK411" s="261"/>
      <c r="HL411" s="261"/>
      <c r="HM411" s="261"/>
      <c r="HN411" s="261"/>
    </row>
    <row r="412" spans="1:222" x14ac:dyDescent="0.2">
      <c r="A412" s="601" t="s">
        <v>231</v>
      </c>
      <c r="B412" s="602"/>
      <c r="C412" s="602"/>
      <c r="D412" s="602"/>
      <c r="E412" s="602"/>
      <c r="F412" s="602"/>
      <c r="G412" s="603"/>
      <c r="H412" s="6"/>
      <c r="I412" s="428"/>
      <c r="J412" s="428"/>
      <c r="K412" s="428"/>
      <c r="L412" s="429"/>
      <c r="M412" s="429"/>
      <c r="N412" s="429"/>
      <c r="O412" s="554" t="s">
        <v>3</v>
      </c>
      <c r="P412" s="392">
        <f t="shared" ref="P412:AU412" si="55">SUBTOTAL(9,P5:P411)</f>
        <v>367639805548.04999</v>
      </c>
      <c r="Q412" s="392">
        <f t="shared" si="55"/>
        <v>367639805548.04999</v>
      </c>
      <c r="R412" s="393">
        <f t="shared" si="55"/>
        <v>367639805548.04999</v>
      </c>
      <c r="S412" s="393">
        <f t="shared" si="55"/>
        <v>142907872084</v>
      </c>
      <c r="T412" s="393">
        <f t="shared" si="55"/>
        <v>2040000000</v>
      </c>
      <c r="U412" s="393">
        <f t="shared" si="55"/>
        <v>2800000000</v>
      </c>
      <c r="V412" s="393">
        <f t="shared" si="55"/>
        <v>5000000</v>
      </c>
      <c r="W412" s="393">
        <f t="shared" si="55"/>
        <v>7000000</v>
      </c>
      <c r="X412" s="393">
        <f t="shared" si="55"/>
        <v>20000000</v>
      </c>
      <c r="Y412" s="393">
        <f t="shared" si="55"/>
        <v>1000000</v>
      </c>
      <c r="Z412" s="393">
        <f t="shared" si="55"/>
        <v>50000</v>
      </c>
      <c r="AA412" s="393">
        <f t="shared" si="55"/>
        <v>500000</v>
      </c>
      <c r="AB412" s="393">
        <f t="shared" si="55"/>
        <v>551521500</v>
      </c>
      <c r="AC412" s="393">
        <f t="shared" si="55"/>
        <v>163454530</v>
      </c>
      <c r="AD412" s="393">
        <f t="shared" si="55"/>
        <v>572906250</v>
      </c>
      <c r="AE412" s="393">
        <f t="shared" si="55"/>
        <v>133375000</v>
      </c>
      <c r="AF412" s="393">
        <f t="shared" si="55"/>
        <v>3366051756.2500005</v>
      </c>
      <c r="AG412" s="393">
        <f t="shared" si="55"/>
        <v>11092500</v>
      </c>
      <c r="AH412" s="393">
        <f t="shared" si="55"/>
        <v>15853149.040000003</v>
      </c>
      <c r="AI412" s="393">
        <f t="shared" si="55"/>
        <v>250000000</v>
      </c>
      <c r="AJ412" s="393">
        <f t="shared" si="55"/>
        <v>309233777.83999997</v>
      </c>
      <c r="AK412" s="393">
        <f t="shared" si="55"/>
        <v>16227200</v>
      </c>
      <c r="AL412" s="393">
        <f t="shared" si="55"/>
        <v>34575000</v>
      </c>
      <c r="AM412" s="393">
        <f t="shared" si="55"/>
        <v>185895000</v>
      </c>
      <c r="AN412" s="393">
        <f t="shared" si="55"/>
        <v>6420000</v>
      </c>
      <c r="AO412" s="393">
        <f t="shared" si="55"/>
        <v>15000000</v>
      </c>
      <c r="AP412" s="393">
        <f t="shared" si="55"/>
        <v>23485000</v>
      </c>
      <c r="AQ412" s="393">
        <f t="shared" si="55"/>
        <v>8988000</v>
      </c>
      <c r="AR412" s="393">
        <f t="shared" si="55"/>
        <v>3053655219.9200001</v>
      </c>
      <c r="AS412" s="393">
        <f t="shared" si="55"/>
        <v>3852000</v>
      </c>
      <c r="AT412" s="393">
        <f t="shared" si="55"/>
        <v>1712000000</v>
      </c>
      <c r="AU412" s="393">
        <f t="shared" si="55"/>
        <v>30000000</v>
      </c>
      <c r="AV412" s="393">
        <f t="shared" ref="AV412:CB412" si="56">SUBTOTAL(9,AV5:AV411)</f>
        <v>240000000</v>
      </c>
      <c r="AW412" s="393">
        <f t="shared" si="56"/>
        <v>300000000</v>
      </c>
      <c r="AX412" s="393">
        <f t="shared" si="56"/>
        <v>7000000</v>
      </c>
      <c r="AY412" s="393">
        <f t="shared" si="56"/>
        <v>1198400000</v>
      </c>
      <c r="AZ412" s="393">
        <f t="shared" si="56"/>
        <v>20000000</v>
      </c>
      <c r="BA412" s="393">
        <f t="shared" si="56"/>
        <v>2500000000</v>
      </c>
      <c r="BB412" s="393">
        <f t="shared" si="56"/>
        <v>18000000</v>
      </c>
      <c r="BC412" s="393">
        <f t="shared" si="56"/>
        <v>4914000000</v>
      </c>
      <c r="BD412" s="393">
        <f t="shared" si="56"/>
        <v>75000000</v>
      </c>
      <c r="BE412" s="393">
        <f t="shared" si="56"/>
        <v>10000000</v>
      </c>
      <c r="BF412" s="393">
        <f t="shared" si="56"/>
        <v>70000000</v>
      </c>
      <c r="BG412" s="393">
        <f t="shared" si="56"/>
        <v>1000000</v>
      </c>
      <c r="BH412" s="393">
        <f t="shared" si="56"/>
        <v>18971041153</v>
      </c>
      <c r="BI412" s="393">
        <f t="shared" si="56"/>
        <v>8261831841</v>
      </c>
      <c r="BJ412" s="393">
        <f t="shared" si="56"/>
        <v>145342581887</v>
      </c>
      <c r="BK412" s="393">
        <f t="shared" si="56"/>
        <v>15000000</v>
      </c>
      <c r="BL412" s="393">
        <f t="shared" si="56"/>
        <v>467267110</v>
      </c>
      <c r="BM412" s="393">
        <f t="shared" si="56"/>
        <v>6500000000</v>
      </c>
      <c r="BN412" s="393">
        <f t="shared" si="56"/>
        <v>9666763070</v>
      </c>
      <c r="BO412" s="393">
        <f t="shared" si="56"/>
        <v>360902520</v>
      </c>
      <c r="BP412" s="393">
        <f t="shared" si="56"/>
        <v>15000000</v>
      </c>
      <c r="BQ412" s="393">
        <f t="shared" si="56"/>
        <v>2000000</v>
      </c>
      <c r="BR412" s="393">
        <f t="shared" si="56"/>
        <v>2550000000</v>
      </c>
      <c r="BS412" s="393">
        <f t="shared" si="56"/>
        <v>175000000</v>
      </c>
      <c r="BT412" s="393">
        <f t="shared" si="56"/>
        <v>702000000</v>
      </c>
      <c r="BU412" s="393">
        <f t="shared" si="56"/>
        <v>236000000</v>
      </c>
      <c r="BV412" s="393">
        <f t="shared" si="56"/>
        <v>1000000</v>
      </c>
      <c r="BW412" s="393">
        <f t="shared" si="56"/>
        <v>6500000000</v>
      </c>
      <c r="BX412" s="393">
        <f t="shared" si="56"/>
        <v>15000000</v>
      </c>
      <c r="BY412" s="393">
        <f t="shared" si="56"/>
        <v>50000000</v>
      </c>
      <c r="BZ412" s="393">
        <f t="shared" si="56"/>
        <v>0</v>
      </c>
      <c r="CA412" s="393">
        <f t="shared" si="56"/>
        <v>10000</v>
      </c>
      <c r="CB412" s="393">
        <f t="shared" si="56"/>
        <v>210000000</v>
      </c>
      <c r="CC412" s="394"/>
      <c r="CD412" s="394"/>
      <c r="CE412" s="394"/>
      <c r="CF412" s="394"/>
      <c r="CG412" s="394"/>
      <c r="CH412" s="395"/>
      <c r="CI412" s="395"/>
      <c r="CJ412" s="395"/>
      <c r="CK412" s="395"/>
      <c r="CL412" s="395"/>
      <c r="CM412" s="395"/>
      <c r="CN412" s="395"/>
      <c r="CO412" s="395"/>
      <c r="CP412" s="395"/>
      <c r="CQ412" s="395"/>
      <c r="CR412" s="395"/>
      <c r="CS412" s="395"/>
      <c r="CT412" s="395"/>
      <c r="CU412" s="395"/>
      <c r="CV412" s="395"/>
      <c r="CW412" s="395"/>
      <c r="CX412" s="395"/>
      <c r="CY412" s="395"/>
      <c r="CZ412" s="395"/>
      <c r="DA412" s="395"/>
      <c r="DB412" s="395"/>
      <c r="DC412" s="395"/>
      <c r="DD412" s="395"/>
      <c r="DE412" s="395"/>
      <c r="DF412" s="395"/>
      <c r="DG412" s="395"/>
      <c r="DH412" s="395"/>
      <c r="DI412" s="395"/>
      <c r="DJ412" s="395"/>
      <c r="DK412" s="395"/>
      <c r="DL412" s="395"/>
      <c r="DM412" s="395"/>
      <c r="DN412" s="395"/>
      <c r="DO412" s="395"/>
      <c r="DP412" s="395"/>
      <c r="DQ412" s="395"/>
      <c r="DR412" s="395"/>
      <c r="DS412" s="395"/>
      <c r="DT412" s="395"/>
      <c r="DU412" s="395"/>
      <c r="DV412" s="395"/>
      <c r="DW412" s="395"/>
      <c r="DX412" s="395"/>
      <c r="DY412" s="395"/>
      <c r="DZ412" s="395"/>
      <c r="EA412" s="395"/>
      <c r="EB412" s="395"/>
      <c r="EC412" s="395"/>
      <c r="ED412" s="395"/>
      <c r="EE412" s="395"/>
      <c r="EF412" s="395"/>
      <c r="EG412" s="395"/>
      <c r="EH412" s="395"/>
      <c r="EI412" s="395"/>
      <c r="EJ412" s="395"/>
      <c r="EK412" s="395"/>
      <c r="EL412" s="395"/>
      <c r="EM412" s="395"/>
      <c r="EN412" s="395"/>
      <c r="EO412" s="395"/>
      <c r="EP412" s="395"/>
      <c r="EQ412" s="395"/>
      <c r="ER412" s="395"/>
      <c r="ES412" s="395"/>
      <c r="ET412" s="395"/>
      <c r="EU412" s="395"/>
      <c r="EV412" s="395"/>
      <c r="EW412" s="395"/>
      <c r="EX412" s="395"/>
      <c r="EY412" s="395"/>
      <c r="EZ412" s="395"/>
      <c r="FA412" s="395"/>
      <c r="FB412" s="395"/>
      <c r="FC412" s="395"/>
      <c r="FD412" s="395"/>
      <c r="FE412" s="395"/>
      <c r="FF412" s="395"/>
      <c r="FG412" s="395"/>
      <c r="FH412" s="395"/>
      <c r="FI412" s="395"/>
      <c r="FJ412" s="395"/>
      <c r="FK412" s="395"/>
      <c r="FL412" s="395"/>
      <c r="FM412" s="395"/>
      <c r="FN412" s="395"/>
      <c r="FO412" s="395"/>
      <c r="FP412" s="395"/>
      <c r="FQ412" s="395"/>
      <c r="FR412" s="395"/>
      <c r="FS412" s="395"/>
      <c r="FT412" s="395"/>
      <c r="FU412" s="395"/>
      <c r="FV412" s="395"/>
      <c r="FW412" s="395"/>
      <c r="FX412" s="395"/>
      <c r="FY412" s="395"/>
      <c r="FZ412" s="395"/>
      <c r="GA412" s="395"/>
      <c r="GB412" s="395"/>
      <c r="GC412" s="395"/>
      <c r="GD412" s="395"/>
      <c r="GE412" s="395"/>
      <c r="GF412" s="395"/>
      <c r="GG412" s="395"/>
      <c r="GH412" s="395"/>
      <c r="GI412" s="395"/>
      <c r="GJ412" s="395"/>
      <c r="GK412" s="395"/>
      <c r="GL412" s="395"/>
      <c r="GM412" s="395"/>
      <c r="GN412" s="395"/>
      <c r="GO412" s="395"/>
      <c r="GP412" s="395"/>
      <c r="GQ412" s="395"/>
      <c r="GR412" s="395"/>
      <c r="GS412" s="395"/>
      <c r="GT412" s="395"/>
      <c r="GU412" s="395"/>
      <c r="GV412" s="395"/>
      <c r="GW412" s="395"/>
      <c r="GX412" s="395"/>
      <c r="GY412" s="395"/>
      <c r="GZ412" s="395"/>
      <c r="HA412" s="395"/>
      <c r="HB412" s="395"/>
      <c r="HC412" s="395"/>
      <c r="HD412" s="395"/>
      <c r="HE412" s="395"/>
      <c r="HF412" s="395"/>
      <c r="HG412" s="395"/>
      <c r="HH412" s="180"/>
      <c r="HI412" s="180"/>
      <c r="HJ412" s="180"/>
      <c r="HK412" s="180"/>
      <c r="HL412" s="180"/>
      <c r="HM412" s="180"/>
      <c r="HN412" s="180"/>
    </row>
    <row r="413" spans="1:222" x14ac:dyDescent="0.2">
      <c r="A413" s="40"/>
      <c r="B413" s="40"/>
      <c r="C413" s="40"/>
      <c r="D413" s="40"/>
      <c r="E413" s="40"/>
      <c r="F413" s="590"/>
      <c r="G413" s="40"/>
      <c r="H413" s="40"/>
      <c r="I413" s="540"/>
      <c r="J413" s="540"/>
      <c r="K413" s="540"/>
      <c r="L413" s="541"/>
      <c r="M413" s="541"/>
      <c r="N413" s="541"/>
      <c r="O413" s="396"/>
      <c r="P413" s="42"/>
      <c r="Q413" s="397"/>
      <c r="R413" s="179"/>
      <c r="S413" s="398"/>
      <c r="T413" s="399"/>
      <c r="U413" s="399"/>
      <c r="V413" s="399"/>
      <c r="W413" s="399"/>
      <c r="X413" s="399"/>
      <c r="Y413" s="399"/>
      <c r="Z413" s="399"/>
      <c r="AA413" s="399"/>
      <c r="AB413" s="399"/>
      <c r="AC413" s="399"/>
      <c r="AD413" s="399"/>
      <c r="AE413" s="399"/>
      <c r="AF413" s="399"/>
      <c r="AG413" s="399"/>
      <c r="AH413" s="399"/>
      <c r="AI413" s="399"/>
      <c r="AJ413" s="399"/>
      <c r="AK413" s="399"/>
      <c r="AL413" s="399"/>
      <c r="AM413" s="399"/>
      <c r="AN413" s="399"/>
      <c r="AO413" s="399"/>
      <c r="AP413" s="399"/>
      <c r="AQ413" s="399"/>
      <c r="AR413" s="399"/>
      <c r="AS413" s="399"/>
      <c r="AT413" s="399"/>
      <c r="AU413" s="399"/>
      <c r="AV413" s="399"/>
      <c r="AW413" s="399"/>
      <c r="AX413" s="399"/>
      <c r="AY413" s="399"/>
      <c r="AZ413" s="399"/>
      <c r="BA413" s="399"/>
      <c r="BB413" s="399"/>
      <c r="BC413" s="399"/>
      <c r="BD413" s="399"/>
      <c r="BE413" s="399"/>
      <c r="BF413" s="399"/>
      <c r="BG413" s="399"/>
      <c r="BH413" s="399"/>
      <c r="BI413" s="399"/>
      <c r="BJ413" s="399"/>
      <c r="BK413" s="399"/>
      <c r="BL413" s="399"/>
      <c r="BM413" s="399"/>
      <c r="BN413" s="399"/>
      <c r="BO413" s="399"/>
      <c r="BP413" s="399"/>
      <c r="BQ413" s="399"/>
      <c r="BR413" s="399"/>
      <c r="BS413" s="399"/>
      <c r="BT413" s="399"/>
      <c r="BU413" s="399"/>
      <c r="BV413" s="399"/>
      <c r="BW413" s="399"/>
      <c r="BX413" s="399"/>
      <c r="BY413" s="399"/>
      <c r="BZ413" s="399"/>
      <c r="CA413" s="399"/>
      <c r="CB413" s="399"/>
      <c r="CC413" s="180"/>
      <c r="CD413" s="180"/>
      <c r="CE413" s="180"/>
      <c r="CF413" s="180"/>
      <c r="CG413" s="180"/>
      <c r="CH413" s="180"/>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c r="DI413" s="180"/>
      <c r="DJ413" s="180"/>
      <c r="DK413" s="180"/>
      <c r="DL413" s="180"/>
      <c r="DM413" s="180"/>
      <c r="DN413" s="180"/>
      <c r="DO413" s="180"/>
      <c r="DP413" s="180"/>
      <c r="DQ413" s="180"/>
      <c r="DR413" s="180"/>
      <c r="DS413" s="180"/>
      <c r="DT413" s="180"/>
      <c r="DU413" s="180"/>
      <c r="DV413" s="180"/>
      <c r="DW413" s="180"/>
      <c r="DX413" s="180"/>
      <c r="DY413" s="180"/>
      <c r="DZ413" s="180"/>
      <c r="EA413" s="180"/>
      <c r="EB413" s="180"/>
      <c r="EC413" s="180"/>
      <c r="ED413" s="180"/>
      <c r="EE413" s="180"/>
      <c r="EF413" s="180"/>
      <c r="EG413" s="180"/>
      <c r="EH413" s="180"/>
      <c r="EI413" s="180"/>
      <c r="EJ413" s="180"/>
      <c r="EK413" s="180"/>
      <c r="EL413" s="180"/>
      <c r="EM413" s="180"/>
      <c r="EN413" s="180"/>
      <c r="EO413" s="180"/>
      <c r="EP413" s="180"/>
      <c r="EQ413" s="180"/>
      <c r="ER413" s="180"/>
      <c r="ES413" s="180"/>
      <c r="ET413" s="180"/>
      <c r="EU413" s="180"/>
      <c r="EV413" s="180"/>
      <c r="EW413" s="180"/>
      <c r="EX413" s="180"/>
      <c r="EY413" s="180"/>
      <c r="EZ413" s="180"/>
      <c r="FA413" s="180"/>
      <c r="FB413" s="180"/>
      <c r="FC413" s="180"/>
      <c r="FD413" s="180"/>
      <c r="FE413" s="180"/>
      <c r="FF413" s="180"/>
      <c r="FG413" s="180"/>
      <c r="FH413" s="180"/>
      <c r="FI413" s="180"/>
      <c r="FJ413" s="180"/>
      <c r="FK413" s="180"/>
      <c r="FL413" s="180"/>
      <c r="FM413" s="180"/>
      <c r="FN413" s="180"/>
      <c r="FO413" s="180"/>
      <c r="FP413" s="180"/>
      <c r="FQ413" s="180"/>
      <c r="FR413" s="180"/>
      <c r="FS413" s="180"/>
      <c r="FT413" s="180"/>
      <c r="FU413" s="180"/>
      <c r="FV413" s="180"/>
      <c r="FW413" s="180"/>
      <c r="FX413" s="180"/>
      <c r="FY413" s="180"/>
      <c r="FZ413" s="180"/>
      <c r="GA413" s="180"/>
      <c r="GB413" s="180"/>
      <c r="GC413" s="180"/>
      <c r="GD413" s="180"/>
      <c r="GE413" s="180"/>
      <c r="GF413" s="180"/>
      <c r="GG413" s="180"/>
      <c r="GH413" s="180"/>
      <c r="GI413" s="180"/>
      <c r="GJ413" s="180"/>
      <c r="GK413" s="180"/>
      <c r="GL413" s="180"/>
      <c r="GM413" s="180"/>
      <c r="GN413" s="180"/>
      <c r="GO413" s="180"/>
      <c r="GP413" s="180"/>
      <c r="GQ413" s="180"/>
      <c r="GR413" s="180"/>
      <c r="GS413" s="180"/>
      <c r="GT413" s="180"/>
      <c r="GU413" s="180"/>
      <c r="GV413" s="180"/>
      <c r="GW413" s="180"/>
      <c r="GX413" s="180"/>
      <c r="GY413" s="180"/>
      <c r="GZ413" s="180"/>
      <c r="HA413" s="180"/>
      <c r="HB413" s="180"/>
      <c r="HC413" s="180"/>
      <c r="HD413" s="180"/>
      <c r="HE413" s="180"/>
      <c r="HF413" s="180"/>
      <c r="HG413" s="180"/>
      <c r="HH413" s="180"/>
      <c r="HI413" s="180"/>
      <c r="HJ413" s="180"/>
      <c r="HK413" s="180"/>
      <c r="HL413" s="180"/>
      <c r="HM413" s="180"/>
      <c r="HN413" s="180"/>
    </row>
    <row r="414" spans="1:222" x14ac:dyDescent="0.2">
      <c r="A414" s="40"/>
      <c r="B414" s="40"/>
      <c r="C414" s="40"/>
      <c r="D414" s="40"/>
      <c r="E414" s="40"/>
      <c r="F414" s="591"/>
      <c r="H414" s="41"/>
      <c r="I414" s="542"/>
      <c r="J414" s="542"/>
      <c r="K414" s="542"/>
      <c r="L414" s="543"/>
      <c r="M414" s="543"/>
      <c r="N414" s="543"/>
      <c r="O414" s="42"/>
      <c r="P414" s="42"/>
      <c r="Q414" s="400"/>
      <c r="R414" s="41" t="s">
        <v>665</v>
      </c>
      <c r="S414" s="401">
        <v>47620084</v>
      </c>
      <c r="T414" s="399"/>
      <c r="U414" s="399"/>
      <c r="V414" s="399"/>
      <c r="W414" s="399"/>
      <c r="X414" s="399"/>
      <c r="Y414" s="399"/>
      <c r="Z414" s="399"/>
      <c r="AA414" s="399"/>
      <c r="AB414" s="399"/>
      <c r="AC414" s="399"/>
      <c r="AD414" s="399"/>
      <c r="AE414" s="399"/>
      <c r="AF414" s="399"/>
      <c r="AG414" s="399"/>
      <c r="AH414" s="399"/>
      <c r="AI414" s="399"/>
      <c r="AJ414" s="399"/>
      <c r="AK414" s="399"/>
      <c r="AL414" s="399"/>
      <c r="AM414" s="399"/>
      <c r="AN414" s="399"/>
      <c r="AO414" s="399"/>
      <c r="AP414" s="399"/>
      <c r="AQ414" s="399"/>
      <c r="AR414" s="399"/>
      <c r="AS414" s="399"/>
      <c r="AT414" s="399"/>
      <c r="AU414" s="399"/>
      <c r="AV414" s="399"/>
      <c r="AW414" s="399"/>
      <c r="AX414" s="399"/>
      <c r="AY414" s="399"/>
      <c r="AZ414" s="399"/>
      <c r="BA414" s="399"/>
      <c r="BB414" s="399"/>
      <c r="BC414" s="399"/>
      <c r="BD414" s="399"/>
      <c r="BE414" s="399"/>
      <c r="BF414" s="399"/>
      <c r="BG414" s="399"/>
      <c r="BH414" s="399"/>
      <c r="BI414" s="399"/>
      <c r="BJ414" s="399"/>
      <c r="BK414" s="399"/>
      <c r="BL414" s="399"/>
      <c r="BM414" s="399"/>
      <c r="BN414" s="399"/>
      <c r="BO414" s="399"/>
      <c r="BP414" s="399"/>
      <c r="BQ414" s="399"/>
      <c r="BR414" s="399"/>
      <c r="BS414" s="399"/>
      <c r="BT414" s="399"/>
      <c r="BU414" s="399"/>
      <c r="BV414" s="399"/>
      <c r="BW414" s="399"/>
      <c r="BX414" s="399"/>
      <c r="BY414" s="399"/>
      <c r="BZ414" s="399"/>
      <c r="CA414" s="399"/>
      <c r="CB414" s="399"/>
      <c r="CC414" s="180"/>
      <c r="CD414" s="180"/>
      <c r="CE414" s="180"/>
      <c r="CF414" s="180"/>
      <c r="CG414" s="180"/>
      <c r="CH414" s="180"/>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c r="DI414" s="180"/>
      <c r="DJ414" s="180"/>
      <c r="DK414" s="180"/>
      <c r="DL414" s="180"/>
      <c r="DM414" s="180"/>
      <c r="DN414" s="180"/>
      <c r="DO414" s="180"/>
      <c r="DP414" s="180"/>
      <c r="DQ414" s="180"/>
      <c r="DR414" s="180"/>
      <c r="DS414" s="180"/>
      <c r="DT414" s="180"/>
      <c r="DU414" s="180"/>
      <c r="DV414" s="180"/>
      <c r="DW414" s="180"/>
      <c r="DX414" s="180"/>
      <c r="DY414" s="180"/>
      <c r="DZ414" s="180"/>
      <c r="EA414" s="180"/>
      <c r="EB414" s="180"/>
      <c r="EC414" s="180"/>
      <c r="ED414" s="180"/>
      <c r="EE414" s="180"/>
      <c r="EF414" s="180"/>
      <c r="EG414" s="180"/>
      <c r="EH414" s="180"/>
      <c r="EI414" s="180"/>
      <c r="EJ414" s="180"/>
      <c r="EK414" s="180"/>
      <c r="EL414" s="180"/>
      <c r="EM414" s="180"/>
      <c r="EN414" s="180"/>
      <c r="EO414" s="180"/>
      <c r="EP414" s="180"/>
      <c r="EQ414" s="180"/>
      <c r="ER414" s="180"/>
      <c r="ES414" s="180"/>
      <c r="ET414" s="180"/>
      <c r="EU414" s="180"/>
      <c r="EV414" s="180"/>
      <c r="EW414" s="180"/>
      <c r="EX414" s="180"/>
      <c r="EY414" s="180"/>
      <c r="EZ414" s="180"/>
      <c r="FA414" s="180"/>
      <c r="FB414" s="180"/>
      <c r="FC414" s="180"/>
      <c r="FD414" s="180"/>
      <c r="FE414" s="180"/>
      <c r="FF414" s="180"/>
      <c r="FG414" s="180"/>
      <c r="FH414" s="180"/>
      <c r="FI414" s="180"/>
      <c r="FJ414" s="180"/>
      <c r="FK414" s="180"/>
      <c r="FL414" s="180"/>
      <c r="FM414" s="180"/>
      <c r="FN414" s="180"/>
      <c r="FO414" s="180"/>
      <c r="FP414" s="180"/>
      <c r="FQ414" s="180"/>
      <c r="FR414" s="180"/>
      <c r="FS414" s="180"/>
      <c r="FT414" s="180"/>
      <c r="FU414" s="180"/>
      <c r="FV414" s="180"/>
      <c r="FW414" s="180"/>
      <c r="FX414" s="180"/>
      <c r="FY414" s="180"/>
      <c r="FZ414" s="180"/>
      <c r="GA414" s="180"/>
      <c r="GB414" s="180"/>
      <c r="GC414" s="180"/>
      <c r="GD414" s="180"/>
      <c r="GE414" s="180"/>
      <c r="GF414" s="180"/>
      <c r="GG414" s="180"/>
      <c r="GH414" s="180"/>
      <c r="GI414" s="180"/>
      <c r="GJ414" s="180"/>
      <c r="GK414" s="180"/>
      <c r="GL414" s="180"/>
      <c r="GM414" s="180"/>
      <c r="GN414" s="180"/>
      <c r="GO414" s="180"/>
      <c r="GP414" s="180"/>
      <c r="GQ414" s="180"/>
      <c r="GR414" s="180"/>
      <c r="GS414" s="180"/>
      <c r="GT414" s="180"/>
      <c r="GU414" s="180"/>
      <c r="GV414" s="180"/>
      <c r="GW414" s="180"/>
      <c r="GX414" s="180"/>
      <c r="GY414" s="180"/>
      <c r="GZ414" s="180"/>
      <c r="HA414" s="180"/>
      <c r="HB414" s="180"/>
      <c r="HC414" s="180"/>
      <c r="HD414" s="180"/>
      <c r="HE414" s="180"/>
      <c r="HF414" s="180"/>
      <c r="HG414" s="180"/>
      <c r="HH414" s="180"/>
      <c r="HI414" s="180"/>
      <c r="HJ414" s="180"/>
      <c r="HK414" s="180"/>
      <c r="HL414" s="180"/>
      <c r="HM414" s="180"/>
      <c r="HN414" s="180"/>
    </row>
    <row r="415" spans="1:222" x14ac:dyDescent="0.2">
      <c r="A415" s="40"/>
      <c r="B415" s="40"/>
      <c r="C415" s="40"/>
      <c r="D415" s="40"/>
      <c r="E415" s="40"/>
      <c r="F415" s="591"/>
      <c r="H415" s="41"/>
      <c r="I415" s="542"/>
      <c r="J415" s="542"/>
      <c r="K415" s="542"/>
      <c r="L415" s="543"/>
      <c r="M415" s="543"/>
      <c r="N415" s="543"/>
      <c r="O415" s="42"/>
      <c r="P415" s="42"/>
      <c r="Q415" s="400"/>
      <c r="R415" s="41" t="s">
        <v>666</v>
      </c>
      <c r="S415" s="402">
        <v>3001</v>
      </c>
      <c r="T415" s="399"/>
      <c r="U415" s="399"/>
      <c r="V415" s="399"/>
      <c r="W415" s="399"/>
      <c r="X415" s="399"/>
      <c r="Y415" s="399"/>
      <c r="Z415" s="399"/>
      <c r="AA415" s="399"/>
      <c r="AB415" s="399"/>
      <c r="AC415" s="399"/>
      <c r="AD415" s="399"/>
      <c r="AE415" s="399"/>
      <c r="AF415" s="399"/>
      <c r="AG415" s="399"/>
      <c r="AH415" s="399"/>
      <c r="AI415" s="399"/>
      <c r="AJ415" s="399"/>
      <c r="AK415" s="399"/>
      <c r="AL415" s="399"/>
      <c r="AM415" s="399"/>
      <c r="AN415" s="399"/>
      <c r="AO415" s="399"/>
      <c r="AP415" s="399"/>
      <c r="AQ415" s="399"/>
      <c r="AR415" s="399"/>
      <c r="AS415" s="399"/>
      <c r="AT415" s="399"/>
      <c r="AU415" s="399"/>
      <c r="AV415" s="399"/>
      <c r="AW415" s="399"/>
      <c r="AX415" s="399"/>
      <c r="AY415" s="399"/>
      <c r="AZ415" s="399"/>
      <c r="BA415" s="399"/>
      <c r="BB415" s="399"/>
      <c r="BC415" s="399"/>
      <c r="BD415" s="399"/>
      <c r="BE415" s="399"/>
      <c r="BF415" s="399"/>
      <c r="BG415" s="399"/>
      <c r="BH415" s="399"/>
      <c r="BI415" s="399"/>
      <c r="BJ415" s="399"/>
      <c r="BK415" s="399"/>
      <c r="BL415" s="399"/>
      <c r="BM415" s="399"/>
      <c r="BN415" s="399"/>
      <c r="BO415" s="399"/>
      <c r="BP415" s="399"/>
      <c r="BQ415" s="399"/>
      <c r="BR415" s="399"/>
      <c r="BS415" s="399"/>
      <c r="BT415" s="399"/>
      <c r="BU415" s="399"/>
      <c r="BV415" s="399"/>
      <c r="BW415" s="399"/>
      <c r="BX415" s="399"/>
      <c r="BY415" s="399"/>
      <c r="BZ415" s="399"/>
      <c r="CA415" s="399"/>
      <c r="CB415" s="399"/>
      <c r="CC415" s="180"/>
      <c r="CD415" s="180"/>
      <c r="CE415" s="180"/>
      <c r="CF415" s="180"/>
      <c r="CG415" s="180"/>
      <c r="CH415" s="180"/>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c r="DI415" s="180"/>
      <c r="DJ415" s="180"/>
      <c r="DK415" s="180"/>
      <c r="DL415" s="180"/>
      <c r="DM415" s="180"/>
      <c r="DN415" s="180"/>
      <c r="DO415" s="180"/>
      <c r="DP415" s="180"/>
      <c r="DQ415" s="180"/>
      <c r="DR415" s="180"/>
      <c r="DS415" s="180"/>
      <c r="DT415" s="180"/>
      <c r="DU415" s="180"/>
      <c r="DV415" s="180"/>
      <c r="DW415" s="180"/>
      <c r="DX415" s="180"/>
      <c r="DY415" s="180"/>
      <c r="DZ415" s="180"/>
      <c r="EA415" s="180"/>
      <c r="EB415" s="180"/>
      <c r="EC415" s="180"/>
      <c r="ED415" s="180"/>
      <c r="EE415" s="180"/>
      <c r="EF415" s="180"/>
      <c r="EG415" s="180"/>
      <c r="EH415" s="180"/>
      <c r="EI415" s="180"/>
      <c r="EJ415" s="180"/>
      <c r="EK415" s="180"/>
      <c r="EL415" s="180"/>
      <c r="EM415" s="180"/>
      <c r="EN415" s="180"/>
      <c r="EO415" s="180"/>
      <c r="EP415" s="180"/>
      <c r="EQ415" s="180"/>
      <c r="ER415" s="180"/>
      <c r="ES415" s="180"/>
      <c r="ET415" s="180"/>
      <c r="EU415" s="180"/>
      <c r="EV415" s="180"/>
      <c r="EW415" s="180"/>
      <c r="EX415" s="180"/>
      <c r="EY415" s="180"/>
      <c r="EZ415" s="180"/>
      <c r="FA415" s="180"/>
      <c r="FB415" s="180"/>
      <c r="FC415" s="180"/>
      <c r="FD415" s="180"/>
      <c r="FE415" s="180"/>
      <c r="FF415" s="180"/>
      <c r="FG415" s="180"/>
      <c r="FH415" s="180"/>
      <c r="FI415" s="180"/>
      <c r="FJ415" s="180"/>
      <c r="FK415" s="180"/>
      <c r="FL415" s="180"/>
      <c r="FM415" s="180"/>
      <c r="FN415" s="180"/>
      <c r="FO415" s="180"/>
      <c r="FP415" s="180"/>
      <c r="FQ415" s="180"/>
      <c r="FR415" s="180"/>
      <c r="FS415" s="180"/>
      <c r="FT415" s="180"/>
      <c r="FU415" s="180"/>
      <c r="FV415" s="180"/>
      <c r="FW415" s="180"/>
      <c r="FX415" s="180"/>
      <c r="FY415" s="180"/>
      <c r="FZ415" s="180"/>
      <c r="GA415" s="180"/>
      <c r="GB415" s="180"/>
      <c r="GC415" s="180"/>
      <c r="GD415" s="180"/>
      <c r="GE415" s="180"/>
      <c r="GF415" s="180"/>
      <c r="GG415" s="180"/>
      <c r="GH415" s="180"/>
      <c r="GI415" s="180"/>
      <c r="GJ415" s="180"/>
      <c r="GK415" s="180"/>
      <c r="GL415" s="180"/>
      <c r="GM415" s="180"/>
      <c r="GN415" s="180"/>
      <c r="GO415" s="180"/>
      <c r="GP415" s="180"/>
      <c r="GQ415" s="180"/>
      <c r="GR415" s="180"/>
      <c r="GS415" s="180"/>
      <c r="GT415" s="180"/>
      <c r="GU415" s="180"/>
      <c r="GV415" s="180"/>
      <c r="GW415" s="180"/>
      <c r="GX415" s="180"/>
      <c r="GY415" s="180"/>
      <c r="GZ415" s="180"/>
      <c r="HA415" s="180"/>
      <c r="HB415" s="180"/>
      <c r="HC415" s="180"/>
      <c r="HD415" s="180"/>
      <c r="HE415" s="180"/>
      <c r="HF415" s="180"/>
      <c r="HG415" s="180"/>
      <c r="HH415" s="180"/>
      <c r="HI415" s="180"/>
      <c r="HJ415" s="180"/>
      <c r="HK415" s="180"/>
      <c r="HL415" s="180"/>
      <c r="HM415" s="180"/>
      <c r="HN415" s="180"/>
    </row>
    <row r="416" spans="1:222" x14ac:dyDescent="0.2">
      <c r="A416" s="40"/>
      <c r="B416" s="40"/>
      <c r="C416" s="40"/>
      <c r="D416" s="40"/>
      <c r="E416" s="40"/>
      <c r="F416" s="591"/>
      <c r="H416" s="41"/>
      <c r="I416" s="542"/>
      <c r="J416" s="542"/>
      <c r="K416" s="542"/>
      <c r="L416" s="543"/>
      <c r="M416" s="543"/>
      <c r="N416" s="543"/>
      <c r="O416" s="42"/>
      <c r="P416" s="42"/>
      <c r="Q416" s="400"/>
      <c r="R416" s="41"/>
      <c r="S416" s="402">
        <f>+S414*S415</f>
        <v>142907872084</v>
      </c>
      <c r="T416" s="399"/>
      <c r="U416" s="399"/>
      <c r="V416" s="399"/>
      <c r="W416" s="399"/>
      <c r="X416" s="399"/>
      <c r="Y416" s="399"/>
      <c r="Z416" s="399"/>
      <c r="AA416" s="399"/>
      <c r="AB416" s="399"/>
      <c r="AC416" s="399"/>
      <c r="AD416" s="399"/>
      <c r="AE416" s="399"/>
      <c r="AF416" s="399"/>
      <c r="AG416" s="399"/>
      <c r="AH416" s="399"/>
      <c r="AI416" s="399"/>
      <c r="AJ416" s="399"/>
      <c r="AK416" s="399"/>
      <c r="AL416" s="399"/>
      <c r="AM416" s="399"/>
      <c r="AN416" s="399"/>
      <c r="AO416" s="399"/>
      <c r="AP416" s="399"/>
      <c r="AQ416" s="399"/>
      <c r="AR416" s="399"/>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399"/>
      <c r="BO416" s="399"/>
      <c r="BP416" s="399"/>
      <c r="BQ416" s="399"/>
      <c r="BR416" s="399"/>
      <c r="BS416" s="399"/>
      <c r="BT416" s="399"/>
      <c r="BU416" s="399"/>
      <c r="BV416" s="399"/>
      <c r="BW416" s="399"/>
      <c r="BX416" s="399"/>
      <c r="BY416" s="399"/>
      <c r="BZ416" s="399"/>
      <c r="CA416" s="399"/>
      <c r="CB416" s="399"/>
      <c r="CC416" s="180"/>
      <c r="CD416" s="180"/>
      <c r="CE416" s="180"/>
      <c r="CF416" s="180"/>
      <c r="CG416" s="180"/>
      <c r="CH416" s="180"/>
      <c r="CI416" s="180"/>
      <c r="CJ416" s="180"/>
      <c r="CK416" s="180"/>
      <c r="CL416" s="180"/>
      <c r="CM416" s="180"/>
      <c r="CN416" s="180"/>
      <c r="CO416" s="180"/>
      <c r="CP416" s="180"/>
      <c r="CQ416" s="180"/>
      <c r="CR416" s="180"/>
      <c r="CS416" s="180"/>
      <c r="CT416" s="180"/>
      <c r="CU416" s="180"/>
      <c r="CV416" s="180"/>
      <c r="CW416" s="180"/>
      <c r="CX416" s="180"/>
      <c r="CY416" s="180"/>
      <c r="CZ416" s="180"/>
      <c r="DA416" s="180"/>
      <c r="DB416" s="180"/>
      <c r="DC416" s="180"/>
      <c r="DD416" s="180"/>
      <c r="DE416" s="180"/>
      <c r="DF416" s="180"/>
      <c r="DG416" s="180"/>
      <c r="DH416" s="180"/>
      <c r="DI416" s="180"/>
      <c r="DJ416" s="180"/>
      <c r="DK416" s="180"/>
      <c r="DL416" s="180"/>
      <c r="DM416" s="180"/>
      <c r="DN416" s="180"/>
      <c r="DO416" s="180"/>
      <c r="DP416" s="180"/>
      <c r="DQ416" s="180"/>
      <c r="DR416" s="180"/>
      <c r="DS416" s="180"/>
      <c r="DT416" s="180"/>
      <c r="DU416" s="180"/>
      <c r="DV416" s="180"/>
      <c r="DW416" s="180"/>
      <c r="DX416" s="180"/>
      <c r="DY416" s="180"/>
      <c r="DZ416" s="180"/>
      <c r="EA416" s="180"/>
      <c r="EB416" s="180"/>
      <c r="EC416" s="180"/>
      <c r="ED416" s="180"/>
      <c r="EE416" s="180"/>
      <c r="EF416" s="180"/>
      <c r="EG416" s="180"/>
      <c r="EH416" s="180"/>
      <c r="EI416" s="180"/>
      <c r="EJ416" s="180"/>
      <c r="EK416" s="180"/>
      <c r="EL416" s="180"/>
      <c r="EM416" s="180"/>
      <c r="EN416" s="180"/>
      <c r="EO416" s="180"/>
      <c r="EP416" s="180"/>
      <c r="EQ416" s="180"/>
      <c r="ER416" s="180"/>
      <c r="ES416" s="180"/>
      <c r="ET416" s="180"/>
      <c r="EU416" s="180"/>
      <c r="EV416" s="180"/>
      <c r="EW416" s="180"/>
      <c r="EX416" s="180"/>
      <c r="EY416" s="180"/>
      <c r="EZ416" s="180"/>
      <c r="FA416" s="180"/>
      <c r="FB416" s="180"/>
      <c r="FC416" s="180"/>
      <c r="FD416" s="180"/>
      <c r="FE416" s="180"/>
      <c r="FF416" s="180"/>
      <c r="FG416" s="180"/>
      <c r="FH416" s="180"/>
      <c r="FI416" s="180"/>
      <c r="FJ416" s="180"/>
      <c r="FK416" s="180"/>
      <c r="FL416" s="180"/>
      <c r="FM416" s="180"/>
      <c r="FN416" s="180"/>
      <c r="FO416" s="180"/>
      <c r="FP416" s="180"/>
      <c r="FQ416" s="180"/>
      <c r="FR416" s="180"/>
      <c r="FS416" s="180"/>
      <c r="FT416" s="180"/>
      <c r="FU416" s="180"/>
      <c r="FV416" s="180"/>
      <c r="FW416" s="180"/>
      <c r="FX416" s="180"/>
      <c r="FY416" s="180"/>
      <c r="FZ416" s="180"/>
      <c r="GA416" s="180"/>
      <c r="GB416" s="180"/>
      <c r="GC416" s="180"/>
      <c r="GD416" s="180"/>
      <c r="GE416" s="180"/>
      <c r="GF416" s="180"/>
      <c r="GG416" s="180"/>
      <c r="GH416" s="180"/>
      <c r="GI416" s="180"/>
      <c r="GJ416" s="180"/>
      <c r="GK416" s="180"/>
      <c r="GL416" s="180"/>
      <c r="GM416" s="180"/>
      <c r="GN416" s="180"/>
      <c r="GO416" s="180"/>
      <c r="GP416" s="180"/>
      <c r="GQ416" s="180"/>
      <c r="GR416" s="180"/>
      <c r="GS416" s="180"/>
      <c r="GT416" s="180"/>
      <c r="GU416" s="180"/>
      <c r="GV416" s="180"/>
      <c r="GW416" s="180"/>
      <c r="GX416" s="180"/>
      <c r="GY416" s="180"/>
      <c r="GZ416" s="180"/>
      <c r="HA416" s="180"/>
      <c r="HB416" s="180"/>
      <c r="HC416" s="180"/>
      <c r="HD416" s="180"/>
      <c r="HE416" s="180"/>
      <c r="HF416" s="180"/>
      <c r="HG416" s="180"/>
      <c r="HH416" s="180"/>
      <c r="HI416" s="180"/>
      <c r="HJ416" s="180"/>
      <c r="HK416" s="180"/>
      <c r="HL416" s="180"/>
      <c r="HM416" s="180"/>
      <c r="HN416" s="180"/>
    </row>
    <row r="417" spans="9:34" x14ac:dyDescent="0.2">
      <c r="I417" s="559" t="s">
        <v>1031</v>
      </c>
      <c r="O417" s="127"/>
      <c r="P417" s="420"/>
      <c r="Q417" s="404"/>
      <c r="R417" s="403"/>
      <c r="S417" s="404"/>
      <c r="AH417" s="405">
        <v>53982174.420000002</v>
      </c>
    </row>
    <row r="418" spans="9:34" x14ac:dyDescent="0.2">
      <c r="I418" s="424" t="s">
        <v>1030</v>
      </c>
      <c r="J418" s="559"/>
      <c r="O418" s="127"/>
      <c r="P418" s="420"/>
      <c r="Q418" s="404"/>
      <c r="R418" s="403"/>
      <c r="S418" s="404"/>
      <c r="AH418" s="405" t="e">
        <f>#REF!-#REF!-AH417</f>
        <v>#REF!</v>
      </c>
    </row>
    <row r="419" spans="9:34" x14ac:dyDescent="0.2">
      <c r="O419" s="127"/>
      <c r="P419" s="420"/>
      <c r="Q419" s="404"/>
      <c r="R419" s="403"/>
      <c r="S419" s="404"/>
      <c r="AH419" s="405"/>
    </row>
    <row r="420" spans="9:34" x14ac:dyDescent="0.2">
      <c r="O420" s="127"/>
      <c r="P420" s="420"/>
      <c r="Q420" s="404"/>
      <c r="R420" s="403"/>
      <c r="S420" s="404"/>
      <c r="AH420" s="405"/>
    </row>
    <row r="421" spans="9:34" x14ac:dyDescent="0.2">
      <c r="O421" s="127"/>
      <c r="P421" s="420"/>
      <c r="Q421" s="404"/>
      <c r="R421" s="403"/>
      <c r="S421" s="404"/>
    </row>
    <row r="422" spans="9:34" x14ac:dyDescent="0.2">
      <c r="O422" s="127"/>
      <c r="P422" s="420"/>
      <c r="Q422" s="404"/>
      <c r="R422" s="403"/>
      <c r="S422" s="404"/>
    </row>
    <row r="423" spans="9:34" x14ac:dyDescent="0.2">
      <c r="O423" s="127"/>
      <c r="P423" s="420"/>
      <c r="Q423" s="404"/>
      <c r="R423" s="403"/>
      <c r="S423" s="404"/>
    </row>
    <row r="424" spans="9:34" x14ac:dyDescent="0.2">
      <c r="O424" s="127"/>
      <c r="P424" s="420"/>
      <c r="Q424" s="404"/>
      <c r="R424" s="403"/>
      <c r="S424" s="404"/>
    </row>
    <row r="425" spans="9:34" x14ac:dyDescent="0.2">
      <c r="O425" s="127"/>
      <c r="P425" s="420"/>
      <c r="Q425" s="404"/>
      <c r="R425" s="403"/>
      <c r="S425" s="404"/>
    </row>
    <row r="426" spans="9:34" x14ac:dyDescent="0.2">
      <c r="O426" s="127"/>
      <c r="P426" s="420"/>
      <c r="Q426" s="404"/>
      <c r="R426" s="403"/>
      <c r="S426" s="404"/>
    </row>
    <row r="427" spans="9:34" x14ac:dyDescent="0.2">
      <c r="O427" s="127"/>
      <c r="P427" s="420"/>
      <c r="Q427" s="404"/>
      <c r="R427" s="403"/>
      <c r="S427" s="404"/>
    </row>
    <row r="428" spans="9:34" x14ac:dyDescent="0.2">
      <c r="O428" s="127"/>
      <c r="P428" s="420"/>
      <c r="Q428" s="404"/>
      <c r="R428" s="403"/>
      <c r="S428" s="404"/>
    </row>
    <row r="429" spans="9:34" x14ac:dyDescent="0.2">
      <c r="O429" s="127"/>
      <c r="P429" s="420"/>
      <c r="Q429" s="404"/>
      <c r="R429" s="403"/>
      <c r="S429" s="404"/>
    </row>
    <row r="430" spans="9:34" x14ac:dyDescent="0.2">
      <c r="O430" s="127"/>
      <c r="P430" s="420"/>
      <c r="Q430" s="404"/>
      <c r="R430" s="403"/>
      <c r="S430" s="404"/>
    </row>
    <row r="431" spans="9:34" x14ac:dyDescent="0.2">
      <c r="O431" s="127"/>
      <c r="P431" s="420"/>
      <c r="Q431" s="404"/>
      <c r="R431" s="403"/>
      <c r="S431" s="404"/>
    </row>
    <row r="432" spans="9:34" x14ac:dyDescent="0.2">
      <c r="O432" s="126"/>
      <c r="P432" s="420"/>
      <c r="Q432" s="404"/>
      <c r="R432" s="403"/>
      <c r="S432" s="404"/>
    </row>
    <row r="433" spans="15:19" x14ac:dyDescent="0.2">
      <c r="O433" s="126"/>
      <c r="P433" s="420"/>
      <c r="Q433" s="404"/>
      <c r="R433" s="403"/>
      <c r="S433" s="404"/>
    </row>
    <row r="434" spans="15:19" x14ac:dyDescent="0.2">
      <c r="O434" s="127"/>
      <c r="P434" s="420"/>
      <c r="Q434" s="404"/>
      <c r="R434" s="403"/>
      <c r="S434" s="404"/>
    </row>
    <row r="435" spans="15:19" x14ac:dyDescent="0.2">
      <c r="O435" s="127"/>
      <c r="P435" s="420"/>
      <c r="Q435" s="404"/>
      <c r="R435" s="403"/>
      <c r="S435" s="404"/>
    </row>
    <row r="436" spans="15:19" x14ac:dyDescent="0.2">
      <c r="O436" s="127"/>
      <c r="P436" s="420"/>
      <c r="Q436" s="404"/>
      <c r="R436" s="403"/>
      <c r="S436" s="404"/>
    </row>
    <row r="437" spans="15:19" x14ac:dyDescent="0.2">
      <c r="O437" s="127"/>
      <c r="P437" s="420"/>
      <c r="Q437" s="404"/>
      <c r="R437" s="403"/>
      <c r="S437" s="404"/>
    </row>
    <row r="438" spans="15:19" x14ac:dyDescent="0.2">
      <c r="O438" s="127"/>
      <c r="P438" s="420"/>
      <c r="Q438" s="404"/>
      <c r="R438" s="403"/>
      <c r="S438" s="404"/>
    </row>
    <row r="439" spans="15:19" x14ac:dyDescent="0.2">
      <c r="O439" s="127"/>
      <c r="P439" s="420"/>
      <c r="Q439" s="404"/>
      <c r="R439" s="403"/>
      <c r="S439" s="404"/>
    </row>
    <row r="440" spans="15:19" x14ac:dyDescent="0.2">
      <c r="O440" s="127"/>
      <c r="P440" s="420"/>
      <c r="Q440" s="404"/>
      <c r="R440" s="403"/>
      <c r="S440" s="404"/>
    </row>
    <row r="441" spans="15:19" x14ac:dyDescent="0.2">
      <c r="O441" s="127"/>
      <c r="P441" s="420"/>
      <c r="Q441" s="404"/>
      <c r="R441" s="403"/>
      <c r="S441" s="404"/>
    </row>
    <row r="442" spans="15:19" x14ac:dyDescent="0.2">
      <c r="O442" s="127"/>
      <c r="P442" s="420"/>
      <c r="Q442" s="404"/>
      <c r="R442" s="403"/>
      <c r="S442" s="404"/>
    </row>
    <row r="443" spans="15:19" x14ac:dyDescent="0.2">
      <c r="O443" s="127"/>
      <c r="P443" s="420"/>
      <c r="Q443" s="404"/>
      <c r="R443" s="403"/>
      <c r="S443" s="404"/>
    </row>
    <row r="444" spans="15:19" x14ac:dyDescent="0.2">
      <c r="O444" s="127"/>
      <c r="P444" s="420"/>
      <c r="Q444" s="404"/>
      <c r="R444" s="403"/>
      <c r="S444" s="404"/>
    </row>
    <row r="445" spans="15:19" x14ac:dyDescent="0.2">
      <c r="O445" s="127"/>
      <c r="P445" s="420"/>
      <c r="Q445" s="404"/>
      <c r="R445" s="403"/>
      <c r="S445" s="404"/>
    </row>
    <row r="446" spans="15:19" x14ac:dyDescent="0.2">
      <c r="O446" s="128"/>
      <c r="P446" s="420"/>
      <c r="Q446" s="404"/>
      <c r="R446" s="403"/>
      <c r="S446" s="404"/>
    </row>
    <row r="447" spans="15:19" x14ac:dyDescent="0.2">
      <c r="O447" s="127"/>
      <c r="P447" s="420"/>
      <c r="Q447" s="404"/>
      <c r="R447" s="403"/>
      <c r="S447" s="404"/>
    </row>
    <row r="448" spans="15:19" x14ac:dyDescent="0.2">
      <c r="O448" s="127"/>
      <c r="P448" s="420"/>
      <c r="Q448" s="404"/>
      <c r="R448" s="403"/>
      <c r="S448" s="404"/>
    </row>
    <row r="449" spans="15:19" x14ac:dyDescent="0.2">
      <c r="O449" s="128"/>
      <c r="P449" s="420"/>
      <c r="Q449" s="404"/>
      <c r="R449" s="403"/>
      <c r="S449" s="404"/>
    </row>
    <row r="450" spans="15:19" x14ac:dyDescent="0.2">
      <c r="O450" s="127"/>
      <c r="P450" s="420"/>
      <c r="Q450" s="404"/>
      <c r="R450" s="403"/>
      <c r="S450" s="404"/>
    </row>
    <row r="451" spans="15:19" x14ac:dyDescent="0.2">
      <c r="O451" s="127"/>
      <c r="P451" s="420"/>
      <c r="Q451" s="404"/>
      <c r="R451" s="403"/>
      <c r="S451" s="404"/>
    </row>
    <row r="452" spans="15:19" x14ac:dyDescent="0.2">
      <c r="O452" s="127"/>
      <c r="P452" s="420"/>
      <c r="Q452" s="404"/>
      <c r="R452" s="403"/>
      <c r="S452" s="404"/>
    </row>
    <row r="453" spans="15:19" x14ac:dyDescent="0.2">
      <c r="O453" s="127"/>
      <c r="P453" s="420"/>
      <c r="Q453" s="404"/>
      <c r="R453" s="403"/>
      <c r="S453" s="404"/>
    </row>
    <row r="454" spans="15:19" x14ac:dyDescent="0.2">
      <c r="O454" s="127"/>
      <c r="P454" s="420"/>
      <c r="Q454" s="404"/>
      <c r="R454" s="403"/>
      <c r="S454" s="404"/>
    </row>
    <row r="455" spans="15:19" x14ac:dyDescent="0.2">
      <c r="O455" s="127"/>
      <c r="P455" s="420"/>
      <c r="Q455" s="404"/>
      <c r="R455" s="403"/>
      <c r="S455" s="404"/>
    </row>
    <row r="456" spans="15:19" x14ac:dyDescent="0.2">
      <c r="O456" s="127"/>
      <c r="P456" s="420"/>
      <c r="Q456" s="404"/>
      <c r="R456" s="403"/>
      <c r="S456" s="404"/>
    </row>
    <row r="457" spans="15:19" x14ac:dyDescent="0.2">
      <c r="O457" s="128"/>
      <c r="P457" s="420"/>
      <c r="Q457" s="404"/>
      <c r="R457" s="403"/>
      <c r="S457" s="404"/>
    </row>
    <row r="458" spans="15:19" x14ac:dyDescent="0.2">
      <c r="O458" s="127"/>
      <c r="P458" s="420"/>
      <c r="Q458" s="404"/>
      <c r="R458" s="403"/>
      <c r="S458" s="404"/>
    </row>
    <row r="459" spans="15:19" x14ac:dyDescent="0.2">
      <c r="O459" s="128"/>
      <c r="P459" s="420"/>
      <c r="Q459" s="404"/>
      <c r="R459" s="403"/>
      <c r="S459" s="404"/>
    </row>
    <row r="460" spans="15:19" x14ac:dyDescent="0.2">
      <c r="O460" s="128"/>
      <c r="P460" s="420"/>
      <c r="Q460" s="404"/>
      <c r="R460" s="403"/>
      <c r="S460" s="404"/>
    </row>
    <row r="461" spans="15:19" x14ac:dyDescent="0.2">
      <c r="O461" s="128"/>
      <c r="P461" s="420"/>
      <c r="Q461" s="404"/>
      <c r="R461" s="403"/>
      <c r="S461" s="404"/>
    </row>
    <row r="462" spans="15:19" x14ac:dyDescent="0.2">
      <c r="O462" s="128"/>
      <c r="P462" s="420"/>
      <c r="Q462" s="404"/>
      <c r="R462" s="403"/>
      <c r="S462" s="404"/>
    </row>
    <row r="463" spans="15:19" x14ac:dyDescent="0.2">
      <c r="O463" s="128"/>
      <c r="P463" s="420"/>
      <c r="Q463" s="404"/>
      <c r="R463" s="403"/>
      <c r="S463" s="404"/>
    </row>
    <row r="464" spans="15:19" x14ac:dyDescent="0.2">
      <c r="O464" s="128"/>
      <c r="P464" s="420"/>
      <c r="Q464" s="404"/>
      <c r="R464" s="403"/>
      <c r="S464" s="404"/>
    </row>
    <row r="465" spans="15:19" x14ac:dyDescent="0.2">
      <c r="O465" s="128"/>
      <c r="P465" s="420"/>
      <c r="Q465" s="404"/>
      <c r="R465" s="403"/>
      <c r="S465" s="404"/>
    </row>
    <row r="466" spans="15:19" x14ac:dyDescent="0.2">
      <c r="O466" s="128"/>
      <c r="P466" s="420"/>
      <c r="Q466" s="404"/>
      <c r="R466" s="403"/>
      <c r="S466" s="404"/>
    </row>
    <row r="467" spans="15:19" x14ac:dyDescent="0.2">
      <c r="O467" s="128"/>
      <c r="P467" s="420"/>
      <c r="Q467" s="404"/>
      <c r="R467" s="403"/>
      <c r="S467" s="404"/>
    </row>
    <row r="468" spans="15:19" x14ac:dyDescent="0.2">
      <c r="O468" s="128"/>
      <c r="P468" s="420"/>
      <c r="Q468" s="404"/>
      <c r="R468" s="403"/>
      <c r="S468" s="404"/>
    </row>
    <row r="469" spans="15:19" x14ac:dyDescent="0.2">
      <c r="O469" s="128"/>
      <c r="P469" s="420"/>
      <c r="Q469" s="404"/>
      <c r="R469" s="403"/>
      <c r="S469" s="404"/>
    </row>
    <row r="470" spans="15:19" x14ac:dyDescent="0.2">
      <c r="O470" s="128"/>
      <c r="P470" s="420"/>
      <c r="Q470" s="404"/>
      <c r="R470" s="403"/>
      <c r="S470" s="404"/>
    </row>
    <row r="471" spans="15:19" x14ac:dyDescent="0.2">
      <c r="O471" s="128"/>
      <c r="P471" s="420"/>
      <c r="Q471" s="404"/>
      <c r="R471" s="403"/>
      <c r="S471" s="404"/>
    </row>
    <row r="472" spans="15:19" x14ac:dyDescent="0.2">
      <c r="O472" s="555"/>
      <c r="P472" s="420"/>
      <c r="Q472" s="403"/>
      <c r="R472" s="403"/>
      <c r="S472" s="404"/>
    </row>
    <row r="473" spans="15:19" x14ac:dyDescent="0.2">
      <c r="O473" s="556"/>
      <c r="P473" s="421"/>
      <c r="Q473" s="406"/>
      <c r="R473" s="403"/>
      <c r="S473" s="404"/>
    </row>
    <row r="474" spans="15:19" x14ac:dyDescent="0.2">
      <c r="O474" s="556"/>
      <c r="P474" s="421"/>
      <c r="Q474" s="406"/>
      <c r="R474" s="403"/>
      <c r="S474" s="404"/>
    </row>
    <row r="475" spans="15:19" x14ac:dyDescent="0.2">
      <c r="O475" s="556"/>
      <c r="P475" s="421"/>
      <c r="Q475" s="406"/>
      <c r="R475" s="403"/>
      <c r="S475" s="404"/>
    </row>
  </sheetData>
  <sheetProtection algorithmName="SHA-512" hashValue="Qinef8n6FBe0vX+wKN3BM+eh7aq63gplNyXqzDxgR0EvC/eGgbyOBzN8mR+BLylPlMK45wOqiQrNC5qbg79Vnw==" saltValue="RU40aZIHYH/rNQTFhK9Wag==" spinCount="100000" sheet="1" objects="1" scenarios="1"/>
  <autoFilter ref="A2:HN411"/>
  <customSheetViews>
    <customSheetView guid="{396253F3-E6CA-4D53-9A5A-66098C782280}" showPageBreaks="1" fitToPage="1" showAutoFilter="1" hiddenRows="1" hiddenColumns="1" view="pageBreakPreview">
      <pane ySplit="4" topLeftCell="A338" activePane="bottomLeft" state="frozenSplit"/>
      <selection pane="bottomLeft" activeCell="AN338" sqref="AN338"/>
      <pageMargins left="0.7" right="0.7" top="0.75" bottom="0.75" header="0.3" footer="0.3"/>
      <printOptions horizontalCentered="1"/>
      <pageSetup scale="10" orientation="portrait"/>
      <autoFilter ref="A2:JC448"/>
    </customSheetView>
  </customSheetViews>
  <mergeCells count="6">
    <mergeCell ref="BF1:CB1"/>
    <mergeCell ref="A1:H1"/>
    <mergeCell ref="S1:AA1"/>
    <mergeCell ref="AB1:AS1"/>
    <mergeCell ref="AT1:BE1"/>
    <mergeCell ref="A412:G412"/>
  </mergeCells>
  <phoneticPr fontId="1" type="noConversion"/>
  <printOptions horizontalCentered="1"/>
  <pageMargins left="0.23622047244094491" right="0.23622047244094491" top="0.74803149606299213" bottom="0.74803149606299213" header="0.31496062992125984" footer="0.31496062992125984"/>
  <pageSetup paperSize="5" orientation="landscape" r:id="rId1"/>
  <rowBreaks count="1" manualBreakCount="1">
    <brk id="400" max="226" man="1"/>
  </rowBreaks>
  <colBreaks count="1" manualBreakCount="1">
    <brk id="16" max="1048575" man="1"/>
  </col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POAI 2019</vt:lpstr>
      <vt:lpstr>'POAI 2019'!Área_de_impresión</vt:lpstr>
      <vt:lpstr>'POAI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JESSICA GONZALEZ</cp:lastModifiedBy>
  <cp:lastPrinted>2019-01-24T21:59:24Z</cp:lastPrinted>
  <dcterms:created xsi:type="dcterms:W3CDTF">2017-10-02T16:18:43Z</dcterms:created>
  <dcterms:modified xsi:type="dcterms:W3CDTF">2019-01-30T19:55:09Z</dcterms:modified>
</cp:coreProperties>
</file>