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firstSheet="3" activeTab="0"/>
  </bookViews>
  <sheets>
    <sheet name="POBLACON VULNERABLE" sheetId="1" r:id="rId1"/>
    <sheet name="PLAN DE ACCION SALUD" sheetId="2" r:id="rId2"/>
    <sheet name="PLAN ACION  P VULNERABLE 2014" sheetId="3" r:id="rId3"/>
    <sheet name="PLAN DE ACCION DEPORTES 2014" sheetId="4" r:id="rId4"/>
    <sheet name="PLAN DE ACCION PREVE DES  2014" sheetId="5" r:id="rId5"/>
    <sheet name="PLAN DE ACCION  ORDE TE 2014" sheetId="6" r:id="rId6"/>
    <sheet name="PLAN DE ACCION  VIAL 2014" sheetId="7" r:id="rId7"/>
    <sheet name="PLAN DE ACCION EDUCACION 2014" sheetId="8" r:id="rId8"/>
    <sheet name="TICS" sheetId="9" r:id="rId9"/>
    <sheet name="Apoyo gestion  Adm 1" sheetId="10" r:id="rId10"/>
    <sheet name="Apoyo gestion Admn 2" sheetId="11" r:id="rId11"/>
    <sheet name="infraestructura y dotacion paz" sheetId="12" r:id="rId12"/>
    <sheet name="seguridad y conviivencia" sheetId="13" r:id="rId13"/>
    <sheet name="Hoja1" sheetId="14" r:id="rId14"/>
  </sheets>
  <definedNames/>
  <calcPr fullCalcOnLoad="1"/>
</workbook>
</file>

<file path=xl/comments1.xml><?xml version="1.0" encoding="utf-8"?>
<comments xmlns="http://schemas.openxmlformats.org/spreadsheetml/2006/main">
  <authors>
    <author>dcherrera</author>
    <author>Diana</author>
  </authors>
  <commentList>
    <comment ref="B12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2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2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0.xml><?xml version="1.0" encoding="utf-8"?>
<comments xmlns="http://schemas.openxmlformats.org/spreadsheetml/2006/main">
  <authors>
    <author>dcherrera</author>
    <author>Diana</author>
  </authors>
  <commentList>
    <comment ref="A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F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1.xml><?xml version="1.0" encoding="utf-8"?>
<comments xmlns="http://schemas.openxmlformats.org/spreadsheetml/2006/main">
  <authors>
    <author>dcherrera</author>
    <author>Diana</author>
  </authors>
  <commentList>
    <comment ref="A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F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12.xml><?xml version="1.0" encoding="utf-8"?>
<comments xmlns="http://schemas.openxmlformats.org/spreadsheetml/2006/main">
  <authors>
    <author>dcherrera</author>
    <author>Diana</author>
    <author>Secretario Gobierno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C10" authorId="2">
      <text>
        <r>
          <rPr>
            <b/>
            <sz val="9"/>
            <rFont val="Tahoma"/>
            <family val="2"/>
          </rPr>
          <t>Secretario Gobierno:</t>
        </r>
        <r>
          <rPr>
            <sz val="9"/>
            <rFont val="Tahoma"/>
            <family val="2"/>
          </rPr>
          <t xml:space="preserve">
convenio con el fondo rotatoria de la policia forpro</t>
        </r>
      </text>
    </comment>
    <comment ref="AC12" authorId="2">
      <text>
        <r>
          <rPr>
            <b/>
            <sz val="9"/>
            <rFont val="Tahoma"/>
            <family val="2"/>
          </rPr>
          <t>Secretario Gobierno:</t>
        </r>
        <r>
          <rPr>
            <sz val="9"/>
            <rFont val="Tahoma"/>
            <family val="2"/>
          </rPr>
          <t xml:space="preserve">
convenio 175 y 098 de 2013 </t>
        </r>
      </text>
    </comment>
  </commentList>
</comments>
</file>

<file path=xl/comments13.xml><?xml version="1.0" encoding="utf-8"?>
<comments xmlns="http://schemas.openxmlformats.org/spreadsheetml/2006/main">
  <authors>
    <author>dcherrera</author>
    <author>Diana</author>
    <author>Secretario Gobierno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AH10" authorId="2">
      <text>
        <r>
          <rPr>
            <b/>
            <sz val="9"/>
            <rFont val="Tahoma"/>
            <family val="2"/>
          </rPr>
          <t>Secretario Gobierno:</t>
        </r>
        <r>
          <rPr>
            <sz val="9"/>
            <rFont val="Tahoma"/>
            <family val="2"/>
          </rPr>
          <t xml:space="preserve">
taller realizado directamente por la inspectora de policia, con los recursos de la oficina</t>
        </r>
      </text>
    </comment>
  </commentList>
</comments>
</file>

<file path=xl/comments2.xml><?xml version="1.0" encoding="utf-8"?>
<comments xmlns="http://schemas.openxmlformats.org/spreadsheetml/2006/main">
  <authors>
    <author>dcherrera</author>
    <author>Diana</author>
  </authors>
  <commentList>
    <comment ref="B1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1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1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3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2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2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4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4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4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64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4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4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4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5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  <comment ref="B2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2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2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6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7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8.xml><?xml version="1.0" encoding="utf-8"?>
<comments xmlns="http://schemas.openxmlformats.org/spreadsheetml/2006/main">
  <authors>
    <author>dcherrera</author>
    <author>Diana</author>
  </authors>
  <commentList>
    <comment ref="B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G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H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comments9.xml><?xml version="1.0" encoding="utf-8"?>
<comments xmlns="http://schemas.openxmlformats.org/spreadsheetml/2006/main">
  <authors>
    <author>dcherrera</author>
    <author>Diana</author>
  </authors>
  <commentList>
    <comment ref="A6" authorId="0">
      <text>
        <r>
          <rPr>
            <b/>
            <sz val="8"/>
            <rFont val="Tahoma"/>
            <family val="2"/>
          </rPr>
          <t xml:space="preserve">JEFE DE LA ENTIDAD </t>
        </r>
      </text>
    </comment>
    <comment ref="AF6" authorId="1">
      <text>
        <r>
          <rPr>
            <b/>
            <sz val="8"/>
            <rFont val="Tahoma"/>
            <family val="2"/>
          </rPr>
          <t>COLOCAR EL NUMERO Y EL TIPO TENIENDO EN CUANTA LAS SIGUIENTES CONVENCIONES:
P.I PRIMERA INFANCIA. 
I INFANCIA
AD ADOLESCENCIA
JUV JUVENTUD
AD ADULTOS
AD-M ADULTOS MAYORES
MUJERES / HOMBRE
VCA
DISCAP
AFRO
INDIG</t>
        </r>
        <r>
          <rPr>
            <b/>
            <sz val="9"/>
            <rFont val="Tahoma"/>
            <family val="2"/>
          </rPr>
          <t xml:space="preserve">
</t>
        </r>
      </text>
    </comment>
    <comment ref="AG6" authorId="1">
      <text>
        <r>
          <rPr>
            <b/>
            <sz val="9"/>
            <rFont val="Tahoma"/>
            <family val="2"/>
          </rPr>
          <t>MEDIO DE EVIDENCIA. INFORME, RESGISTRO FOTOGRAFICO, PLANILLA, ETC</t>
        </r>
      </text>
    </comment>
  </commentList>
</comments>
</file>

<file path=xl/sharedStrings.xml><?xml version="1.0" encoding="utf-8"?>
<sst xmlns="http://schemas.openxmlformats.org/spreadsheetml/2006/main" count="1376" uniqueCount="375">
  <si>
    <t>PLAN DE DESARROLLO: "CHIPAQUE PRSOPERO Y SOLIDARIO …SI" 2012-2015</t>
  </si>
  <si>
    <t>COMPONENTE DE EFICACIA - PLAN DE ACCIÒN - VIGENCIA  2014</t>
  </si>
  <si>
    <t>EJE:  HACIA LA IGUALDAD SOCIAL</t>
  </si>
  <si>
    <t>SECTOR : EDUCACION</t>
  </si>
  <si>
    <t>OBJETIVO DEL EJE / DIMENSIÓN: HACIA LA IGUALDAD SOCIAL</t>
  </si>
  <si>
    <t>PROGRAMA</t>
  </si>
  <si>
    <t>PROGRAMA MEJOR EDUCACIÓN MÁS OPORTUNIDADES PARA TODOS Y TODAS</t>
  </si>
  <si>
    <t>VALORES EN MILES DE PESOS</t>
  </si>
  <si>
    <t>RESPONSABLE</t>
  </si>
  <si>
    <t xml:space="preserve">META DE RESULTADO </t>
  </si>
  <si>
    <t xml:space="preserve">INDICADOR </t>
  </si>
  <si>
    <t xml:space="preserve">LINEA BASE </t>
  </si>
  <si>
    <t>META  CUATRIENIO</t>
  </si>
  <si>
    <t>META PROYECTADA  VIGENCIA 2014</t>
  </si>
  <si>
    <t>META  ALCANZADA 2014</t>
  </si>
  <si>
    <t>RECURSO PROPIO</t>
  </si>
  <si>
    <t>SGP ESPECIFICO</t>
  </si>
  <si>
    <t>SGP LIBRE DESTINACION</t>
  </si>
  <si>
    <t>CREDITO</t>
  </si>
  <si>
    <t>REGALIAS</t>
  </si>
  <si>
    <t>NACION</t>
  </si>
  <si>
    <t>DPTO</t>
  </si>
  <si>
    <t xml:space="preserve">OTROS </t>
  </si>
  <si>
    <t>TOTAL</t>
  </si>
  <si>
    <t>POBLACION BENEFICIADA</t>
  </si>
  <si>
    <t xml:space="preserve">VERIFICACIÒN </t>
  </si>
  <si>
    <t xml:space="preserve">COOPERANTE </t>
  </si>
  <si>
    <t>RESPONSABLE DIRECTO</t>
  </si>
  <si>
    <t>programado</t>
  </si>
  <si>
    <t xml:space="preserve">ejecutado </t>
  </si>
  <si>
    <t>ejecutado</t>
  </si>
  <si>
    <t>HECTOR JULIO PEREZ GALARZA</t>
  </si>
  <si>
    <t>PROYECTO</t>
  </si>
  <si>
    <t>CODIGO REGISTRO PROYECTO</t>
  </si>
  <si>
    <t xml:space="preserve">ACTIVIDADES </t>
  </si>
  <si>
    <t>UNIDAD DE MEDIDA</t>
  </si>
  <si>
    <t xml:space="preserve">Ejecutado 1º Semestre </t>
  </si>
  <si>
    <t>Ejecutado 2º  Semestre</t>
  </si>
  <si>
    <t xml:space="preserve">META DE PRODUCTO </t>
  </si>
  <si>
    <t>INDICADOR</t>
  </si>
  <si>
    <t xml:space="preserve">IDENTIFICAR LOS SECTORES QUE NECESITAN APOYO TECNICO, DEFINIR LOS SECTORES, CONTRATAR PERSONAL IDONEO, CREAR LOS PROGRAMAS, PONER EN MARCHA. </t>
  </si>
  <si>
    <t>NÚMERO PROGRAMAS DE EDUCACIÓN TÉCNICA PARA EL TRABAJO Y EL DESARROLLO HUMANO</t>
  </si>
  <si>
    <t>CREAR 3 PROGRAMAS DE EDUCACION TECNICA PARA EL TRABAJO Y EL DESARROLLO HUMANO</t>
  </si>
  <si>
    <t>contratos firmados, fotos, veedurias ciudadanas</t>
  </si>
  <si>
    <t>Invias, Gobernación ,Sistema General de Regalias</t>
  </si>
  <si>
    <t>SECRETARIO DE PLANEACION E INFRAESTRUCTURA</t>
  </si>
  <si>
    <t xml:space="preserve">CONTRATAR PERSONAL CAPACITADO, DEFINIR HORARIOS Y SITIOS DE TRABAJO, DESARROLLAR ESTRATEGIAS DE APRENDIZAJE, REALIZAR CONVOCATORIAS DE PARA INTEREADOS, PUESTA EN MARCHA, REALIZAR ACTIVIDADES DE FORTALECIMIENTO DEL PROGRAMA </t>
  </si>
  <si>
    <t>NO. DE ESTUDIANTES CAPACITADOS</t>
  </si>
  <si>
    <t>CAPACITAR 400 DE LOS ESTUDIANTES DE 9 A 11 GRADO ZONA RURAL Y URBANA EN UNA SEGUNDA LENGUA (INGLES)</t>
  </si>
  <si>
    <t>IDENTIFICAR SITIOS DE LA POBLACIÓN MAS ALEJADA, IDENTIFICAR CENTROS EDUCATIVOS MAS CERCANOS, DESARROLLAR PLANES DE ACCIÓN, CONTRATAR PERSONAL PARA EL TRANSPORTE, OTORGAR SUBSIDIO A LA POBLACIÓN MAS NECESITADA</t>
  </si>
  <si>
    <t>ESTUDIANTES BENEFICIADOS CON TRANSPORTE ESCOLAR</t>
  </si>
  <si>
    <t>FACILITAR LA PERMANENCIA EDUCATIVA DE  820 NIÑOS, NIÑAS Y ADOLESCENTES ESCOLARIZADOS DEL AREA RURAL QUE VIVAN A MAS DE 3 KM DE DISTANCIA DEL CENTRO EDUCATIVO A TRAVES DE SUBSIDIO DE TRANSPORTE ESCOLAR</t>
  </si>
  <si>
    <t xml:space="preserve">IDENTIFICAR POBLACIÓN MAS NECESITADA, DEFINIR SITIO DE COMEDOR ESCOLAR, DOTAR DE ELEMENTOS NECESARIOS AL COMEDOR, ESTABLECER PLANES DE ATENCIÓN A LA POBLACIÓN, OTORGAR SUBSIDIOS. </t>
  </si>
  <si>
    <t>NO. ESTUDIANTES APOYADOS</t>
  </si>
  <si>
    <t>|</t>
  </si>
  <si>
    <t>APOYAR 1.203 ESTUDIANTES CON ALIMENTACIÓN ESCOLAR</t>
  </si>
  <si>
    <t xml:space="preserve">IDENTIFICAR LA NECESIDAD, DEFINIR O CONTRUIR SITIOS DE LOS LABORATORIOS, ADECUAR LOS SITIOS, ADQUIRIR MATERIALES, EQUIPOS Y ELEMENTOS NECESARIOS, CAPACITAR PERSONAL PARA EL BUEN USO DEL LOS ELEMENTOS, MATERIALES Y EQUIPOS. </t>
  </si>
  <si>
    <t>NO. DE SEDES DOTADAS</t>
  </si>
  <si>
    <t>DOTAR DOS SEDES EDUCATIVAS CON LABORATORIOS</t>
  </si>
  <si>
    <t>IDENTIFICAR SEDES EDUCATIVAS, SELECCIONAR SEDES MAS NECESITADAS, ADQUIRIR ELEMENTOS NECESARIOS, ENTREGAR ELEMNTOS.</t>
  </si>
  <si>
    <t>DOTAR 16 SEDES EDUCATIVAS PUBLICAS CON MATERIAL DIDACTICO</t>
  </si>
  <si>
    <t>CONTRATAR PERSONAL IDONEO, ESTABLECER HORARIOS Y LUGARES DE TRABAJO, REALIZAR ESTRATEGIAS DE FORTALECIMIENTO, INCENTIVAR A LA POBLACIÓN ESTUDIANTIL PARA EVITAR DESERCIÓN</t>
  </si>
  <si>
    <t xml:space="preserve">ESTUDIANTES CAPACITADOS </t>
  </si>
  <si>
    <t>CAPACITAR EL 100% DE LOS ESTUDIANTES DE GRADO 11 PARA LAS PRUEBAS DE ESTADO SABER PRO A PARTIR DEL AÑO 2013</t>
  </si>
  <si>
    <t>IDENTIFICAR SEDES DE IED, IDENTIFICAR MEJORES PUNTAJES, ESTABLECER CONVENIOS EDUCATIVOS CON INSTITUCIONES DE EDUCACIÓN SUPERIOR, REALIZAR PLANES DE ACCIÓN PARA EL APROVECHAMIENTO DEL SUBSIDIO, SELECCIONAR ESTUDIANTES, ENTREGAR SUBSIDIO</t>
  </si>
  <si>
    <t>NO. DE ESTUDIANTES SUBSIDIADOS</t>
  </si>
  <si>
    <t>SUBSIDIAR 1 BACHILLER POR CADA UNA DE LAS SEDES IED CON MEJOR PUNTAJE DEL ICFES PARA EDUCACIÓN SUPERIOR</t>
  </si>
  <si>
    <t>MANTENMIMIENTO INFRAESTRUCTURA Y DOTACIÓN INSTITUCIONES EDUCATIVAS DEL MUNICIPIO DE CHIPAQUE CUNDINAMARCA</t>
  </si>
  <si>
    <t xml:space="preserve">BUSCAR RECURSOS, DESTINAR LOS RECURSOS, CREAR LICITACIÓN PÚBLICA, ADJUDICAR CONTRATO, COMPRAR Y TRANSPORTAR MATERIALES. </t>
  </si>
  <si>
    <t xml:space="preserve">% DE CONSTRUCCION Y ADECUACION </t>
  </si>
  <si>
    <t>COFINANCIACION PARA LA CONSTRUCCION Y AMPLIACION DE LA SEGUNDA ETAPA INSTITUCION EDUCATIVA TAPIAS (12.5%)</t>
  </si>
  <si>
    <t>CONSTRUCCIÓN NUEVA INSTITUCIÓN EDUCATIVA PIO X MUNICIPIO DE CHIPAQUE</t>
  </si>
  <si>
    <t>% DE CONSTRUCCION</t>
  </si>
  <si>
    <t>COFINANCIACION PARA LA CONSTRUCCION DE LA INFRAESTRUCTURA EDUCATIVA Y COMPLEMENTARIA COLEGIO PIO X III ETAPA (30%)</t>
  </si>
  <si>
    <t>BUSCAR RECURSOS, DESTINAR LOS RECURSOS, REALIZAR CONVENIOS, REALIZAR CONVOCATORIAS PARA POBLACIÓN INTERESADA, SELECCIONAR ESTUDIANTES, ENTREGAR SUBSIDIOS.</t>
  </si>
  <si>
    <t>CONVENIO FIRMADO</t>
  </si>
  <si>
    <t>REALIZAR CONVENIO TRIPARTITA CON LA UNIVERSIDAD UN IMINUTO,GOBERNACION DE CUNDINAMARCA Y MUNICIPIO PARA BRINDAR EDUCACIÓN SUPERIOR</t>
  </si>
  <si>
    <t>EJE: CHIPAQUE CON PROYECCION TECNOLOGICA, DESARROLLO Y COMPETITIVIDAD</t>
  </si>
  <si>
    <t>SECTOR : INFRAESTRUCTURA VIAL</t>
  </si>
  <si>
    <t>OPTIMIZACION DE LA MALLA VIAL MUNICIPAL “CONSTRUYE TU CAMINO”</t>
  </si>
  <si>
    <t>Para el Municipio de Chipaque una de las prioridades es promover un modelo adecuado de ocupación vial urbano-rural y proteger y recuperar las áreas productivas de usos de suelos con potencial de desarrollo.</t>
  </si>
  <si>
    <t>ADECUACIÓN Y PAVIMENTACIÓN VÍA CHIPAQUE - UBAQUE HASTA EL SECTOR LOS CEREZOS MUNICIPIO DE CHIPAQUE CUNDINAMARCA</t>
  </si>
  <si>
    <t>VIABILIZAR PROYECTO EN INVIAS, GOBERNACION, EXCAVAR,CONFORMACION DE VIAS, RECEBAR, CONSTLRUIR ALCANTARILLAS Y PAVIMENTAR</t>
  </si>
  <si>
    <t>NO. DE KM CONSTRUIDOS Y PAVIMENTADOS</t>
  </si>
  <si>
    <t>GESTIONAR LA CONSTRUCCION Y PAVIMENTACION DE 8 KM DESDE LA ZONA URBANA A LA VEREDA CEREZOS GRANDES SECTOR ALTO DE TAPIAS</t>
  </si>
  <si>
    <t>MANTENIMIENTO DE LA MALLA VIAL DEL MUNICIPIO DE CHIPAQUE CUNDINAMARCA</t>
  </si>
  <si>
    <t>NO DE KM CONSTRUIDOS Y PAVIMENTADOS</t>
  </si>
  <si>
    <t>GESTIONAR LA CONSTRUCCION Y PAVIMENTACION DE 4 KM DE LA VIA ZONA URBANA VEREDA POTRERO GRANDE CRUCE KM 19</t>
  </si>
  <si>
    <t>IDENTIFICAR SECTOR RURAL CON LA NECESIDAD, FORMULAR PROYECTO, CREAR LICITACIÓN PÚBLICA, ADJUDICAR CONTRATO, EXCAVAR,CONFORMACION DE VIAS, RECEBAR, CONSTRUIR ALCANTARILLAS.</t>
  </si>
  <si>
    <t>NO. DE ALCANTARILLAS CONSTRUIDAS Y EN MANTENIMIENTO</t>
  </si>
  <si>
    <t>CONSTRUCCION Y MANTENIMIENTO DE 60 ALCANTARILLAS DEL AREA RURAL</t>
  </si>
  <si>
    <t xml:space="preserve">VIABILIZAR PROYECTO EN INVIAS, GOBERNACION, EXCAVAR,CONFORMACION DE VIAS,  CONSTRUIR BOXCULVERT, RECEBAR Y REALIZAR OBRAS DE ARTE COMPLEMENTARIAS </t>
  </si>
  <si>
    <t>1 BOX CULVERT</t>
  </si>
  <si>
    <t>CONSTRUCCION BOX CULVERT PARA UNIR LAS VIAS MONGUE Y NIZAME</t>
  </si>
  <si>
    <t xml:space="preserve">MEJORAMIENTO Y MANTENIMIENTO DE VÍAS TERCIARIAS DEL MUNICIPIO DE CHIPAQUE CUNDINAMARCA EN LAS VEREDAS MUNAR - QUERENTÉ - LLANO DE CHIPAQUE - CALDERA - POTRERO GRANDE </t>
  </si>
  <si>
    <t>VIABILIZAR PROYECTO EN INVIAS, GOBERNACION, EXCAVAR,CONFORMACION DE VIAS, RECEBAR, COMPACTAR</t>
  </si>
  <si>
    <t>NO. DE KM INTERVENIDOS</t>
  </si>
  <si>
    <t>MANTENIMIENTO  PREVENTIVO Y CORRECTIVO DEL 80% DE LA RED  VIAL TERCIARIA</t>
  </si>
  <si>
    <t>VIABILIZAR PROYECTO EN INVIAS, GOBERNACION, EXCAVAR,CONFORMACION DE VIAS, RECEBAR, COMPACTAR, CONTRUIR PLACA HUELLA</t>
  </si>
  <si>
    <t>ML DE PLACAHUELLA CONSTRUIDA</t>
  </si>
  <si>
    <t>CONSTRUCCION DE 200  ML  PLACA HUELLA VIAS TERCIARIAS</t>
  </si>
  <si>
    <t>VIABILIZAR PROYECTO EN INVIAS, GOBERNACION, REAFIRMAR ,CONFORMACION DE VIA, PAVIMENTAR</t>
  </si>
  <si>
    <t>ML PAVIMENTADOS</t>
  </si>
  <si>
    <t>PAVIMENTACION DE 400 M2 DE LA CALLE 3 ENTRE CALLE 1 Y 4</t>
  </si>
  <si>
    <t>CONSTRUCCIÓN PUENTE QUEBRADA LA CHORRERA VEREDA MONGUE SECTOR BARRO BLANCO MUNICIPIO DE CHIPAQUE CUNDINAMARCA</t>
  </si>
  <si>
    <t xml:space="preserve">FORMULAR PROYECTO, VIABILIZAR PROYECTO EN INVIAS, GOBERNACION, CREAR LICITACIÓN PÚBLICA, ADJUDICAR CONTRATO, EXCAVAR,CONFORMACION DE VIAS,  RECEBAR, CONSTRUIR PUENTES, REALIZAR OBRAS DE ARTE COMPLEMENTARIAS </t>
  </si>
  <si>
    <t>NO DE PROYECTOS  INSCRITOS</t>
  </si>
  <si>
    <t>GESTIONAR LA CONTRUCCION DE 2 PUENTES EN EL SECTOR RURAL</t>
  </si>
  <si>
    <t>EJE:  FORTALECIMIENTO INSTITUCIONAL Y COMUNITARIO</t>
  </si>
  <si>
    <t>SECTOR : ORDENAMIENTO TERRITORIAL</t>
  </si>
  <si>
    <t xml:space="preserve">CONSTRUYENDO UN FUTURO PROSPERO </t>
  </si>
  <si>
    <t>META  EJECUTADA 2014</t>
  </si>
  <si>
    <t>REVISIÓN Y AJUSTE DEL ESQUEMA DE ORDENAMIENTO TERRITORIAL MUNICIPIO DE CHIPAQUE CUNDINAMARCA</t>
  </si>
  <si>
    <t>VIABILIZAR PROYECTO, BUSCAR RECURSOS, DESTINAR RECURSOS, CONTRATAR ESTUDIOS TECNICOS.</t>
  </si>
  <si>
    <t>NO. DE REUNIONES REALIZADAS</t>
  </si>
  <si>
    <t xml:space="preserve">ADELANTAR UN PROCESO DE REVISION GENERAL AL ESQUEMA DE ORDENAMIENTO TERRITORIAL
</t>
  </si>
  <si>
    <t>NO. DE POT APROBADOS</t>
  </si>
  <si>
    <t xml:space="preserve"> Gobernación CORPORINOQUIA </t>
  </si>
  <si>
    <t>SECTOR : ATENCION Y PREVENCION DE DESASTRES</t>
  </si>
  <si>
    <t>REDUZCAMOS LOS DESASTRES EN CHIPAQUE PREVINIENDO</t>
  </si>
  <si>
    <t>Reunir el personal adecuado, generar puntos estrategicos de reunión, capacitación del personal, suministrar herramientas adecuadas para el desarrollo del programa</t>
  </si>
  <si>
    <t>COMITÉ LOCAL DE PREVENCION Y ATENCION DE DESASTRES CLOPAD FUNCIONANDO 100%  (12 REUNIONES ANUALES)</t>
  </si>
  <si>
    <t>Contratar personal idoneo, brindar información precisa del problema, especificaciones tecnicas para la solucion del problema.</t>
  </si>
  <si>
    <t>NO. DE ESTUDIOS REALIZADO</t>
  </si>
  <si>
    <t>ESTUDIOS Y DISEÑOS DE OBRAS BIOMECANICAS EN ZONAS DE INESTABILIDAD GEOLOGICA (1 ESTUDIO)</t>
  </si>
  <si>
    <t>Contratar personal idoneo, brindar información precisa del problema, especificaciones tecnicas para la solucion del problema</t>
  </si>
  <si>
    <t>NO. DE ESTUDIOS REALIZADOS</t>
  </si>
  <si>
    <t>REALIZAR 1 ESTUDIOS Y DISEÑOS DE OBRAS PARA LA MITIGACION DEL RIESGO</t>
  </si>
  <si>
    <t>Implementar programas de separación de residuos, contratar  personal idoneo para el trabajo, establecer planes de acción para tratar los residuos, establecer sitios de disposición de residuos, planes de manejo ambiental</t>
  </si>
  <si>
    <t>NO. DE PLANES EN IMPLEMENTACION</t>
  </si>
  <si>
    <t>IMPLEMENTACION DEL P'GIRS</t>
  </si>
  <si>
    <t>Reunir el personal adecuado, generar puntos estrategicos de reunión, capacitación del personal, desarrollar brigadas de socialización del programa, desarrollar actividades para el fortaleciomiento de programa</t>
  </si>
  <si>
    <t>NO. DE PLANES ESTABLECIDOS</t>
  </si>
  <si>
    <t>ACTUALIZAR Y SOCIALIZAR EL PLAN DE ATENCION Y PREVENCION DE DESASTRES</t>
  </si>
  <si>
    <t>Establecer fechas lugares y horarios de los talleres, contratar personal idoneo, desarrollar estrategias de capacitación del personal, desarrollar actividades para el fortalecimiento de programa.</t>
  </si>
  <si>
    <t>NO. DE TALLERES REALIZADOS</t>
  </si>
  <si>
    <t>POR MEDIO DE 8 TALLERES SOCIALIZAR Y PONER EN FUNCIONAMIENTO EL PLAN DE EMERGENCIAS Y CONTIGENCIAS PLEC'S Y PLAN DE GESTION DEL RIESGO</t>
  </si>
  <si>
    <t>GESTION DEL RIESGO</t>
  </si>
  <si>
    <t xml:space="preserve">DESARROLLAR ESTRATEGIAS CLARAS Y PRECISAS PARA EL FUNCIONAMIENTO DEL PROGRAMA, FIJAR HORA, FECHAS Y LUGARES PARA LOS SIMULACROS, REALIZAR MATERIAL DIDACTICO PARA LA FACIL COMPRENSIÓN DEL PROGRAMA. </t>
  </si>
  <si>
    <t>NO. SIMULACROS REALIZADOS</t>
  </si>
  <si>
    <t>REALIZAR UN SISTEMA UNIFICADO DE REACCION ANTE EVENTOS CRITICOS Y REALIZAR  4 SIMULACROS ANTE EVENTOS DE DESASTRE</t>
  </si>
  <si>
    <t>SOLICITAR LISTA DE ELEMENTOS BASICOS DE DOTACIÓN, COMPRAR DOTACIÓN ADECUADA, ENTREGAR ELEMENTOS AL PERSONAL DE APOYO</t>
  </si>
  <si>
    <t>NO. DE DOTACIONES</t>
  </si>
  <si>
    <t>REALIZAR 4 DOTACIONES  CON IMPLEMENTOS DE SOCORRO AL GRUPO DE VOLUNTARIOS Y GRUPOS DE SOCORRO BOMBEROS</t>
  </si>
  <si>
    <t>IDENTIFICAR PUNTOS ESTRATEGICOS,  DEFINIR PUNTOS ESTRATEGICOS Y PROCEDIMIENTOS DE FUNCIONAMIENTO, ADQUIRIR EQUIPOS ADECUADOS, INSTALAR EQUIPOS,  GARANTIZAR FUNCIONAMIENTO DE EQUIPOS.</t>
  </si>
  <si>
    <t>NO. DE SISTEMAS IMPLEMENTADOS</t>
  </si>
  <si>
    <t>INSTALACION Y CONSOLIDACION DE REDES PROCEDIMIENTOS Y SISTEMAS DE DETECCION DE ALERTA PARA LA VIGILANCIA Y AVISO OPORTUNO A LA POBLACION (1 SISTEMA IMPLEMENTADO)</t>
  </si>
  <si>
    <t>ATENCION Y PREVENCION DE DESASTRES</t>
  </si>
  <si>
    <t>PREVENCION DEL RIESGO</t>
  </si>
  <si>
    <t>SECTOR : DEPORTE</t>
  </si>
  <si>
    <t>CHIPAQUE ACTIVO: UN ESPACIO EN FAMILIA PARA LA RECREACION Y EL DEPORTE</t>
  </si>
  <si>
    <t>Promover las diferentes disciplinas deportivas y recreativas, para potenciar las capacidades físicas, intelectuales y formativas de los niños, jóvenes y adultos, tanto del nivel competitivo como también para el aprovechamiento del tiempo libre.</t>
  </si>
  <si>
    <t xml:space="preserve">Responsable </t>
  </si>
  <si>
    <t>META PRYECTADA  VIGENCIA 2014</t>
  </si>
  <si>
    <t xml:space="preserve">SANDRA YOLANDA ROJAS </t>
  </si>
  <si>
    <t>IMPLEMENTAR ESCUELAS DE FORMACIÓN DEPORTIVA</t>
  </si>
  <si>
    <t>No. DE ESCUELAS DE FORMACIÓN DEPORTIVA</t>
  </si>
  <si>
    <t>IMPLEMENTAR 3 ESCUELAS DE FORMACIÓN DEPORTIVA</t>
  </si>
  <si>
    <t>DOTAR LAS  SEDES EDUCATIVAS (URBANAS Y RURALES )CON IMPLEMENTOS DEPORTIVOS</t>
  </si>
  <si>
    <t>No. DE SEDES DOTADAS</t>
  </si>
  <si>
    <t>DOTAR SEDES EDUCATIVAS URBANOS Y RURALES) CON IMPLEMENTOS DEPORTIVOS</t>
  </si>
  <si>
    <t>IMPLEMENTAR   JORNADAS DE  CAPACITACION Y ACTUALIZACION DEPORTIVA</t>
  </si>
  <si>
    <t>GESTIONAR ANTE INDEPORTES,  CLUBES DEPORTIVOS Y CON RECURSOS PROPIOS LA REALIZACION DE CAPACITACIONES DEPORTIVAS</t>
  </si>
  <si>
    <t>No. DE JORNADAS IMPLEMENTADAS</t>
  </si>
  <si>
    <t>IMPLEMENTAR  1 JORNADA DE  CAPACITACION Y ACTUALIZACION DEPORTIVA</t>
  </si>
  <si>
    <t xml:space="preserve">REALIZAR  ANUALMENTE  EVENTO DEPORTIVO DE FORMACION (FESTIVALES ESCOLARES Y ESCUELAS DE FORMACION </t>
  </si>
  <si>
    <t>No. EVENTOS REALIZADOS</t>
  </si>
  <si>
    <t xml:space="preserve">REALIZAR  ANUALMENTE 1 EVENTO DEPORTIVO DE FORMACION (FESTIVALES ESCOLARES Y ESCUELAS DE FORMACION </t>
  </si>
  <si>
    <t>GESTIONAR LA REALIZACION DE LOS JUEGOS INTERCOLEGIADOS ZONA DE ORIENTE</t>
  </si>
  <si>
    <t>GESTIONAR EN EL 2012  LA REALIZACION DE LOS JUEGOS INTERCOLEGIADOS ZONA DE ORIENTE</t>
  </si>
  <si>
    <t xml:space="preserve">REALIZAR ANUALMENTE TORNEOS DEPORTIVOS DE: FUTBOL, BALONCESTO, FUTSAL, VOLEYBOL </t>
  </si>
  <si>
    <t>REALIZAR ANUALMENTE  6 TORNEOS DEPORTIVOS DE: FUTBOL, BALONCESTO, FUTSAL, VOLEYBOL</t>
  </si>
  <si>
    <t>REALIZAR ANUALMENTE 9 ACTIVIDADES RECREODEPORTIVAS SABATIANAS Y DOMINICALES Y VACACIONALES</t>
  </si>
  <si>
    <t xml:space="preserve">DOTAR Y MEJORAR SEDES EDUCATIVAS RURALES CON PARQUES INFANTILES </t>
  </si>
  <si>
    <t>DOTAR Y MEJORAR SEDES EDUCATIVAS RURALES CON PARQUES INFANTILES (1 POR AÑO)</t>
  </si>
  <si>
    <t>ATENCION DEPORTIVA DIRIGIDA A LA PRIMERA INFANCIA</t>
  </si>
  <si>
    <t>No. DE MUNDIALITOS</t>
  </si>
  <si>
    <t>ATENCION DEPORTIVA DIRIGIDA A LA PRIMERA INFANCIA (1 MUNDIALITO POR AÑO)</t>
  </si>
  <si>
    <t>COFINANCIACION PARA LA CONSTRUCCION DE  CUBIERTAS EN ESCENARIOS DEPORTIVOS RURALES</t>
  </si>
  <si>
    <t>No. DE CUBIERTAS CONSTRUIDAS</t>
  </si>
  <si>
    <t>COFINANCIACION PARA LA CONSTRUCCION DE 3 CUBIERTAS EN ESCENARIOS DEPORTIVOS RURALES</t>
  </si>
  <si>
    <t>MANTENIMIENTO DE ESCENARIOS DEPORTIVOS RURALES E ILUMINACION Y GRADERIAS CANCHA DE FOOTBOL JUAN TAFUR.</t>
  </si>
  <si>
    <t>No. DE ESCENARIOS INTERVENIDOS</t>
  </si>
  <si>
    <t>1 POLIDEPORTIVO ADECUADO E ILUMINACIÓN Y GRADERIAS CHANCHA DE FUTBOL JUAN TAFUR.</t>
  </si>
  <si>
    <t>PUESTA EN FUNCIONAMIENTO DEL GIMASIO MUNICIPAL</t>
  </si>
  <si>
    <t>GIMNASIO EN FUNCIONAMIENTO</t>
  </si>
  <si>
    <t>2012 GIMNASIO EN FUNCIONAMIENTO</t>
  </si>
  <si>
    <t>SECTOR : POBLACION VULNERABLE</t>
  </si>
  <si>
    <t>INFANCIA, ADOLESCENCIA Y JUVENTUD, ADULTO Y ADULTO MAYOR ”EL FUTURO EN EL PRESENTE</t>
  </si>
  <si>
    <t>REVISAR SI ES UN SOLO PRYECTO  PARA EL PROGRMAS O SON VARIOS PROYECTOS</t>
  </si>
  <si>
    <t>,VIABIIZAR PROYECTO EN INVIAS, GOBERNACION ESCAVAR,CONFORMACION DE VIAS, RECEBAR, CONSTLRUIR ALCANTARILLAS Y PAVIMENTAR</t>
  </si>
  <si>
    <t>NO. DE PERSONAS EN CONDICION DE DISCAPACIDAD ATENDIDAS</t>
  </si>
  <si>
    <t>ATENDER 50 PERSONAS ANUALMENTE EN CONDICIÓN DE DISCAPACIDAD DE MANERA ESPECIALIZADA</t>
  </si>
  <si>
    <t>NO ACTIVIDADES REALIZADAS</t>
  </si>
  <si>
    <t>REALIZAR ANUALMENTE 3 ACTIVIDADES PARA LA ATENCIÓN INTEGRAL DE LA PRIMERA INFANCIA ((DIA DEL NIÑO, HALOWEEN, NAVIDAD)</t>
  </si>
  <si>
    <t>CENTRO DE VIDA SENSORIAL IMPLEMENTADO Y PUESTO MEN FUNCIONAMIENTO</t>
  </si>
  <si>
    <t>CENTRO DE VIDA DE VIDA SENSORIAL IMPLEMENTADO Y PUESTO EN FUNCIONAMIENTO</t>
  </si>
  <si>
    <t>% CONSTRUIDO</t>
  </si>
  <si>
    <t>CONCLUIR LA CONSTRUCCIÓN DEL CENTRO EDUCATIVO PARA LA PRIMERA INFANCIA  (20%)</t>
  </si>
  <si>
    <t>PROGRAMA:GENERA CONVIVENCIA Y EJERCE TUS DERECHOS</t>
  </si>
  <si>
    <t xml:space="preserve">En relacion a la población vulnerable del Municipio, es prioridad local, prestar la atencion oportuna desde un enfoque diferencial.  </t>
  </si>
  <si>
    <t>IVONN MARITZA BOLAÑOS</t>
  </si>
  <si>
    <t>NO. DE CAMPANAS
REALIZADAS</t>
  </si>
  <si>
    <t>REALIZAR 1 CAMPANA ANUAL DE DIFUSION SOBRE LAS NORMAS DE CONVIVENCIA CIUDADANA</t>
  </si>
  <si>
    <t>Folletos, perifoneo, sonido    ES IMPORTANTE ACLARAR QUE SE REALIZARA UNA (01) RUMBA SANA POR AÑO, ES DECIR E TOTAL CUATRO (04) EN EL CUATRENIO</t>
  </si>
  <si>
    <t>NO. DE EVENTOS
REALIZADOS</t>
  </si>
  <si>
    <t xml:space="preserve">REALIZAR 4 EVENTOS DE RUMBA SANA DIA DE LA JUVENTUD ANUALMENTE </t>
  </si>
  <si>
    <t>200  Adolescente  del Municipio</t>
  </si>
  <si>
    <t>contrato, registro fotografico</t>
  </si>
  <si>
    <t>IVONN BOLAÑOS</t>
  </si>
  <si>
    <t xml:space="preserve">Atencion psicosocial, atencion alimentaria en mercado, ayuda humanitaria, capacitacion en Derechos Humanos  Reuniones del CTJT   </t>
  </si>
  <si>
    <t>%  DE INSTANCIAS FORTALECIDAS</t>
  </si>
  <si>
    <t xml:space="preserve">FORTALECER EL 100% DE LAS INSTANCIAS OPERATIVAS DE COORDINACION DEL SISTEMA NACIONAL DE ATENCION Y REPARACION INTEGRAL A LAS VICTIMAS (COMITÉ DE JUSTICIA TRANSICIONAL </t>
  </si>
  <si>
    <t>100% de la poblacion Victima del conflicto armado asentada en el muicipio</t>
  </si>
  <si>
    <t>Contrato de suministro, actas, formatos de  asistencia, registro fotografico.</t>
  </si>
  <si>
    <t>% DE LOGROS ALCANZADOS</t>
  </si>
  <si>
    <t>DESARROLLAR EL 100% DE LOS 45 LOGROS PARA LA SUPERACION DE LA  POBREZA EXTREMA EN ARAS DE GARANTIZAR A LA  POBLACION VULNERABLE SUS DERECHOS (PROGRAMA RED UNIDOS )</t>
  </si>
  <si>
    <t>ND</t>
  </si>
  <si>
    <t xml:space="preserve">REALIZAR 1 EVENTO ANUALMENTE DIRIGIDOS A POBLACION CON DISCAPACIDAD </t>
  </si>
  <si>
    <t>PROTEJAMOS AL ADULTO MAYOR</t>
  </si>
  <si>
    <t>NO. DE TALLERES
EJECUTADOS</t>
  </si>
  <si>
    <t xml:space="preserve">BRINDAR 20 TALLERES DE INTEGRACION SOCIAL Y RECREATIVA A LA POBLACION ADULTO MAYOR </t>
  </si>
  <si>
    <t>NO. DE MERCADOS
ENTREGADOS</t>
  </si>
  <si>
    <t xml:space="preserve">SUMINISTRAR ANUALMENTE  50 APOYOS NUTRICIONALES  ADICIONALES MEDIANTE LA ENTREGA DE MERCADOS AL ADULTO MAYOR </t>
  </si>
  <si>
    <t>NO. DE ELEMENTOS
ENTREGADOS</t>
  </si>
  <si>
    <t>ADQUISICION ANUALMENTE DE 50 ELEMENTOS Y  ADECUACION DE ESPACIOS PARA DERARROLLAR ACTIVIDADES EN MARCO DEL  PROGRAMA ADULTO MAYOR</t>
  </si>
  <si>
    <t>PROGRAMA FAMILIAS</t>
  </si>
  <si>
    <t>NO. DE PERSONAS BENEFICIADAS</t>
  </si>
  <si>
    <t>GARANTIZAR LA OPERACIÓN DEL PROGRAMA FAMILAS EN ACCION CON UNA COBERTURA DE 469 PERSONAS BENEFICIADAS</t>
  </si>
  <si>
    <t>EJE:  CHIPAQUE CON PROYECCION TECNOLOGICA, DESARROLLO Y COMPETITIVIDAD</t>
  </si>
  <si>
    <t>SECTOR : TECNOLOGIAS DE LA INFORMACION Y COMUNICACIONES TIC'S I</t>
  </si>
  <si>
    <t>El uso masivo de las tecnologías informáticas no debe ser en Chipaque un fin sino una poderosa herramienta para el desarrollo social, económico, cultural y por supuesto educativo.</t>
  </si>
  <si>
    <t xml:space="preserve"> Alacalde: Camilo Albeiro Pardo Muñoz</t>
  </si>
  <si>
    <t>META  VIGENCIA(2014)</t>
  </si>
  <si>
    <t>META  ALCANZADA 1ª SEMESTRE</t>
  </si>
  <si>
    <t>META  ALCANZADA 2ª SEMESTRE</t>
  </si>
  <si>
    <t xml:space="preserve">SECRETARIA DE GOBIERNO Y CONVIVENCIA CIUDADANA </t>
  </si>
  <si>
    <t>ANDRES ALFONSO ROJAS MUNOZ, Secretario de gobierno</t>
  </si>
  <si>
    <t xml:space="preserve">UNIDAD DE MEDIDA </t>
  </si>
  <si>
    <t>Meta producto</t>
  </si>
  <si>
    <t>indicador</t>
  </si>
  <si>
    <t>TECNOLOGIAS DE LA INFORMACION Y COMUNICACIONES TIC'S I.</t>
  </si>
  <si>
    <t>9925178-00093</t>
  </si>
  <si>
    <t>CAPACITAR A LOS FUNCIONARIOS EN EL MANEJO DE NUEVAS TECNOLOGIAS INFORMATICAS</t>
  </si>
  <si>
    <t>NO DE CAPACITACIONES REALIZADAS</t>
  </si>
  <si>
    <t>FORTALECIMIENTO DE ZONA WIFI</t>
  </si>
  <si>
    <t>No. ZONA WIFI</t>
  </si>
  <si>
    <t>nro zonas wifi implementadas</t>
  </si>
  <si>
    <t>DOTAR DE EQUIPOS DE COMPUTO A LAS INSTITUCIONES PUBLICAS</t>
  </si>
  <si>
    <t>NO EQUIPOS ADQUIRIDOS</t>
  </si>
  <si>
    <t>equipos de computo</t>
  </si>
  <si>
    <t>ACTUALIZAR LA PAGINA INSTITUCIONAL DEL MUNICIPIO</t>
  </si>
  <si>
    <t>NO DE PAGINAS ACTUALIZADAS</t>
  </si>
  <si>
    <t>paginas web actualizadas</t>
  </si>
  <si>
    <t>1 permanentemente</t>
  </si>
  <si>
    <t>SECTOR : APOYO A LA GESTION ADMINISTRATIVA</t>
  </si>
  <si>
    <t>MODERNIZACION Y CALIDAD EN LA ADMINISTRACION</t>
  </si>
  <si>
    <t>Para garantizar el correcto cumplimiento de los ejes es de gran importancia fortalecer la gestión institucional, haciéndola humana, sostenible y eficaz. Se trata de adecuar y desarrollar la organización Municipal para generar oportunidades de desarrollo, mejorar la calidad de vida y hacer de este un sitio agradable para todos los habitantes del Municipio.</t>
  </si>
  <si>
    <t>MODERNIZACION Y CALIDAD EN LA ADMINISTRACION      APOYO A LA GESTION ADMINISTRATIVA</t>
  </si>
  <si>
    <t xml:space="preserve">CONTINUAR CON EL DESARROLLO DEL PROCESO DE MODERNIZACION DE PROCESOS ADMINISTRATIVOS </t>
  </si>
  <si>
    <t>No. MANUALES Y PROCEDIMIENTOS ADOPTADOS</t>
  </si>
  <si>
    <t>manuales de procedimientos adoptados</t>
  </si>
  <si>
    <t>DOTAR EL EDIFICIO DE LA ALCALDIA CON MOBILIARIO Y EQUIPOS ADECUADOS</t>
  </si>
  <si>
    <t>100% MOBILIARIO REEMPLAZADO</t>
  </si>
  <si>
    <t>100% mobiliario remplazado</t>
  </si>
  <si>
    <t>100; %</t>
  </si>
  <si>
    <t>MEJORAR Y AMPLIAR EL BANCO DE MAQUINARIA</t>
  </si>
  <si>
    <t>No. DE VEHICULOS ADQUIRIDOS</t>
  </si>
  <si>
    <t>1 VOLQUETA,  1 COMPACTADOR DE BASURA, 3 MOTOCICLETAS 1 MINICARGADOR  Y 1 MOTOTAXI</t>
  </si>
  <si>
    <t>TRANSPARENCIA HONESTIDAD Y EFECTIVIDAD</t>
  </si>
  <si>
    <t>FORTALECER LOS MECANISMOS DE CONTROL EN  ARAS DE PREVENIR LA CORRUPCION BASADOS EN LA APLICACIÓN DE LINEAMIENTOS ESTABLECIDOS POR LOS ENTES DE VIGILANCIA Y CONTROL</t>
  </si>
  <si>
    <t>No. DE MECANISMOS FORTALECIDOS</t>
  </si>
  <si>
    <t>numero de mecanismos fortalecidos</t>
  </si>
  <si>
    <t xml:space="preserve">REALIZAR EJERCICIOS DE RENDICION DE CUENTAS A TRAVES DE DIFERENTES MEDIOS </t>
  </si>
  <si>
    <t>No. DE PROGRAMAS INFORMATIVOS</t>
  </si>
  <si>
    <t>CAPACITACION A FUNCIONARIOS DE LA ADMINISTRACION MUNICIPAL</t>
  </si>
  <si>
    <t>No. CAPACITACIONES</t>
  </si>
  <si>
    <t>NO DE SISTEMAS IMPLEMENTADOS</t>
  </si>
  <si>
    <t>CREACION E IMPLEMENTACION DEL SISTEMA DE INFORMACION DOCUMENTAL Y ESTADISTICA</t>
  </si>
  <si>
    <t>N o   DE SISTEMAS IMPLEMENTADOS</t>
  </si>
  <si>
    <t>No. PROGRAMAS IMPLEMENTADOS</t>
  </si>
  <si>
    <t xml:space="preserve">DESARROLLO DE LA PRIMERA FASE E IMPLEMENTACION DEL PROGRAMA ISO </t>
  </si>
  <si>
    <t>EJE:  CHIPAQUE EN PAZ PARA LOGRAR LA PROSPERIDAD</t>
  </si>
  <si>
    <t>SECTOR : INFRAESTRUCTURA Y DOTACION PARA FORTALECER LA PAZ</t>
  </si>
  <si>
    <t>ORDEN PUBLICO</t>
  </si>
  <si>
    <t>objetivo</t>
  </si>
  <si>
    <t>Garantizar la seguridad y convivencia ciudadana por medio del apoyo a las organizaciones establecidas a través de la Constitución Nacional, para mantener un excelente orden público que generen confianza social e inversionista para así fortalecer los diversos sectores que se desarrollan en el Municipio</t>
  </si>
  <si>
    <t>GESTION, DISENO Y CONSTRUCCION DE LA SUB ESTACION DE POLICIA</t>
  </si>
  <si>
    <t>NO, DE  SUB ESTACION POLICIA CONSTRUIDOS</t>
  </si>
  <si>
    <t>SUB ESTACION DE POLICIA</t>
  </si>
  <si>
    <t>orden publico</t>
  </si>
  <si>
    <t>IMPLEMENTACION DE 1 CAI MOVIL</t>
  </si>
  <si>
    <t>No. DE CAI IMPLEMENTADOS</t>
  </si>
  <si>
    <t>1 CAI MOVIL</t>
  </si>
  <si>
    <t>FORTALECER LA ACCION DE LAS AUTORIDADES RESPONSABLES DE LA SEGURIDAD Y LA CONVIVENCIA</t>
  </si>
  <si>
    <t>A DEMANDA</t>
  </si>
  <si>
    <t>casos reportados / casos resueltos</t>
  </si>
  <si>
    <t xml:space="preserve">IMPLEMENTACION DE MECANISMOS DE COMUNICACIÓN EN EL SECTOR RURAL PARA ATENDER SITUACIONES </t>
  </si>
  <si>
    <t>NUM ERO DE ELEMENTOS ENTREGADOS</t>
  </si>
  <si>
    <t>1 elemento por Vereda</t>
  </si>
  <si>
    <t>CONFORMACION DEL COMITÉ DE CONVIVENCIA Y SEGURIDAD CIUDADANA Y PUESTA EN MARCHA</t>
  </si>
  <si>
    <t>No. DE COMITES CONFORMADO</t>
  </si>
  <si>
    <t>1 COMITÉ CONFORMADO</t>
  </si>
  <si>
    <t>SECTOR : SEGURIDAD Y CONVIVENCIA CIUDADANA</t>
  </si>
  <si>
    <t>PREVENCION CONTRA LA VIOLENCIA Y LA DELINCUENCIA</t>
  </si>
  <si>
    <t>prevencion contra la violencia y la delincuancia</t>
  </si>
  <si>
    <t>REALIZACION DE TALLERES SOBRE VEEDURIAS CIUDADANAS</t>
  </si>
  <si>
    <t>No. DE TALLERES</t>
  </si>
  <si>
    <t>talleres veeduria ciudadana</t>
  </si>
  <si>
    <t>numero de talleres realizados</t>
  </si>
  <si>
    <t>CAPACITACION SOBRE PRACTICAS CIUDADANAS, SOLIDARIDAD, RESPETO Y DIFERENCIA</t>
  </si>
  <si>
    <t xml:space="preserve">No. DE CAPACITACIONES </t>
  </si>
  <si>
    <t>UNA CAPACITACION</t>
  </si>
  <si>
    <t>INSTALACION DE CAMARAS DE SEGURIDAD EN EL SECTOR URBANO</t>
  </si>
  <si>
    <t>2 camaras por año</t>
  </si>
  <si>
    <t xml:space="preserve">SALUD ES BIENESTAR PARA UNA VIDA DIGNA </t>
  </si>
  <si>
    <t xml:space="preserve">DESARROLLO SOCIAL Y ECONOMICO </t>
  </si>
  <si>
    <r>
      <t>PROGRAMAS</t>
    </r>
    <r>
      <rPr>
        <b/>
        <sz val="8"/>
        <rFont val="Arial"/>
        <family val="2"/>
      </rPr>
      <t xml:space="preserve">        </t>
    </r>
  </si>
  <si>
    <t>OBJETIVO</t>
  </si>
  <si>
    <t>RECURSOS FINANCIEROS (MILES DE PESOS )</t>
  </si>
  <si>
    <t>GERENCIA</t>
  </si>
  <si>
    <t>META  VIGENCIA 2014</t>
  </si>
  <si>
    <t xml:space="preserve">DESARROLLO SOCIAL  Y ECONOMICO </t>
  </si>
  <si>
    <t xml:space="preserve">PROMOCION Y JORNADAS DE VACUNACION , APOYO EN CAPACITACION MANMTENIMIENTO Y SOPORTE TECNICO EN EL CONTROL DE SISTEMA </t>
  </si>
  <si>
    <t xml:space="preserve">NO DE NIÑOS VACUNADOS </t>
  </si>
  <si>
    <t xml:space="preserve">VACUNAR 600 NIÑOS DE EDADES ENTRE 0 Y 5 AÑOS </t>
  </si>
  <si>
    <t xml:space="preserve">NO DE NIÑOS MENORES DE 5 AÑOS VACUNADOS </t>
  </si>
  <si>
    <t xml:space="preserve">COMPROMISO  Y GIRO DE RECURSOS EN SALUD </t>
  </si>
  <si>
    <t xml:space="preserve">N O DE PERSONAS AFILIADAS </t>
  </si>
  <si>
    <t xml:space="preserve">MANTENER LA COBERTURA ACTUAL REGIMEN SUBSIDIADO EN SALUD </t>
  </si>
  <si>
    <t xml:space="preserve">NO DE PERSONAS AFILIADAS AL REGIMEN SUBSIDIADO </t>
  </si>
  <si>
    <t xml:space="preserve">PROMOCION Y EJECUCION   DE JORNADAS DE VACUNACION </t>
  </si>
  <si>
    <t xml:space="preserve">NO DE JORNADAS DE VACUNACION PROGRAMADAS </t>
  </si>
  <si>
    <t xml:space="preserve">DESARROLLAR 8 CAMPAÑAS DE VACUNACION EN LA POBLACION INFANTIL </t>
  </si>
  <si>
    <t xml:space="preserve">NO DE CAMPAÑAS DE VACUNACION REALIZADAS </t>
  </si>
  <si>
    <t>POBLACION VULNERABLE</t>
  </si>
  <si>
    <t xml:space="preserve">ATENCION POR LA TERAPEUTA Y UTILIZACION DEL CENTRO DE VIDA SENSORIAL, UNIDAD DE MEDIDA NO  DE PERSONAS ATENDIDAS </t>
  </si>
  <si>
    <t>ATENDER POBLACION EN  CONDICIÓN DE DISCAPACIDAD DE MANERA ESPECIALIZADA</t>
  </si>
  <si>
    <t xml:space="preserve">NO DE PERSONAS EN CONDICION DE DISCAPACIDAD ATENDIDAS </t>
  </si>
  <si>
    <t>TENER ATENCION A LAS PERSONAS ANUALMENTE</t>
  </si>
  <si>
    <t xml:space="preserve">SE REALIZO LAA CELEBRACION DEL DIA DEL NIÑO,HALOWEEN,Y NAVIDAD </t>
  </si>
  <si>
    <t xml:space="preserve">NO DE ACTIVIDADES REALIZADAS </t>
  </si>
  <si>
    <t xml:space="preserve">DURANTE EL PRESENTE AÑO FUNCIONO EL CENTRO DE VIDA SENSORIAL </t>
  </si>
  <si>
    <t xml:space="preserve">NO DE  CENTROS DE VIDA  SENSORIAL PUESTO EN FUNCIONAMIENTO </t>
  </si>
  <si>
    <t xml:space="preserve">GESTION PARA LA IMPLEMENTACION Y PUESTA EN FUNCIONAMIENTO DEL CENTRO DE VIDA SENSORIAL </t>
  </si>
  <si>
    <t xml:space="preserve">CENTRO DE VIDA SENSORIAL  GESTIONADO Y PUESTO EN FUNCIONAMIENTO </t>
  </si>
  <si>
    <t>2012 IMPLEMENTACION 2013-2015PUESTA EN FUNCIONAMIENTO</t>
  </si>
  <si>
    <t>PUESTA EN FUNCIONAMIENTO</t>
  </si>
  <si>
    <t xml:space="preserve">SE CELEBRO EL DIA BLANCO </t>
  </si>
  <si>
    <t xml:space="preserve">NO DE EVENTOS REALIZADOS </t>
  </si>
  <si>
    <t xml:space="preserve">REALIZAR EVENTOS ANUALMENTE DIRIGIDOS A LA COMUNIDAD CON DISCAPACIDAD </t>
  </si>
  <si>
    <t>NO DE EVENTOS REALIZADOS</t>
  </si>
  <si>
    <t>SE REALIZARON TALLERES LUDICOS RECREATIVOS , DEPORTIVOS Y CULTURALES SALIDA FINCA LA FLORESTA, FINCA LOS REMANSOS, ZIPAQUIRA,20 DE JULIO, CHOACHI, QUETAME.</t>
  </si>
  <si>
    <t xml:space="preserve">N DE TALLERES REALIZADAS </t>
  </si>
  <si>
    <t xml:space="preserve">BRINDAR TALLERES DE INTEGRACION SOCIAL  Y RECREACION A LA POBLACION ADULTO MAYOR </t>
  </si>
  <si>
    <t xml:space="preserve">NO DE TALLERES EJECUTADOS </t>
  </si>
  <si>
    <t>COMPRA DE MERCADOS PRIORIZACION A BENIFICIARIOS, ENTREGA DE MERCADOS-</t>
  </si>
  <si>
    <t>NO DE MERCADOS ENTREGADOS</t>
  </si>
  <si>
    <t xml:space="preserve">SUMINISTRAR APOYOS NUTRICINALES ADICIONALES  MEDIANTE LA ENTREGA DE MERCADOS AL ADULTO MAYOR </t>
  </si>
  <si>
    <t xml:space="preserve">NO DE MERCADOS ENTREGADOS </t>
  </si>
  <si>
    <t>20  UNIFORMES DE SUDADERAS, 150 MORRALES Y UN SONIDO CON DESTINO A LOS ADULTOA MAYORES , R</t>
  </si>
  <si>
    <t xml:space="preserve">NO DE ELEMENTOS ADQUIRIDOS </t>
  </si>
  <si>
    <t xml:space="preserve">ADQUISICION DE ELEMENTOS PARA DESARROLLAR ACTIVIDADERS EN EL MARCO DEL PROGRAMA ADULTO MAYOR </t>
  </si>
  <si>
    <t>NO DE ELEMENTOS ENTREGADOS</t>
  </si>
  <si>
    <t xml:space="preserve">CONTRATACION DEL ENLACE Y APOYO MUNICIPAL </t>
  </si>
  <si>
    <t>NO DE PERSONAS BENEFICIADAS</t>
  </si>
  <si>
    <t xml:space="preserve">MANTENER LA OPERACIÓN DEL PROGRAMA FAMILIAS EN ACCION </t>
  </si>
  <si>
    <t xml:space="preserve">CONTRATACION DE LA LUDOTECARIA </t>
  </si>
  <si>
    <t xml:space="preserve">NO DE LUDOCTECAS FUNCIONANDO </t>
  </si>
  <si>
    <t xml:space="preserve">IMPLEMENTACION Y PUESTA EN  FUNCIONAMIENTO LA LUDOTECA MUNICIPAL </t>
  </si>
  <si>
    <t xml:space="preserve">NO DE LUDOTECAS IMPLEMENTADAS </t>
  </si>
  <si>
    <t>1 PUESTA  EN FUNCIONAMIENTO</t>
  </si>
  <si>
    <t>SECTOR : SALUD</t>
  </si>
  <si>
    <t>SALUD ES BIENESTAR PARA UNA VIDA DIGNA</t>
  </si>
  <si>
    <t>INFANCIA ADOLESCENCIA Y JUVENTUD Y ADULTO MAYOR EL FLUTURO EN EL PRESENTE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</si>
</sst>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_ * #,##0_ ;_ * \-#,##0_ ;_ * &quot;-&quot;_ ;_ @_ 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4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9"/>
      <name val="Tahoma"/>
      <family val="2"/>
    </font>
    <font>
      <b/>
      <sz val="6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12"/>
      <color indexed="8"/>
      <name val="Calibri"/>
      <family val="2"/>
    </font>
    <font>
      <b/>
      <sz val="12"/>
      <color indexed="8"/>
      <name val="Georgia"/>
      <family val="1"/>
    </font>
    <font>
      <sz val="12"/>
      <color indexed="8"/>
      <name val="Arial"/>
      <family val="2"/>
    </font>
    <font>
      <sz val="6"/>
      <color indexed="8"/>
      <name val="Arial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sz val="14"/>
      <color rgb="FF000000"/>
      <name val="Arial"/>
      <family val="2"/>
    </font>
    <font>
      <sz val="14"/>
      <color theme="1"/>
      <name val="Calibri"/>
      <family val="2"/>
    </font>
    <font>
      <sz val="11"/>
      <color rgb="FF0000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8"/>
      <color rgb="FF000000"/>
      <name val="Arial"/>
      <family val="2"/>
    </font>
    <font>
      <sz val="9"/>
      <color rgb="FF000000"/>
      <name val="Arial"/>
      <family val="2"/>
    </font>
    <font>
      <sz val="12"/>
      <color theme="1"/>
      <name val="Calibri"/>
      <family val="2"/>
    </font>
    <font>
      <b/>
      <sz val="12"/>
      <color rgb="FF000000"/>
      <name val="Georgia"/>
      <family val="1"/>
    </font>
    <font>
      <sz val="12"/>
      <color rgb="FF000000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sz val="6"/>
      <color theme="1"/>
      <name val="Calibri"/>
      <family val="2"/>
    </font>
    <font>
      <b/>
      <sz val="8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66FF9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gray125">
        <fgColor indexed="9"/>
        <bgColor rgb="FFFFFF00"/>
      </patternFill>
    </fill>
    <fill>
      <patternFill patternType="gray125">
        <fgColor indexed="9"/>
        <bgColor theme="0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92D050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 style="medium"/>
      <top style="medium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/>
    </border>
    <border>
      <left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/>
      <right style="medium"/>
      <top/>
      <bottom style="medium"/>
    </border>
    <border>
      <left/>
      <right/>
      <top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thin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thin"/>
    </border>
    <border>
      <left style="thin"/>
      <right style="medium"/>
      <top/>
      <bottom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/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50" fillId="21" borderId="1" applyNumberFormat="0" applyAlignment="0" applyProtection="0"/>
    <xf numFmtId="0" fontId="51" fillId="22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4" fillId="29" borderId="1" applyNumberFormat="0" applyAlignment="0" applyProtection="0"/>
    <xf numFmtId="0" fontId="55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6" fillId="31" borderId="0" applyNumberFormat="0" applyBorder="0" applyAlignment="0" applyProtection="0"/>
    <xf numFmtId="180" fontId="3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7" fillId="21" borderId="5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53" fillId="0" borderId="8" applyNumberFormat="0" applyFill="0" applyAlignment="0" applyProtection="0"/>
    <xf numFmtId="0" fontId="63" fillId="0" borderId="9" applyNumberFormat="0" applyFill="0" applyAlignment="0" applyProtection="0"/>
  </cellStyleXfs>
  <cellXfs count="63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8" fillId="14" borderId="1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 applyProtection="1">
      <alignment horizontal="left" vertical="center" wrapText="1"/>
      <protection locked="0"/>
    </xf>
    <xf numFmtId="0" fontId="2" fillId="33" borderId="0" xfId="0" applyFont="1" applyFill="1" applyBorder="1" applyAlignment="1" applyProtection="1">
      <alignment horizontal="left" vertical="center" wrapText="1"/>
      <protection locked="0"/>
    </xf>
    <xf numFmtId="3" fontId="6" fillId="34" borderId="12" xfId="0" applyNumberFormat="1" applyFont="1" applyFill="1" applyBorder="1" applyAlignment="1" applyProtection="1">
      <alignment horizontal="center" vertical="center" textRotation="90" wrapText="1"/>
      <protection/>
    </xf>
    <xf numFmtId="3" fontId="6" fillId="35" borderId="13" xfId="0" applyNumberFormat="1" applyFont="1" applyFill="1" applyBorder="1" applyAlignment="1" applyProtection="1">
      <alignment horizontal="center" vertical="center" textRotation="90" wrapText="1"/>
      <protection/>
    </xf>
    <xf numFmtId="3" fontId="6" fillId="34" borderId="13" xfId="0" applyNumberFormat="1" applyFont="1" applyFill="1" applyBorder="1" applyAlignment="1" applyProtection="1">
      <alignment horizontal="center" vertical="center" textRotation="90" wrapText="1"/>
      <protection/>
    </xf>
    <xf numFmtId="3" fontId="6" fillId="35" borderId="14" xfId="0" applyNumberFormat="1" applyFont="1" applyFill="1" applyBorder="1" applyAlignment="1" applyProtection="1">
      <alignment horizontal="center" vertical="center" textRotation="90" wrapText="1"/>
      <protection/>
    </xf>
    <xf numFmtId="0" fontId="7" fillId="18" borderId="15" xfId="0" applyFont="1" applyFill="1" applyBorder="1" applyAlignment="1">
      <alignment horizontal="center" vertical="center" wrapText="1"/>
    </xf>
    <xf numFmtId="3" fontId="2" fillId="18" borderId="15" xfId="0" applyNumberFormat="1" applyFont="1" applyFill="1" applyBorder="1" applyAlignment="1" applyProtection="1">
      <alignment horizontal="center" vertical="center" wrapText="1"/>
      <protection locked="0"/>
    </xf>
    <xf numFmtId="3" fontId="2" fillId="18" borderId="16" xfId="0" applyNumberFormat="1" applyFont="1" applyFill="1" applyBorder="1" applyAlignment="1" applyProtection="1">
      <alignment horizontal="center" vertical="center" wrapText="1"/>
      <protection locked="0"/>
    </xf>
    <xf numFmtId="3" fontId="2" fillId="18" borderId="16" xfId="0" applyNumberFormat="1" applyFont="1" applyFill="1" applyBorder="1" applyAlignment="1">
      <alignment horizontal="center" vertical="center" textRotation="90"/>
    </xf>
    <xf numFmtId="3" fontId="3" fillId="34" borderId="15" xfId="0" applyNumberFormat="1" applyFont="1" applyFill="1" applyBorder="1" applyAlignment="1">
      <alignment horizontal="center" vertical="center" textRotation="90"/>
    </xf>
    <xf numFmtId="3" fontId="3" fillId="34" borderId="16" xfId="0" applyNumberFormat="1" applyFont="1" applyFill="1" applyBorder="1" applyAlignment="1">
      <alignment horizontal="center" vertical="center" textRotation="90"/>
    </xf>
    <xf numFmtId="3" fontId="3" fillId="34" borderId="17" xfId="0" applyNumberFormat="1" applyFont="1" applyFill="1" applyBorder="1" applyAlignment="1">
      <alignment horizontal="center" vertical="center" textRotation="90"/>
    </xf>
    <xf numFmtId="0" fontId="3" fillId="36" borderId="18" xfId="0" applyFont="1" applyFill="1" applyBorder="1" applyAlignment="1">
      <alignment horizontal="center" vertical="center" textRotation="90"/>
    </xf>
    <xf numFmtId="0" fontId="3" fillId="36" borderId="16" xfId="0" applyFont="1" applyFill="1" applyBorder="1" applyAlignment="1">
      <alignment horizontal="center" vertical="center" textRotation="90"/>
    </xf>
    <xf numFmtId="0" fontId="3" fillId="36" borderId="17" xfId="0" applyFont="1" applyFill="1" applyBorder="1" applyAlignment="1">
      <alignment horizontal="center" vertical="center" textRotation="90" wrapText="1"/>
    </xf>
    <xf numFmtId="0" fontId="6" fillId="37" borderId="19" xfId="0" applyFont="1" applyFill="1" applyBorder="1" applyAlignment="1">
      <alignment horizontal="center" vertical="center"/>
    </xf>
    <xf numFmtId="0" fontId="6" fillId="37" borderId="20" xfId="0" applyFont="1" applyFill="1" applyBorder="1" applyAlignment="1">
      <alignment horizontal="center" vertical="center" wrapText="1"/>
    </xf>
    <xf numFmtId="180" fontId="6" fillId="37" borderId="21" xfId="0" applyNumberFormat="1" applyFont="1" applyFill="1" applyBorder="1" applyAlignment="1">
      <alignment horizontal="center" vertical="center" wrapText="1"/>
    </xf>
    <xf numFmtId="0" fontId="6" fillId="37" borderId="22" xfId="0" applyFont="1" applyFill="1" applyBorder="1" applyAlignment="1">
      <alignment horizontal="center" vertical="center" wrapText="1"/>
    </xf>
    <xf numFmtId="0" fontId="7" fillId="37" borderId="20" xfId="0" applyFont="1" applyFill="1" applyBorder="1" applyAlignment="1">
      <alignment horizontal="center" vertical="center" wrapText="1"/>
    </xf>
    <xf numFmtId="3" fontId="7" fillId="37" borderId="20" xfId="0" applyNumberFormat="1" applyFont="1" applyFill="1" applyBorder="1" applyAlignment="1">
      <alignment horizontal="center" vertical="center" textRotation="90" wrapText="1"/>
    </xf>
    <xf numFmtId="3" fontId="7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3" borderId="20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12" borderId="22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8" borderId="20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4" borderId="20" xfId="0" applyNumberFormat="1" applyFont="1" applyFill="1" applyBorder="1" applyAlignment="1" applyProtection="1">
      <alignment horizontal="center" vertical="center" wrapText="1"/>
      <protection locked="0"/>
    </xf>
    <xf numFmtId="3" fontId="3" fillId="38" borderId="20" xfId="0" applyNumberFormat="1" applyFont="1" applyFill="1" applyBorder="1" applyAlignment="1" applyProtection="1">
      <alignment horizontal="center" vertical="center" wrapText="1"/>
      <protection locked="0"/>
    </xf>
    <xf numFmtId="0" fontId="6" fillId="36" borderId="20" xfId="0" applyFont="1" applyFill="1" applyBorder="1" applyAlignment="1" applyProtection="1">
      <alignment horizontal="center" vertical="center" textRotation="90" wrapText="1"/>
      <protection locked="0"/>
    </xf>
    <xf numFmtId="0" fontId="9" fillId="36" borderId="20" xfId="0" applyFont="1" applyFill="1" applyBorder="1" applyAlignment="1" applyProtection="1">
      <alignment horizontal="center" vertical="center" wrapText="1"/>
      <protection locked="0"/>
    </xf>
    <xf numFmtId="0" fontId="2" fillId="36" borderId="23" xfId="0" applyFont="1" applyFill="1" applyBorder="1" applyAlignment="1">
      <alignment wrapText="1"/>
    </xf>
    <xf numFmtId="0" fontId="2" fillId="39" borderId="19" xfId="0" applyFont="1" applyFill="1" applyBorder="1" applyAlignment="1">
      <alignment horizontal="center" vertical="center" wrapText="1"/>
    </xf>
    <xf numFmtId="0" fontId="2" fillId="39" borderId="24" xfId="0" applyFont="1" applyFill="1" applyBorder="1" applyAlignment="1">
      <alignment horizontal="center" vertical="center" wrapText="1"/>
    </xf>
    <xf numFmtId="0" fontId="3" fillId="39" borderId="22" xfId="0" applyFont="1" applyFill="1" applyBorder="1" applyAlignment="1">
      <alignment horizontal="center" vertical="center" wrapText="1"/>
    </xf>
    <xf numFmtId="0" fontId="64" fillId="40" borderId="22" xfId="0" applyFont="1" applyFill="1" applyBorder="1" applyAlignment="1">
      <alignment horizontal="center" vertical="center" wrapText="1"/>
    </xf>
    <xf numFmtId="0" fontId="2" fillId="41" borderId="22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>
      <alignment horizontal="center" vertical="center" wrapText="1"/>
    </xf>
    <xf numFmtId="0" fontId="64" fillId="39" borderId="22" xfId="0" applyFont="1" applyFill="1" applyBorder="1" applyAlignment="1">
      <alignment wrapText="1"/>
    </xf>
    <xf numFmtId="4" fontId="65" fillId="40" borderId="22" xfId="0" applyNumberFormat="1" applyFont="1" applyFill="1" applyBorder="1" applyAlignment="1">
      <alignment horizontal="center" vertical="center"/>
    </xf>
    <xf numFmtId="4" fontId="65" fillId="40" borderId="22" xfId="48" applyNumberFormat="1" applyFont="1" applyFill="1" applyBorder="1" applyAlignment="1">
      <alignment horizontal="center" vertical="center"/>
    </xf>
    <xf numFmtId="4" fontId="65" fillId="19" borderId="22" xfId="48" applyNumberFormat="1" applyFont="1" applyFill="1" applyBorder="1" applyAlignment="1">
      <alignment horizontal="center" vertical="center"/>
    </xf>
    <xf numFmtId="4" fontId="65" fillId="8" borderId="22" xfId="48" applyNumberFormat="1" applyFont="1" applyFill="1" applyBorder="1" applyAlignment="1">
      <alignment horizontal="center" vertical="center"/>
    </xf>
    <xf numFmtId="4" fontId="65" fillId="19" borderId="25" xfId="48" applyNumberFormat="1" applyFont="1" applyFill="1" applyBorder="1" applyAlignment="1">
      <alignment horizontal="center" vertical="center"/>
    </xf>
    <xf numFmtId="4" fontId="66" fillId="8" borderId="22" xfId="0" applyNumberFormat="1" applyFont="1" applyFill="1" applyBorder="1" applyAlignment="1">
      <alignment horizontal="center" vertical="center"/>
    </xf>
    <xf numFmtId="4" fontId="65" fillId="19" borderId="24" xfId="48" applyNumberFormat="1" applyFont="1" applyFill="1" applyBorder="1" applyAlignment="1">
      <alignment horizontal="center" vertical="center"/>
    </xf>
    <xf numFmtId="3" fontId="3" fillId="8" borderId="20" xfId="0" applyNumberFormat="1" applyFont="1" applyFill="1" applyBorder="1" applyAlignment="1" applyProtection="1">
      <alignment horizontal="center" vertical="center" wrapText="1"/>
      <protection locked="0"/>
    </xf>
    <xf numFmtId="0" fontId="10" fillId="41" borderId="22" xfId="0" applyFont="1" applyFill="1" applyBorder="1" applyAlignment="1" applyProtection="1">
      <alignment horizontal="center" vertical="center" textRotation="90" wrapText="1"/>
      <protection locked="0"/>
    </xf>
    <xf numFmtId="0" fontId="7" fillId="42" borderId="22" xfId="0" applyFont="1" applyFill="1" applyBorder="1" applyAlignment="1" applyProtection="1">
      <alignment horizontal="center" vertical="center" textRotation="90" wrapText="1"/>
      <protection locked="0"/>
    </xf>
    <xf numFmtId="0" fontId="7" fillId="0" borderId="22" xfId="0" applyFont="1" applyFill="1" applyBorder="1" applyAlignment="1" applyProtection="1">
      <alignment horizontal="center" vertical="center" textRotation="90" wrapText="1"/>
      <protection locked="0"/>
    </xf>
    <xf numFmtId="0" fontId="7" fillId="0" borderId="26" xfId="0" applyFont="1" applyFill="1" applyBorder="1" applyAlignment="1">
      <alignment horizontal="center" vertical="center" textRotation="90" wrapText="1"/>
    </xf>
    <xf numFmtId="0" fontId="2" fillId="39" borderId="27" xfId="0" applyFont="1" applyFill="1" applyBorder="1" applyAlignment="1">
      <alignment horizontal="center" vertical="center" wrapText="1"/>
    </xf>
    <xf numFmtId="0" fontId="2" fillId="41" borderId="22" xfId="0" applyFont="1" applyFill="1" applyBorder="1" applyAlignment="1">
      <alignment horizontal="center" vertical="center" wrapText="1"/>
    </xf>
    <xf numFmtId="0" fontId="10" fillId="41" borderId="22" xfId="0" applyFont="1" applyFill="1" applyBorder="1" applyAlignment="1">
      <alignment horizontal="center" vertical="center" textRotation="90" wrapText="1"/>
    </xf>
    <xf numFmtId="0" fontId="2" fillId="39" borderId="28" xfId="0" applyFont="1" applyFill="1" applyBorder="1" applyAlignment="1">
      <alignment horizontal="center" vertical="center" wrapText="1"/>
    </xf>
    <xf numFmtId="0" fontId="10" fillId="41" borderId="13" xfId="0" applyFont="1" applyFill="1" applyBorder="1" applyAlignment="1">
      <alignment horizontal="center" vertical="center" textRotation="90" wrapText="1"/>
    </xf>
    <xf numFmtId="0" fontId="7" fillId="39" borderId="25" xfId="0" applyFont="1" applyFill="1" applyBorder="1" applyAlignment="1" applyProtection="1">
      <alignment horizontal="center" vertical="center" textRotation="90" wrapText="1"/>
      <protection locked="0"/>
    </xf>
    <xf numFmtId="0" fontId="7" fillId="39" borderId="29" xfId="0" applyFont="1" applyFill="1" applyBorder="1" applyAlignment="1" applyProtection="1">
      <alignment horizontal="center" vertical="center" textRotation="90" wrapText="1"/>
      <protection locked="0"/>
    </xf>
    <xf numFmtId="4" fontId="65" fillId="19" borderId="22" xfId="0" applyNumberFormat="1" applyFont="1" applyFill="1" applyBorder="1" applyAlignment="1">
      <alignment horizontal="center" vertical="center"/>
    </xf>
    <xf numFmtId="4" fontId="65" fillId="8" borderId="22" xfId="0" applyNumberFormat="1" applyFont="1" applyFill="1" applyBorder="1" applyAlignment="1">
      <alignment horizontal="center" vertical="center"/>
    </xf>
    <xf numFmtId="0" fontId="0" fillId="39" borderId="22" xfId="0" applyFill="1" applyBorder="1" applyAlignment="1">
      <alignment wrapText="1"/>
    </xf>
    <xf numFmtId="1" fontId="0" fillId="39" borderId="22" xfId="0" applyNumberFormat="1" applyFill="1" applyBorder="1" applyAlignment="1">
      <alignment horizontal="center" vertical="center" wrapText="1"/>
    </xf>
    <xf numFmtId="0" fontId="67" fillId="39" borderId="22" xfId="0" applyFont="1" applyFill="1" applyBorder="1" applyAlignment="1">
      <alignment wrapText="1"/>
    </xf>
    <xf numFmtId="1" fontId="0" fillId="39" borderId="22" xfId="0" applyNumberForma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11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2" fillId="0" borderId="0" xfId="0" applyFont="1" applyAlignment="1">
      <alignment/>
    </xf>
    <xf numFmtId="4" fontId="64" fillId="0" borderId="0" xfId="48" applyNumberFormat="1" applyFont="1" applyFill="1" applyAlignment="1">
      <alignment/>
    </xf>
    <xf numFmtId="0" fontId="7" fillId="39" borderId="10" xfId="0" applyFont="1" applyFill="1" applyBorder="1" applyAlignment="1">
      <alignment horizontal="center" vertical="center" wrapText="1"/>
    </xf>
    <xf numFmtId="3" fontId="15" fillId="34" borderId="12" xfId="0" applyNumberFormat="1" applyFont="1" applyFill="1" applyBorder="1" applyAlignment="1" applyProtection="1">
      <alignment horizontal="center" vertical="center" textRotation="90" wrapText="1"/>
      <protection/>
    </xf>
    <xf numFmtId="3" fontId="15" fillId="35" borderId="13" xfId="0" applyNumberFormat="1" applyFont="1" applyFill="1" applyBorder="1" applyAlignment="1" applyProtection="1">
      <alignment horizontal="center" vertical="center" textRotation="90" wrapText="1"/>
      <protection/>
    </xf>
    <xf numFmtId="3" fontId="15" fillId="34" borderId="13" xfId="0" applyNumberFormat="1" applyFont="1" applyFill="1" applyBorder="1" applyAlignment="1" applyProtection="1">
      <alignment horizontal="center" vertical="center" textRotation="90" wrapText="1"/>
      <protection/>
    </xf>
    <xf numFmtId="3" fontId="15" fillId="35" borderId="14" xfId="0" applyNumberFormat="1" applyFont="1" applyFill="1" applyBorder="1" applyAlignment="1" applyProtection="1">
      <alignment horizontal="center" vertical="center" textRotation="90" wrapText="1"/>
      <protection/>
    </xf>
    <xf numFmtId="3" fontId="2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3" fontId="2" fillId="33" borderId="20" xfId="0" applyNumberFormat="1" applyFont="1" applyFill="1" applyBorder="1" applyAlignment="1" applyProtection="1">
      <alignment horizontal="center" vertical="center" textRotation="90" wrapText="1"/>
      <protection locked="0"/>
    </xf>
    <xf numFmtId="3" fontId="2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3" fontId="2" fillId="38" borderId="20" xfId="0" applyNumberFormat="1" applyFont="1" applyFill="1" applyBorder="1" applyAlignment="1" applyProtection="1">
      <alignment horizontal="center" vertical="center" textRotation="90" wrapText="1"/>
      <protection locked="0"/>
    </xf>
    <xf numFmtId="3" fontId="3" fillId="34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36" borderId="20" xfId="0" applyFont="1" applyFill="1" applyBorder="1" applyAlignment="1" applyProtection="1">
      <alignment horizontal="center" vertical="center" textRotation="90" wrapText="1"/>
      <protection locked="0"/>
    </xf>
    <xf numFmtId="0" fontId="68" fillId="39" borderId="22" xfId="0" applyFont="1" applyFill="1" applyBorder="1" applyAlignment="1">
      <alignment vertical="center" wrapText="1"/>
    </xf>
    <xf numFmtId="1" fontId="69" fillId="39" borderId="22" xfId="0" applyNumberFormat="1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left" vertical="center" wrapText="1"/>
    </xf>
    <xf numFmtId="0" fontId="70" fillId="39" borderId="22" xfId="0" applyFont="1" applyFill="1" applyBorder="1" applyAlignment="1">
      <alignment wrapText="1"/>
    </xf>
    <xf numFmtId="0" fontId="71" fillId="39" borderId="22" xfId="0" applyFont="1" applyFill="1" applyBorder="1" applyAlignment="1">
      <alignment wrapText="1"/>
    </xf>
    <xf numFmtId="4" fontId="64" fillId="43" borderId="22" xfId="0" applyNumberFormat="1" applyFont="1" applyFill="1" applyBorder="1" applyAlignment="1">
      <alignment/>
    </xf>
    <xf numFmtId="4" fontId="64" fillId="40" borderId="22" xfId="48" applyNumberFormat="1" applyFont="1" applyFill="1" applyBorder="1" applyAlignment="1">
      <alignment/>
    </xf>
    <xf numFmtId="4" fontId="64" fillId="44" borderId="22" xfId="48" applyNumberFormat="1" applyFont="1" applyFill="1" applyBorder="1" applyAlignment="1">
      <alignment/>
    </xf>
    <xf numFmtId="4" fontId="64" fillId="39" borderId="22" xfId="48" applyNumberFormat="1" applyFont="1" applyFill="1" applyBorder="1" applyAlignment="1">
      <alignment/>
    </xf>
    <xf numFmtId="4" fontId="64" fillId="39" borderId="25" xfId="48" applyNumberFormat="1" applyFont="1" applyFill="1" applyBorder="1" applyAlignment="1">
      <alignment/>
    </xf>
    <xf numFmtId="4" fontId="0" fillId="39" borderId="22" xfId="0" applyNumberFormat="1" applyFill="1" applyBorder="1" applyAlignment="1">
      <alignment/>
    </xf>
    <xf numFmtId="4" fontId="64" fillId="39" borderId="24" xfId="48" applyNumberFormat="1" applyFont="1" applyFill="1" applyBorder="1" applyAlignment="1">
      <alignment/>
    </xf>
    <xf numFmtId="0" fontId="7" fillId="41" borderId="22" xfId="0" applyFont="1" applyFill="1" applyBorder="1" applyAlignment="1" applyProtection="1">
      <alignment horizontal="center" vertical="center" textRotation="90" wrapText="1"/>
      <protection locked="0"/>
    </xf>
    <xf numFmtId="1" fontId="69" fillId="39" borderId="22" xfId="48" applyNumberFormat="1" applyFont="1" applyFill="1" applyBorder="1" applyAlignment="1">
      <alignment horizontal="center" vertical="center" wrapText="1"/>
    </xf>
    <xf numFmtId="4" fontId="64" fillId="0" borderId="22" xfId="0" applyNumberFormat="1" applyFont="1" applyFill="1" applyBorder="1" applyAlignment="1">
      <alignment/>
    </xf>
    <xf numFmtId="0" fontId="7" fillId="41" borderId="22" xfId="0" applyFont="1" applyFill="1" applyBorder="1" applyAlignment="1">
      <alignment horizontal="center" vertical="center" textRotation="90" wrapText="1"/>
    </xf>
    <xf numFmtId="0" fontId="7" fillId="41" borderId="13" xfId="0" applyFont="1" applyFill="1" applyBorder="1" applyAlignment="1">
      <alignment horizontal="center" vertical="center" textRotation="90" wrapText="1"/>
    </xf>
    <xf numFmtId="1" fontId="69" fillId="39" borderId="22" xfId="0" applyNumberFormat="1" applyFont="1" applyFill="1" applyBorder="1" applyAlignment="1">
      <alignment horizontal="center" vertical="center"/>
    </xf>
    <xf numFmtId="0" fontId="68" fillId="39" borderId="22" xfId="0" applyFont="1" applyFill="1" applyBorder="1" applyAlignment="1">
      <alignment wrapText="1"/>
    </xf>
    <xf numFmtId="0" fontId="68" fillId="39" borderId="22" xfId="0" applyFont="1" applyFill="1" applyBorder="1" applyAlignment="1">
      <alignment horizontal="left" wrapText="1"/>
    </xf>
    <xf numFmtId="43" fontId="64" fillId="0" borderId="0" xfId="48" applyFont="1" applyFill="1" applyAlignment="1">
      <alignment/>
    </xf>
    <xf numFmtId="0" fontId="0" fillId="0" borderId="0" xfId="0" applyFill="1" applyAlignment="1">
      <alignment/>
    </xf>
    <xf numFmtId="0" fontId="6" fillId="37" borderId="13" xfId="0" applyFont="1" applyFill="1" applyBorder="1" applyAlignment="1">
      <alignment horizontal="center" vertical="center" wrapText="1"/>
    </xf>
    <xf numFmtId="3" fontId="3" fillId="34" borderId="19" xfId="0" applyNumberFormat="1" applyFont="1" applyFill="1" applyBorder="1" applyAlignment="1" applyProtection="1">
      <alignment horizontal="center" vertical="center" textRotation="90" wrapText="1"/>
      <protection locked="0"/>
    </xf>
    <xf numFmtId="3" fontId="3" fillId="33" borderId="20" xfId="0" applyNumberFormat="1" applyFont="1" applyFill="1" applyBorder="1" applyAlignment="1" applyProtection="1">
      <alignment horizontal="center" vertical="center" textRotation="90" wrapText="1"/>
      <protection locked="0"/>
    </xf>
    <xf numFmtId="3" fontId="3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3" fontId="3" fillId="12" borderId="22" xfId="0" applyNumberFormat="1" applyFont="1" applyFill="1" applyBorder="1" applyAlignment="1" applyProtection="1">
      <alignment horizontal="center" vertical="center" textRotation="90" wrapText="1"/>
      <protection locked="0"/>
    </xf>
    <xf numFmtId="3" fontId="3" fillId="38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69" fillId="39" borderId="22" xfId="0" applyFont="1" applyFill="1" applyBorder="1" applyAlignment="1">
      <alignment vertical="center" wrapText="1"/>
    </xf>
    <xf numFmtId="0" fontId="64" fillId="39" borderId="22" xfId="0" applyFont="1" applyFill="1" applyBorder="1" applyAlignment="1">
      <alignment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64" fillId="39" borderId="0" xfId="0" applyFont="1" applyFill="1" applyAlignment="1">
      <alignment wrapText="1"/>
    </xf>
    <xf numFmtId="4" fontId="64" fillId="39" borderId="22" xfId="0" applyNumberFormat="1" applyFont="1" applyFill="1" applyBorder="1" applyAlignment="1">
      <alignment vertical="center"/>
    </xf>
    <xf numFmtId="4" fontId="64" fillId="39" borderId="22" xfId="48" applyNumberFormat="1" applyFont="1" applyFill="1" applyBorder="1" applyAlignment="1">
      <alignment vertical="center"/>
    </xf>
    <xf numFmtId="4" fontId="64" fillId="39" borderId="25" xfId="48" applyNumberFormat="1" applyFont="1" applyFill="1" applyBorder="1" applyAlignment="1">
      <alignment vertical="center"/>
    </xf>
    <xf numFmtId="4" fontId="0" fillId="39" borderId="22" xfId="0" applyNumberFormat="1" applyFill="1" applyBorder="1" applyAlignment="1">
      <alignment vertical="center"/>
    </xf>
    <xf numFmtId="4" fontId="64" fillId="39" borderId="24" xfId="48" applyNumberFormat="1" applyFont="1" applyFill="1" applyBorder="1" applyAlignment="1">
      <alignment vertical="center"/>
    </xf>
    <xf numFmtId="4" fontId="64" fillId="19" borderId="22" xfId="48" applyNumberFormat="1" applyFont="1" applyFill="1" applyBorder="1" applyAlignment="1">
      <alignment vertical="center"/>
    </xf>
    <xf numFmtId="0" fontId="7" fillId="0" borderId="22" xfId="0" applyFont="1" applyFill="1" applyBorder="1" applyAlignment="1">
      <alignment horizontal="left" vertical="center" wrapText="1"/>
    </xf>
    <xf numFmtId="4" fontId="64" fillId="39" borderId="22" xfId="0" applyNumberFormat="1" applyFont="1" applyFill="1" applyBorder="1" applyAlignment="1">
      <alignment/>
    </xf>
    <xf numFmtId="0" fontId="2" fillId="39" borderId="25" xfId="0" applyFont="1" applyFill="1" applyBorder="1" applyAlignment="1" applyProtection="1">
      <alignment horizontal="center" vertical="center" textRotation="90" wrapText="1"/>
      <protection locked="0"/>
    </xf>
    <xf numFmtId="0" fontId="2" fillId="39" borderId="29" xfId="0" applyFont="1" applyFill="1" applyBorder="1" applyAlignment="1" applyProtection="1">
      <alignment horizontal="center" vertical="center" textRotation="90" wrapText="1"/>
      <protection locked="0"/>
    </xf>
    <xf numFmtId="3" fontId="7" fillId="34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Fill="1" applyBorder="1" applyAlignment="1">
      <alignment horizontal="left" vertical="center" wrapText="1"/>
    </xf>
    <xf numFmtId="4" fontId="64" fillId="0" borderId="0" xfId="0" applyNumberFormat="1" applyFont="1" applyFill="1" applyAlignment="1">
      <alignment/>
    </xf>
    <xf numFmtId="0" fontId="7" fillId="0" borderId="14" xfId="0" applyFont="1" applyFill="1" applyBorder="1" applyAlignment="1">
      <alignment horizontal="center" vertical="center" textRotation="90" wrapText="1"/>
    </xf>
    <xf numFmtId="0" fontId="2" fillId="39" borderId="25" xfId="0" applyFont="1" applyFill="1" applyBorder="1" applyAlignment="1" applyProtection="1">
      <alignment horizontal="center" vertical="center" textRotation="90" wrapText="1"/>
      <protection locked="0"/>
    </xf>
    <xf numFmtId="0" fontId="2" fillId="39" borderId="29" xfId="0" applyFont="1" applyFill="1" applyBorder="1" applyAlignment="1" applyProtection="1">
      <alignment horizontal="center" vertical="center" textRotation="90" wrapText="1"/>
      <protection locked="0"/>
    </xf>
    <xf numFmtId="180" fontId="6" fillId="18" borderId="0" xfId="0" applyNumberFormat="1" applyFont="1" applyFill="1" applyBorder="1" applyAlignment="1">
      <alignment horizontal="center" vertical="center" wrapText="1"/>
    </xf>
    <xf numFmtId="180" fontId="6" fillId="18" borderId="30" xfId="0" applyNumberFormat="1" applyFont="1" applyFill="1" applyBorder="1" applyAlignment="1">
      <alignment horizontal="center" vertical="center" wrapText="1"/>
    </xf>
    <xf numFmtId="4" fontId="64" fillId="19" borderId="22" xfId="48" applyNumberFormat="1" applyFont="1" applyFill="1" applyBorder="1" applyAlignment="1">
      <alignment/>
    </xf>
    <xf numFmtId="4" fontId="64" fillId="19" borderId="25" xfId="48" applyNumberFormat="1" applyFont="1" applyFill="1" applyBorder="1" applyAlignment="1">
      <alignment/>
    </xf>
    <xf numFmtId="4" fontId="0" fillId="19" borderId="22" xfId="0" applyNumberFormat="1" applyFill="1" applyBorder="1" applyAlignment="1">
      <alignment/>
    </xf>
    <xf numFmtId="4" fontId="64" fillId="19" borderId="24" xfId="48" applyNumberFormat="1" applyFont="1" applyFill="1" applyBorder="1" applyAlignment="1">
      <alignment/>
    </xf>
    <xf numFmtId="0" fontId="64" fillId="39" borderId="22" xfId="0" applyFont="1" applyFill="1" applyBorder="1" applyAlignment="1">
      <alignment horizontal="center" vertical="center" wrapText="1"/>
    </xf>
    <xf numFmtId="0" fontId="64" fillId="40" borderId="22" xfId="0" applyFont="1" applyFill="1" applyBorder="1" applyAlignment="1">
      <alignment wrapText="1"/>
    </xf>
    <xf numFmtId="4" fontId="64" fillId="39" borderId="22" xfId="0" applyNumberFormat="1" applyFont="1" applyFill="1" applyBorder="1" applyAlignment="1">
      <alignment horizontal="center" vertical="center" wrapText="1"/>
    </xf>
    <xf numFmtId="4" fontId="64" fillId="39" borderId="22" xfId="48" applyNumberFormat="1" applyFont="1" applyFill="1" applyBorder="1" applyAlignment="1">
      <alignment horizontal="center" vertical="center" wrapText="1"/>
    </xf>
    <xf numFmtId="9" fontId="2" fillId="0" borderId="22" xfId="0" applyNumberFormat="1" applyFont="1" applyFill="1" applyBorder="1" applyAlignment="1">
      <alignment horizontal="center" vertical="center" wrapText="1"/>
    </xf>
    <xf numFmtId="4" fontId="64" fillId="39" borderId="22" xfId="48" applyNumberFormat="1" applyFont="1" applyFill="1" applyBorder="1" applyAlignment="1">
      <alignment horizontal="center" vertical="center"/>
    </xf>
    <xf numFmtId="0" fontId="2" fillId="39" borderId="22" xfId="0" applyFont="1" applyFill="1" applyBorder="1" applyAlignment="1">
      <alignment horizontal="center" vertical="center" wrapText="1"/>
    </xf>
    <xf numFmtId="0" fontId="64" fillId="43" borderId="22" xfId="0" applyFont="1" applyFill="1" applyBorder="1" applyAlignment="1">
      <alignment wrapText="1"/>
    </xf>
    <xf numFmtId="4" fontId="0" fillId="0" borderId="22" xfId="0" applyNumberFormat="1" applyBorder="1" applyAlignment="1">
      <alignment/>
    </xf>
    <xf numFmtId="0" fontId="6" fillId="14" borderId="11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 applyProtection="1">
      <alignment horizontal="left" vertical="center" wrapText="1"/>
      <protection locked="0"/>
    </xf>
    <xf numFmtId="0" fontId="7" fillId="33" borderId="0" xfId="0" applyFont="1" applyFill="1" applyBorder="1" applyAlignment="1" applyProtection="1">
      <alignment horizontal="left" vertical="center" wrapText="1"/>
      <protection locked="0"/>
    </xf>
    <xf numFmtId="3" fontId="7" fillId="18" borderId="16" xfId="0" applyNumberFormat="1" applyFont="1" applyFill="1" applyBorder="1" applyAlignment="1" applyProtection="1">
      <alignment horizontal="center" vertical="center" wrapText="1"/>
      <protection locked="0"/>
    </xf>
    <xf numFmtId="3" fontId="7" fillId="18" borderId="16" xfId="0" applyNumberFormat="1" applyFont="1" applyFill="1" applyBorder="1" applyAlignment="1">
      <alignment horizontal="center" vertical="center" textRotation="90"/>
    </xf>
    <xf numFmtId="0" fontId="7" fillId="18" borderId="16" xfId="0" applyFont="1" applyFill="1" applyBorder="1" applyAlignment="1">
      <alignment horizontal="center" vertical="center" textRotation="90"/>
    </xf>
    <xf numFmtId="0" fontId="7" fillId="18" borderId="17" xfId="0" applyFont="1" applyFill="1" applyBorder="1" applyAlignment="1">
      <alignment horizontal="center" vertical="center" textRotation="90"/>
    </xf>
    <xf numFmtId="3" fontId="7" fillId="34" borderId="15" xfId="0" applyNumberFormat="1" applyFont="1" applyFill="1" applyBorder="1" applyAlignment="1">
      <alignment horizontal="center" vertical="center" textRotation="90"/>
    </xf>
    <xf numFmtId="3" fontId="7" fillId="34" borderId="16" xfId="0" applyNumberFormat="1" applyFont="1" applyFill="1" applyBorder="1" applyAlignment="1">
      <alignment horizontal="center" vertical="center" textRotation="90"/>
    </xf>
    <xf numFmtId="0" fontId="7" fillId="36" borderId="18" xfId="0" applyFont="1" applyFill="1" applyBorder="1" applyAlignment="1">
      <alignment horizontal="center" vertical="center" textRotation="90"/>
    </xf>
    <xf numFmtId="0" fontId="7" fillId="36" borderId="16" xfId="0" applyFont="1" applyFill="1" applyBorder="1" applyAlignment="1">
      <alignment horizontal="center" vertical="center" textRotation="90"/>
    </xf>
    <xf numFmtId="0" fontId="7" fillId="36" borderId="17" xfId="0" applyFont="1" applyFill="1" applyBorder="1" applyAlignment="1">
      <alignment horizontal="center" vertical="center" textRotation="90" wrapText="1"/>
    </xf>
    <xf numFmtId="0" fontId="6" fillId="37" borderId="31" xfId="0" applyFont="1" applyFill="1" applyBorder="1" applyAlignment="1">
      <alignment horizontal="center" vertical="center" wrapText="1"/>
    </xf>
    <xf numFmtId="0" fontId="6" fillId="37" borderId="20" xfId="0" applyFont="1" applyFill="1" applyBorder="1" applyAlignment="1" applyProtection="1">
      <alignment horizontal="center" vertical="center" textRotation="90" wrapText="1"/>
      <protection locked="0"/>
    </xf>
    <xf numFmtId="0" fontId="6" fillId="37" borderId="23" xfId="0" applyFont="1" applyFill="1" applyBorder="1" applyAlignment="1" applyProtection="1">
      <alignment horizontal="center" vertical="center" textRotation="90" wrapText="1"/>
      <protection locked="0"/>
    </xf>
    <xf numFmtId="3" fontId="6" fillId="34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36" borderId="20" xfId="0" applyFont="1" applyFill="1" applyBorder="1" applyAlignment="1" applyProtection="1">
      <alignment horizontal="center" vertical="center" wrapText="1"/>
      <protection locked="0"/>
    </xf>
    <xf numFmtId="0" fontId="7" fillId="36" borderId="23" xfId="0" applyFont="1" applyFill="1" applyBorder="1" applyAlignment="1">
      <alignment wrapText="1"/>
    </xf>
    <xf numFmtId="0" fontId="7" fillId="42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left" vertical="center" wrapText="1"/>
    </xf>
    <xf numFmtId="0" fontId="7" fillId="41" borderId="33" xfId="0" applyFont="1" applyFill="1" applyBorder="1" applyAlignment="1" applyProtection="1">
      <alignment horizontal="center" vertical="center" wrapText="1"/>
      <protection locked="0"/>
    </xf>
    <xf numFmtId="0" fontId="7" fillId="0" borderId="33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Border="1" applyAlignment="1">
      <alignment horizontal="center" vertical="center" wrapText="1"/>
    </xf>
    <xf numFmtId="3" fontId="7" fillId="45" borderId="33" xfId="0" applyNumberFormat="1" applyFont="1" applyFill="1" applyBorder="1" applyAlignment="1">
      <alignment vertical="center" textRotation="90" wrapText="1"/>
    </xf>
    <xf numFmtId="3" fontId="7" fillId="0" borderId="33" xfId="0" applyNumberFormat="1" applyFont="1" applyFill="1" applyBorder="1" applyAlignment="1">
      <alignment horizontal="center" vertical="center" textRotation="90" wrapText="1"/>
    </xf>
    <xf numFmtId="0" fontId="7" fillId="45" borderId="33" xfId="0" applyFont="1" applyFill="1" applyBorder="1" applyAlignment="1" applyProtection="1">
      <alignment vertical="center" textRotation="90" wrapText="1"/>
      <protection locked="0"/>
    </xf>
    <xf numFmtId="3" fontId="7" fillId="0" borderId="32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33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20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20" xfId="0" applyNumberFormat="1" applyFont="1" applyFill="1" applyBorder="1" applyAlignment="1" applyProtection="1">
      <alignment vertical="center" textRotation="90" wrapText="1"/>
      <protection locked="0"/>
    </xf>
    <xf numFmtId="0" fontId="7" fillId="41" borderId="20" xfId="0" applyFont="1" applyFill="1" applyBorder="1" applyAlignment="1" applyProtection="1">
      <alignment horizontal="center" vertical="center" textRotation="90" wrapText="1"/>
      <protection locked="0"/>
    </xf>
    <xf numFmtId="0" fontId="7" fillId="42" borderId="20" xfId="0" applyFont="1" applyFill="1" applyBorder="1" applyAlignment="1" applyProtection="1">
      <alignment vertical="center" textRotation="90" wrapText="1"/>
      <protection locked="0"/>
    </xf>
    <xf numFmtId="0" fontId="7" fillId="0" borderId="20" xfId="0" applyFont="1" applyFill="1" applyBorder="1" applyAlignment="1" applyProtection="1">
      <alignment vertical="center" textRotation="90" wrapText="1"/>
      <protection locked="0"/>
    </xf>
    <xf numFmtId="0" fontId="7" fillId="0" borderId="34" xfId="0" applyFont="1" applyFill="1" applyBorder="1" applyAlignment="1">
      <alignment horizontal="center" vertical="center" textRotation="90" wrapText="1"/>
    </xf>
    <xf numFmtId="0" fontId="7" fillId="42" borderId="24" xfId="0" applyFont="1" applyFill="1" applyBorder="1" applyAlignment="1">
      <alignment horizontal="center" vertical="center" wrapText="1"/>
    </xf>
    <xf numFmtId="0" fontId="7" fillId="41" borderId="22" xfId="0" applyFont="1" applyFill="1" applyBorder="1" applyAlignment="1" applyProtection="1">
      <alignment horizontal="center" vertical="center" wrapText="1"/>
      <protection locked="0"/>
    </xf>
    <xf numFmtId="0" fontId="7" fillId="0" borderId="22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3" fontId="7" fillId="45" borderId="22" xfId="0" applyNumberFormat="1" applyFont="1" applyFill="1" applyBorder="1" applyAlignment="1">
      <alignment vertical="center" textRotation="90" wrapText="1"/>
    </xf>
    <xf numFmtId="3" fontId="7" fillId="0" borderId="22" xfId="0" applyNumberFormat="1" applyFont="1" applyFill="1" applyBorder="1" applyAlignment="1">
      <alignment horizontal="center" vertical="center" textRotation="90" wrapText="1"/>
    </xf>
    <xf numFmtId="0" fontId="7" fillId="45" borderId="22" xfId="0" applyFont="1" applyFill="1" applyBorder="1" applyAlignment="1" applyProtection="1">
      <alignment vertical="center" textRotation="90" wrapText="1"/>
      <protection locked="0"/>
    </xf>
    <xf numFmtId="3" fontId="7" fillId="0" borderId="24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22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22" xfId="0" applyNumberFormat="1" applyFont="1" applyFill="1" applyBorder="1" applyAlignment="1" applyProtection="1">
      <alignment vertical="center" textRotation="90" wrapText="1"/>
      <protection locked="0"/>
    </xf>
    <xf numFmtId="0" fontId="7" fillId="42" borderId="22" xfId="0" applyFont="1" applyFill="1" applyBorder="1" applyAlignment="1" applyProtection="1">
      <alignment vertical="center" textRotation="90" wrapText="1"/>
      <protection locked="0"/>
    </xf>
    <xf numFmtId="0" fontId="7" fillId="0" borderId="22" xfId="0" applyFont="1" applyFill="1" applyBorder="1" applyAlignment="1" applyProtection="1">
      <alignment vertical="center" textRotation="90" wrapText="1"/>
      <protection locked="0"/>
    </xf>
    <xf numFmtId="0" fontId="7" fillId="41" borderId="22" xfId="0" applyFont="1" applyFill="1" applyBorder="1" applyAlignment="1">
      <alignment horizontal="center" vertical="center" wrapText="1"/>
    </xf>
    <xf numFmtId="0" fontId="7" fillId="42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left" vertical="center" wrapText="1"/>
    </xf>
    <xf numFmtId="0" fontId="7" fillId="41" borderId="36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3" fontId="7" fillId="45" borderId="36" xfId="0" applyNumberFormat="1" applyFont="1" applyFill="1" applyBorder="1" applyAlignment="1">
      <alignment vertical="center" textRotation="90" wrapText="1"/>
    </xf>
    <xf numFmtId="3" fontId="7" fillId="0" borderId="36" xfId="0" applyNumberFormat="1" applyFont="1" applyFill="1" applyBorder="1" applyAlignment="1">
      <alignment horizontal="center" vertical="center" textRotation="90" wrapText="1"/>
    </xf>
    <xf numFmtId="0" fontId="7" fillId="45" borderId="36" xfId="0" applyFont="1" applyFill="1" applyBorder="1" applyAlignment="1" applyProtection="1">
      <alignment vertical="center" textRotation="90" wrapText="1"/>
      <protection locked="0"/>
    </xf>
    <xf numFmtId="3" fontId="7" fillId="0" borderId="35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36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37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37" xfId="0" applyNumberFormat="1" applyFont="1" applyFill="1" applyBorder="1" applyAlignment="1" applyProtection="1">
      <alignment vertical="center" textRotation="90" wrapText="1"/>
      <protection locked="0"/>
    </xf>
    <xf numFmtId="0" fontId="7" fillId="41" borderId="37" xfId="0" applyFont="1" applyFill="1" applyBorder="1" applyAlignment="1">
      <alignment horizontal="center" vertical="center" textRotation="90" wrapText="1"/>
    </xf>
    <xf numFmtId="0" fontId="7" fillId="42" borderId="37" xfId="0" applyFont="1" applyFill="1" applyBorder="1" applyAlignment="1" applyProtection="1">
      <alignment vertical="center" textRotation="90" wrapText="1"/>
      <protection locked="0"/>
    </xf>
    <xf numFmtId="0" fontId="7" fillId="0" borderId="37" xfId="0" applyFont="1" applyFill="1" applyBorder="1" applyAlignment="1" applyProtection="1">
      <alignment vertical="center" textRotation="90" wrapText="1"/>
      <protection locked="0"/>
    </xf>
    <xf numFmtId="0" fontId="7" fillId="42" borderId="38" xfId="0" applyFont="1" applyFill="1" applyBorder="1" applyAlignment="1">
      <alignment horizontal="center" vertical="center" wrapText="1"/>
    </xf>
    <xf numFmtId="0" fontId="7" fillId="42" borderId="33" xfId="0" applyFont="1" applyFill="1" applyBorder="1" applyAlignment="1">
      <alignment horizontal="center" vertical="center" wrapText="1"/>
    </xf>
    <xf numFmtId="3" fontId="7" fillId="35" borderId="33" xfId="0" applyNumberFormat="1" applyFont="1" applyFill="1" applyBorder="1" applyAlignment="1">
      <alignment vertical="center" textRotation="90" wrapText="1"/>
    </xf>
    <xf numFmtId="0" fontId="7" fillId="0" borderId="33" xfId="0" applyFont="1" applyFill="1" applyBorder="1" applyAlignment="1" applyProtection="1">
      <alignment vertical="center" textRotation="90" wrapText="1"/>
      <protection locked="0"/>
    </xf>
    <xf numFmtId="0" fontId="7" fillId="41" borderId="33" xfId="0" applyFont="1" applyFill="1" applyBorder="1" applyAlignment="1" applyProtection="1">
      <alignment horizontal="center" vertical="center" textRotation="90" wrapText="1"/>
      <protection locked="0"/>
    </xf>
    <xf numFmtId="0" fontId="7" fillId="42" borderId="33" xfId="0" applyFont="1" applyFill="1" applyBorder="1" applyAlignment="1" applyProtection="1">
      <alignment vertical="center" textRotation="90" wrapText="1"/>
      <protection locked="0"/>
    </xf>
    <xf numFmtId="0" fontId="7" fillId="42" borderId="22" xfId="0" applyFont="1" applyFill="1" applyBorder="1" applyAlignment="1">
      <alignment horizontal="center" vertical="center" wrapText="1"/>
    </xf>
    <xf numFmtId="9" fontId="7" fillId="0" borderId="22" xfId="0" applyNumberFormat="1" applyFont="1" applyFill="1" applyBorder="1" applyAlignment="1">
      <alignment horizontal="center" vertical="center" wrapText="1"/>
    </xf>
    <xf numFmtId="9" fontId="7" fillId="0" borderId="22" xfId="0" applyNumberFormat="1" applyFont="1" applyBorder="1" applyAlignment="1">
      <alignment horizontal="center" vertical="center" wrapText="1"/>
    </xf>
    <xf numFmtId="3" fontId="7" fillId="35" borderId="22" xfId="0" applyNumberFormat="1" applyFont="1" applyFill="1" applyBorder="1" applyAlignment="1">
      <alignment vertical="center" textRotation="90" wrapText="1"/>
    </xf>
    <xf numFmtId="9" fontId="7" fillId="35" borderId="22" xfId="0" applyNumberFormat="1" applyFont="1" applyFill="1" applyBorder="1" applyAlignment="1">
      <alignment vertical="center" textRotation="90" wrapText="1"/>
    </xf>
    <xf numFmtId="0" fontId="7" fillId="42" borderId="36" xfId="0" applyFont="1" applyFill="1" applyBorder="1" applyAlignment="1">
      <alignment horizontal="center" vertical="center" wrapText="1"/>
    </xf>
    <xf numFmtId="0" fontId="72" fillId="0" borderId="36" xfId="0" applyFont="1" applyBorder="1" applyAlignment="1">
      <alignment horizontal="center" vertical="center"/>
    </xf>
    <xf numFmtId="3" fontId="7" fillId="0" borderId="33" xfId="0" applyNumberFormat="1" applyFont="1" applyFill="1" applyBorder="1" applyAlignment="1">
      <alignment vertical="center" textRotation="90" wrapText="1"/>
    </xf>
    <xf numFmtId="3" fontId="7" fillId="0" borderId="33" xfId="0" applyNumberFormat="1" applyFont="1" applyFill="1" applyBorder="1" applyAlignment="1" applyProtection="1">
      <alignment vertical="center" textRotation="90" wrapText="1"/>
      <protection locked="0"/>
    </xf>
    <xf numFmtId="0" fontId="7" fillId="46" borderId="33" xfId="0" applyFont="1" applyFill="1" applyBorder="1" applyAlignment="1" applyProtection="1">
      <alignment horizontal="center" vertical="center" textRotation="90" wrapText="1"/>
      <protection locked="0"/>
    </xf>
    <xf numFmtId="0" fontId="7" fillId="35" borderId="22" xfId="0" applyFont="1" applyFill="1" applyBorder="1" applyAlignment="1">
      <alignment horizontal="center" vertical="center" wrapText="1"/>
    </xf>
    <xf numFmtId="0" fontId="7" fillId="35" borderId="22" xfId="0" applyFont="1" applyFill="1" applyBorder="1" applyAlignment="1">
      <alignment horizontal="left" vertical="center" wrapText="1"/>
    </xf>
    <xf numFmtId="0" fontId="7" fillId="47" borderId="22" xfId="0" applyFont="1" applyFill="1" applyBorder="1" applyAlignment="1" applyProtection="1">
      <alignment horizontal="center" vertical="center" wrapText="1"/>
      <protection locked="0"/>
    </xf>
    <xf numFmtId="0" fontId="7" fillId="35" borderId="22" xfId="0" applyFont="1" applyFill="1" applyBorder="1" applyAlignment="1">
      <alignment/>
    </xf>
    <xf numFmtId="3" fontId="7" fillId="35" borderId="22" xfId="0" applyNumberFormat="1" applyFont="1" applyFill="1" applyBorder="1" applyAlignment="1">
      <alignment horizontal="center" vertical="center" textRotation="90" wrapText="1"/>
    </xf>
    <xf numFmtId="0" fontId="7" fillId="0" borderId="22" xfId="0" applyFont="1" applyBorder="1" applyAlignment="1">
      <alignment/>
    </xf>
    <xf numFmtId="0" fontId="7" fillId="46" borderId="22" xfId="0" applyFont="1" applyFill="1" applyBorder="1" applyAlignment="1" applyProtection="1">
      <alignment horizontal="center" vertical="center" textRotation="90" wrapText="1"/>
      <protection locked="0"/>
    </xf>
    <xf numFmtId="0" fontId="7" fillId="47" borderId="22" xfId="0" applyFont="1" applyFill="1" applyBorder="1" applyAlignment="1">
      <alignment horizontal="center" vertical="center" wrapText="1"/>
    </xf>
    <xf numFmtId="0" fontId="7" fillId="0" borderId="22" xfId="0" applyFont="1" applyBorder="1" applyAlignment="1">
      <alignment vertical="center" wrapText="1"/>
    </xf>
    <xf numFmtId="0" fontId="7" fillId="46" borderId="22" xfId="0" applyFont="1" applyFill="1" applyBorder="1" applyAlignment="1">
      <alignment horizontal="center" vertical="center" textRotation="90" wrapText="1"/>
    </xf>
    <xf numFmtId="0" fontId="7" fillId="0" borderId="22" xfId="0" applyFont="1" applyBorder="1" applyAlignment="1">
      <alignment/>
    </xf>
    <xf numFmtId="0" fontId="7" fillId="35" borderId="36" xfId="0" applyFont="1" applyFill="1" applyBorder="1" applyAlignment="1">
      <alignment horizontal="center" vertical="center" wrapText="1"/>
    </xf>
    <xf numFmtId="0" fontId="7" fillId="35" borderId="36" xfId="0" applyFont="1" applyFill="1" applyBorder="1" applyAlignment="1">
      <alignment horizontal="left" vertical="center" wrapText="1"/>
    </xf>
    <xf numFmtId="0" fontId="7" fillId="47" borderId="36" xfId="0" applyFont="1" applyFill="1" applyBorder="1" applyAlignment="1">
      <alignment horizontal="center" vertical="center" wrapText="1"/>
    </xf>
    <xf numFmtId="0" fontId="7" fillId="35" borderId="36" xfId="0" applyFont="1" applyFill="1" applyBorder="1" applyAlignment="1">
      <alignment/>
    </xf>
    <xf numFmtId="3" fontId="7" fillId="35" borderId="36" xfId="0" applyNumberFormat="1" applyFont="1" applyFill="1" applyBorder="1" applyAlignment="1">
      <alignment horizontal="center" vertical="center" textRotation="90" wrapText="1"/>
    </xf>
    <xf numFmtId="0" fontId="7" fillId="0" borderId="36" xfId="0" applyFont="1" applyBorder="1" applyAlignment="1">
      <alignment/>
    </xf>
    <xf numFmtId="0" fontId="7" fillId="46" borderId="36" xfId="0" applyFont="1" applyFill="1" applyBorder="1" applyAlignment="1">
      <alignment horizontal="center" vertical="center" textRotation="90" wrapText="1"/>
    </xf>
    <xf numFmtId="0" fontId="7" fillId="0" borderId="36" xfId="0" applyFont="1" applyFill="1" applyBorder="1" applyAlignment="1" applyProtection="1">
      <alignment horizontal="center" vertical="center" textRotation="90" wrapText="1"/>
      <protection locked="0"/>
    </xf>
    <xf numFmtId="0" fontId="7" fillId="35" borderId="33" xfId="0" applyFont="1" applyFill="1" applyBorder="1" applyAlignment="1">
      <alignment horizontal="center" vertical="center" wrapText="1"/>
    </xf>
    <xf numFmtId="0" fontId="7" fillId="35" borderId="33" xfId="0" applyFont="1" applyFill="1" applyBorder="1" applyAlignment="1">
      <alignment horizontal="left" vertical="center" wrapText="1"/>
    </xf>
    <xf numFmtId="0" fontId="7" fillId="0" borderId="33" xfId="0" applyFont="1" applyBorder="1" applyAlignment="1">
      <alignment vertical="center" wrapText="1"/>
    </xf>
    <xf numFmtId="0" fontId="7" fillId="47" borderId="33" xfId="0" applyFont="1" applyFill="1" applyBorder="1" applyAlignment="1" applyProtection="1">
      <alignment horizontal="center" vertical="center" wrapText="1"/>
      <protection locked="0"/>
    </xf>
    <xf numFmtId="3" fontId="7" fillId="35" borderId="33" xfId="0" applyNumberFormat="1" applyFont="1" applyFill="1" applyBorder="1" applyAlignment="1">
      <alignment horizontal="center" vertical="center" textRotation="90" wrapText="1"/>
    </xf>
    <xf numFmtId="3" fontId="7" fillId="35" borderId="33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33" xfId="0" applyFont="1" applyBorder="1" applyAlignment="1">
      <alignment/>
    </xf>
    <xf numFmtId="0" fontId="7" fillId="47" borderId="33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5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47" borderId="22" xfId="0" applyNumberFormat="1" applyFont="1" applyFill="1" applyBorder="1" applyAlignment="1" applyProtection="1">
      <alignment horizontal="center" vertical="center" textRotation="90" wrapText="1"/>
      <protection locked="0"/>
    </xf>
    <xf numFmtId="9" fontId="7" fillId="47" borderId="22" xfId="0" applyNumberFormat="1" applyFont="1" applyFill="1" applyBorder="1" applyAlignment="1" applyProtection="1">
      <alignment horizontal="center" vertical="center" wrapText="1"/>
      <protection locked="0"/>
    </xf>
    <xf numFmtId="9" fontId="7" fillId="35" borderId="22" xfId="0" applyNumberFormat="1" applyFont="1" applyFill="1" applyBorder="1" applyAlignment="1">
      <alignment horizontal="center" vertical="center" wrapText="1"/>
    </xf>
    <xf numFmtId="9" fontId="7" fillId="35" borderId="22" xfId="0" applyNumberFormat="1" applyFont="1" applyFill="1" applyBorder="1" applyAlignment="1">
      <alignment horizontal="left" vertical="center" textRotation="90" wrapText="1"/>
    </xf>
    <xf numFmtId="0" fontId="72" fillId="35" borderId="22" xfId="0" applyFont="1" applyFill="1" applyBorder="1" applyAlignment="1">
      <alignment/>
    </xf>
    <xf numFmtId="0" fontId="7" fillId="47" borderId="36" xfId="0" applyFont="1" applyFill="1" applyBorder="1" applyAlignment="1" applyProtection="1">
      <alignment horizontal="center" vertical="center" wrapText="1"/>
      <protection locked="0"/>
    </xf>
    <xf numFmtId="0" fontId="7" fillId="0" borderId="36" xfId="0" applyFont="1" applyBorder="1" applyAlignment="1">
      <alignment vertical="center" wrapText="1"/>
    </xf>
    <xf numFmtId="3" fontId="7" fillId="35" borderId="36" xfId="0" applyNumberFormat="1" applyFont="1" applyFill="1" applyBorder="1" applyAlignment="1">
      <alignment vertical="center" textRotation="90" wrapText="1"/>
    </xf>
    <xf numFmtId="3" fontId="7" fillId="35" borderId="36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36" xfId="0" applyFont="1" applyBorder="1" applyAlignment="1">
      <alignment/>
    </xf>
    <xf numFmtId="0" fontId="7" fillId="47" borderId="36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36" xfId="0" applyFont="1" applyFill="1" applyBorder="1" applyAlignment="1" applyProtection="1">
      <alignment vertical="center" textRotation="90" wrapText="1"/>
      <protection locked="0"/>
    </xf>
    <xf numFmtId="0" fontId="7" fillId="35" borderId="31" xfId="0" applyFont="1" applyFill="1" applyBorder="1" applyAlignment="1">
      <alignment horizontal="center" vertical="center" wrapText="1"/>
    </xf>
    <xf numFmtId="0" fontId="7" fillId="35" borderId="20" xfId="0" applyFont="1" applyFill="1" applyBorder="1" applyAlignment="1">
      <alignment horizontal="left" vertical="center" wrapText="1"/>
    </xf>
    <xf numFmtId="0" fontId="7" fillId="47" borderId="20" xfId="0" applyFont="1" applyFill="1" applyBorder="1" applyAlignment="1" applyProtection="1">
      <alignment horizontal="center" vertical="center" wrapText="1"/>
      <protection locked="0"/>
    </xf>
    <xf numFmtId="0" fontId="7" fillId="35" borderId="20" xfId="0" applyFont="1" applyFill="1" applyBorder="1" applyAlignment="1">
      <alignment horizontal="center" vertical="center" wrapText="1"/>
    </xf>
    <xf numFmtId="3" fontId="7" fillId="35" borderId="20" xfId="0" applyNumberFormat="1" applyFont="1" applyFill="1" applyBorder="1" applyAlignment="1">
      <alignment vertical="center" textRotation="90" wrapText="1"/>
    </xf>
    <xf numFmtId="3" fontId="7" fillId="35" borderId="20" xfId="0" applyNumberFormat="1" applyFont="1" applyFill="1" applyBorder="1" applyAlignment="1">
      <alignment horizontal="center" vertical="center" textRotation="90" wrapText="1"/>
    </xf>
    <xf numFmtId="3" fontId="7" fillId="35" borderId="31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35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20" xfId="0" applyFont="1" applyBorder="1" applyAlignment="1">
      <alignment/>
    </xf>
    <xf numFmtId="0" fontId="7" fillId="47" borderId="20" xfId="0" applyFont="1" applyFill="1" applyBorder="1" applyAlignment="1" applyProtection="1">
      <alignment horizontal="center" vertical="center" textRotation="90" wrapText="1"/>
      <protection locked="0"/>
    </xf>
    <xf numFmtId="0" fontId="7" fillId="47" borderId="22" xfId="0" applyFont="1" applyFill="1" applyBorder="1" applyAlignment="1" applyProtection="1">
      <alignment horizontal="center" vertical="center" textRotation="90" wrapText="1"/>
      <protection locked="0"/>
    </xf>
    <xf numFmtId="0" fontId="7" fillId="0" borderId="39" xfId="0" applyFont="1" applyBorder="1" applyAlignment="1">
      <alignment vertical="center" wrapText="1"/>
    </xf>
    <xf numFmtId="0" fontId="7" fillId="47" borderId="36" xfId="0" applyFont="1" applyFill="1" applyBorder="1" applyAlignment="1" applyProtection="1">
      <alignment horizontal="center" vertical="center" textRotation="90" wrapText="1"/>
      <protection locked="0"/>
    </xf>
    <xf numFmtId="180" fontId="6" fillId="18" borderId="0" xfId="0" applyNumberFormat="1" applyFont="1" applyFill="1" applyBorder="1" applyAlignment="1">
      <alignment horizontal="center" vertical="center" wrapText="1"/>
    </xf>
    <xf numFmtId="180" fontId="6" fillId="18" borderId="30" xfId="0" applyNumberFormat="1" applyFont="1" applyFill="1" applyBorder="1" applyAlignment="1">
      <alignment horizontal="center" vertical="center" wrapText="1"/>
    </xf>
    <xf numFmtId="3" fontId="7" fillId="18" borderId="15" xfId="0" applyNumberFormat="1" applyFont="1" applyFill="1" applyBorder="1" applyAlignment="1" applyProtection="1">
      <alignment horizontal="center" vertical="center" wrapText="1"/>
      <protection locked="0"/>
    </xf>
    <xf numFmtId="3" fontId="7" fillId="34" borderId="17" xfId="0" applyNumberFormat="1" applyFont="1" applyFill="1" applyBorder="1" applyAlignment="1">
      <alignment horizontal="center" vertical="center" textRotation="90"/>
    </xf>
    <xf numFmtId="0" fontId="6" fillId="37" borderId="19" xfId="0" applyFont="1" applyFill="1" applyBorder="1" applyAlignment="1">
      <alignment horizontal="center" vertical="center" wrapText="1"/>
    </xf>
    <xf numFmtId="3" fontId="7" fillId="48" borderId="20" xfId="0" applyNumberFormat="1" applyFont="1" applyFill="1" applyBorder="1" applyAlignment="1" applyProtection="1">
      <alignment horizontal="center" vertical="center" textRotation="90" wrapText="1"/>
      <protection locked="0"/>
    </xf>
    <xf numFmtId="0" fontId="72" fillId="0" borderId="22" xfId="0" applyFont="1" applyBorder="1" applyAlignment="1">
      <alignment horizontal="center" vertical="center" wrapText="1"/>
    </xf>
    <xf numFmtId="0" fontId="73" fillId="0" borderId="22" xfId="0" applyFont="1" applyBorder="1" applyAlignment="1">
      <alignment horizontal="center" vertical="center"/>
    </xf>
    <xf numFmtId="0" fontId="74" fillId="35" borderId="22" xfId="0" applyFont="1" applyFill="1" applyBorder="1" applyAlignment="1">
      <alignment horizontal="center" vertical="center" wrapText="1"/>
    </xf>
    <xf numFmtId="4" fontId="74" fillId="43" borderId="22" xfId="0" applyNumberFormat="1" applyFont="1" applyFill="1" applyBorder="1" applyAlignment="1">
      <alignment vertical="center"/>
    </xf>
    <xf numFmtId="4" fontId="74" fillId="35" borderId="22" xfId="48" applyNumberFormat="1" applyFont="1" applyFill="1" applyBorder="1" applyAlignment="1">
      <alignment vertical="center"/>
    </xf>
    <xf numFmtId="4" fontId="74" fillId="48" borderId="0" xfId="48" applyNumberFormat="1" applyFont="1" applyFill="1" applyAlignment="1">
      <alignment/>
    </xf>
    <xf numFmtId="3" fontId="7" fillId="33" borderId="22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48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72" fillId="0" borderId="0" xfId="0" applyFont="1" applyAlignment="1">
      <alignment horizontal="center" vertical="center" wrapText="1"/>
    </xf>
    <xf numFmtId="4" fontId="74" fillId="0" borderId="22" xfId="0" applyNumberFormat="1" applyFont="1" applyFill="1" applyBorder="1" applyAlignment="1">
      <alignment/>
    </xf>
    <xf numFmtId="4" fontId="74" fillId="35" borderId="22" xfId="48" applyNumberFormat="1" applyFont="1" applyFill="1" applyBorder="1" applyAlignment="1">
      <alignment/>
    </xf>
    <xf numFmtId="4" fontId="74" fillId="43" borderId="22" xfId="0" applyNumberFormat="1" applyFont="1" applyFill="1" applyBorder="1" applyAlignment="1">
      <alignment/>
    </xf>
    <xf numFmtId="3" fontId="7" fillId="33" borderId="13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48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41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4" fontId="74" fillId="0" borderId="13" xfId="0" applyNumberFormat="1" applyFont="1" applyFill="1" applyBorder="1" applyAlignment="1">
      <alignment/>
    </xf>
    <xf numFmtId="4" fontId="74" fillId="35" borderId="13" xfId="48" applyNumberFormat="1" applyFont="1" applyFill="1" applyBorder="1" applyAlignment="1">
      <alignment/>
    </xf>
    <xf numFmtId="3" fontId="7" fillId="34" borderId="22" xfId="0" applyNumberFormat="1" applyFont="1" applyFill="1" applyBorder="1" applyAlignment="1" applyProtection="1">
      <alignment horizontal="center" vertical="center" textRotation="90" wrapText="1"/>
      <protection locked="0"/>
    </xf>
    <xf numFmtId="4" fontId="74" fillId="48" borderId="22" xfId="48" applyNumberFormat="1" applyFont="1" applyFill="1" applyBorder="1" applyAlignment="1">
      <alignment/>
    </xf>
    <xf numFmtId="4" fontId="74" fillId="14" borderId="22" xfId="48" applyNumberFormat="1" applyFont="1" applyFill="1" applyBorder="1" applyAlignment="1">
      <alignment/>
    </xf>
    <xf numFmtId="0" fontId="2" fillId="0" borderId="0" xfId="0" applyFont="1" applyAlignment="1">
      <alignment textRotation="90"/>
    </xf>
    <xf numFmtId="3" fontId="8" fillId="34" borderId="12" xfId="0" applyNumberFormat="1" applyFont="1" applyFill="1" applyBorder="1" applyAlignment="1" applyProtection="1">
      <alignment horizontal="center" vertical="center" textRotation="90" wrapText="1"/>
      <protection/>
    </xf>
    <xf numFmtId="3" fontId="8" fillId="35" borderId="13" xfId="0" applyNumberFormat="1" applyFont="1" applyFill="1" applyBorder="1" applyAlignment="1" applyProtection="1">
      <alignment horizontal="center" vertical="center" textRotation="90" wrapText="1"/>
      <protection/>
    </xf>
    <xf numFmtId="3" fontId="8" fillId="34" borderId="13" xfId="0" applyNumberFormat="1" applyFont="1" applyFill="1" applyBorder="1" applyAlignment="1" applyProtection="1">
      <alignment horizontal="center" vertical="center" textRotation="90" wrapText="1"/>
      <protection/>
    </xf>
    <xf numFmtId="3" fontId="8" fillId="35" borderId="1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22" xfId="0" applyBorder="1" applyAlignment="1">
      <alignment/>
    </xf>
    <xf numFmtId="0" fontId="2" fillId="18" borderId="15" xfId="0" applyFont="1" applyFill="1" applyBorder="1" applyAlignment="1">
      <alignment horizontal="center" vertical="center" wrapText="1"/>
    </xf>
    <xf numFmtId="3" fontId="2" fillId="34" borderId="15" xfId="0" applyNumberFormat="1" applyFont="1" applyFill="1" applyBorder="1" applyAlignment="1">
      <alignment horizontal="center" vertical="center" textRotation="90"/>
    </xf>
    <xf numFmtId="3" fontId="2" fillId="34" borderId="16" xfId="0" applyNumberFormat="1" applyFont="1" applyFill="1" applyBorder="1" applyAlignment="1">
      <alignment horizontal="center" vertical="center" textRotation="90"/>
    </xf>
    <xf numFmtId="3" fontId="2" fillId="34" borderId="17" xfId="0" applyNumberFormat="1" applyFont="1" applyFill="1" applyBorder="1" applyAlignment="1">
      <alignment horizontal="center" vertical="center" textRotation="90"/>
    </xf>
    <xf numFmtId="0" fontId="2" fillId="36" borderId="18" xfId="0" applyFont="1" applyFill="1" applyBorder="1" applyAlignment="1">
      <alignment horizontal="center" vertical="center" textRotation="90"/>
    </xf>
    <xf numFmtId="0" fontId="2" fillId="36" borderId="16" xfId="0" applyFont="1" applyFill="1" applyBorder="1" applyAlignment="1">
      <alignment horizontal="center" vertical="center" textRotation="90"/>
    </xf>
    <xf numFmtId="0" fontId="8" fillId="37" borderId="19" xfId="0" applyFont="1" applyFill="1" applyBorder="1" applyAlignment="1">
      <alignment horizontal="center" vertical="center"/>
    </xf>
    <xf numFmtId="0" fontId="8" fillId="37" borderId="20" xfId="0" applyFont="1" applyFill="1" applyBorder="1" applyAlignment="1">
      <alignment horizontal="center" vertical="center" wrapText="1"/>
    </xf>
    <xf numFmtId="0" fontId="19" fillId="37" borderId="20" xfId="0" applyFont="1" applyFill="1" applyBorder="1" applyAlignment="1">
      <alignment horizontal="center" vertical="center" wrapText="1"/>
    </xf>
    <xf numFmtId="180" fontId="8" fillId="37" borderId="21" xfId="0" applyNumberFormat="1" applyFont="1" applyFill="1" applyBorder="1" applyAlignment="1">
      <alignment horizontal="center" vertical="center" wrapText="1"/>
    </xf>
    <xf numFmtId="0" fontId="8" fillId="37" borderId="19" xfId="0" applyFont="1" applyFill="1" applyBorder="1" applyAlignment="1">
      <alignment horizontal="center" vertical="center" wrapText="1"/>
    </xf>
    <xf numFmtId="0" fontId="2" fillId="37" borderId="20" xfId="0" applyFont="1" applyFill="1" applyBorder="1" applyAlignment="1">
      <alignment horizontal="center" vertical="center" wrapText="1"/>
    </xf>
    <xf numFmtId="3" fontId="2" fillId="37" borderId="20" xfId="0" applyNumberFormat="1" applyFont="1" applyFill="1" applyBorder="1" applyAlignment="1">
      <alignment horizontal="center" vertical="center" textRotation="90" wrapText="1"/>
    </xf>
    <xf numFmtId="3" fontId="2" fillId="0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41" borderId="22" xfId="0" applyFont="1" applyFill="1" applyBorder="1" applyAlignment="1" applyProtection="1">
      <alignment horizontal="center" vertical="center" textRotation="90" wrapText="1"/>
      <protection locked="0"/>
    </xf>
    <xf numFmtId="0" fontId="3" fillId="0" borderId="22" xfId="0" applyFont="1" applyFill="1" applyBorder="1" applyAlignment="1">
      <alignment horizontal="left" vertical="center" wrapText="1"/>
    </xf>
    <xf numFmtId="0" fontId="2" fillId="41" borderId="22" xfId="0" applyFont="1" applyFill="1" applyBorder="1" applyAlignment="1">
      <alignment horizontal="center" vertical="center" textRotation="90" wrapText="1"/>
    </xf>
    <xf numFmtId="0" fontId="3" fillId="0" borderId="36" xfId="0" applyFont="1" applyFill="1" applyBorder="1" applyAlignment="1">
      <alignment horizontal="left" vertical="center" wrapText="1"/>
    </xf>
    <xf numFmtId="3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41" borderId="13" xfId="0" applyFont="1" applyFill="1" applyBorder="1" applyAlignment="1">
      <alignment horizontal="center" vertical="center" textRotation="90" wrapText="1"/>
    </xf>
    <xf numFmtId="0" fontId="3" fillId="0" borderId="28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3" fontId="17" fillId="0" borderId="13" xfId="0" applyNumberFormat="1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 applyProtection="1">
      <alignment vertical="center" textRotation="90" wrapText="1"/>
      <protection locked="0"/>
    </xf>
    <xf numFmtId="0" fontId="2" fillId="0" borderId="14" xfId="0" applyFont="1" applyFill="1" applyBorder="1" applyAlignment="1" applyProtection="1">
      <alignment vertical="center" textRotation="90" wrapText="1"/>
      <protection locked="0"/>
    </xf>
    <xf numFmtId="3" fontId="2" fillId="0" borderId="12" xfId="0" applyNumberFormat="1" applyFont="1" applyFill="1" applyBorder="1" applyAlignment="1" applyProtection="1">
      <alignment horizontal="center" vertical="center" textRotation="90" wrapText="1"/>
      <protection locked="0"/>
    </xf>
    <xf numFmtId="4" fontId="75" fillId="0" borderId="0" xfId="0" applyNumberFormat="1" applyFont="1" applyAlignment="1">
      <alignment textRotation="90"/>
    </xf>
    <xf numFmtId="0" fontId="75" fillId="0" borderId="0" xfId="0" applyFont="1" applyAlignment="1">
      <alignment textRotation="90"/>
    </xf>
    <xf numFmtId="3" fontId="75" fillId="0" borderId="0" xfId="0" applyNumberFormat="1" applyFont="1" applyAlignment="1">
      <alignment textRotation="90"/>
    </xf>
    <xf numFmtId="0" fontId="2" fillId="36" borderId="17" xfId="0" applyFont="1" applyFill="1" applyBorder="1" applyAlignment="1">
      <alignment horizontal="center" vertical="center" textRotation="90" wrapText="1"/>
    </xf>
    <xf numFmtId="0" fontId="2" fillId="0" borderId="24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left" vertical="center" wrapText="1"/>
    </xf>
    <xf numFmtId="4" fontId="64" fillId="49" borderId="22" xfId="48" applyNumberFormat="1" applyFont="1" applyFill="1" applyBorder="1" applyAlignment="1">
      <alignment/>
    </xf>
    <xf numFmtId="4" fontId="70" fillId="49" borderId="0" xfId="48" applyNumberFormat="1" applyFont="1" applyFill="1" applyAlignment="1">
      <alignment textRotation="90"/>
    </xf>
    <xf numFmtId="0" fontId="2" fillId="0" borderId="28" xfId="0" applyFont="1" applyFill="1" applyBorder="1" applyAlignment="1">
      <alignment horizontal="center" vertical="center" wrapText="1"/>
    </xf>
    <xf numFmtId="0" fontId="76" fillId="0" borderId="22" xfId="0" applyFont="1" applyBorder="1" applyAlignment="1">
      <alignment wrapText="1"/>
    </xf>
    <xf numFmtId="0" fontId="77" fillId="0" borderId="22" xfId="0" applyFont="1" applyBorder="1" applyAlignment="1">
      <alignment wrapText="1"/>
    </xf>
    <xf numFmtId="0" fontId="20" fillId="0" borderId="22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/>
    </xf>
    <xf numFmtId="0" fontId="64" fillId="0" borderId="22" xfId="0" applyFont="1" applyFill="1" applyBorder="1" applyAlignment="1">
      <alignment wrapText="1"/>
    </xf>
    <xf numFmtId="4" fontId="64" fillId="40" borderId="22" xfId="48" applyNumberFormat="1" applyFont="1" applyFill="1" applyBorder="1" applyAlignment="1">
      <alignment wrapText="1"/>
    </xf>
    <xf numFmtId="4" fontId="64" fillId="43" borderId="22" xfId="0" applyNumberFormat="1" applyFont="1" applyFill="1" applyBorder="1" applyAlignment="1">
      <alignment wrapText="1"/>
    </xf>
    <xf numFmtId="4" fontId="64" fillId="49" borderId="22" xfId="48" applyNumberFormat="1" applyFont="1" applyFill="1" applyBorder="1" applyAlignment="1">
      <alignment wrapText="1"/>
    </xf>
    <xf numFmtId="0" fontId="20" fillId="0" borderId="13" xfId="0" applyFont="1" applyFill="1" applyBorder="1" applyAlignment="1">
      <alignment horizontal="left" vertical="center" wrapText="1"/>
    </xf>
    <xf numFmtId="0" fontId="21" fillId="0" borderId="13" xfId="0" applyFont="1" applyFill="1" applyBorder="1" applyAlignment="1">
      <alignment horizontal="left" vertical="center" wrapText="1"/>
    </xf>
    <xf numFmtId="4" fontId="64" fillId="49" borderId="0" xfId="48" applyNumberFormat="1" applyFont="1" applyFill="1" applyAlignment="1">
      <alignment/>
    </xf>
    <xf numFmtId="0" fontId="3" fillId="0" borderId="13" xfId="0" applyFont="1" applyFill="1" applyBorder="1" applyAlignment="1">
      <alignment horizontal="left" vertical="center" wrapText="1"/>
    </xf>
    <xf numFmtId="0" fontId="2" fillId="33" borderId="40" xfId="0" applyFont="1" applyFill="1" applyBorder="1" applyAlignment="1" applyProtection="1">
      <alignment horizontal="left" vertical="center" wrapText="1"/>
      <protection locked="0"/>
    </xf>
    <xf numFmtId="0" fontId="2" fillId="33" borderId="41" xfId="0" applyFont="1" applyFill="1" applyBorder="1" applyAlignment="1" applyProtection="1">
      <alignment horizontal="left" vertical="center" wrapText="1"/>
      <protection locked="0"/>
    </xf>
    <xf numFmtId="0" fontId="72" fillId="0" borderId="0" xfId="0" applyFont="1" applyAlignment="1">
      <alignment/>
    </xf>
    <xf numFmtId="0" fontId="8" fillId="33" borderId="42" xfId="0" applyFont="1" applyFill="1" applyBorder="1" applyAlignment="1" applyProtection="1">
      <alignment horizontal="left" vertical="center" textRotation="90" wrapText="1"/>
      <protection locked="0"/>
    </xf>
    <xf numFmtId="0" fontId="8" fillId="33" borderId="43" xfId="0" applyFont="1" applyFill="1" applyBorder="1" applyAlignment="1" applyProtection="1">
      <alignment horizontal="left" vertical="center" textRotation="90" wrapText="1"/>
      <protection locked="0"/>
    </xf>
    <xf numFmtId="0" fontId="2" fillId="33" borderId="43" xfId="0" applyFont="1" applyFill="1" applyBorder="1" applyAlignment="1" applyProtection="1">
      <alignment horizontal="left" vertical="center" textRotation="90" wrapText="1"/>
      <protection locked="0"/>
    </xf>
    <xf numFmtId="0" fontId="2" fillId="33" borderId="43" xfId="0" applyFont="1" applyFill="1" applyBorder="1" applyAlignment="1" applyProtection="1">
      <alignment horizontal="left" vertical="center" wrapText="1"/>
      <protection locked="0"/>
    </xf>
    <xf numFmtId="0" fontId="2" fillId="33" borderId="28" xfId="0" applyFont="1" applyFill="1" applyBorder="1" applyAlignment="1" applyProtection="1">
      <alignment horizontal="left" vertical="center" wrapText="1"/>
      <protection locked="0"/>
    </xf>
    <xf numFmtId="0" fontId="8" fillId="33" borderId="44" xfId="0" applyFont="1" applyFill="1" applyBorder="1" applyAlignment="1" applyProtection="1">
      <alignment horizontal="left" vertical="center" textRotation="90" wrapText="1"/>
      <protection locked="0"/>
    </xf>
    <xf numFmtId="0" fontId="8" fillId="33" borderId="40" xfId="0" applyFont="1" applyFill="1" applyBorder="1" applyAlignment="1" applyProtection="1">
      <alignment horizontal="left" vertical="center" textRotation="90" wrapText="1"/>
      <protection locked="0"/>
    </xf>
    <xf numFmtId="0" fontId="2" fillId="33" borderId="40" xfId="0" applyFont="1" applyFill="1" applyBorder="1" applyAlignment="1" applyProtection="1">
      <alignment horizontal="left" vertical="center" textRotation="90" wrapText="1"/>
      <protection locked="0"/>
    </xf>
    <xf numFmtId="0" fontId="15" fillId="2" borderId="45" xfId="0" applyFont="1" applyFill="1" applyBorder="1" applyAlignment="1">
      <alignment horizontal="center"/>
    </xf>
    <xf numFmtId="0" fontId="15" fillId="2" borderId="30" xfId="0" applyFont="1" applyFill="1" applyBorder="1" applyAlignment="1">
      <alignment horizontal="center"/>
    </xf>
    <xf numFmtId="0" fontId="15" fillId="2" borderId="46" xfId="0" applyFont="1" applyFill="1" applyBorder="1" applyAlignment="1">
      <alignment horizontal="center"/>
    </xf>
    <xf numFmtId="0" fontId="15" fillId="2" borderId="47" xfId="0" applyFont="1" applyFill="1" applyBorder="1" applyAlignment="1">
      <alignment horizontal="center"/>
    </xf>
    <xf numFmtId="0" fontId="15" fillId="2" borderId="48" xfId="0" applyFont="1" applyFill="1" applyBorder="1" applyAlignment="1">
      <alignment horizontal="center"/>
    </xf>
    <xf numFmtId="0" fontId="15" fillId="2" borderId="39" xfId="0" applyFont="1" applyFill="1" applyBorder="1" applyAlignment="1">
      <alignment horizontal="center"/>
    </xf>
    <xf numFmtId="0" fontId="8" fillId="33" borderId="44" xfId="0" applyFont="1" applyFill="1" applyBorder="1" applyAlignment="1">
      <alignment horizontal="left" vertical="center" wrapText="1"/>
    </xf>
    <xf numFmtId="0" fontId="8" fillId="33" borderId="40" xfId="0" applyFont="1" applyFill="1" applyBorder="1" applyAlignment="1">
      <alignment horizontal="left" vertical="center" wrapText="1"/>
    </xf>
    <xf numFmtId="0" fontId="8" fillId="33" borderId="41" xfId="0" applyFont="1" applyFill="1" applyBorder="1" applyAlignment="1">
      <alignment horizontal="left" vertical="center" wrapText="1"/>
    </xf>
    <xf numFmtId="0" fontId="8" fillId="33" borderId="44" xfId="0" applyFont="1" applyFill="1" applyBorder="1" applyAlignment="1" applyProtection="1">
      <alignment horizontal="left" vertical="center" wrapText="1"/>
      <protection locked="0"/>
    </xf>
    <xf numFmtId="0" fontId="8" fillId="33" borderId="40" xfId="0" applyFont="1" applyFill="1" applyBorder="1" applyAlignment="1" applyProtection="1">
      <alignment horizontal="left" vertical="center" wrapText="1"/>
      <protection locked="0"/>
    </xf>
    <xf numFmtId="0" fontId="8" fillId="33" borderId="41" xfId="0" applyFont="1" applyFill="1" applyBorder="1" applyAlignment="1" applyProtection="1">
      <alignment horizontal="left" vertical="center" wrapText="1"/>
      <protection locked="0"/>
    </xf>
    <xf numFmtId="0" fontId="2" fillId="33" borderId="40" xfId="0" applyFont="1" applyFill="1" applyBorder="1" applyAlignment="1" applyProtection="1">
      <alignment horizontal="left" vertical="center" wrapText="1"/>
      <protection locked="0"/>
    </xf>
    <xf numFmtId="0" fontId="2" fillId="33" borderId="41" xfId="0" applyFont="1" applyFill="1" applyBorder="1" applyAlignment="1" applyProtection="1">
      <alignment horizontal="left" vertical="center" wrapText="1"/>
      <protection locked="0"/>
    </xf>
    <xf numFmtId="0" fontId="2" fillId="14" borderId="42" xfId="0" applyFont="1" applyFill="1" applyBorder="1" applyAlignment="1">
      <alignment horizontal="center" vertical="center" wrapText="1"/>
    </xf>
    <xf numFmtId="0" fontId="2" fillId="14" borderId="10" xfId="0" applyFont="1" applyFill="1" applyBorder="1" applyAlignment="1">
      <alignment horizontal="center" vertical="center" wrapText="1"/>
    </xf>
    <xf numFmtId="0" fontId="2" fillId="14" borderId="49" xfId="0" applyFont="1" applyFill="1" applyBorder="1" applyAlignment="1">
      <alignment horizontal="center" vertical="center" wrapText="1"/>
    </xf>
    <xf numFmtId="0" fontId="8" fillId="14" borderId="22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8" fillId="14" borderId="11" xfId="0" applyFont="1" applyFill="1" applyBorder="1" applyAlignment="1">
      <alignment horizontal="center" vertical="center" wrapText="1"/>
    </xf>
    <xf numFmtId="0" fontId="8" fillId="14" borderId="50" xfId="0" applyFont="1" applyFill="1" applyBorder="1" applyAlignment="1">
      <alignment horizontal="center" vertical="center" wrapText="1"/>
    </xf>
    <xf numFmtId="0" fontId="8" fillId="14" borderId="25" xfId="0" applyFont="1" applyFill="1" applyBorder="1" applyAlignment="1">
      <alignment horizontal="center" vertical="center" wrapText="1"/>
    </xf>
    <xf numFmtId="0" fontId="8" fillId="14" borderId="51" xfId="0" applyFont="1" applyFill="1" applyBorder="1" applyAlignment="1">
      <alignment horizontal="center" vertical="center" wrapText="1"/>
    </xf>
    <xf numFmtId="0" fontId="8" fillId="14" borderId="24" xfId="0" applyFont="1" applyFill="1" applyBorder="1" applyAlignment="1">
      <alignment horizontal="center" vertical="center" wrapText="1"/>
    </xf>
    <xf numFmtId="0" fontId="8" fillId="49" borderId="22" xfId="0" applyFont="1" applyFill="1" applyBorder="1" applyAlignment="1">
      <alignment horizontal="center" vertical="center" wrapText="1"/>
    </xf>
    <xf numFmtId="0" fontId="2" fillId="14" borderId="22" xfId="0" applyFont="1" applyFill="1" applyBorder="1" applyAlignment="1">
      <alignment horizontal="center" vertical="center" wrapText="1"/>
    </xf>
    <xf numFmtId="0" fontId="16" fillId="14" borderId="52" xfId="0" applyFont="1" applyFill="1" applyBorder="1" applyAlignment="1">
      <alignment horizontal="center" vertical="center" wrapText="1"/>
    </xf>
    <xf numFmtId="0" fontId="16" fillId="14" borderId="53" xfId="0" applyFont="1" applyFill="1" applyBorder="1" applyAlignment="1">
      <alignment horizontal="center" vertical="center" wrapText="1"/>
    </xf>
    <xf numFmtId="0" fontId="16" fillId="14" borderId="35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 applyProtection="1">
      <alignment horizontal="center" vertical="center" wrapText="1"/>
      <protection/>
    </xf>
    <xf numFmtId="3" fontId="8" fillId="33" borderId="0" xfId="0" applyNumberFormat="1" applyFont="1" applyFill="1" applyBorder="1" applyAlignment="1" applyProtection="1">
      <alignment horizontal="center" vertical="center" wrapText="1"/>
      <protection/>
    </xf>
    <xf numFmtId="3" fontId="8" fillId="33" borderId="54" xfId="0" applyNumberFormat="1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33" borderId="55" xfId="0" applyFont="1" applyFill="1" applyBorder="1" applyAlignment="1">
      <alignment horizontal="center" vertical="center" wrapText="1"/>
    </xf>
    <xf numFmtId="0" fontId="2" fillId="18" borderId="19" xfId="0" applyFont="1" applyFill="1" applyBorder="1" applyAlignment="1">
      <alignment horizontal="center" vertical="center"/>
    </xf>
    <xf numFmtId="0" fontId="2" fillId="18" borderId="56" xfId="0" applyFont="1" applyFill="1" applyBorder="1" applyAlignment="1">
      <alignment horizontal="center" vertical="center"/>
    </xf>
    <xf numFmtId="180" fontId="8" fillId="18" borderId="10" xfId="0" applyNumberFormat="1" applyFont="1" applyFill="1" applyBorder="1" applyAlignment="1">
      <alignment horizontal="center" vertical="center" wrapText="1"/>
    </xf>
    <xf numFmtId="180" fontId="8" fillId="18" borderId="0" xfId="0" applyNumberFormat="1" applyFont="1" applyFill="1" applyBorder="1" applyAlignment="1">
      <alignment horizontal="center" vertical="center" wrapText="1"/>
    </xf>
    <xf numFmtId="180" fontId="8" fillId="18" borderId="30" xfId="0" applyNumberFormat="1" applyFont="1" applyFill="1" applyBorder="1" applyAlignment="1">
      <alignment horizontal="center" vertical="center" wrapText="1"/>
    </xf>
    <xf numFmtId="180" fontId="8" fillId="18" borderId="49" xfId="0" applyNumberFormat="1" applyFont="1" applyFill="1" applyBorder="1" applyAlignment="1">
      <alignment horizontal="center" vertical="center" wrapText="1"/>
    </xf>
    <xf numFmtId="180" fontId="8" fillId="18" borderId="48" xfId="0" applyNumberFormat="1" applyFont="1" applyFill="1" applyBorder="1" applyAlignment="1">
      <alignment horizontal="center" vertical="center" wrapText="1"/>
    </xf>
    <xf numFmtId="0" fontId="16" fillId="18" borderId="19" xfId="0" applyFont="1" applyFill="1" applyBorder="1" applyAlignment="1" applyProtection="1">
      <alignment horizontal="center" vertical="center" wrapText="1"/>
      <protection locked="0"/>
    </xf>
    <xf numFmtId="0" fontId="16" fillId="18" borderId="27" xfId="0" applyFont="1" applyFill="1" applyBorder="1" applyAlignment="1" applyProtection="1">
      <alignment horizontal="center" vertical="center" wrapText="1"/>
      <protection locked="0"/>
    </xf>
    <xf numFmtId="4" fontId="16" fillId="18" borderId="20" xfId="0" applyNumberFormat="1" applyFont="1" applyFill="1" applyBorder="1" applyAlignment="1" applyProtection="1">
      <alignment horizontal="center" vertical="center" textRotation="90" wrapText="1"/>
      <protection/>
    </xf>
    <xf numFmtId="4" fontId="16" fillId="18" borderId="11" xfId="0" applyNumberFormat="1" applyFont="1" applyFill="1" applyBorder="1" applyAlignment="1" applyProtection="1">
      <alignment horizontal="center" vertical="center" textRotation="90" wrapText="1"/>
      <protection/>
    </xf>
    <xf numFmtId="3" fontId="8" fillId="34" borderId="57" xfId="0" applyNumberFormat="1" applyFont="1" applyFill="1" applyBorder="1" applyAlignment="1" applyProtection="1">
      <alignment horizontal="center" vertical="center" textRotation="90" wrapText="1"/>
      <protection/>
    </xf>
    <xf numFmtId="3" fontId="8" fillId="34" borderId="58" xfId="0" applyNumberFormat="1" applyFont="1" applyFill="1" applyBorder="1" applyAlignment="1" applyProtection="1">
      <alignment horizontal="center" vertical="center" textRotation="90" wrapText="1"/>
      <protection/>
    </xf>
    <xf numFmtId="3" fontId="2" fillId="36" borderId="31" xfId="0" applyNumberFormat="1" applyFont="1" applyFill="1" applyBorder="1" applyAlignment="1" applyProtection="1">
      <alignment horizontal="center" vertical="center" textRotation="90" wrapText="1"/>
      <protection/>
    </xf>
    <xf numFmtId="3" fontId="2" fillId="36" borderId="54" xfId="0" applyNumberFormat="1" applyFont="1" applyFill="1" applyBorder="1" applyAlignment="1" applyProtection="1">
      <alignment horizontal="center" vertical="center" textRotation="90" wrapText="1"/>
      <protection/>
    </xf>
    <xf numFmtId="0" fontId="16" fillId="18" borderId="20" xfId="0" applyFont="1" applyFill="1" applyBorder="1" applyAlignment="1" applyProtection="1">
      <alignment horizontal="center" vertical="center" textRotation="90" wrapText="1"/>
      <protection/>
    </xf>
    <xf numFmtId="0" fontId="16" fillId="18" borderId="11" xfId="0" applyFont="1" applyFill="1" applyBorder="1" applyAlignment="1" applyProtection="1">
      <alignment horizontal="center" vertical="center" textRotation="90" wrapText="1"/>
      <protection/>
    </xf>
    <xf numFmtId="0" fontId="16" fillId="18" borderId="21" xfId="0" applyFont="1" applyFill="1" applyBorder="1" applyAlignment="1">
      <alignment horizontal="center" vertical="center" textRotation="90" wrapText="1"/>
    </xf>
    <xf numFmtId="0" fontId="16" fillId="18" borderId="46" xfId="0" applyFont="1" applyFill="1" applyBorder="1" applyAlignment="1">
      <alignment horizontal="center" vertical="center" textRotation="90" wrapText="1"/>
    </xf>
    <xf numFmtId="0" fontId="16" fillId="18" borderId="49" xfId="0" applyFont="1" applyFill="1" applyBorder="1" applyAlignment="1">
      <alignment horizontal="center" vertical="center" textRotation="90" wrapText="1"/>
    </xf>
    <xf numFmtId="0" fontId="16" fillId="18" borderId="39" xfId="0" applyFont="1" applyFill="1" applyBorder="1" applyAlignment="1">
      <alignment horizontal="center" vertical="center" textRotation="90" wrapText="1"/>
    </xf>
    <xf numFmtId="3" fontId="8" fillId="34" borderId="59" xfId="0" applyNumberFormat="1" applyFont="1" applyFill="1" applyBorder="1" applyAlignment="1" applyProtection="1">
      <alignment horizontal="center" vertical="center" wrapText="1"/>
      <protection/>
    </xf>
    <xf numFmtId="3" fontId="8" fillId="34" borderId="32" xfId="0" applyNumberFormat="1" applyFont="1" applyFill="1" applyBorder="1" applyAlignment="1" applyProtection="1">
      <alignment horizontal="center" vertical="center" wrapText="1"/>
      <protection/>
    </xf>
    <xf numFmtId="3" fontId="8" fillId="34" borderId="57" xfId="0" applyNumberFormat="1" applyFont="1" applyFill="1" applyBorder="1" applyAlignment="1" applyProtection="1">
      <alignment horizontal="center" vertical="center" wrapText="1"/>
      <protection/>
    </xf>
    <xf numFmtId="3" fontId="8" fillId="34" borderId="32" xfId="0" applyNumberFormat="1" applyFont="1" applyFill="1" applyBorder="1" applyAlignment="1" applyProtection="1">
      <alignment horizontal="center" vertical="center" textRotation="90" wrapText="1"/>
      <protection/>
    </xf>
    <xf numFmtId="0" fontId="2" fillId="36" borderId="20" xfId="0" applyFont="1" applyFill="1" applyBorder="1" applyAlignment="1" applyProtection="1">
      <alignment horizontal="center" vertical="center" textRotation="90" wrapText="1"/>
      <protection/>
    </xf>
    <xf numFmtId="0" fontId="2" fillId="36" borderId="11" xfId="0" applyFont="1" applyFill="1" applyBorder="1" applyAlignment="1" applyProtection="1">
      <alignment horizontal="center" vertical="center" textRotation="90" wrapText="1"/>
      <protection/>
    </xf>
    <xf numFmtId="10" fontId="2" fillId="36" borderId="20" xfId="0" applyNumberFormat="1" applyFont="1" applyFill="1" applyBorder="1" applyAlignment="1" applyProtection="1">
      <alignment horizontal="center" vertical="center" textRotation="90" wrapText="1"/>
      <protection/>
    </xf>
    <xf numFmtId="10" fontId="2" fillId="36" borderId="11" xfId="0" applyNumberFormat="1" applyFont="1" applyFill="1" applyBorder="1" applyAlignment="1" applyProtection="1">
      <alignment horizontal="center" vertical="center" textRotation="90" wrapText="1"/>
      <protection/>
    </xf>
    <xf numFmtId="0" fontId="2" fillId="36" borderId="23" xfId="0" applyFont="1" applyFill="1" applyBorder="1" applyAlignment="1" applyProtection="1">
      <alignment horizontal="center" vertical="center" textRotation="90" wrapText="1"/>
      <protection/>
    </xf>
    <xf numFmtId="0" fontId="2" fillId="36" borderId="60" xfId="0" applyFont="1" applyFill="1" applyBorder="1" applyAlignment="1" applyProtection="1">
      <alignment horizontal="center" vertical="center" textRotation="90" wrapText="1"/>
      <protection/>
    </xf>
    <xf numFmtId="3" fontId="2" fillId="18" borderId="61" xfId="0" applyNumberFormat="1" applyFont="1" applyFill="1" applyBorder="1" applyAlignment="1">
      <alignment horizontal="center" vertical="center" wrapText="1"/>
    </xf>
    <xf numFmtId="3" fontId="2" fillId="18" borderId="62" xfId="0" applyNumberFormat="1" applyFont="1" applyFill="1" applyBorder="1" applyAlignment="1">
      <alignment horizontal="center" vertical="center" wrapText="1"/>
    </xf>
    <xf numFmtId="0" fontId="2" fillId="18" borderId="61" xfId="0" applyFont="1" applyFill="1" applyBorder="1" applyAlignment="1">
      <alignment horizontal="center" vertical="center" textRotation="90"/>
    </xf>
    <xf numFmtId="0" fontId="2" fillId="18" borderId="63" xfId="0" applyFont="1" applyFill="1" applyBorder="1" applyAlignment="1">
      <alignment horizontal="center" vertical="center" textRotation="90"/>
    </xf>
    <xf numFmtId="0" fontId="2" fillId="0" borderId="64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2" fillId="42" borderId="47" xfId="0" applyFont="1" applyFill="1" applyBorder="1" applyAlignment="1">
      <alignment horizontal="center" vertical="center"/>
    </xf>
    <xf numFmtId="0" fontId="2" fillId="42" borderId="48" xfId="0" applyFont="1" applyFill="1" applyBorder="1" applyAlignment="1">
      <alignment horizontal="center" vertical="center"/>
    </xf>
    <xf numFmtId="0" fontId="2" fillId="42" borderId="39" xfId="0" applyFont="1" applyFill="1" applyBorder="1" applyAlignment="1">
      <alignment horizontal="center" vertical="center"/>
    </xf>
    <xf numFmtId="0" fontId="8" fillId="37" borderId="57" xfId="0" applyFont="1" applyFill="1" applyBorder="1" applyAlignment="1" applyProtection="1">
      <alignment horizontal="center" vertical="center" textRotation="90" wrapText="1"/>
      <protection locked="0"/>
    </xf>
    <xf numFmtId="0" fontId="8" fillId="37" borderId="58" xfId="0" applyFont="1" applyFill="1" applyBorder="1" applyAlignment="1" applyProtection="1">
      <alignment horizontal="center" vertical="center" textRotation="90" wrapText="1"/>
      <protection locked="0"/>
    </xf>
    <xf numFmtId="0" fontId="2" fillId="42" borderId="19" xfId="0" applyFont="1" applyFill="1" applyBorder="1" applyAlignment="1">
      <alignment horizontal="center" vertical="center" wrapText="1"/>
    </xf>
    <xf numFmtId="0" fontId="2" fillId="42" borderId="27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 applyProtection="1">
      <alignment horizontal="center" vertical="center" textRotation="90" wrapText="1"/>
      <protection locked="0"/>
    </xf>
    <xf numFmtId="0" fontId="2" fillId="0" borderId="29" xfId="0" applyFont="1" applyFill="1" applyBorder="1" applyAlignment="1" applyProtection="1">
      <alignment horizontal="center" vertical="center" textRotation="90" wrapText="1"/>
      <protection locked="0"/>
    </xf>
    <xf numFmtId="3" fontId="2" fillId="0" borderId="22" xfId="0" applyNumberFormat="1" applyFont="1" applyFill="1" applyBorder="1" applyAlignment="1" applyProtection="1">
      <alignment horizontal="center" vertical="center" textRotation="90" wrapText="1"/>
      <protection locked="0"/>
    </xf>
    <xf numFmtId="3" fontId="2" fillId="0" borderId="13" xfId="0" applyNumberFormat="1" applyFont="1" applyFill="1" applyBorder="1" applyAlignment="1" applyProtection="1">
      <alignment horizontal="center" vertical="center" textRotation="90" wrapText="1"/>
      <protection locked="0"/>
    </xf>
    <xf numFmtId="0" fontId="2" fillId="42" borderId="22" xfId="0" applyFont="1" applyFill="1" applyBorder="1" applyAlignment="1" applyProtection="1">
      <alignment horizontal="center" vertical="center" textRotation="90" wrapText="1"/>
      <protection locked="0"/>
    </xf>
    <xf numFmtId="0" fontId="2" fillId="42" borderId="13" xfId="0" applyFont="1" applyFill="1" applyBorder="1" applyAlignment="1" applyProtection="1">
      <alignment horizontal="center" vertical="center" textRotation="90" wrapText="1"/>
      <protection locked="0"/>
    </xf>
    <xf numFmtId="0" fontId="9" fillId="0" borderId="22" xfId="0" applyFont="1" applyFill="1" applyBorder="1" applyAlignment="1" applyProtection="1">
      <alignment horizontal="center" vertical="center" textRotation="90" wrapText="1"/>
      <protection locked="0"/>
    </xf>
    <xf numFmtId="0" fontId="9" fillId="0" borderId="13" xfId="0" applyFont="1" applyFill="1" applyBorder="1" applyAlignment="1" applyProtection="1">
      <alignment horizontal="center" vertical="center" textRotation="90" wrapText="1"/>
      <protection locked="0"/>
    </xf>
    <xf numFmtId="0" fontId="2" fillId="0" borderId="26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2" fillId="0" borderId="42" xfId="0" applyFont="1" applyFill="1" applyBorder="1" applyAlignment="1" applyProtection="1">
      <alignment horizontal="center" vertical="center" textRotation="90" wrapText="1"/>
      <protection locked="0"/>
    </xf>
    <xf numFmtId="0" fontId="2" fillId="0" borderId="65" xfId="0" applyFont="1" applyFill="1" applyBorder="1" applyAlignment="1" applyProtection="1">
      <alignment horizontal="center" vertical="center" textRotation="90" wrapText="1"/>
      <protection locked="0"/>
    </xf>
    <xf numFmtId="0" fontId="2" fillId="0" borderId="22" xfId="0" applyFont="1" applyFill="1" applyBorder="1" applyAlignment="1" applyProtection="1">
      <alignment horizontal="center" vertical="center" textRotation="90" wrapText="1"/>
      <protection locked="0"/>
    </xf>
    <xf numFmtId="0" fontId="8" fillId="33" borderId="42" xfId="0" applyFont="1" applyFill="1" applyBorder="1" applyAlignment="1" applyProtection="1">
      <alignment horizontal="center" vertical="center" textRotation="90" wrapText="1"/>
      <protection locked="0"/>
    </xf>
    <xf numFmtId="0" fontId="8" fillId="33" borderId="43" xfId="0" applyFont="1" applyFill="1" applyBorder="1" applyAlignment="1" applyProtection="1">
      <alignment horizontal="center" vertical="center" textRotation="90" wrapText="1"/>
      <protection locked="0"/>
    </xf>
    <xf numFmtId="0" fontId="8" fillId="33" borderId="28" xfId="0" applyFont="1" applyFill="1" applyBorder="1" applyAlignment="1" applyProtection="1">
      <alignment horizontal="center" vertical="center" textRotation="90" wrapText="1"/>
      <protection locked="0"/>
    </xf>
    <xf numFmtId="0" fontId="8" fillId="33" borderId="44" xfId="0" applyFont="1" applyFill="1" applyBorder="1" applyAlignment="1" applyProtection="1">
      <alignment horizontal="center" vertical="center" textRotation="90" wrapText="1"/>
      <protection locked="0"/>
    </xf>
    <xf numFmtId="0" fontId="8" fillId="33" borderId="40" xfId="0" applyFont="1" applyFill="1" applyBorder="1" applyAlignment="1" applyProtection="1">
      <alignment horizontal="center" vertical="center" textRotation="90" wrapText="1"/>
      <protection locked="0"/>
    </xf>
    <xf numFmtId="0" fontId="8" fillId="33" borderId="41" xfId="0" applyFont="1" applyFill="1" applyBorder="1" applyAlignment="1" applyProtection="1">
      <alignment horizontal="center" vertical="center" textRotation="90" wrapText="1"/>
      <protection locked="0"/>
    </xf>
    <xf numFmtId="0" fontId="8" fillId="37" borderId="21" xfId="0" applyFont="1" applyFill="1" applyBorder="1" applyAlignment="1" applyProtection="1">
      <alignment horizontal="center" vertical="center" textRotation="90" wrapText="1"/>
      <protection locked="0"/>
    </xf>
    <xf numFmtId="0" fontId="8" fillId="37" borderId="46" xfId="0" applyFont="1" applyFill="1" applyBorder="1" applyAlignment="1" applyProtection="1">
      <alignment horizontal="center" vertical="center" textRotation="90" wrapText="1"/>
      <protection locked="0"/>
    </xf>
    <xf numFmtId="0" fontId="2" fillId="39" borderId="25" xfId="0" applyFont="1" applyFill="1" applyBorder="1" applyAlignment="1" applyProtection="1">
      <alignment horizontal="center" vertical="center" wrapText="1"/>
      <protection locked="0"/>
    </xf>
    <xf numFmtId="0" fontId="2" fillId="39" borderId="29" xfId="0" applyFont="1" applyFill="1" applyBorder="1" applyAlignment="1" applyProtection="1">
      <alignment horizontal="center" vertical="center" wrapText="1"/>
      <protection locked="0"/>
    </xf>
    <xf numFmtId="0" fontId="2" fillId="42" borderId="22" xfId="0" applyFont="1" applyFill="1" applyBorder="1" applyAlignment="1">
      <alignment horizontal="center" vertical="center"/>
    </xf>
    <xf numFmtId="0" fontId="3" fillId="36" borderId="23" xfId="0" applyFont="1" applyFill="1" applyBorder="1" applyAlignment="1" applyProtection="1">
      <alignment horizontal="center" vertical="center" textRotation="90" wrapText="1"/>
      <protection/>
    </xf>
    <xf numFmtId="0" fontId="3" fillId="36" borderId="60" xfId="0" applyFont="1" applyFill="1" applyBorder="1" applyAlignment="1" applyProtection="1">
      <alignment horizontal="center" vertical="center" textRotation="90" wrapText="1"/>
      <protection/>
    </xf>
    <xf numFmtId="0" fontId="2" fillId="42" borderId="0" xfId="0" applyFont="1" applyFill="1" applyBorder="1" applyAlignment="1">
      <alignment horizontal="center" vertical="center"/>
    </xf>
    <xf numFmtId="0" fontId="6" fillId="37" borderId="57" xfId="0" applyFont="1" applyFill="1" applyBorder="1" applyAlignment="1" applyProtection="1">
      <alignment horizontal="center" vertical="center" textRotation="90" wrapText="1"/>
      <protection locked="0"/>
    </xf>
    <xf numFmtId="0" fontId="6" fillId="37" borderId="58" xfId="0" applyFont="1" applyFill="1" applyBorder="1" applyAlignment="1" applyProtection="1">
      <alignment horizontal="center" vertical="center" textRotation="90" wrapText="1"/>
      <protection locked="0"/>
    </xf>
    <xf numFmtId="3" fontId="15" fillId="34" borderId="57" xfId="0" applyNumberFormat="1" applyFont="1" applyFill="1" applyBorder="1" applyAlignment="1" applyProtection="1">
      <alignment horizontal="center" vertical="center" wrapText="1"/>
      <protection/>
    </xf>
    <xf numFmtId="3" fontId="15" fillId="34" borderId="32" xfId="0" applyNumberFormat="1" applyFont="1" applyFill="1" applyBorder="1" applyAlignment="1" applyProtection="1">
      <alignment horizontal="center" vertical="center" wrapText="1"/>
      <protection/>
    </xf>
    <xf numFmtId="3" fontId="15" fillId="34" borderId="58" xfId="0" applyNumberFormat="1" applyFont="1" applyFill="1" applyBorder="1" applyAlignment="1" applyProtection="1">
      <alignment horizontal="center" vertical="center" wrapText="1"/>
      <protection/>
    </xf>
    <xf numFmtId="3" fontId="3" fillId="36" borderId="31" xfId="0" applyNumberFormat="1" applyFont="1" applyFill="1" applyBorder="1" applyAlignment="1" applyProtection="1">
      <alignment horizontal="center" vertical="center" textRotation="90" wrapText="1"/>
      <protection/>
    </xf>
    <xf numFmtId="3" fontId="3" fillId="36" borderId="54" xfId="0" applyNumberFormat="1" applyFont="1" applyFill="1" applyBorder="1" applyAlignment="1" applyProtection="1">
      <alignment horizontal="center" vertical="center" textRotation="90" wrapText="1"/>
      <protection/>
    </xf>
    <xf numFmtId="0" fontId="3" fillId="36" borderId="20" xfId="0" applyFont="1" applyFill="1" applyBorder="1" applyAlignment="1" applyProtection="1">
      <alignment horizontal="center" vertical="center" textRotation="90" wrapText="1"/>
      <protection/>
    </xf>
    <xf numFmtId="0" fontId="3" fillId="36" borderId="11" xfId="0" applyFont="1" applyFill="1" applyBorder="1" applyAlignment="1" applyProtection="1">
      <alignment horizontal="center" vertical="center" textRotation="90" wrapText="1"/>
      <protection/>
    </xf>
    <xf numFmtId="10" fontId="3" fillId="36" borderId="20" xfId="0" applyNumberFormat="1" applyFont="1" applyFill="1" applyBorder="1" applyAlignment="1" applyProtection="1">
      <alignment horizontal="center" vertical="center" textRotation="90" wrapText="1"/>
      <protection/>
    </xf>
    <xf numFmtId="10" fontId="3" fillId="36" borderId="11" xfId="0" applyNumberFormat="1" applyFont="1" applyFill="1" applyBorder="1" applyAlignment="1" applyProtection="1">
      <alignment horizontal="center" vertical="center" textRotation="90" wrapText="1"/>
      <protection/>
    </xf>
    <xf numFmtId="3" fontId="15" fillId="34" borderId="59" xfId="0" applyNumberFormat="1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>
      <alignment horizontal="center" vertical="center" wrapText="1"/>
    </xf>
    <xf numFmtId="0" fontId="6" fillId="39" borderId="25" xfId="0" applyFont="1" applyFill="1" applyBorder="1" applyAlignment="1">
      <alignment horizontal="center" vertical="center" wrapText="1"/>
    </xf>
    <xf numFmtId="0" fontId="6" fillId="39" borderId="51" xfId="0" applyFont="1" applyFill="1" applyBorder="1" applyAlignment="1">
      <alignment horizontal="center" vertical="center" wrapText="1"/>
    </xf>
    <xf numFmtId="0" fontId="6" fillId="39" borderId="24" xfId="0" applyFont="1" applyFill="1" applyBorder="1" applyAlignment="1">
      <alignment horizontal="center" vertical="center" wrapText="1"/>
    </xf>
    <xf numFmtId="0" fontId="7" fillId="18" borderId="19" xfId="0" applyFont="1" applyFill="1" applyBorder="1" applyAlignment="1">
      <alignment horizontal="center" vertical="center"/>
    </xf>
    <xf numFmtId="0" fontId="7" fillId="18" borderId="56" xfId="0" applyFont="1" applyFill="1" applyBorder="1" applyAlignment="1">
      <alignment horizontal="center" vertical="center"/>
    </xf>
    <xf numFmtId="180" fontId="6" fillId="18" borderId="10" xfId="0" applyNumberFormat="1" applyFont="1" applyFill="1" applyBorder="1" applyAlignment="1">
      <alignment horizontal="center" vertical="center" wrapText="1"/>
    </xf>
    <xf numFmtId="180" fontId="6" fillId="18" borderId="0" xfId="0" applyNumberFormat="1" applyFont="1" applyFill="1" applyBorder="1" applyAlignment="1">
      <alignment horizontal="center" vertical="center" wrapText="1"/>
    </xf>
    <xf numFmtId="180" fontId="6" fillId="18" borderId="30" xfId="0" applyNumberFormat="1" applyFont="1" applyFill="1" applyBorder="1" applyAlignment="1">
      <alignment horizontal="center" vertical="center" wrapText="1"/>
    </xf>
    <xf numFmtId="180" fontId="6" fillId="18" borderId="49" xfId="0" applyNumberFormat="1" applyFont="1" applyFill="1" applyBorder="1" applyAlignment="1">
      <alignment horizontal="center" vertical="center" wrapText="1"/>
    </xf>
    <xf numFmtId="180" fontId="6" fillId="18" borderId="48" xfId="0" applyNumberFormat="1" applyFont="1" applyFill="1" applyBorder="1" applyAlignment="1">
      <alignment horizontal="center" vertical="center" wrapText="1"/>
    </xf>
    <xf numFmtId="0" fontId="6" fillId="33" borderId="44" xfId="0" applyFont="1" applyFill="1" applyBorder="1" applyAlignment="1">
      <alignment horizontal="left" vertical="center" wrapText="1"/>
    </xf>
    <xf numFmtId="0" fontId="6" fillId="33" borderId="40" xfId="0" applyFont="1" applyFill="1" applyBorder="1" applyAlignment="1">
      <alignment horizontal="left" vertical="center" wrapText="1"/>
    </xf>
    <xf numFmtId="0" fontId="6" fillId="33" borderId="41" xfId="0" applyFont="1" applyFill="1" applyBorder="1" applyAlignment="1">
      <alignment horizontal="left" vertical="center" wrapText="1"/>
    </xf>
    <xf numFmtId="0" fontId="6" fillId="33" borderId="44" xfId="0" applyFont="1" applyFill="1" applyBorder="1" applyAlignment="1" applyProtection="1">
      <alignment horizontal="left" vertical="center" wrapText="1"/>
      <protection locked="0"/>
    </xf>
    <xf numFmtId="0" fontId="6" fillId="33" borderId="40" xfId="0" applyFont="1" applyFill="1" applyBorder="1" applyAlignment="1" applyProtection="1">
      <alignment horizontal="left" vertical="center" wrapText="1"/>
      <protection locked="0"/>
    </xf>
    <xf numFmtId="0" fontId="6" fillId="33" borderId="41" xfId="0" applyFont="1" applyFill="1" applyBorder="1" applyAlignment="1" applyProtection="1">
      <alignment horizontal="left" vertical="center" wrapText="1"/>
      <protection locked="0"/>
    </xf>
    <xf numFmtId="0" fontId="15" fillId="33" borderId="44" xfId="0" applyFont="1" applyFill="1" applyBorder="1" applyAlignment="1" applyProtection="1">
      <alignment horizontal="left" vertical="center" wrapText="1"/>
      <protection locked="0"/>
    </xf>
    <xf numFmtId="0" fontId="3" fillId="33" borderId="40" xfId="0" applyFont="1" applyFill="1" applyBorder="1" applyAlignment="1" applyProtection="1">
      <alignment horizontal="left" vertical="center" wrapText="1"/>
      <protection locked="0"/>
    </xf>
    <xf numFmtId="0" fontId="3" fillId="33" borderId="41" xfId="0" applyFont="1" applyFill="1" applyBorder="1" applyAlignment="1" applyProtection="1">
      <alignment horizontal="left" vertical="center" wrapText="1"/>
      <protection locked="0"/>
    </xf>
    <xf numFmtId="0" fontId="2" fillId="39" borderId="27" xfId="0" applyFont="1" applyFill="1" applyBorder="1" applyAlignment="1">
      <alignment horizontal="center" vertical="center" wrapText="1"/>
    </xf>
    <xf numFmtId="0" fontId="2" fillId="39" borderId="25" xfId="0" applyFont="1" applyFill="1" applyBorder="1" applyAlignment="1" applyProtection="1">
      <alignment horizontal="center" vertical="center" textRotation="90" wrapText="1"/>
      <protection locked="0"/>
    </xf>
    <xf numFmtId="0" fontId="2" fillId="39" borderId="29" xfId="0" applyFont="1" applyFill="1" applyBorder="1" applyAlignment="1" applyProtection="1">
      <alignment horizontal="center" vertical="center" textRotation="90" wrapText="1"/>
      <protection locked="0"/>
    </xf>
    <xf numFmtId="0" fontId="7" fillId="42" borderId="13" xfId="0" applyFont="1" applyFill="1" applyBorder="1" applyAlignment="1" applyProtection="1">
      <alignment horizontal="center" vertical="center" textRotation="90" wrapText="1"/>
      <protection locked="0"/>
    </xf>
    <xf numFmtId="0" fontId="7" fillId="0" borderId="13" xfId="0" applyFont="1" applyFill="1" applyBorder="1" applyAlignment="1" applyProtection="1">
      <alignment horizontal="center" vertical="center" textRotation="90" wrapText="1"/>
      <protection locked="0"/>
    </xf>
    <xf numFmtId="0" fontId="7" fillId="0" borderId="14" xfId="0" applyFont="1" applyFill="1" applyBorder="1" applyAlignment="1">
      <alignment horizontal="center" vertical="center" textRotation="90" wrapText="1"/>
    </xf>
    <xf numFmtId="0" fontId="6" fillId="33" borderId="25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2" fillId="39" borderId="19" xfId="0" applyFont="1" applyFill="1" applyBorder="1" applyAlignment="1">
      <alignment horizontal="center" vertical="center" wrapText="1"/>
    </xf>
    <xf numFmtId="0" fontId="7" fillId="42" borderId="22" xfId="0" applyFont="1" applyFill="1" applyBorder="1" applyAlignment="1" applyProtection="1">
      <alignment horizontal="center" vertical="center" textRotation="90" wrapText="1"/>
      <protection locked="0"/>
    </xf>
    <xf numFmtId="0" fontId="7" fillId="0" borderId="22" xfId="0" applyFont="1" applyFill="1" applyBorder="1" applyAlignment="1" applyProtection="1">
      <alignment horizontal="center" vertical="center" textRotation="90" wrapText="1"/>
      <protection locked="0"/>
    </xf>
    <xf numFmtId="0" fontId="7" fillId="0" borderId="26" xfId="0" applyFont="1" applyFill="1" applyBorder="1" applyAlignment="1">
      <alignment horizontal="center" vertical="center" textRotation="90" wrapText="1"/>
    </xf>
    <xf numFmtId="0" fontId="6" fillId="2" borderId="45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46" xfId="0" applyFont="1" applyFill="1" applyBorder="1" applyAlignment="1">
      <alignment horizontal="center"/>
    </xf>
    <xf numFmtId="0" fontId="6" fillId="2" borderId="47" xfId="0" applyFont="1" applyFill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6" fillId="2" borderId="39" xfId="0" applyFont="1" applyFill="1" applyBorder="1" applyAlignment="1">
      <alignment horizontal="center"/>
    </xf>
    <xf numFmtId="0" fontId="6" fillId="39" borderId="44" xfId="0" applyFont="1" applyFill="1" applyBorder="1" applyAlignment="1" applyProtection="1">
      <alignment horizontal="left" vertical="center" wrapText="1"/>
      <protection locked="0"/>
    </xf>
    <xf numFmtId="0" fontId="6" fillId="39" borderId="40" xfId="0" applyFont="1" applyFill="1" applyBorder="1" applyAlignment="1" applyProtection="1">
      <alignment horizontal="left" vertical="center" wrapText="1"/>
      <protection locked="0"/>
    </xf>
    <xf numFmtId="0" fontId="6" fillId="39" borderId="41" xfId="0" applyFont="1" applyFill="1" applyBorder="1" applyAlignment="1" applyProtection="1">
      <alignment horizontal="left" vertical="center" wrapText="1"/>
      <protection locked="0"/>
    </xf>
    <xf numFmtId="0" fontId="7" fillId="33" borderId="40" xfId="0" applyFont="1" applyFill="1" applyBorder="1" applyAlignment="1" applyProtection="1">
      <alignment horizontal="left" vertical="center" wrapText="1"/>
      <protection locked="0"/>
    </xf>
    <xf numFmtId="0" fontId="7" fillId="33" borderId="41" xfId="0" applyFont="1" applyFill="1" applyBorder="1" applyAlignment="1" applyProtection="1">
      <alignment horizontal="left" vertical="center" wrapText="1"/>
      <protection locked="0"/>
    </xf>
    <xf numFmtId="0" fontId="6" fillId="39" borderId="22" xfId="0" applyFont="1" applyFill="1" applyBorder="1" applyAlignment="1">
      <alignment horizontal="center" vertical="center" wrapText="1"/>
    </xf>
    <xf numFmtId="0" fontId="6" fillId="14" borderId="25" xfId="0" applyFont="1" applyFill="1" applyBorder="1" applyAlignment="1">
      <alignment horizontal="center" vertical="center" wrapText="1"/>
    </xf>
    <xf numFmtId="0" fontId="6" fillId="14" borderId="51" xfId="0" applyFont="1" applyFill="1" applyBorder="1" applyAlignment="1">
      <alignment horizontal="center" vertical="center" wrapText="1"/>
    </xf>
    <xf numFmtId="0" fontId="6" fillId="14" borderId="24" xfId="0" applyFont="1" applyFill="1" applyBorder="1" applyAlignment="1">
      <alignment horizontal="center" vertical="center" wrapText="1"/>
    </xf>
    <xf numFmtId="0" fontId="6" fillId="18" borderId="19" xfId="0" applyFont="1" applyFill="1" applyBorder="1" applyAlignment="1" applyProtection="1">
      <alignment horizontal="center" vertical="center" wrapText="1"/>
      <protection locked="0"/>
    </xf>
    <xf numFmtId="0" fontId="6" fillId="18" borderId="27" xfId="0" applyFont="1" applyFill="1" applyBorder="1" applyAlignment="1" applyProtection="1">
      <alignment horizontal="center" vertical="center" wrapText="1"/>
      <protection locked="0"/>
    </xf>
    <xf numFmtId="4" fontId="6" fillId="18" borderId="20" xfId="0" applyNumberFormat="1" applyFont="1" applyFill="1" applyBorder="1" applyAlignment="1" applyProtection="1">
      <alignment horizontal="center" vertical="center" textRotation="90" wrapText="1"/>
      <protection/>
    </xf>
    <xf numFmtId="4" fontId="6" fillId="18" borderId="11" xfId="0" applyNumberFormat="1" applyFont="1" applyFill="1" applyBorder="1" applyAlignment="1" applyProtection="1">
      <alignment horizontal="center" vertical="center" textRotation="90" wrapText="1"/>
      <protection/>
    </xf>
    <xf numFmtId="0" fontId="6" fillId="18" borderId="20" xfId="0" applyFont="1" applyFill="1" applyBorder="1" applyAlignment="1" applyProtection="1">
      <alignment horizontal="center" vertical="center" textRotation="90" wrapText="1"/>
      <protection/>
    </xf>
    <xf numFmtId="0" fontId="6" fillId="18" borderId="11" xfId="0" applyFont="1" applyFill="1" applyBorder="1" applyAlignment="1" applyProtection="1">
      <alignment horizontal="center" vertical="center" textRotation="90" wrapText="1"/>
      <protection/>
    </xf>
    <xf numFmtId="3" fontId="7" fillId="36" borderId="31" xfId="0" applyNumberFormat="1" applyFont="1" applyFill="1" applyBorder="1" applyAlignment="1" applyProtection="1">
      <alignment horizontal="center" vertical="center" textRotation="90" wrapText="1"/>
      <protection/>
    </xf>
    <xf numFmtId="3" fontId="7" fillId="36" borderId="54" xfId="0" applyNumberFormat="1" applyFont="1" applyFill="1" applyBorder="1" applyAlignment="1" applyProtection="1">
      <alignment horizontal="center" vertical="center" textRotation="90" wrapText="1"/>
      <protection/>
    </xf>
    <xf numFmtId="0" fontId="7" fillId="36" borderId="20" xfId="0" applyFont="1" applyFill="1" applyBorder="1" applyAlignment="1" applyProtection="1">
      <alignment horizontal="center" vertical="center" textRotation="90" wrapText="1"/>
      <protection/>
    </xf>
    <xf numFmtId="0" fontId="7" fillId="36" borderId="11" xfId="0" applyFont="1" applyFill="1" applyBorder="1" applyAlignment="1" applyProtection="1">
      <alignment horizontal="center" vertical="center" textRotation="90" wrapText="1"/>
      <protection/>
    </xf>
    <xf numFmtId="0" fontId="6" fillId="18" borderId="21" xfId="0" applyFont="1" applyFill="1" applyBorder="1" applyAlignment="1">
      <alignment horizontal="center" vertical="center" textRotation="90" wrapText="1"/>
    </xf>
    <xf numFmtId="0" fontId="6" fillId="18" borderId="46" xfId="0" applyFont="1" applyFill="1" applyBorder="1" applyAlignment="1">
      <alignment horizontal="center" vertical="center" textRotation="90" wrapText="1"/>
    </xf>
    <xf numFmtId="0" fontId="6" fillId="18" borderId="49" xfId="0" applyFont="1" applyFill="1" applyBorder="1" applyAlignment="1">
      <alignment horizontal="center" vertical="center" textRotation="90" wrapText="1"/>
    </xf>
    <xf numFmtId="0" fontId="6" fillId="18" borderId="39" xfId="0" applyFont="1" applyFill="1" applyBorder="1" applyAlignment="1">
      <alignment horizontal="center" vertical="center" textRotation="90" wrapText="1"/>
    </xf>
    <xf numFmtId="3" fontId="6" fillId="34" borderId="59" xfId="0" applyNumberFormat="1" applyFont="1" applyFill="1" applyBorder="1" applyAlignment="1" applyProtection="1">
      <alignment horizontal="center" vertical="center" wrapText="1"/>
      <protection/>
    </xf>
    <xf numFmtId="3" fontId="6" fillId="34" borderId="32" xfId="0" applyNumberFormat="1" applyFont="1" applyFill="1" applyBorder="1" applyAlignment="1" applyProtection="1">
      <alignment horizontal="center" vertical="center" wrapText="1"/>
      <protection/>
    </xf>
    <xf numFmtId="3" fontId="6" fillId="34" borderId="57" xfId="0" applyNumberFormat="1" applyFont="1" applyFill="1" applyBorder="1" applyAlignment="1" applyProtection="1">
      <alignment horizontal="center" vertical="center" wrapText="1"/>
      <protection/>
    </xf>
    <xf numFmtId="10" fontId="7" fillId="36" borderId="20" xfId="0" applyNumberFormat="1" applyFont="1" applyFill="1" applyBorder="1" applyAlignment="1" applyProtection="1">
      <alignment horizontal="center" vertical="center" textRotation="90" wrapText="1"/>
      <protection/>
    </xf>
    <xf numFmtId="10" fontId="7" fillId="36" borderId="11" xfId="0" applyNumberFormat="1" applyFont="1" applyFill="1" applyBorder="1" applyAlignment="1" applyProtection="1">
      <alignment horizontal="center" vertical="center" textRotation="90" wrapText="1"/>
      <protection/>
    </xf>
    <xf numFmtId="0" fontId="7" fillId="36" borderId="23" xfId="0" applyFont="1" applyFill="1" applyBorder="1" applyAlignment="1" applyProtection="1">
      <alignment horizontal="center" vertical="center" textRotation="90" wrapText="1"/>
      <protection/>
    </xf>
    <xf numFmtId="0" fontId="7" fillId="36" borderId="60" xfId="0" applyFont="1" applyFill="1" applyBorder="1" applyAlignment="1" applyProtection="1">
      <alignment horizontal="center" vertical="center" textRotation="90" wrapText="1"/>
      <protection/>
    </xf>
    <xf numFmtId="3" fontId="7" fillId="18" borderId="61" xfId="0" applyNumberFormat="1" applyFont="1" applyFill="1" applyBorder="1" applyAlignment="1">
      <alignment horizontal="center" vertical="center" wrapText="1"/>
    </xf>
    <xf numFmtId="3" fontId="7" fillId="18" borderId="62" xfId="0" applyNumberFormat="1" applyFont="1" applyFill="1" applyBorder="1" applyAlignment="1">
      <alignment horizontal="center" vertical="center" wrapText="1"/>
    </xf>
    <xf numFmtId="0" fontId="7" fillId="18" borderId="61" xfId="0" applyFont="1" applyFill="1" applyBorder="1" applyAlignment="1">
      <alignment horizontal="center" vertical="center" textRotation="90"/>
    </xf>
    <xf numFmtId="0" fontId="7" fillId="18" borderId="63" xfId="0" applyFont="1" applyFill="1" applyBorder="1" applyAlignment="1">
      <alignment horizontal="center" vertical="center" textRotation="90"/>
    </xf>
    <xf numFmtId="0" fontId="7" fillId="0" borderId="64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62" xfId="0" applyFont="1" applyFill="1" applyBorder="1" applyAlignment="1">
      <alignment horizontal="center"/>
    </xf>
    <xf numFmtId="0" fontId="7" fillId="0" borderId="63" xfId="0" applyFont="1" applyFill="1" applyBorder="1" applyAlignment="1">
      <alignment horizontal="center"/>
    </xf>
    <xf numFmtId="0" fontId="7" fillId="42" borderId="47" xfId="0" applyFont="1" applyFill="1" applyBorder="1" applyAlignment="1">
      <alignment horizontal="center" vertical="center"/>
    </xf>
    <xf numFmtId="0" fontId="7" fillId="42" borderId="48" xfId="0" applyFont="1" applyFill="1" applyBorder="1" applyAlignment="1">
      <alignment horizontal="center" vertical="center"/>
    </xf>
    <xf numFmtId="0" fontId="7" fillId="42" borderId="0" xfId="0" applyFont="1" applyFill="1" applyBorder="1" applyAlignment="1">
      <alignment horizontal="center" vertical="center"/>
    </xf>
    <xf numFmtId="0" fontId="7" fillId="42" borderId="39" xfId="0" applyFont="1" applyFill="1" applyBorder="1" applyAlignment="1">
      <alignment horizontal="center" vertical="center"/>
    </xf>
    <xf numFmtId="3" fontId="6" fillId="34" borderId="58" xfId="0" applyNumberFormat="1" applyFont="1" applyFill="1" applyBorder="1" applyAlignment="1" applyProtection="1">
      <alignment horizontal="center" vertical="center" wrapText="1"/>
      <protection/>
    </xf>
    <xf numFmtId="0" fontId="6" fillId="37" borderId="66" xfId="0" applyFont="1" applyFill="1" applyBorder="1" applyAlignment="1" applyProtection="1">
      <alignment horizontal="center" vertical="center" textRotation="90" wrapText="1"/>
      <protection locked="0"/>
    </xf>
    <xf numFmtId="0" fontId="7" fillId="35" borderId="25" xfId="0" applyFont="1" applyFill="1" applyBorder="1" applyAlignment="1" applyProtection="1">
      <alignment horizontal="center" vertical="center" wrapText="1"/>
      <protection locked="0"/>
    </xf>
    <xf numFmtId="0" fontId="7" fillId="35" borderId="51" xfId="0" applyFont="1" applyFill="1" applyBorder="1" applyAlignment="1" applyProtection="1">
      <alignment horizontal="center" vertical="center" wrapText="1"/>
      <protection locked="0"/>
    </xf>
    <xf numFmtId="0" fontId="7" fillId="35" borderId="29" xfId="0" applyFont="1" applyFill="1" applyBorder="1" applyAlignment="1" applyProtection="1">
      <alignment horizontal="center" vertical="center" wrapText="1"/>
      <protection locked="0"/>
    </xf>
    <xf numFmtId="0" fontId="69" fillId="39" borderId="13" xfId="0" applyFont="1" applyFill="1" applyBorder="1" applyAlignment="1">
      <alignment vertical="center" wrapText="1"/>
    </xf>
    <xf numFmtId="0" fontId="69" fillId="39" borderId="11" xfId="0" applyFont="1" applyFill="1" applyBorder="1" applyAlignment="1">
      <alignment vertical="center" wrapText="1"/>
    </xf>
    <xf numFmtId="0" fontId="69" fillId="39" borderId="50" xfId="0" applyFont="1" applyFill="1" applyBorder="1" applyAlignment="1">
      <alignment vertical="center" wrapText="1"/>
    </xf>
    <xf numFmtId="1" fontId="69" fillId="39" borderId="13" xfId="0" applyNumberFormat="1" applyFont="1" applyFill="1" applyBorder="1" applyAlignment="1">
      <alignment horizontal="center" vertical="center" wrapText="1"/>
    </xf>
    <xf numFmtId="1" fontId="69" fillId="39" borderId="11" xfId="0" applyNumberFormat="1" applyFont="1" applyFill="1" applyBorder="1" applyAlignment="1">
      <alignment horizontal="center" vertical="center" wrapText="1"/>
    </xf>
    <xf numFmtId="1" fontId="69" fillId="39" borderId="50" xfId="0" applyNumberFormat="1" applyFont="1" applyFill="1" applyBorder="1" applyAlignment="1">
      <alignment horizontal="center" vertical="center" wrapText="1"/>
    </xf>
    <xf numFmtId="0" fontId="2" fillId="39" borderId="13" xfId="0" applyFont="1" applyFill="1" applyBorder="1" applyAlignment="1">
      <alignment horizontal="center" vertical="center" wrapText="1"/>
    </xf>
    <xf numFmtId="0" fontId="2" fillId="39" borderId="11" xfId="0" applyFont="1" applyFill="1" applyBorder="1" applyAlignment="1">
      <alignment horizontal="center" vertical="center" wrapText="1"/>
    </xf>
    <xf numFmtId="0" fontId="2" fillId="39" borderId="50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2" borderId="46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5" fillId="2" borderId="48" xfId="0" applyFont="1" applyFill="1" applyBorder="1" applyAlignment="1">
      <alignment horizontal="center"/>
    </xf>
    <xf numFmtId="0" fontId="5" fillId="2" borderId="39" xfId="0" applyFont="1" applyFill="1" applyBorder="1" applyAlignment="1">
      <alignment horizontal="center"/>
    </xf>
    <xf numFmtId="0" fontId="6" fillId="33" borderId="53" xfId="0" applyFont="1" applyFill="1" applyBorder="1" applyAlignment="1" applyProtection="1">
      <alignment horizontal="center" vertical="center" wrapText="1"/>
      <protection locked="0"/>
    </xf>
    <xf numFmtId="2" fontId="10" fillId="39" borderId="25" xfId="0" applyNumberFormat="1" applyFont="1" applyFill="1" applyBorder="1" applyAlignment="1" applyProtection="1">
      <alignment horizontal="center" vertical="center" wrapText="1"/>
      <protection locked="0"/>
    </xf>
    <xf numFmtId="2" fontId="10" fillId="39" borderId="29" xfId="0" applyNumberFormat="1" applyFont="1" applyFill="1" applyBorder="1" applyAlignment="1" applyProtection="1">
      <alignment horizontal="center" vertical="center" wrapText="1"/>
      <protection locked="0"/>
    </xf>
    <xf numFmtId="0" fontId="7" fillId="39" borderId="25" xfId="0" applyFont="1" applyFill="1" applyBorder="1" applyAlignment="1" applyProtection="1">
      <alignment horizontal="center" vertical="center" textRotation="90" wrapText="1"/>
      <protection locked="0"/>
    </xf>
    <xf numFmtId="0" fontId="7" fillId="39" borderId="29" xfId="0" applyFont="1" applyFill="1" applyBorder="1" applyAlignment="1" applyProtection="1">
      <alignment horizontal="center" vertical="center" textRotation="90" wrapText="1"/>
      <protection locked="0"/>
    </xf>
    <xf numFmtId="0" fontId="7" fillId="39" borderId="25" xfId="0" applyFont="1" applyFill="1" applyBorder="1" applyAlignment="1" applyProtection="1">
      <alignment horizontal="center" vertical="center" wrapText="1"/>
      <protection locked="0"/>
    </xf>
    <xf numFmtId="0" fontId="7" fillId="39" borderId="29" xfId="0" applyFont="1" applyFill="1" applyBorder="1" applyAlignment="1" applyProtection="1">
      <alignment horizontal="center" vertical="center" wrapText="1"/>
      <protection locked="0"/>
    </xf>
    <xf numFmtId="0" fontId="4" fillId="2" borderId="45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4" fillId="2" borderId="46" xfId="0" applyFont="1" applyFill="1" applyBorder="1" applyAlignment="1">
      <alignment horizontal="center"/>
    </xf>
    <xf numFmtId="0" fontId="5" fillId="33" borderId="53" xfId="0" applyFont="1" applyFill="1" applyBorder="1" applyAlignment="1" applyProtection="1">
      <alignment horizontal="center" vertical="center" wrapText="1"/>
      <protection locked="0"/>
    </xf>
    <xf numFmtId="0" fontId="7" fillId="18" borderId="19" xfId="0" applyFont="1" applyFill="1" applyBorder="1" applyAlignment="1">
      <alignment horizontal="center" vertical="center" wrapText="1"/>
    </xf>
    <xf numFmtId="0" fontId="7" fillId="18" borderId="56" xfId="0" applyFont="1" applyFill="1" applyBorder="1" applyAlignment="1">
      <alignment horizontal="center" vertical="center" wrapText="1"/>
    </xf>
    <xf numFmtId="180" fontId="6" fillId="18" borderId="21" xfId="0" applyNumberFormat="1" applyFont="1" applyFill="1" applyBorder="1" applyAlignment="1">
      <alignment horizontal="center" vertical="center" wrapText="1"/>
    </xf>
    <xf numFmtId="0" fontId="6" fillId="18" borderId="20" xfId="0" applyFont="1" applyFill="1" applyBorder="1" applyAlignment="1">
      <alignment horizontal="center" vertical="center" textRotation="90" wrapText="1"/>
    </xf>
    <xf numFmtId="0" fontId="6" fillId="18" borderId="11" xfId="0" applyFont="1" applyFill="1" applyBorder="1" applyAlignment="1">
      <alignment horizontal="center" vertical="center" textRotation="90" wrapText="1"/>
    </xf>
    <xf numFmtId="0" fontId="6" fillId="18" borderId="23" xfId="0" applyFont="1" applyFill="1" applyBorder="1" applyAlignment="1">
      <alignment horizontal="center" vertical="center" textRotation="90" wrapText="1"/>
    </xf>
    <xf numFmtId="0" fontId="6" fillId="18" borderId="60" xfId="0" applyFont="1" applyFill="1" applyBorder="1" applyAlignment="1">
      <alignment horizontal="center" vertical="center" textRotation="90" wrapText="1"/>
    </xf>
    <xf numFmtId="3" fontId="6" fillId="18" borderId="61" xfId="0" applyNumberFormat="1" applyFont="1" applyFill="1" applyBorder="1" applyAlignment="1">
      <alignment horizontal="center" vertical="center" wrapText="1"/>
    </xf>
    <xf numFmtId="3" fontId="6" fillId="18" borderId="62" xfId="0" applyNumberFormat="1" applyFont="1" applyFill="1" applyBorder="1" applyAlignment="1">
      <alignment horizontal="center" vertical="center" wrapText="1"/>
    </xf>
    <xf numFmtId="3" fontId="6" fillId="18" borderId="18" xfId="0" applyNumberFormat="1" applyFont="1" applyFill="1" applyBorder="1" applyAlignment="1">
      <alignment horizontal="center" vertical="center" wrapText="1"/>
    </xf>
    <xf numFmtId="0" fontId="7" fillId="42" borderId="19" xfId="0" applyFont="1" applyFill="1" applyBorder="1" applyAlignment="1">
      <alignment horizontal="center" vertical="center" wrapText="1"/>
    </xf>
    <xf numFmtId="0" fontId="7" fillId="42" borderId="27" xfId="0" applyFont="1" applyFill="1" applyBorder="1" applyAlignment="1">
      <alignment horizontal="center" vertical="center" wrapText="1"/>
    </xf>
    <xf numFmtId="0" fontId="7" fillId="42" borderId="56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textRotation="90" wrapText="1"/>
    </xf>
    <xf numFmtId="0" fontId="7" fillId="0" borderId="67" xfId="0" applyFont="1" applyFill="1" applyBorder="1" applyAlignment="1">
      <alignment horizontal="center" vertical="center" textRotation="90" wrapText="1"/>
    </xf>
    <xf numFmtId="0" fontId="7" fillId="42" borderId="38" xfId="0" applyFont="1" applyFill="1" applyBorder="1" applyAlignment="1">
      <alignment horizontal="center" vertical="center" wrapText="1"/>
    </xf>
    <xf numFmtId="0" fontId="7" fillId="42" borderId="68" xfId="0" applyFont="1" applyFill="1" applyBorder="1" applyAlignment="1">
      <alignment horizontal="center" vertical="center" wrapText="1"/>
    </xf>
    <xf numFmtId="0" fontId="7" fillId="42" borderId="69" xfId="0" applyFont="1" applyFill="1" applyBorder="1" applyAlignment="1">
      <alignment horizontal="center" vertical="center" wrapText="1"/>
    </xf>
    <xf numFmtId="3" fontId="7" fillId="0" borderId="33" xfId="0" applyNumberFormat="1" applyFont="1" applyFill="1" applyBorder="1" applyAlignment="1" applyProtection="1">
      <alignment horizontal="center" vertical="center" textRotation="90" wrapText="1"/>
      <protection locked="0"/>
    </xf>
    <xf numFmtId="3" fontId="7" fillId="0" borderId="22" xfId="0" applyNumberFormat="1" applyFont="1" applyFill="1" applyBorder="1" applyAlignment="1" applyProtection="1">
      <alignment horizontal="center" vertical="center" textRotation="90" wrapText="1"/>
      <protection locked="0"/>
    </xf>
    <xf numFmtId="0" fontId="7" fillId="0" borderId="23" xfId="0" applyFont="1" applyFill="1" applyBorder="1" applyAlignment="1">
      <alignment horizontal="center" vertical="center" textRotation="90" wrapText="1"/>
    </xf>
    <xf numFmtId="0" fontId="7" fillId="0" borderId="60" xfId="0" applyFont="1" applyFill="1" applyBorder="1" applyAlignment="1">
      <alignment horizontal="center" vertical="center" textRotation="90" wrapText="1"/>
    </xf>
    <xf numFmtId="0" fontId="7" fillId="0" borderId="70" xfId="0" applyFont="1" applyFill="1" applyBorder="1" applyAlignment="1">
      <alignment horizontal="center" vertical="center" textRotation="90" wrapText="1"/>
    </xf>
    <xf numFmtId="0" fontId="6" fillId="14" borderId="53" xfId="0" applyFont="1" applyFill="1" applyBorder="1" applyAlignment="1">
      <alignment horizontal="center" vertical="center" wrapText="1"/>
    </xf>
    <xf numFmtId="0" fontId="6" fillId="14" borderId="35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 applyProtection="1">
      <alignment horizontal="center" vertical="center" wrapText="1"/>
      <protection/>
    </xf>
    <xf numFmtId="3" fontId="6" fillId="33" borderId="0" xfId="0" applyNumberFormat="1" applyFont="1" applyFill="1" applyBorder="1" applyAlignment="1" applyProtection="1">
      <alignment horizontal="center" vertical="center" wrapText="1"/>
      <protection/>
    </xf>
    <xf numFmtId="3" fontId="6" fillId="33" borderId="54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10" xfId="52"/>
    <cellStyle name="Normal 12 2" xfId="53"/>
    <cellStyle name="Normal 2" xfId="54"/>
    <cellStyle name="Normal 4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AK27"/>
  <sheetViews>
    <sheetView tabSelected="1" zoomScale="83" zoomScaleNormal="83" zoomScalePageLayoutView="0" workbookViewId="0" topLeftCell="N1">
      <pane ySplit="1" topLeftCell="A2" activePane="bottomLeft" state="frozen"/>
      <selection pane="topLeft" activeCell="E1" sqref="E1"/>
      <selection pane="bottomLeft" activeCell="AK6" sqref="AK6"/>
    </sheetView>
  </sheetViews>
  <sheetFormatPr defaultColWidth="11.421875" defaultRowHeight="15"/>
  <cols>
    <col min="1" max="1" width="4.57421875" style="0" customWidth="1"/>
    <col min="2" max="2" width="15.8515625" style="71" customWidth="1"/>
    <col min="3" max="3" width="10.00390625" style="71" customWidth="1"/>
    <col min="4" max="4" width="27.7109375" style="0" customWidth="1"/>
    <col min="5" max="5" width="11.140625" style="0" customWidth="1"/>
    <col min="6" max="6" width="9.57421875" style="0" customWidth="1"/>
    <col min="7" max="7" width="9.28125" style="0" customWidth="1"/>
    <col min="8" max="8" width="26.140625" style="72" customWidth="1"/>
    <col min="9" max="9" width="13.7109375" style="72" customWidth="1"/>
    <col min="10" max="10" width="9.57421875" style="72" customWidth="1"/>
    <col min="11" max="11" width="9.7109375" style="0" customWidth="1"/>
    <col min="12" max="12" width="14.7109375" style="0" customWidth="1"/>
    <col min="13" max="13" width="10.140625" style="0" customWidth="1"/>
    <col min="14" max="14" width="12.8515625" style="0" customWidth="1"/>
    <col min="15" max="15" width="9.140625" style="346" customWidth="1"/>
    <col min="16" max="16" width="7.140625" style="346" customWidth="1"/>
    <col min="17" max="17" width="6.7109375" style="346" customWidth="1"/>
    <col min="18" max="18" width="5.28125" style="346" customWidth="1"/>
    <col min="19" max="32" width="5.00390625" style="346" customWidth="1"/>
    <col min="33" max="33" width="13.8515625" style="75" customWidth="1"/>
    <col min="34" max="34" width="5.421875" style="0" customWidth="1"/>
    <col min="35" max="35" width="4.8515625" style="0" customWidth="1"/>
    <col min="36" max="36" width="7.140625" style="0" customWidth="1"/>
    <col min="37" max="37" width="16.28125" style="0" customWidth="1"/>
  </cols>
  <sheetData>
    <row r="1" ht="15"/>
    <row r="2" ht="15"/>
    <row r="3" ht="15"/>
    <row r="4" ht="15"/>
    <row r="5" spans="2:36" ht="15.75" thickBot="1">
      <c r="B5" s="1"/>
      <c r="C5" s="1"/>
      <c r="D5" s="2"/>
      <c r="E5" s="2"/>
      <c r="F5" s="2"/>
      <c r="G5" s="2"/>
      <c r="H5" s="3"/>
      <c r="I5" s="3"/>
      <c r="J5" s="3"/>
      <c r="K5" s="2"/>
      <c r="L5" s="2"/>
      <c r="M5" s="2"/>
      <c r="N5" s="2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2"/>
      <c r="AH5" s="2"/>
      <c r="AI5" s="2"/>
      <c r="AJ5" s="2"/>
    </row>
    <row r="6" spans="2:36" ht="15">
      <c r="B6" s="377" t="s">
        <v>0</v>
      </c>
      <c r="C6" s="378"/>
      <c r="D6" s="378"/>
      <c r="E6" s="378"/>
      <c r="F6" s="378"/>
      <c r="G6" s="378"/>
      <c r="H6" s="378"/>
      <c r="I6" s="378"/>
      <c r="J6" s="378"/>
      <c r="K6" s="378"/>
      <c r="L6" s="378"/>
      <c r="M6" s="378"/>
      <c r="N6" s="378"/>
      <c r="O6" s="378"/>
      <c r="P6" s="378"/>
      <c r="Q6" s="378"/>
      <c r="R6" s="378"/>
      <c r="S6" s="378"/>
      <c r="T6" s="378"/>
      <c r="U6" s="378"/>
      <c r="V6" s="378"/>
      <c r="W6" s="378"/>
      <c r="X6" s="378"/>
      <c r="Y6" s="378"/>
      <c r="Z6" s="378"/>
      <c r="AA6" s="378"/>
      <c r="AB6" s="378"/>
      <c r="AC6" s="378"/>
      <c r="AD6" s="378"/>
      <c r="AE6" s="378"/>
      <c r="AF6" s="378"/>
      <c r="AG6" s="378"/>
      <c r="AH6" s="378"/>
      <c r="AI6" s="378"/>
      <c r="AJ6" s="379"/>
    </row>
    <row r="7" spans="2:36" ht="15.75" thickBot="1">
      <c r="B7" s="380" t="s">
        <v>1</v>
      </c>
      <c r="C7" s="381"/>
      <c r="D7" s="381"/>
      <c r="E7" s="381"/>
      <c r="F7" s="381"/>
      <c r="G7" s="381"/>
      <c r="H7" s="381"/>
      <c r="I7" s="381"/>
      <c r="J7" s="381"/>
      <c r="K7" s="381"/>
      <c r="L7" s="381"/>
      <c r="M7" s="381"/>
      <c r="N7" s="381"/>
      <c r="O7" s="381"/>
      <c r="P7" s="381"/>
      <c r="Q7" s="381"/>
      <c r="R7" s="381"/>
      <c r="S7" s="381"/>
      <c r="T7" s="381"/>
      <c r="U7" s="381"/>
      <c r="V7" s="381"/>
      <c r="W7" s="381"/>
      <c r="X7" s="381"/>
      <c r="Y7" s="381"/>
      <c r="Z7" s="381"/>
      <c r="AA7" s="381"/>
      <c r="AB7" s="381"/>
      <c r="AC7" s="381"/>
      <c r="AD7" s="381"/>
      <c r="AE7" s="381"/>
      <c r="AF7" s="381"/>
      <c r="AG7" s="381"/>
      <c r="AH7" s="381"/>
      <c r="AI7" s="381"/>
      <c r="AJ7" s="382"/>
    </row>
    <row r="8" spans="2:36" ht="15">
      <c r="B8" s="383" t="s">
        <v>2</v>
      </c>
      <c r="C8" s="384"/>
      <c r="D8" s="384"/>
      <c r="E8" s="384"/>
      <c r="F8" s="384"/>
      <c r="G8" s="384"/>
      <c r="H8" s="385"/>
      <c r="I8" s="386" t="s">
        <v>187</v>
      </c>
      <c r="J8" s="387"/>
      <c r="K8" s="387"/>
      <c r="L8" s="387"/>
      <c r="M8" s="387"/>
      <c r="N8" s="387"/>
      <c r="O8" s="387"/>
      <c r="P8" s="387"/>
      <c r="Q8" s="387"/>
      <c r="R8" s="387"/>
      <c r="S8" s="387"/>
      <c r="T8" s="388"/>
      <c r="U8" s="386" t="s">
        <v>4</v>
      </c>
      <c r="V8" s="389"/>
      <c r="W8" s="389"/>
      <c r="X8" s="389"/>
      <c r="Y8" s="389"/>
      <c r="Z8" s="389"/>
      <c r="AA8" s="389"/>
      <c r="AB8" s="389"/>
      <c r="AC8" s="389"/>
      <c r="AD8" s="389"/>
      <c r="AE8" s="389"/>
      <c r="AF8" s="389"/>
      <c r="AG8" s="389"/>
      <c r="AH8" s="389"/>
      <c r="AI8" s="389"/>
      <c r="AJ8" s="390"/>
    </row>
    <row r="9" spans="2:36" ht="41.25" customHeight="1">
      <c r="B9" s="391" t="s">
        <v>317</v>
      </c>
      <c r="C9" s="394"/>
      <c r="D9" s="394"/>
      <c r="E9" s="395" t="s">
        <v>318</v>
      </c>
      <c r="F9" s="398"/>
      <c r="G9" s="399"/>
      <c r="H9" s="399"/>
      <c r="I9" s="399"/>
      <c r="J9" s="399"/>
      <c r="K9" s="399"/>
      <c r="L9" s="399"/>
      <c r="M9" s="399"/>
      <c r="N9" s="400"/>
      <c r="O9" s="369"/>
      <c r="P9" s="370"/>
      <c r="Q9" s="370"/>
      <c r="R9" s="370"/>
      <c r="S9" s="370"/>
      <c r="T9" s="370"/>
      <c r="U9" s="370"/>
      <c r="V9" s="371"/>
      <c r="W9" s="371"/>
      <c r="X9" s="371"/>
      <c r="Y9" s="371"/>
      <c r="Z9" s="371"/>
      <c r="AA9" s="371"/>
      <c r="AB9" s="371"/>
      <c r="AC9" s="371"/>
      <c r="AD9" s="371"/>
      <c r="AE9" s="371"/>
      <c r="AF9" s="371"/>
      <c r="AG9" s="372"/>
      <c r="AH9" s="372"/>
      <c r="AI9" s="372"/>
      <c r="AJ9" s="373"/>
    </row>
    <row r="10" spans="2:36" ht="28.5" customHeight="1">
      <c r="B10" s="392"/>
      <c r="C10" s="401" t="s">
        <v>374</v>
      </c>
      <c r="D10" s="401"/>
      <c r="E10" s="396"/>
      <c r="F10" s="398"/>
      <c r="G10" s="399"/>
      <c r="H10" s="399"/>
      <c r="I10" s="399"/>
      <c r="J10" s="399"/>
      <c r="K10" s="399"/>
      <c r="L10" s="399"/>
      <c r="M10" s="399"/>
      <c r="N10" s="400"/>
      <c r="O10" s="374"/>
      <c r="P10" s="375"/>
      <c r="Q10" s="375"/>
      <c r="R10" s="375"/>
      <c r="S10" s="375"/>
      <c r="T10" s="375"/>
      <c r="U10" s="375"/>
      <c r="V10" s="376"/>
      <c r="W10" s="376"/>
      <c r="X10" s="376"/>
      <c r="Y10" s="376"/>
      <c r="Z10" s="376"/>
      <c r="AA10" s="376"/>
      <c r="AB10" s="376"/>
      <c r="AC10" s="376"/>
      <c r="AD10" s="376"/>
      <c r="AE10" s="376"/>
      <c r="AF10" s="376"/>
      <c r="AG10" s="366"/>
      <c r="AH10" s="366"/>
      <c r="AI10" s="366"/>
      <c r="AJ10" s="367"/>
    </row>
    <row r="11" spans="2:36" ht="27" customHeight="1" thickBot="1">
      <c r="B11" s="393"/>
      <c r="C11" s="402"/>
      <c r="D11" s="402"/>
      <c r="E11" s="397"/>
      <c r="F11" s="403"/>
      <c r="G11" s="404"/>
      <c r="H11" s="404"/>
      <c r="I11" s="404"/>
      <c r="J11" s="404"/>
      <c r="K11" s="404"/>
      <c r="L11" s="404"/>
      <c r="M11" s="404"/>
      <c r="N11" s="405"/>
      <c r="O11" s="406" t="s">
        <v>319</v>
      </c>
      <c r="P11" s="407"/>
      <c r="Q11" s="407"/>
      <c r="R11" s="407"/>
      <c r="S11" s="407"/>
      <c r="T11" s="407"/>
      <c r="U11" s="407"/>
      <c r="V11" s="407"/>
      <c r="W11" s="407"/>
      <c r="X11" s="407"/>
      <c r="Y11" s="407"/>
      <c r="Z11" s="407"/>
      <c r="AA11" s="407"/>
      <c r="AB11" s="407"/>
      <c r="AC11" s="407"/>
      <c r="AD11" s="407"/>
      <c r="AE11" s="407"/>
      <c r="AF11" s="408"/>
      <c r="AG11" s="409" t="s">
        <v>320</v>
      </c>
      <c r="AH11" s="410"/>
      <c r="AI11" s="410"/>
      <c r="AJ11" s="411"/>
    </row>
    <row r="12" spans="2:36" ht="15" customHeight="1">
      <c r="B12" s="412" t="s">
        <v>152</v>
      </c>
      <c r="C12" s="414" t="s">
        <v>9</v>
      </c>
      <c r="D12" s="415"/>
      <c r="E12" s="415"/>
      <c r="F12" s="416"/>
      <c r="G12" s="416"/>
      <c r="H12" s="416"/>
      <c r="I12" s="419" t="s">
        <v>10</v>
      </c>
      <c r="J12" s="421" t="s">
        <v>11</v>
      </c>
      <c r="K12" s="421" t="s">
        <v>12</v>
      </c>
      <c r="L12" s="427" t="s">
        <v>321</v>
      </c>
      <c r="M12" s="429" t="s">
        <v>14</v>
      </c>
      <c r="N12" s="430"/>
      <c r="O12" s="433" t="s">
        <v>15</v>
      </c>
      <c r="P12" s="434"/>
      <c r="Q12" s="435" t="s">
        <v>16</v>
      </c>
      <c r="R12" s="434"/>
      <c r="S12" s="423" t="s">
        <v>17</v>
      </c>
      <c r="T12" s="436"/>
      <c r="U12" s="423" t="s">
        <v>18</v>
      </c>
      <c r="V12" s="436"/>
      <c r="W12" s="423" t="s">
        <v>19</v>
      </c>
      <c r="X12" s="436"/>
      <c r="Y12" s="423" t="s">
        <v>20</v>
      </c>
      <c r="Z12" s="436"/>
      <c r="AA12" s="423" t="s">
        <v>21</v>
      </c>
      <c r="AB12" s="436"/>
      <c r="AC12" s="423" t="s">
        <v>22</v>
      </c>
      <c r="AD12" s="436"/>
      <c r="AE12" s="423" t="s">
        <v>23</v>
      </c>
      <c r="AF12" s="424"/>
      <c r="AG12" s="425" t="s">
        <v>24</v>
      </c>
      <c r="AH12" s="437" t="s">
        <v>25</v>
      </c>
      <c r="AI12" s="439" t="s">
        <v>26</v>
      </c>
      <c r="AJ12" s="441" t="s">
        <v>27</v>
      </c>
    </row>
    <row r="13" spans="2:36" ht="34.5" thickBot="1">
      <c r="B13" s="413"/>
      <c r="C13" s="417"/>
      <c r="D13" s="418"/>
      <c r="E13" s="418"/>
      <c r="F13" s="418"/>
      <c r="G13" s="418"/>
      <c r="H13" s="418"/>
      <c r="I13" s="420"/>
      <c r="J13" s="422" t="s">
        <v>11</v>
      </c>
      <c r="K13" s="422"/>
      <c r="L13" s="428"/>
      <c r="M13" s="431"/>
      <c r="N13" s="432"/>
      <c r="O13" s="314" t="s">
        <v>28</v>
      </c>
      <c r="P13" s="315" t="s">
        <v>29</v>
      </c>
      <c r="Q13" s="316" t="s">
        <v>28</v>
      </c>
      <c r="R13" s="315" t="s">
        <v>29</v>
      </c>
      <c r="S13" s="316" t="s">
        <v>28</v>
      </c>
      <c r="T13" s="315" t="s">
        <v>29</v>
      </c>
      <c r="U13" s="316" t="s">
        <v>28</v>
      </c>
      <c r="V13" s="315" t="s">
        <v>29</v>
      </c>
      <c r="W13" s="316" t="s">
        <v>28</v>
      </c>
      <c r="X13" s="315" t="s">
        <v>29</v>
      </c>
      <c r="Y13" s="316" t="s">
        <v>28</v>
      </c>
      <c r="Z13" s="315" t="s">
        <v>29</v>
      </c>
      <c r="AA13" s="316" t="s">
        <v>28</v>
      </c>
      <c r="AB13" s="315" t="s">
        <v>30</v>
      </c>
      <c r="AC13" s="316" t="s">
        <v>28</v>
      </c>
      <c r="AD13" s="315" t="s">
        <v>30</v>
      </c>
      <c r="AE13" s="316" t="s">
        <v>28</v>
      </c>
      <c r="AF13" s="317" t="s">
        <v>30</v>
      </c>
      <c r="AG13" s="426"/>
      <c r="AH13" s="438"/>
      <c r="AI13" s="440"/>
      <c r="AJ13" s="442"/>
    </row>
    <row r="14" spans="2:36" ht="22.5" customHeight="1" thickBot="1">
      <c r="B14" s="319" t="s">
        <v>316</v>
      </c>
      <c r="C14" s="443"/>
      <c r="D14" s="444"/>
      <c r="E14" s="444"/>
      <c r="F14" s="444"/>
      <c r="G14" s="444"/>
      <c r="H14" s="444"/>
      <c r="I14" s="13"/>
      <c r="J14" s="14"/>
      <c r="K14" s="15"/>
      <c r="L14" s="15"/>
      <c r="M14" s="445"/>
      <c r="N14" s="446"/>
      <c r="O14" s="320"/>
      <c r="P14" s="321"/>
      <c r="Q14" s="321"/>
      <c r="R14" s="321"/>
      <c r="S14" s="321"/>
      <c r="T14" s="321"/>
      <c r="U14" s="321"/>
      <c r="V14" s="321"/>
      <c r="W14" s="321"/>
      <c r="X14" s="321"/>
      <c r="Y14" s="321"/>
      <c r="Z14" s="321"/>
      <c r="AA14" s="321"/>
      <c r="AB14" s="321"/>
      <c r="AC14" s="321"/>
      <c r="AD14" s="321"/>
      <c r="AE14" s="321"/>
      <c r="AF14" s="322"/>
      <c r="AG14" s="323" t="e">
        <f>#REF!+AG17+#REF!</f>
        <v>#REF!</v>
      </c>
      <c r="AH14" s="324"/>
      <c r="AI14" s="324"/>
      <c r="AJ14" s="348"/>
    </row>
    <row r="15" spans="2:36" ht="15.75" thickBot="1">
      <c r="B15" s="447"/>
      <c r="C15" s="448"/>
      <c r="D15" s="448"/>
      <c r="E15" s="448"/>
      <c r="F15" s="449"/>
      <c r="G15" s="449"/>
      <c r="H15" s="449"/>
      <c r="I15" s="449"/>
      <c r="J15" s="449"/>
      <c r="K15" s="449"/>
      <c r="L15" s="449"/>
      <c r="M15" s="449"/>
      <c r="N15" s="449"/>
      <c r="O15" s="449"/>
      <c r="P15" s="449"/>
      <c r="Q15" s="449"/>
      <c r="R15" s="449"/>
      <c r="S15" s="449"/>
      <c r="T15" s="449"/>
      <c r="U15" s="449"/>
      <c r="V15" s="449"/>
      <c r="W15" s="449"/>
      <c r="X15" s="449"/>
      <c r="Y15" s="449"/>
      <c r="Z15" s="449"/>
      <c r="AA15" s="449"/>
      <c r="AB15" s="449"/>
      <c r="AC15" s="449"/>
      <c r="AD15" s="449"/>
      <c r="AE15" s="449"/>
      <c r="AF15" s="449"/>
      <c r="AG15" s="449"/>
      <c r="AH15" s="449"/>
      <c r="AI15" s="449"/>
      <c r="AJ15" s="450"/>
    </row>
    <row r="16" spans="2:36" ht="4.5" customHeight="1" thickBot="1">
      <c r="B16" s="451"/>
      <c r="C16" s="452"/>
      <c r="D16" s="452"/>
      <c r="E16" s="452"/>
      <c r="F16" s="452"/>
      <c r="G16" s="452"/>
      <c r="H16" s="452"/>
      <c r="I16" s="452"/>
      <c r="J16" s="452"/>
      <c r="K16" s="452"/>
      <c r="L16" s="452"/>
      <c r="M16" s="452"/>
      <c r="N16" s="452"/>
      <c r="O16" s="452"/>
      <c r="P16" s="452"/>
      <c r="Q16" s="452"/>
      <c r="R16" s="452"/>
      <c r="S16" s="452"/>
      <c r="T16" s="452"/>
      <c r="U16" s="452"/>
      <c r="V16" s="452"/>
      <c r="W16" s="452"/>
      <c r="X16" s="452"/>
      <c r="Y16" s="452"/>
      <c r="Z16" s="452"/>
      <c r="AA16" s="452"/>
      <c r="AB16" s="452"/>
      <c r="AC16" s="452"/>
      <c r="AD16" s="452"/>
      <c r="AE16" s="452"/>
      <c r="AF16" s="452"/>
      <c r="AG16" s="452"/>
      <c r="AH16" s="452"/>
      <c r="AI16" s="452"/>
      <c r="AJ16" s="453"/>
    </row>
    <row r="17" spans="2:36" ht="59.25" customHeight="1" thickBot="1">
      <c r="B17" s="325" t="s">
        <v>32</v>
      </c>
      <c r="C17" s="326" t="s">
        <v>33</v>
      </c>
      <c r="D17" s="326" t="s">
        <v>34</v>
      </c>
      <c r="E17" s="326" t="s">
        <v>35</v>
      </c>
      <c r="F17" s="327" t="s">
        <v>36</v>
      </c>
      <c r="G17" s="327" t="s">
        <v>37</v>
      </c>
      <c r="H17" s="328" t="s">
        <v>38</v>
      </c>
      <c r="I17" s="329" t="s">
        <v>39</v>
      </c>
      <c r="J17" s="330"/>
      <c r="K17" s="331"/>
      <c r="L17" s="331"/>
      <c r="M17" s="454"/>
      <c r="N17" s="455"/>
      <c r="O17" s="82">
        <f>SUM(O18:O26)</f>
        <v>0</v>
      </c>
      <c r="P17" s="85">
        <f>SUM(P18:P26)</f>
        <v>0</v>
      </c>
      <c r="Q17" s="84">
        <f>SUM(Q18:Q26)</f>
        <v>0</v>
      </c>
      <c r="R17" s="85">
        <f>SUM(R18:R26)</f>
        <v>0</v>
      </c>
      <c r="S17" s="84"/>
      <c r="T17" s="85"/>
      <c r="U17" s="84"/>
      <c r="V17" s="85"/>
      <c r="W17" s="84"/>
      <c r="X17" s="85"/>
      <c r="Y17" s="84"/>
      <c r="Z17" s="85"/>
      <c r="AA17" s="84"/>
      <c r="AB17" s="85"/>
      <c r="AC17" s="84">
        <f>SUM(AC18:AC26)</f>
        <v>0</v>
      </c>
      <c r="AD17" s="85"/>
      <c r="AE17" s="84">
        <f>SUM(O17+Q17+AC17)</f>
        <v>0</v>
      </c>
      <c r="AF17" s="85">
        <f>AF18</f>
        <v>0</v>
      </c>
      <c r="AG17" s="87">
        <f>SUM(AG18:AG26)</f>
        <v>1000</v>
      </c>
      <c r="AH17" s="36"/>
      <c r="AI17" s="36"/>
      <c r="AJ17" s="37"/>
    </row>
    <row r="18" spans="2:36" ht="114">
      <c r="B18" s="456" t="s">
        <v>335</v>
      </c>
      <c r="C18" s="349"/>
      <c r="D18" s="334" t="s">
        <v>336</v>
      </c>
      <c r="E18" s="90"/>
      <c r="F18" s="42">
        <v>83</v>
      </c>
      <c r="G18" s="43">
        <v>83</v>
      </c>
      <c r="H18" s="358" t="s">
        <v>337</v>
      </c>
      <c r="I18" s="44" t="s">
        <v>338</v>
      </c>
      <c r="J18" s="93">
        <v>83</v>
      </c>
      <c r="K18" s="359" t="s">
        <v>339</v>
      </c>
      <c r="L18" s="351">
        <v>83</v>
      </c>
      <c r="M18" s="458">
        <v>0</v>
      </c>
      <c r="N18" s="459"/>
      <c r="O18" s="352"/>
      <c r="P18" s="332"/>
      <c r="Q18" s="352"/>
      <c r="R18" s="332"/>
      <c r="S18" s="332"/>
      <c r="T18" s="332"/>
      <c r="U18" s="332"/>
      <c r="V18" s="332"/>
      <c r="W18" s="332"/>
      <c r="X18" s="332"/>
      <c r="Y18" s="332"/>
      <c r="Z18" s="332"/>
      <c r="AA18" s="332"/>
      <c r="AB18" s="332"/>
      <c r="AC18" s="332"/>
      <c r="AD18" s="332"/>
      <c r="AE18" s="460"/>
      <c r="AF18" s="460"/>
      <c r="AG18" s="333">
        <v>1000</v>
      </c>
      <c r="AH18" s="462" t="s">
        <v>43</v>
      </c>
      <c r="AI18" s="464" t="s">
        <v>44</v>
      </c>
      <c r="AJ18" s="466"/>
    </row>
    <row r="19" spans="2:36" ht="60" customHeight="1">
      <c r="B19" s="457"/>
      <c r="C19" s="349"/>
      <c r="D19" s="350" t="s">
        <v>340</v>
      </c>
      <c r="E19" s="334" t="s">
        <v>341</v>
      </c>
      <c r="F19" s="42">
        <v>1</v>
      </c>
      <c r="G19" s="43">
        <v>2</v>
      </c>
      <c r="H19" s="149" t="s">
        <v>194</v>
      </c>
      <c r="I19" s="44" t="s">
        <v>341</v>
      </c>
      <c r="J19" s="102">
        <v>0</v>
      </c>
      <c r="K19" s="94">
        <v>12</v>
      </c>
      <c r="L19" s="351">
        <v>3</v>
      </c>
      <c r="M19" s="458">
        <v>0</v>
      </c>
      <c r="N19" s="459"/>
      <c r="O19" s="352"/>
      <c r="P19" s="332"/>
      <c r="Q19" s="352"/>
      <c r="R19" s="332"/>
      <c r="S19" s="332"/>
      <c r="T19" s="332"/>
      <c r="U19" s="332"/>
      <c r="V19" s="332"/>
      <c r="W19" s="332"/>
      <c r="X19" s="332"/>
      <c r="Y19" s="332"/>
      <c r="Z19" s="332"/>
      <c r="AA19" s="332"/>
      <c r="AB19" s="332"/>
      <c r="AC19" s="332"/>
      <c r="AD19" s="332"/>
      <c r="AE19" s="460"/>
      <c r="AF19" s="460"/>
      <c r="AG19" s="333"/>
      <c r="AH19" s="462"/>
      <c r="AI19" s="464"/>
      <c r="AJ19" s="466"/>
    </row>
    <row r="20" spans="2:36" ht="156.75">
      <c r="B20" s="457"/>
      <c r="C20" s="349"/>
      <c r="D20" s="334" t="s">
        <v>342</v>
      </c>
      <c r="E20" s="350" t="s">
        <v>343</v>
      </c>
      <c r="F20" s="58">
        <v>1</v>
      </c>
      <c r="G20" s="43">
        <v>1</v>
      </c>
      <c r="H20" s="44" t="s">
        <v>344</v>
      </c>
      <c r="I20" s="44" t="s">
        <v>345</v>
      </c>
      <c r="J20" s="360" t="s">
        <v>346</v>
      </c>
      <c r="K20" s="94">
        <v>1</v>
      </c>
      <c r="L20" s="361" t="s">
        <v>347</v>
      </c>
      <c r="M20" s="458">
        <v>0</v>
      </c>
      <c r="N20" s="459"/>
      <c r="O20" s="352"/>
      <c r="P20" s="332"/>
      <c r="Q20" s="35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460"/>
      <c r="AF20" s="460"/>
      <c r="AG20" s="335"/>
      <c r="AH20" s="462"/>
      <c r="AI20" s="464"/>
      <c r="AJ20" s="466"/>
    </row>
    <row r="21" spans="2:36" ht="72" thickBot="1">
      <c r="B21" s="457"/>
      <c r="C21" s="353"/>
      <c r="D21" s="336" t="s">
        <v>348</v>
      </c>
      <c r="E21" s="334" t="s">
        <v>349</v>
      </c>
      <c r="F21" s="58">
        <v>0</v>
      </c>
      <c r="G21" s="43">
        <v>1</v>
      </c>
      <c r="H21" s="44" t="s">
        <v>350</v>
      </c>
      <c r="I21" s="44" t="s">
        <v>351</v>
      </c>
      <c r="J21" s="102">
        <v>0</v>
      </c>
      <c r="K21" s="94">
        <v>4</v>
      </c>
      <c r="L21" s="351">
        <v>1</v>
      </c>
      <c r="M21" s="458">
        <v>1</v>
      </c>
      <c r="N21" s="459"/>
      <c r="O21" s="352"/>
      <c r="P21" s="337"/>
      <c r="Q21" s="352"/>
      <c r="R21" s="337"/>
      <c r="S21" s="337"/>
      <c r="T21" s="337"/>
      <c r="U21" s="337"/>
      <c r="V21" s="337"/>
      <c r="W21" s="337"/>
      <c r="X21" s="337"/>
      <c r="Y21" s="337"/>
      <c r="Z21" s="337"/>
      <c r="AA21" s="337"/>
      <c r="AB21" s="337"/>
      <c r="AC21" s="337"/>
      <c r="AD21" s="337"/>
      <c r="AE21" s="461"/>
      <c r="AF21" s="461"/>
      <c r="AG21" s="338"/>
      <c r="AH21" s="463"/>
      <c r="AI21" s="465"/>
      <c r="AJ21" s="467"/>
    </row>
    <row r="22" spans="2:36" ht="84">
      <c r="B22" s="457"/>
      <c r="C22" s="353"/>
      <c r="D22" s="362" t="s">
        <v>352</v>
      </c>
      <c r="E22" s="334" t="s">
        <v>353</v>
      </c>
      <c r="F22" s="58">
        <v>10</v>
      </c>
      <c r="G22" s="43">
        <v>10</v>
      </c>
      <c r="H22" s="44" t="s">
        <v>354</v>
      </c>
      <c r="I22" s="44" t="s">
        <v>355</v>
      </c>
      <c r="J22" s="93">
        <v>0</v>
      </c>
      <c r="K22" s="94">
        <v>80</v>
      </c>
      <c r="L22" s="351">
        <v>20</v>
      </c>
      <c r="M22" s="458">
        <v>0</v>
      </c>
      <c r="N22" s="459"/>
      <c r="O22" s="352"/>
      <c r="P22" s="337"/>
      <c r="Q22" s="352"/>
      <c r="R22" s="337"/>
      <c r="S22" s="337"/>
      <c r="T22" s="337"/>
      <c r="U22" s="337"/>
      <c r="V22" s="337"/>
      <c r="W22" s="337"/>
      <c r="X22" s="337"/>
      <c r="Y22" s="337"/>
      <c r="Z22" s="337"/>
      <c r="AA22" s="337"/>
      <c r="AB22" s="337"/>
      <c r="AC22" s="337"/>
      <c r="AD22" s="337"/>
      <c r="AE22" s="461"/>
      <c r="AF22" s="461"/>
      <c r="AG22" s="338"/>
      <c r="AH22" s="463"/>
      <c r="AI22" s="465"/>
      <c r="AJ22" s="467"/>
    </row>
    <row r="23" spans="2:36" ht="85.5">
      <c r="B23" s="457"/>
      <c r="C23" s="353"/>
      <c r="D23" s="363" t="s">
        <v>356</v>
      </c>
      <c r="E23" s="334" t="s">
        <v>357</v>
      </c>
      <c r="F23" s="58">
        <v>392</v>
      </c>
      <c r="G23" s="43">
        <v>150</v>
      </c>
      <c r="H23" s="44" t="s">
        <v>358</v>
      </c>
      <c r="I23" s="44" t="s">
        <v>359</v>
      </c>
      <c r="J23" s="102">
        <v>0</v>
      </c>
      <c r="K23" s="94">
        <v>200</v>
      </c>
      <c r="L23" s="364">
        <v>350</v>
      </c>
      <c r="M23" s="458">
        <v>0</v>
      </c>
      <c r="N23" s="459"/>
      <c r="O23" s="352"/>
      <c r="P23" s="337"/>
      <c r="Q23" s="352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461"/>
      <c r="AF23" s="461"/>
      <c r="AG23" s="338"/>
      <c r="AH23" s="463"/>
      <c r="AI23" s="465"/>
      <c r="AJ23" s="467"/>
    </row>
    <row r="24" spans="2:36" ht="85.5">
      <c r="B24" s="457"/>
      <c r="C24" s="353"/>
      <c r="D24" s="365" t="s">
        <v>360</v>
      </c>
      <c r="E24" s="90" t="s">
        <v>361</v>
      </c>
      <c r="F24" s="58">
        <v>171</v>
      </c>
      <c r="G24" s="43">
        <v>171</v>
      </c>
      <c r="H24" s="44" t="s">
        <v>362</v>
      </c>
      <c r="I24" s="44" t="s">
        <v>363</v>
      </c>
      <c r="J24" s="93">
        <v>83</v>
      </c>
      <c r="K24" s="94">
        <v>50</v>
      </c>
      <c r="L24" s="364">
        <v>83</v>
      </c>
      <c r="M24" s="458">
        <v>0</v>
      </c>
      <c r="N24" s="459"/>
      <c r="O24" s="352"/>
      <c r="P24" s="337"/>
      <c r="Q24" s="352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461"/>
      <c r="AF24" s="461"/>
      <c r="AG24" s="338"/>
      <c r="AH24" s="463"/>
      <c r="AI24" s="465"/>
      <c r="AJ24" s="467"/>
    </row>
    <row r="25" spans="2:36" ht="57">
      <c r="B25" s="457"/>
      <c r="C25" s="43"/>
      <c r="D25" s="90" t="s">
        <v>364</v>
      </c>
      <c r="E25" s="90" t="s">
        <v>365</v>
      </c>
      <c r="F25" s="58">
        <v>469</v>
      </c>
      <c r="G25" s="43">
        <v>469</v>
      </c>
      <c r="H25" s="44" t="s">
        <v>366</v>
      </c>
      <c r="I25" s="44" t="s">
        <v>365</v>
      </c>
      <c r="J25" s="102">
        <v>469</v>
      </c>
      <c r="K25" s="94">
        <v>469</v>
      </c>
      <c r="L25" s="364">
        <v>469</v>
      </c>
      <c r="M25" s="458">
        <v>0</v>
      </c>
      <c r="N25" s="459"/>
      <c r="O25" s="352"/>
      <c r="P25" s="337"/>
      <c r="Q25" s="352"/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461"/>
      <c r="AF25" s="461"/>
      <c r="AG25" s="338"/>
      <c r="AH25" s="463"/>
      <c r="AI25" s="465"/>
      <c r="AJ25" s="467"/>
    </row>
    <row r="26" spans="2:36" ht="51">
      <c r="B26" s="457"/>
      <c r="C26" s="43"/>
      <c r="D26" s="354" t="s">
        <v>367</v>
      </c>
      <c r="E26" s="355" t="s">
        <v>368</v>
      </c>
      <c r="F26" s="318">
        <v>1</v>
      </c>
      <c r="G26" s="318">
        <v>1</v>
      </c>
      <c r="H26" s="356" t="s">
        <v>369</v>
      </c>
      <c r="I26" s="339" t="s">
        <v>370</v>
      </c>
      <c r="J26" s="340">
        <v>0</v>
      </c>
      <c r="K26" s="357">
        <v>1</v>
      </c>
      <c r="L26" s="341" t="s">
        <v>371</v>
      </c>
      <c r="M26" s="468">
        <v>0</v>
      </c>
      <c r="N26" s="469"/>
      <c r="O26" s="344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461"/>
      <c r="AF26" s="461"/>
      <c r="AG26" s="338"/>
      <c r="AH26" s="463"/>
      <c r="AI26" s="465"/>
      <c r="AJ26" s="467"/>
    </row>
    <row r="27" spans="2:37" ht="4.5" customHeight="1" thickBot="1">
      <c r="B27" s="451"/>
      <c r="C27" s="452"/>
      <c r="D27" s="452"/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2"/>
      <c r="W27" s="452"/>
      <c r="X27" s="452"/>
      <c r="Y27" s="452"/>
      <c r="Z27" s="452"/>
      <c r="AA27" s="452"/>
      <c r="AB27" s="452"/>
      <c r="AC27" s="452"/>
      <c r="AD27" s="452"/>
      <c r="AE27" s="452"/>
      <c r="AF27" s="452"/>
      <c r="AG27" s="452"/>
      <c r="AH27" s="452"/>
      <c r="AI27" s="452"/>
      <c r="AJ27" s="453"/>
      <c r="AK27" s="70"/>
    </row>
  </sheetData>
  <sheetProtection password="8CC8" sheet="1" formatCells="0" formatColumns="0" formatRows="0" insertColumns="0" insertRows="0" insertHyperlinks="0" deleteColumns="0" deleteRows="0" sort="0" autoFilter="0" pivotTables="0"/>
  <mergeCells count="56">
    <mergeCell ref="M26:N26"/>
    <mergeCell ref="B27:AJ27"/>
    <mergeCell ref="M20:N20"/>
    <mergeCell ref="M21:N21"/>
    <mergeCell ref="M22:N22"/>
    <mergeCell ref="M23:N23"/>
    <mergeCell ref="M24:N24"/>
    <mergeCell ref="M25:N25"/>
    <mergeCell ref="B16:AJ16"/>
    <mergeCell ref="M17:N17"/>
    <mergeCell ref="B18:B26"/>
    <mergeCell ref="M18:N18"/>
    <mergeCell ref="AE18:AE26"/>
    <mergeCell ref="AF18:AF26"/>
    <mergeCell ref="AH18:AH26"/>
    <mergeCell ref="AI18:AI26"/>
    <mergeCell ref="AJ18:AJ26"/>
    <mergeCell ref="M19:N19"/>
    <mergeCell ref="AH12:AH13"/>
    <mergeCell ref="AI12:AI13"/>
    <mergeCell ref="AJ12:AJ13"/>
    <mergeCell ref="C14:H14"/>
    <mergeCell ref="M14:N14"/>
    <mergeCell ref="B15:AJ15"/>
    <mergeCell ref="W12:X12"/>
    <mergeCell ref="Y12:Z12"/>
    <mergeCell ref="AA12:AB12"/>
    <mergeCell ref="AC12:AD12"/>
    <mergeCell ref="AE12:AF12"/>
    <mergeCell ref="AG12:AG13"/>
    <mergeCell ref="L12:L13"/>
    <mergeCell ref="M12:N13"/>
    <mergeCell ref="O12:P12"/>
    <mergeCell ref="Q12:R12"/>
    <mergeCell ref="S12:T12"/>
    <mergeCell ref="U12:V12"/>
    <mergeCell ref="F10:N10"/>
    <mergeCell ref="C11:D11"/>
    <mergeCell ref="F11:N11"/>
    <mergeCell ref="O11:AF11"/>
    <mergeCell ref="AG11:AJ11"/>
    <mergeCell ref="B12:B13"/>
    <mergeCell ref="C12:H13"/>
    <mergeCell ref="I12:I13"/>
    <mergeCell ref="J12:J13"/>
    <mergeCell ref="K12:K13"/>
    <mergeCell ref="B6:AJ6"/>
    <mergeCell ref="B7:AJ7"/>
    <mergeCell ref="B8:H8"/>
    <mergeCell ref="I8:T8"/>
    <mergeCell ref="U8:AJ8"/>
    <mergeCell ref="B9:B11"/>
    <mergeCell ref="C9:D9"/>
    <mergeCell ref="E9:E11"/>
    <mergeCell ref="F9:N9"/>
    <mergeCell ref="C10:D10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2:AM13"/>
  <sheetViews>
    <sheetView zoomScalePageLayoutView="0" workbookViewId="0" topLeftCell="E1">
      <selection activeCell="T5" sqref="T5:AM5"/>
    </sheetView>
  </sheetViews>
  <sheetFormatPr defaultColWidth="11.421875" defaultRowHeight="15"/>
  <cols>
    <col min="1" max="1" width="22.8515625" style="0" customWidth="1"/>
    <col min="2" max="2" width="16.57421875" style="0" customWidth="1"/>
    <col min="3" max="3" width="30.140625" style="0" customWidth="1"/>
    <col min="4" max="4" width="17.421875" style="0" customWidth="1"/>
    <col min="7" max="7" width="21.421875" style="0" customWidth="1"/>
    <col min="8" max="8" width="16.28125" style="0" customWidth="1"/>
  </cols>
  <sheetData>
    <row r="1" ht="15.75" thickBot="1"/>
    <row r="2" spans="1:35" ht="15">
      <c r="A2" s="530" t="s">
        <v>1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  <c r="AB2" s="531"/>
      <c r="AC2" s="531"/>
      <c r="AD2" s="531"/>
      <c r="AE2" s="531"/>
      <c r="AF2" s="531"/>
      <c r="AG2" s="531"/>
      <c r="AH2" s="531"/>
      <c r="AI2" s="532"/>
    </row>
    <row r="3" spans="1:35" ht="15.75" thickBot="1">
      <c r="A3" s="533"/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  <c r="Y3" s="534"/>
      <c r="Z3" s="534"/>
      <c r="AA3" s="534"/>
      <c r="AB3" s="534"/>
      <c r="AC3" s="534"/>
      <c r="AD3" s="534"/>
      <c r="AE3" s="534"/>
      <c r="AF3" s="534"/>
      <c r="AG3" s="534"/>
      <c r="AH3" s="534"/>
      <c r="AI3" s="535"/>
    </row>
    <row r="4" spans="1:35" ht="15.75">
      <c r="A4" s="508" t="s">
        <v>108</v>
      </c>
      <c r="B4" s="509"/>
      <c r="C4" s="509"/>
      <c r="D4" s="509"/>
      <c r="E4" s="509"/>
      <c r="F4" s="509"/>
      <c r="G4" s="510"/>
      <c r="H4" s="536" t="s">
        <v>255</v>
      </c>
      <c r="I4" s="537"/>
      <c r="J4" s="537"/>
      <c r="K4" s="537"/>
      <c r="L4" s="537"/>
      <c r="M4" s="537"/>
      <c r="N4" s="537"/>
      <c r="O4" s="537"/>
      <c r="P4" s="537"/>
      <c r="Q4" s="537"/>
      <c r="R4" s="537"/>
      <c r="S4" s="538"/>
      <c r="T4" s="511" t="s">
        <v>4</v>
      </c>
      <c r="U4" s="539"/>
      <c r="V4" s="539"/>
      <c r="W4" s="539"/>
      <c r="X4" s="539"/>
      <c r="Y4" s="539"/>
      <c r="Z4" s="539"/>
      <c r="AA4" s="539"/>
      <c r="AB4" s="539"/>
      <c r="AC4" s="539"/>
      <c r="AD4" s="539"/>
      <c r="AE4" s="539"/>
      <c r="AF4" s="539"/>
      <c r="AG4" s="539"/>
      <c r="AH4" s="539"/>
      <c r="AI4" s="540"/>
    </row>
    <row r="5" spans="1:39" ht="38.25" customHeight="1" thickBot="1">
      <c r="A5" s="77" t="s">
        <v>5</v>
      </c>
      <c r="B5" s="541" t="s">
        <v>256</v>
      </c>
      <c r="C5" s="541"/>
      <c r="D5" s="151"/>
      <c r="E5" s="542" t="s">
        <v>257</v>
      </c>
      <c r="F5" s="543"/>
      <c r="G5" s="543"/>
      <c r="H5" s="543"/>
      <c r="I5" s="543"/>
      <c r="J5" s="543"/>
      <c r="K5" s="543"/>
      <c r="L5" s="543"/>
      <c r="M5" s="544"/>
      <c r="N5" s="152"/>
      <c r="O5" s="152"/>
      <c r="P5" s="152"/>
      <c r="Q5" s="152"/>
      <c r="R5" s="152"/>
      <c r="S5" s="152"/>
      <c r="T5" s="598" t="s">
        <v>7</v>
      </c>
      <c r="U5" s="598"/>
      <c r="V5" s="598"/>
      <c r="W5" s="598"/>
      <c r="X5" s="598"/>
      <c r="Y5" s="598"/>
      <c r="Z5" s="598"/>
      <c r="AA5" s="598"/>
      <c r="AB5" s="598"/>
      <c r="AC5" s="598"/>
      <c r="AD5" s="598"/>
      <c r="AE5" s="598"/>
      <c r="AF5" s="598"/>
      <c r="AG5" s="598"/>
      <c r="AH5" s="598"/>
      <c r="AI5" s="598"/>
      <c r="AJ5" s="598"/>
      <c r="AK5" s="598"/>
      <c r="AL5" s="598"/>
      <c r="AM5" s="598"/>
    </row>
    <row r="6" spans="1:35" ht="15.75">
      <c r="A6" s="609" t="s">
        <v>232</v>
      </c>
      <c r="B6" s="611" t="s">
        <v>9</v>
      </c>
      <c r="C6" s="505"/>
      <c r="D6" s="505"/>
      <c r="E6" s="505"/>
      <c r="F6" s="505"/>
      <c r="G6" s="137"/>
      <c r="H6" s="137"/>
      <c r="I6" s="547" t="s">
        <v>11</v>
      </c>
      <c r="J6" s="547" t="s">
        <v>12</v>
      </c>
      <c r="K6" s="549" t="s">
        <v>233</v>
      </c>
      <c r="L6" s="612" t="s">
        <v>234</v>
      </c>
      <c r="M6" s="614" t="s">
        <v>235</v>
      </c>
      <c r="N6" s="559" t="s">
        <v>15</v>
      </c>
      <c r="O6" s="560"/>
      <c r="P6" s="561" t="s">
        <v>16</v>
      </c>
      <c r="Q6" s="560"/>
      <c r="R6" s="561" t="s">
        <v>17</v>
      </c>
      <c r="S6" s="560"/>
      <c r="T6" s="561" t="s">
        <v>18</v>
      </c>
      <c r="U6" s="560"/>
      <c r="V6" s="561" t="s">
        <v>19</v>
      </c>
      <c r="W6" s="560"/>
      <c r="X6" s="561" t="s">
        <v>20</v>
      </c>
      <c r="Y6" s="560"/>
      <c r="Z6" s="561" t="s">
        <v>21</v>
      </c>
      <c r="AA6" s="560"/>
      <c r="AB6" s="561" t="s">
        <v>22</v>
      </c>
      <c r="AC6" s="560"/>
      <c r="AD6" s="561" t="s">
        <v>23</v>
      </c>
      <c r="AE6" s="578"/>
      <c r="AF6" s="551" t="s">
        <v>24</v>
      </c>
      <c r="AG6" s="553" t="s">
        <v>25</v>
      </c>
      <c r="AH6" s="562" t="s">
        <v>26</v>
      </c>
      <c r="AI6" s="564" t="s">
        <v>27</v>
      </c>
    </row>
    <row r="7" spans="1:35" ht="32.25" thickBot="1">
      <c r="A7" s="610"/>
      <c r="B7" s="506"/>
      <c r="C7" s="507"/>
      <c r="D7" s="507"/>
      <c r="E7" s="507"/>
      <c r="F7" s="507"/>
      <c r="G7" s="136"/>
      <c r="H7" s="136"/>
      <c r="I7" s="548" t="s">
        <v>11</v>
      </c>
      <c r="J7" s="548"/>
      <c r="K7" s="550"/>
      <c r="L7" s="613"/>
      <c r="M7" s="615"/>
      <c r="N7" s="8" t="s">
        <v>28</v>
      </c>
      <c r="O7" s="9" t="s">
        <v>29</v>
      </c>
      <c r="P7" s="10" t="s">
        <v>28</v>
      </c>
      <c r="Q7" s="9" t="s">
        <v>29</v>
      </c>
      <c r="R7" s="10" t="s">
        <v>28</v>
      </c>
      <c r="S7" s="9" t="s">
        <v>29</v>
      </c>
      <c r="T7" s="10" t="s">
        <v>28</v>
      </c>
      <c r="U7" s="9" t="s">
        <v>29</v>
      </c>
      <c r="V7" s="10" t="s">
        <v>28</v>
      </c>
      <c r="W7" s="9" t="s">
        <v>29</v>
      </c>
      <c r="X7" s="10" t="s">
        <v>28</v>
      </c>
      <c r="Y7" s="9" t="s">
        <v>29</v>
      </c>
      <c r="Z7" s="10" t="s">
        <v>28</v>
      </c>
      <c r="AA7" s="9" t="s">
        <v>30</v>
      </c>
      <c r="AB7" s="10" t="s">
        <v>28</v>
      </c>
      <c r="AC7" s="9" t="s">
        <v>30</v>
      </c>
      <c r="AD7" s="10" t="s">
        <v>28</v>
      </c>
      <c r="AE7" s="11" t="s">
        <v>30</v>
      </c>
      <c r="AF7" s="552"/>
      <c r="AG7" s="554"/>
      <c r="AH7" s="563"/>
      <c r="AI7" s="565"/>
    </row>
    <row r="8" spans="1:35" ht="60.75" thickBot="1">
      <c r="A8" s="12" t="s">
        <v>236</v>
      </c>
      <c r="B8" s="616" t="s">
        <v>237</v>
      </c>
      <c r="C8" s="617"/>
      <c r="D8" s="617"/>
      <c r="E8" s="617"/>
      <c r="F8" s="617"/>
      <c r="G8" s="617"/>
      <c r="H8" s="618"/>
      <c r="I8" s="154"/>
      <c r="J8" s="155"/>
      <c r="K8" s="155"/>
      <c r="L8" s="156"/>
      <c r="M8" s="157"/>
      <c r="N8" s="158">
        <f>N10</f>
        <v>137917</v>
      </c>
      <c r="O8" s="158">
        <f aca="true" t="shared" si="0" ref="O8:AC8">O10</f>
        <v>0</v>
      </c>
      <c r="P8" s="158">
        <f t="shared" si="0"/>
        <v>5304</v>
      </c>
      <c r="Q8" s="158">
        <f t="shared" si="0"/>
        <v>0</v>
      </c>
      <c r="R8" s="158">
        <f t="shared" si="0"/>
        <v>0</v>
      </c>
      <c r="S8" s="158">
        <f t="shared" si="0"/>
        <v>0</v>
      </c>
      <c r="T8" s="158">
        <f t="shared" si="0"/>
        <v>0</v>
      </c>
      <c r="U8" s="158">
        <f t="shared" si="0"/>
        <v>0</v>
      </c>
      <c r="V8" s="158">
        <f t="shared" si="0"/>
        <v>0</v>
      </c>
      <c r="W8" s="158">
        <f t="shared" si="0"/>
        <v>0</v>
      </c>
      <c r="X8" s="158">
        <f t="shared" si="0"/>
        <v>0</v>
      </c>
      <c r="Y8" s="158">
        <f t="shared" si="0"/>
        <v>0</v>
      </c>
      <c r="Z8" s="158">
        <f t="shared" si="0"/>
        <v>0</v>
      </c>
      <c r="AA8" s="158">
        <f t="shared" si="0"/>
        <v>0</v>
      </c>
      <c r="AB8" s="158">
        <f t="shared" si="0"/>
        <v>265225</v>
      </c>
      <c r="AC8" s="158">
        <f t="shared" si="0"/>
        <v>0</v>
      </c>
      <c r="AD8" s="159">
        <f>N8+P8+R8+T8+V8+X8+Z8+AB8</f>
        <v>408446</v>
      </c>
      <c r="AE8" s="159">
        <f>O8+Q8+S8+U8+W8+Y8+AA8+AC8</f>
        <v>0</v>
      </c>
      <c r="AF8" s="160">
        <f>AF10</f>
        <v>0</v>
      </c>
      <c r="AG8" s="161"/>
      <c r="AH8" s="161"/>
      <c r="AI8" s="162"/>
    </row>
    <row r="9" spans="1:35" ht="16.5" thickBot="1">
      <c r="A9" s="570"/>
      <c r="B9" s="572"/>
      <c r="C9" s="572"/>
      <c r="D9" s="572"/>
      <c r="E9" s="572"/>
      <c r="F9" s="572"/>
      <c r="G9" s="572"/>
      <c r="H9" s="572"/>
      <c r="I9" s="572"/>
      <c r="J9" s="572"/>
      <c r="K9" s="572"/>
      <c r="L9" s="572"/>
      <c r="M9" s="572"/>
      <c r="N9" s="572"/>
      <c r="O9" s="572"/>
      <c r="P9" s="572"/>
      <c r="Q9" s="572"/>
      <c r="R9" s="572"/>
      <c r="S9" s="572"/>
      <c r="T9" s="572"/>
      <c r="U9" s="572"/>
      <c r="V9" s="572"/>
      <c r="W9" s="572"/>
      <c r="X9" s="572"/>
      <c r="Y9" s="572"/>
      <c r="Z9" s="572"/>
      <c r="AA9" s="572"/>
      <c r="AB9" s="572"/>
      <c r="AC9" s="572"/>
      <c r="AD9" s="572"/>
      <c r="AE9" s="572"/>
      <c r="AF9" s="572"/>
      <c r="AG9" s="572"/>
      <c r="AH9" s="572"/>
      <c r="AI9" s="573"/>
    </row>
    <row r="10" spans="1:35" ht="63.75" thickBot="1">
      <c r="A10" s="22" t="s">
        <v>32</v>
      </c>
      <c r="B10" s="23" t="s">
        <v>33</v>
      </c>
      <c r="C10" s="23" t="s">
        <v>34</v>
      </c>
      <c r="D10" s="23" t="s">
        <v>238</v>
      </c>
      <c r="E10" s="23" t="s">
        <v>36</v>
      </c>
      <c r="F10" s="23" t="s">
        <v>37</v>
      </c>
      <c r="G10" s="163" t="s">
        <v>239</v>
      </c>
      <c r="H10" s="163" t="s">
        <v>240</v>
      </c>
      <c r="I10" s="164"/>
      <c r="J10" s="164"/>
      <c r="K10" s="164"/>
      <c r="L10" s="164"/>
      <c r="M10" s="165"/>
      <c r="N10" s="28">
        <f aca="true" t="shared" si="1" ref="N10:AC10">SUM(N11:N14)</f>
        <v>137917</v>
      </c>
      <c r="O10" s="28">
        <f t="shared" si="1"/>
        <v>0</v>
      </c>
      <c r="P10" s="28">
        <f t="shared" si="1"/>
        <v>5304</v>
      </c>
      <c r="Q10" s="28">
        <f t="shared" si="1"/>
        <v>0</v>
      </c>
      <c r="R10" s="28">
        <f t="shared" si="1"/>
        <v>0</v>
      </c>
      <c r="S10" s="28">
        <f t="shared" si="1"/>
        <v>0</v>
      </c>
      <c r="T10" s="28">
        <f t="shared" si="1"/>
        <v>0</v>
      </c>
      <c r="U10" s="28">
        <f t="shared" si="1"/>
        <v>0</v>
      </c>
      <c r="V10" s="28">
        <f t="shared" si="1"/>
        <v>0</v>
      </c>
      <c r="W10" s="28">
        <f t="shared" si="1"/>
        <v>0</v>
      </c>
      <c r="X10" s="28">
        <f t="shared" si="1"/>
        <v>0</v>
      </c>
      <c r="Y10" s="28">
        <f t="shared" si="1"/>
        <v>0</v>
      </c>
      <c r="Z10" s="28">
        <f t="shared" si="1"/>
        <v>0</v>
      </c>
      <c r="AA10" s="28">
        <f t="shared" si="1"/>
        <v>0</v>
      </c>
      <c r="AB10" s="28">
        <f t="shared" si="1"/>
        <v>265225</v>
      </c>
      <c r="AC10" s="28">
        <f t="shared" si="1"/>
        <v>0</v>
      </c>
      <c r="AD10" s="166">
        <f>N10+P10</f>
        <v>143221</v>
      </c>
      <c r="AE10" s="32">
        <f>AE11</f>
        <v>0</v>
      </c>
      <c r="AF10" s="35">
        <f>SUM(AF11:AF14)</f>
        <v>0</v>
      </c>
      <c r="AG10" s="167"/>
      <c r="AH10" s="167"/>
      <c r="AI10" s="168"/>
    </row>
    <row r="11" spans="1:35" ht="108.75" customHeight="1">
      <c r="A11" s="624" t="s">
        <v>258</v>
      </c>
      <c r="B11" s="217" t="s">
        <v>242</v>
      </c>
      <c r="C11" s="170" t="s">
        <v>259</v>
      </c>
      <c r="D11" s="170" t="s">
        <v>260</v>
      </c>
      <c r="E11" s="171"/>
      <c r="F11" s="172"/>
      <c r="G11" s="172">
        <v>1</v>
      </c>
      <c r="H11" s="172" t="s">
        <v>261</v>
      </c>
      <c r="I11" s="174">
        <v>0</v>
      </c>
      <c r="J11" s="218">
        <v>1</v>
      </c>
      <c r="K11" s="176">
        <v>1</v>
      </c>
      <c r="L11" s="219"/>
      <c r="M11" s="219"/>
      <c r="N11" s="179">
        <v>10609</v>
      </c>
      <c r="O11" s="179"/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627"/>
      <c r="AE11" s="627"/>
      <c r="AF11" s="220"/>
      <c r="AG11" s="221"/>
      <c r="AH11" s="219"/>
      <c r="AI11" s="629" t="s">
        <v>236</v>
      </c>
    </row>
    <row r="12" spans="1:35" ht="99.75" customHeight="1">
      <c r="A12" s="625"/>
      <c r="B12" s="222" t="s">
        <v>242</v>
      </c>
      <c r="C12" s="126" t="s">
        <v>262</v>
      </c>
      <c r="D12" s="126" t="s">
        <v>263</v>
      </c>
      <c r="E12" s="187"/>
      <c r="F12" s="223"/>
      <c r="G12" s="223">
        <v>1</v>
      </c>
      <c r="H12" s="223" t="s">
        <v>264</v>
      </c>
      <c r="I12" s="224">
        <v>0</v>
      </c>
      <c r="J12" s="225" t="s">
        <v>265</v>
      </c>
      <c r="K12" s="225">
        <v>0.25</v>
      </c>
      <c r="L12" s="225"/>
      <c r="M12" s="226"/>
      <c r="N12" s="195">
        <v>31827</v>
      </c>
      <c r="O12" s="195"/>
      <c r="P12" s="195">
        <v>5304</v>
      </c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628"/>
      <c r="AE12" s="628"/>
      <c r="AF12" s="100"/>
      <c r="AG12" s="54"/>
      <c r="AH12" s="198"/>
      <c r="AI12" s="630"/>
    </row>
    <row r="13" spans="1:35" ht="120" customHeight="1" thickBot="1">
      <c r="A13" s="626"/>
      <c r="B13" s="227" t="s">
        <v>242</v>
      </c>
      <c r="C13" s="205" t="s">
        <v>266</v>
      </c>
      <c r="D13" s="205" t="s">
        <v>267</v>
      </c>
      <c r="E13" s="228"/>
      <c r="F13" s="228"/>
      <c r="G13" s="205" t="s">
        <v>268</v>
      </c>
      <c r="H13" s="205" t="s">
        <v>267</v>
      </c>
      <c r="I13" s="228">
        <v>8</v>
      </c>
      <c r="J13" s="228">
        <v>15</v>
      </c>
      <c r="K13" s="228">
        <v>2</v>
      </c>
      <c r="L13" s="228"/>
      <c r="M13" s="228"/>
      <c r="N13" s="210">
        <v>95481</v>
      </c>
      <c r="O13" s="210"/>
      <c r="P13" s="210"/>
      <c r="Q13" s="210"/>
      <c r="R13" s="228"/>
      <c r="S13" s="228"/>
      <c r="T13" s="228"/>
      <c r="U13" s="228"/>
      <c r="V13" s="228"/>
      <c r="W13" s="228"/>
      <c r="X13" s="228"/>
      <c r="Y13" s="228"/>
      <c r="Z13" s="228"/>
      <c r="AA13" s="228"/>
      <c r="AB13" s="210">
        <v>265225</v>
      </c>
      <c r="AC13" s="228"/>
      <c r="AD13" s="228"/>
      <c r="AE13" s="228"/>
      <c r="AF13" s="228"/>
      <c r="AG13" s="54"/>
      <c r="AH13" s="228"/>
      <c r="AI13" s="631"/>
    </row>
  </sheetData>
  <sheetProtection/>
  <mergeCells count="33">
    <mergeCell ref="AH6:AH7"/>
    <mergeCell ref="AI6:AI7"/>
    <mergeCell ref="B8:H8"/>
    <mergeCell ref="A9:AI9"/>
    <mergeCell ref="A11:A13"/>
    <mergeCell ref="AD11:AD12"/>
    <mergeCell ref="AE11:AE12"/>
    <mergeCell ref="AI11:AI13"/>
    <mergeCell ref="X6:Y6"/>
    <mergeCell ref="Z6:AA6"/>
    <mergeCell ref="AB6:AC6"/>
    <mergeCell ref="AD6:AE6"/>
    <mergeCell ref="AF6:AF7"/>
    <mergeCell ref="AG6:AG7"/>
    <mergeCell ref="M6:M7"/>
    <mergeCell ref="N6:O6"/>
    <mergeCell ref="P6:Q6"/>
    <mergeCell ref="R6:S6"/>
    <mergeCell ref="T6:U6"/>
    <mergeCell ref="V6:W6"/>
    <mergeCell ref="A6:A7"/>
    <mergeCell ref="B6:F7"/>
    <mergeCell ref="I6:I7"/>
    <mergeCell ref="J6:J7"/>
    <mergeCell ref="K6:K7"/>
    <mergeCell ref="L6:L7"/>
    <mergeCell ref="A2:AI3"/>
    <mergeCell ref="A4:G4"/>
    <mergeCell ref="H4:S4"/>
    <mergeCell ref="T4:AI4"/>
    <mergeCell ref="B5:C5"/>
    <mergeCell ref="E5:M5"/>
    <mergeCell ref="T5:AM5"/>
  </mergeCells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I14"/>
  <sheetViews>
    <sheetView zoomScale="53" zoomScaleNormal="53" zoomScalePageLayoutView="0" workbookViewId="0" topLeftCell="A1">
      <selection activeCell="O5" sqref="O5:AH5"/>
    </sheetView>
  </sheetViews>
  <sheetFormatPr defaultColWidth="11.421875" defaultRowHeight="15"/>
  <cols>
    <col min="1" max="1" width="23.421875" style="0" customWidth="1"/>
    <col min="2" max="2" width="23.140625" style="0" customWidth="1"/>
    <col min="3" max="3" width="29.28125" style="0" customWidth="1"/>
    <col min="4" max="4" width="19.00390625" style="0" customWidth="1"/>
    <col min="8" max="8" width="16.57421875" style="0" customWidth="1"/>
  </cols>
  <sheetData>
    <row r="1" ht="15.75" thickBot="1"/>
    <row r="2" spans="1:35" ht="15">
      <c r="A2" s="530" t="s">
        <v>1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  <c r="AB2" s="531"/>
      <c r="AC2" s="531"/>
      <c r="AD2" s="531"/>
      <c r="AE2" s="531"/>
      <c r="AF2" s="531"/>
      <c r="AG2" s="531"/>
      <c r="AH2" s="531"/>
      <c r="AI2" s="532"/>
    </row>
    <row r="3" spans="1:35" ht="15.75" thickBot="1">
      <c r="A3" s="533"/>
      <c r="B3" s="534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  <c r="Y3" s="534"/>
      <c r="Z3" s="534"/>
      <c r="AA3" s="534"/>
      <c r="AB3" s="534"/>
      <c r="AC3" s="534"/>
      <c r="AD3" s="534"/>
      <c r="AE3" s="534"/>
      <c r="AF3" s="534"/>
      <c r="AG3" s="534"/>
      <c r="AH3" s="534"/>
      <c r="AI3" s="535"/>
    </row>
    <row r="4" spans="1:35" ht="15.75">
      <c r="A4" s="508" t="s">
        <v>108</v>
      </c>
      <c r="B4" s="509"/>
      <c r="C4" s="509"/>
      <c r="D4" s="509"/>
      <c r="E4" s="509"/>
      <c r="F4" s="509"/>
      <c r="G4" s="510"/>
      <c r="H4" s="536" t="s">
        <v>255</v>
      </c>
      <c r="I4" s="537"/>
      <c r="J4" s="537"/>
      <c r="K4" s="537"/>
      <c r="L4" s="537"/>
      <c r="M4" s="537"/>
      <c r="N4" s="537"/>
      <c r="O4" s="537"/>
      <c r="P4" s="537"/>
      <c r="Q4" s="537"/>
      <c r="R4" s="537"/>
      <c r="S4" s="538"/>
      <c r="T4" s="511" t="s">
        <v>4</v>
      </c>
      <c r="U4" s="539"/>
      <c r="V4" s="539"/>
      <c r="W4" s="539"/>
      <c r="X4" s="539"/>
      <c r="Y4" s="539"/>
      <c r="Z4" s="539"/>
      <c r="AA4" s="539"/>
      <c r="AB4" s="539"/>
      <c r="AC4" s="539"/>
      <c r="AD4" s="539"/>
      <c r="AE4" s="539"/>
      <c r="AF4" s="539"/>
      <c r="AG4" s="539"/>
      <c r="AH4" s="539"/>
      <c r="AI4" s="540"/>
    </row>
    <row r="5" spans="1:35" ht="82.5" customHeight="1" thickBot="1">
      <c r="A5" s="77" t="s">
        <v>5</v>
      </c>
      <c r="B5" s="541" t="s">
        <v>269</v>
      </c>
      <c r="C5" s="541"/>
      <c r="D5" s="151"/>
      <c r="E5" s="542" t="s">
        <v>257</v>
      </c>
      <c r="F5" s="543"/>
      <c r="G5" s="543"/>
      <c r="H5" s="543"/>
      <c r="I5" s="543"/>
      <c r="J5" s="543"/>
      <c r="K5" s="543"/>
      <c r="L5" s="543"/>
      <c r="M5" s="544"/>
      <c r="N5" s="152"/>
      <c r="O5" s="598" t="s">
        <v>7</v>
      </c>
      <c r="P5" s="598"/>
      <c r="Q5" s="598"/>
      <c r="R5" s="598"/>
      <c r="S5" s="598"/>
      <c r="T5" s="598"/>
      <c r="U5" s="598"/>
      <c r="V5" s="598"/>
      <c r="W5" s="598"/>
      <c r="X5" s="598"/>
      <c r="Y5" s="598"/>
      <c r="Z5" s="598"/>
      <c r="AA5" s="598"/>
      <c r="AB5" s="598"/>
      <c r="AC5" s="598"/>
      <c r="AD5" s="598"/>
      <c r="AE5" s="598"/>
      <c r="AF5" s="598"/>
      <c r="AG5" s="598"/>
      <c r="AH5" s="598"/>
      <c r="AI5" s="153"/>
    </row>
    <row r="6" spans="1:35" ht="15.75">
      <c r="A6" s="609" t="s">
        <v>232</v>
      </c>
      <c r="B6" s="611" t="s">
        <v>9</v>
      </c>
      <c r="C6" s="505"/>
      <c r="D6" s="505"/>
      <c r="E6" s="505"/>
      <c r="F6" s="505"/>
      <c r="G6" s="137"/>
      <c r="H6" s="137"/>
      <c r="I6" s="547" t="s">
        <v>11</v>
      </c>
      <c r="J6" s="547" t="s">
        <v>12</v>
      </c>
      <c r="K6" s="549" t="s">
        <v>233</v>
      </c>
      <c r="L6" s="612" t="s">
        <v>234</v>
      </c>
      <c r="M6" s="614" t="s">
        <v>235</v>
      </c>
      <c r="N6" s="559" t="s">
        <v>15</v>
      </c>
      <c r="O6" s="560"/>
      <c r="P6" s="561" t="s">
        <v>16</v>
      </c>
      <c r="Q6" s="560"/>
      <c r="R6" s="561" t="s">
        <v>17</v>
      </c>
      <c r="S6" s="560"/>
      <c r="T6" s="561" t="s">
        <v>18</v>
      </c>
      <c r="U6" s="560"/>
      <c r="V6" s="561" t="s">
        <v>19</v>
      </c>
      <c r="W6" s="560"/>
      <c r="X6" s="561" t="s">
        <v>20</v>
      </c>
      <c r="Y6" s="560"/>
      <c r="Z6" s="561" t="s">
        <v>21</v>
      </c>
      <c r="AA6" s="560"/>
      <c r="AB6" s="561" t="s">
        <v>22</v>
      </c>
      <c r="AC6" s="560"/>
      <c r="AD6" s="561" t="s">
        <v>23</v>
      </c>
      <c r="AE6" s="578"/>
      <c r="AF6" s="551" t="s">
        <v>24</v>
      </c>
      <c r="AG6" s="553" t="s">
        <v>25</v>
      </c>
      <c r="AH6" s="562" t="s">
        <v>26</v>
      </c>
      <c r="AI6" s="564" t="s">
        <v>27</v>
      </c>
    </row>
    <row r="7" spans="1:35" ht="96.75" customHeight="1" thickBot="1">
      <c r="A7" s="610"/>
      <c r="B7" s="506"/>
      <c r="C7" s="507"/>
      <c r="D7" s="507"/>
      <c r="E7" s="507"/>
      <c r="F7" s="507"/>
      <c r="G7" s="136"/>
      <c r="H7" s="136"/>
      <c r="I7" s="548" t="s">
        <v>11</v>
      </c>
      <c r="J7" s="548"/>
      <c r="K7" s="550"/>
      <c r="L7" s="613"/>
      <c r="M7" s="615"/>
      <c r="N7" s="8" t="s">
        <v>28</v>
      </c>
      <c r="O7" s="9" t="s">
        <v>29</v>
      </c>
      <c r="P7" s="10" t="s">
        <v>28</v>
      </c>
      <c r="Q7" s="9" t="s">
        <v>29</v>
      </c>
      <c r="R7" s="10" t="s">
        <v>28</v>
      </c>
      <c r="S7" s="9" t="s">
        <v>29</v>
      </c>
      <c r="T7" s="10" t="s">
        <v>28</v>
      </c>
      <c r="U7" s="9" t="s">
        <v>29</v>
      </c>
      <c r="V7" s="10" t="s">
        <v>28</v>
      </c>
      <c r="W7" s="9" t="s">
        <v>29</v>
      </c>
      <c r="X7" s="10" t="s">
        <v>28</v>
      </c>
      <c r="Y7" s="9" t="s">
        <v>29</v>
      </c>
      <c r="Z7" s="10" t="s">
        <v>28</v>
      </c>
      <c r="AA7" s="9" t="s">
        <v>30</v>
      </c>
      <c r="AB7" s="10" t="s">
        <v>28</v>
      </c>
      <c r="AC7" s="9" t="s">
        <v>30</v>
      </c>
      <c r="AD7" s="10" t="s">
        <v>28</v>
      </c>
      <c r="AE7" s="11" t="s">
        <v>30</v>
      </c>
      <c r="AF7" s="552"/>
      <c r="AG7" s="554"/>
      <c r="AH7" s="563"/>
      <c r="AI7" s="565"/>
    </row>
    <row r="8" spans="1:35" ht="81.75" customHeight="1" thickBot="1">
      <c r="A8" s="12" t="s">
        <v>236</v>
      </c>
      <c r="B8" s="616" t="s">
        <v>237</v>
      </c>
      <c r="C8" s="617"/>
      <c r="D8" s="617"/>
      <c r="E8" s="617"/>
      <c r="F8" s="617"/>
      <c r="G8" s="617"/>
      <c r="H8" s="618"/>
      <c r="I8" s="154"/>
      <c r="J8" s="155"/>
      <c r="K8" s="155"/>
      <c r="L8" s="156"/>
      <c r="M8" s="157"/>
      <c r="N8" s="158">
        <f>N11</f>
        <v>10609</v>
      </c>
      <c r="O8" s="158">
        <f aca="true" t="shared" si="0" ref="O8:AC8">O11</f>
        <v>0</v>
      </c>
      <c r="P8" s="158">
        <f t="shared" si="0"/>
        <v>0</v>
      </c>
      <c r="Q8" s="158">
        <f t="shared" si="0"/>
        <v>0</v>
      </c>
      <c r="R8" s="158">
        <f t="shared" si="0"/>
        <v>0</v>
      </c>
      <c r="S8" s="158">
        <f t="shared" si="0"/>
        <v>0</v>
      </c>
      <c r="T8" s="158">
        <f t="shared" si="0"/>
        <v>0</v>
      </c>
      <c r="U8" s="158">
        <f t="shared" si="0"/>
        <v>0</v>
      </c>
      <c r="V8" s="158">
        <f t="shared" si="0"/>
        <v>0</v>
      </c>
      <c r="W8" s="158">
        <f t="shared" si="0"/>
        <v>0</v>
      </c>
      <c r="X8" s="158">
        <f t="shared" si="0"/>
        <v>0</v>
      </c>
      <c r="Y8" s="158">
        <f t="shared" si="0"/>
        <v>0</v>
      </c>
      <c r="Z8" s="158">
        <f t="shared" si="0"/>
        <v>0</v>
      </c>
      <c r="AA8" s="158">
        <f t="shared" si="0"/>
        <v>0</v>
      </c>
      <c r="AB8" s="158">
        <f t="shared" si="0"/>
        <v>0</v>
      </c>
      <c r="AC8" s="158">
        <f t="shared" si="0"/>
        <v>0</v>
      </c>
      <c r="AD8" s="159">
        <f>N8+P8+R8+T8+V8+X8+Z8+AB8</f>
        <v>10609</v>
      </c>
      <c r="AE8" s="159">
        <f>O8+Q8+S8+U8+W8+Y8+AA8+AC8</f>
        <v>0</v>
      </c>
      <c r="AF8" s="160">
        <f>AF11</f>
        <v>0</v>
      </c>
      <c r="AG8" s="161"/>
      <c r="AH8" s="161"/>
      <c r="AI8" s="162"/>
    </row>
    <row r="9" spans="1:35" ht="63.75" thickBot="1">
      <c r="A9" s="22" t="s">
        <v>32</v>
      </c>
      <c r="B9" s="23" t="s">
        <v>33</v>
      </c>
      <c r="C9" s="23" t="s">
        <v>34</v>
      </c>
      <c r="D9" s="23" t="s">
        <v>238</v>
      </c>
      <c r="E9" s="23" t="s">
        <v>36</v>
      </c>
      <c r="F9" s="23" t="s">
        <v>37</v>
      </c>
      <c r="G9" s="163" t="s">
        <v>239</v>
      </c>
      <c r="H9" s="163" t="s">
        <v>240</v>
      </c>
      <c r="I9" s="164"/>
      <c r="J9" s="164"/>
      <c r="K9" s="164"/>
      <c r="L9" s="164"/>
      <c r="M9" s="165"/>
      <c r="N9" s="28">
        <f aca="true" t="shared" si="1" ref="N9:AC9">SUM(N10:N13)</f>
        <v>20685</v>
      </c>
      <c r="O9" s="28">
        <f t="shared" si="1"/>
        <v>0</v>
      </c>
      <c r="P9" s="28">
        <f t="shared" si="1"/>
        <v>0</v>
      </c>
      <c r="Q9" s="28">
        <f t="shared" si="1"/>
        <v>0</v>
      </c>
      <c r="R9" s="28">
        <f t="shared" si="1"/>
        <v>0</v>
      </c>
      <c r="S9" s="28">
        <f t="shared" si="1"/>
        <v>0</v>
      </c>
      <c r="T9" s="28">
        <f t="shared" si="1"/>
        <v>0</v>
      </c>
      <c r="U9" s="28">
        <f t="shared" si="1"/>
        <v>0</v>
      </c>
      <c r="V9" s="28">
        <f t="shared" si="1"/>
        <v>0</v>
      </c>
      <c r="W9" s="28">
        <f t="shared" si="1"/>
        <v>0</v>
      </c>
      <c r="X9" s="28">
        <f t="shared" si="1"/>
        <v>0</v>
      </c>
      <c r="Y9" s="28">
        <f t="shared" si="1"/>
        <v>0</v>
      </c>
      <c r="Z9" s="28">
        <f t="shared" si="1"/>
        <v>0</v>
      </c>
      <c r="AA9" s="28">
        <f t="shared" si="1"/>
        <v>0</v>
      </c>
      <c r="AB9" s="28">
        <f t="shared" si="1"/>
        <v>0</v>
      </c>
      <c r="AC9" s="28">
        <f t="shared" si="1"/>
        <v>0</v>
      </c>
      <c r="AD9" s="166">
        <f>N9+P9</f>
        <v>20685</v>
      </c>
      <c r="AE9" s="32">
        <f>AE10</f>
        <v>0</v>
      </c>
      <c r="AF9" s="35">
        <f>SUM(AF10:AF13)</f>
        <v>0</v>
      </c>
      <c r="AG9" s="167"/>
      <c r="AH9" s="167"/>
      <c r="AI9" s="168"/>
    </row>
    <row r="10" spans="1:35" ht="109.5" customHeight="1">
      <c r="A10" s="624" t="s">
        <v>269</v>
      </c>
      <c r="B10" s="217" t="s">
        <v>242</v>
      </c>
      <c r="C10" s="170" t="s">
        <v>270</v>
      </c>
      <c r="D10" s="170" t="s">
        <v>271</v>
      </c>
      <c r="E10" s="171"/>
      <c r="F10" s="172"/>
      <c r="G10" s="172">
        <v>1</v>
      </c>
      <c r="H10" s="172" t="s">
        <v>272</v>
      </c>
      <c r="I10" s="174">
        <v>0</v>
      </c>
      <c r="J10" s="229">
        <v>4</v>
      </c>
      <c r="K10" s="176">
        <v>0</v>
      </c>
      <c r="L10" s="219"/>
      <c r="M10" s="219"/>
      <c r="N10" s="179">
        <v>1060</v>
      </c>
      <c r="O10" s="179"/>
      <c r="P10" s="179"/>
      <c r="Q10" s="179"/>
      <c r="R10" s="179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230"/>
      <c r="AE10" s="230"/>
      <c r="AF10" s="231"/>
      <c r="AG10" s="221"/>
      <c r="AH10" s="219"/>
      <c r="AI10" s="622" t="s">
        <v>236</v>
      </c>
    </row>
    <row r="11" spans="1:35" ht="104.25" customHeight="1">
      <c r="A11" s="625"/>
      <c r="B11" s="232" t="s">
        <v>242</v>
      </c>
      <c r="C11" s="233" t="s">
        <v>273</v>
      </c>
      <c r="D11" s="233" t="s">
        <v>274</v>
      </c>
      <c r="E11" s="234"/>
      <c r="F11" s="232"/>
      <c r="G11" s="232">
        <v>1</v>
      </c>
      <c r="H11" s="232" t="s">
        <v>274</v>
      </c>
      <c r="I11" s="232">
        <v>0</v>
      </c>
      <c r="J11" s="235">
        <v>4</v>
      </c>
      <c r="K11" s="236">
        <v>1</v>
      </c>
      <c r="L11" s="235"/>
      <c r="M11" s="235"/>
      <c r="N11" s="195">
        <v>10609</v>
      </c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237"/>
      <c r="AE11" s="237"/>
      <c r="AF11" s="238"/>
      <c r="AG11" s="198"/>
      <c r="AH11" s="198"/>
      <c r="AI11" s="529"/>
    </row>
    <row r="12" spans="1:35" ht="101.25" customHeight="1">
      <c r="A12" s="625"/>
      <c r="B12" s="232" t="s">
        <v>242</v>
      </c>
      <c r="C12" s="233" t="s">
        <v>275</v>
      </c>
      <c r="D12" s="233" t="s">
        <v>276</v>
      </c>
      <c r="E12" s="239"/>
      <c r="F12" s="232"/>
      <c r="G12" s="232">
        <v>1</v>
      </c>
      <c r="H12" s="240" t="s">
        <v>277</v>
      </c>
      <c r="I12" s="232">
        <v>0</v>
      </c>
      <c r="J12" s="235">
        <v>4</v>
      </c>
      <c r="K12" s="236">
        <v>0</v>
      </c>
      <c r="L12" s="235"/>
      <c r="M12" s="235"/>
      <c r="N12" s="195">
        <v>1060</v>
      </c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237"/>
      <c r="AE12" s="237"/>
      <c r="AF12" s="241"/>
      <c r="AG12" s="198"/>
      <c r="AH12" s="198"/>
      <c r="AI12" s="529"/>
    </row>
    <row r="13" spans="1:35" ht="42" customHeight="1">
      <c r="A13" s="625"/>
      <c r="B13" s="232" t="s">
        <v>242</v>
      </c>
      <c r="C13" s="233" t="s">
        <v>278</v>
      </c>
      <c r="D13" s="233" t="s">
        <v>279</v>
      </c>
      <c r="E13" s="239"/>
      <c r="F13" s="232"/>
      <c r="G13" s="232">
        <v>0</v>
      </c>
      <c r="H13" s="190" t="s">
        <v>280</v>
      </c>
      <c r="I13" s="232">
        <v>1</v>
      </c>
      <c r="J13" s="235">
        <v>1</v>
      </c>
      <c r="K13" s="236">
        <v>0</v>
      </c>
      <c r="L13" s="235"/>
      <c r="M13" s="235"/>
      <c r="N13" s="195">
        <v>7956</v>
      </c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242"/>
      <c r="AE13" s="242"/>
      <c r="AF13" s="241"/>
      <c r="AG13" s="55"/>
      <c r="AH13" s="55"/>
      <c r="AI13" s="529"/>
    </row>
    <row r="14" spans="1:35" ht="60.75" thickBot="1">
      <c r="A14" s="626"/>
      <c r="B14" s="243" t="s">
        <v>242</v>
      </c>
      <c r="C14" s="244" t="s">
        <v>281</v>
      </c>
      <c r="D14" s="244" t="s">
        <v>280</v>
      </c>
      <c r="E14" s="245"/>
      <c r="F14" s="243"/>
      <c r="G14" s="243">
        <v>1</v>
      </c>
      <c r="H14" s="205" t="s">
        <v>280</v>
      </c>
      <c r="I14" s="243">
        <v>0</v>
      </c>
      <c r="J14" s="246">
        <v>1</v>
      </c>
      <c r="K14" s="247">
        <v>0</v>
      </c>
      <c r="L14" s="246"/>
      <c r="M14" s="246"/>
      <c r="N14" s="210">
        <v>2121</v>
      </c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48"/>
      <c r="AE14" s="248"/>
      <c r="AF14" s="249"/>
      <c r="AG14" s="250"/>
      <c r="AH14" s="250"/>
      <c r="AI14" s="623"/>
    </row>
  </sheetData>
  <sheetProtection/>
  <mergeCells count="30">
    <mergeCell ref="AH6:AH7"/>
    <mergeCell ref="AI6:AI7"/>
    <mergeCell ref="B8:H8"/>
    <mergeCell ref="A10:A14"/>
    <mergeCell ref="AI10:AI14"/>
    <mergeCell ref="X6:Y6"/>
    <mergeCell ref="Z6:AA6"/>
    <mergeCell ref="AB6:AC6"/>
    <mergeCell ref="AD6:AE6"/>
    <mergeCell ref="AF6:AF7"/>
    <mergeCell ref="AG6:AG7"/>
    <mergeCell ref="M6:M7"/>
    <mergeCell ref="N6:O6"/>
    <mergeCell ref="P6:Q6"/>
    <mergeCell ref="R6:S6"/>
    <mergeCell ref="T6:U6"/>
    <mergeCell ref="V6:W6"/>
    <mergeCell ref="A6:A7"/>
    <mergeCell ref="B6:F7"/>
    <mergeCell ref="I6:I7"/>
    <mergeCell ref="J6:J7"/>
    <mergeCell ref="K6:K7"/>
    <mergeCell ref="L6:L7"/>
    <mergeCell ref="A2:AI3"/>
    <mergeCell ref="A4:G4"/>
    <mergeCell ref="H4:S4"/>
    <mergeCell ref="T4:AI4"/>
    <mergeCell ref="B5:C5"/>
    <mergeCell ref="E5:M5"/>
    <mergeCell ref="O5:AH5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2:AJ14"/>
  <sheetViews>
    <sheetView zoomScale="68" zoomScaleNormal="68" zoomScalePageLayoutView="0" workbookViewId="0" topLeftCell="A1">
      <selection activeCell="Q5" sqref="Q5:AJ5"/>
    </sheetView>
  </sheetViews>
  <sheetFormatPr defaultColWidth="11.421875" defaultRowHeight="15"/>
  <cols>
    <col min="2" max="2" width="23.421875" style="0" customWidth="1"/>
    <col min="4" max="4" width="20.7109375" style="0" customWidth="1"/>
    <col min="5" max="5" width="19.421875" style="0" customWidth="1"/>
    <col min="8" max="8" width="18.7109375" style="0" customWidth="1"/>
    <col min="9" max="9" width="21.28125" style="0" customWidth="1"/>
  </cols>
  <sheetData>
    <row r="1" ht="15.75" thickBot="1"/>
    <row r="2" spans="2:36" ht="15">
      <c r="B2" s="377" t="s">
        <v>1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9"/>
    </row>
    <row r="3" spans="2:36" ht="15.75" thickBot="1">
      <c r="B3" s="380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381"/>
      <c r="AI3" s="381"/>
      <c r="AJ3" s="382"/>
    </row>
    <row r="4" spans="2:36" ht="15.75">
      <c r="B4" s="508" t="s">
        <v>282</v>
      </c>
      <c r="C4" s="509"/>
      <c r="D4" s="509"/>
      <c r="E4" s="509"/>
      <c r="F4" s="509"/>
      <c r="G4" s="509"/>
      <c r="H4" s="510"/>
      <c r="I4" s="536" t="s">
        <v>283</v>
      </c>
      <c r="J4" s="537"/>
      <c r="K4" s="537"/>
      <c r="L4" s="537"/>
      <c r="M4" s="537"/>
      <c r="N4" s="537"/>
      <c r="O4" s="537"/>
      <c r="P4" s="537"/>
      <c r="Q4" s="537"/>
      <c r="R4" s="537"/>
      <c r="S4" s="537"/>
      <c r="T4" s="538"/>
      <c r="U4" s="511" t="s">
        <v>4</v>
      </c>
      <c r="V4" s="539"/>
      <c r="W4" s="539"/>
      <c r="X4" s="539"/>
      <c r="Y4" s="539"/>
      <c r="Z4" s="539"/>
      <c r="AA4" s="539"/>
      <c r="AB4" s="539"/>
      <c r="AC4" s="539"/>
      <c r="AD4" s="539"/>
      <c r="AE4" s="539"/>
      <c r="AF4" s="539"/>
      <c r="AG4" s="539"/>
      <c r="AH4" s="539"/>
      <c r="AI4" s="539"/>
      <c r="AJ4" s="540"/>
    </row>
    <row r="5" spans="2:36" ht="66" customHeight="1" thickBot="1">
      <c r="B5" s="77" t="s">
        <v>5</v>
      </c>
      <c r="C5" s="541" t="s">
        <v>284</v>
      </c>
      <c r="D5" s="541"/>
      <c r="E5" s="152" t="s">
        <v>285</v>
      </c>
      <c r="F5" s="632" t="s">
        <v>286</v>
      </c>
      <c r="G5" s="632"/>
      <c r="H5" s="632"/>
      <c r="I5" s="632"/>
      <c r="J5" s="632"/>
      <c r="K5" s="632"/>
      <c r="L5" s="632"/>
      <c r="M5" s="632"/>
      <c r="N5" s="633"/>
      <c r="O5" s="152"/>
      <c r="P5" s="152"/>
      <c r="Q5" s="598" t="s">
        <v>7</v>
      </c>
      <c r="R5" s="598"/>
      <c r="S5" s="598"/>
      <c r="T5" s="598"/>
      <c r="U5" s="598"/>
      <c r="V5" s="598"/>
      <c r="W5" s="598"/>
      <c r="X5" s="598"/>
      <c r="Y5" s="598"/>
      <c r="Z5" s="598"/>
      <c r="AA5" s="598"/>
      <c r="AB5" s="598"/>
      <c r="AC5" s="598"/>
      <c r="AD5" s="598"/>
      <c r="AE5" s="598"/>
      <c r="AF5" s="598"/>
      <c r="AG5" s="598"/>
      <c r="AH5" s="598"/>
      <c r="AI5" s="598"/>
      <c r="AJ5" s="598"/>
    </row>
    <row r="6" spans="2:36" ht="27" customHeight="1">
      <c r="B6" s="609" t="s">
        <v>232</v>
      </c>
      <c r="C6" s="611" t="s">
        <v>9</v>
      </c>
      <c r="D6" s="505"/>
      <c r="E6" s="505"/>
      <c r="F6" s="505"/>
      <c r="G6" s="505"/>
      <c r="H6" s="137"/>
      <c r="I6" s="137"/>
      <c r="J6" s="547" t="s">
        <v>11</v>
      </c>
      <c r="K6" s="547" t="s">
        <v>12</v>
      </c>
      <c r="L6" s="549" t="s">
        <v>233</v>
      </c>
      <c r="M6" s="612" t="s">
        <v>234</v>
      </c>
      <c r="N6" s="614" t="s">
        <v>235</v>
      </c>
      <c r="O6" s="559" t="s">
        <v>15</v>
      </c>
      <c r="P6" s="560"/>
      <c r="Q6" s="561" t="s">
        <v>16</v>
      </c>
      <c r="R6" s="560"/>
      <c r="S6" s="561" t="s">
        <v>17</v>
      </c>
      <c r="T6" s="560"/>
      <c r="U6" s="561" t="s">
        <v>18</v>
      </c>
      <c r="V6" s="560"/>
      <c r="W6" s="561" t="s">
        <v>19</v>
      </c>
      <c r="X6" s="560"/>
      <c r="Y6" s="561" t="s">
        <v>20</v>
      </c>
      <c r="Z6" s="560"/>
      <c r="AA6" s="561" t="s">
        <v>21</v>
      </c>
      <c r="AB6" s="560"/>
      <c r="AC6" s="561" t="s">
        <v>22</v>
      </c>
      <c r="AD6" s="560"/>
      <c r="AE6" s="561" t="s">
        <v>23</v>
      </c>
      <c r="AF6" s="578"/>
      <c r="AG6" s="551" t="s">
        <v>24</v>
      </c>
      <c r="AH6" s="553" t="s">
        <v>25</v>
      </c>
      <c r="AI6" s="562" t="s">
        <v>26</v>
      </c>
      <c r="AJ6" s="564" t="s">
        <v>27</v>
      </c>
    </row>
    <row r="7" spans="2:36" ht="96" customHeight="1" thickBot="1">
      <c r="B7" s="610"/>
      <c r="C7" s="506"/>
      <c r="D7" s="507"/>
      <c r="E7" s="507"/>
      <c r="F7" s="507"/>
      <c r="G7" s="507"/>
      <c r="H7" s="136"/>
      <c r="I7" s="136"/>
      <c r="J7" s="548" t="s">
        <v>11</v>
      </c>
      <c r="K7" s="548"/>
      <c r="L7" s="550"/>
      <c r="M7" s="613"/>
      <c r="N7" s="615"/>
      <c r="O7" s="8" t="s">
        <v>28</v>
      </c>
      <c r="P7" s="9" t="s">
        <v>29</v>
      </c>
      <c r="Q7" s="10" t="s">
        <v>28</v>
      </c>
      <c r="R7" s="9" t="s">
        <v>29</v>
      </c>
      <c r="S7" s="10" t="s">
        <v>28</v>
      </c>
      <c r="T7" s="9" t="s">
        <v>29</v>
      </c>
      <c r="U7" s="10" t="s">
        <v>28</v>
      </c>
      <c r="V7" s="9" t="s">
        <v>29</v>
      </c>
      <c r="W7" s="10" t="s">
        <v>28</v>
      </c>
      <c r="X7" s="9" t="s">
        <v>29</v>
      </c>
      <c r="Y7" s="10" t="s">
        <v>28</v>
      </c>
      <c r="Z7" s="9" t="s">
        <v>29</v>
      </c>
      <c r="AA7" s="10" t="s">
        <v>28</v>
      </c>
      <c r="AB7" s="9" t="s">
        <v>30</v>
      </c>
      <c r="AC7" s="10" t="s">
        <v>28</v>
      </c>
      <c r="AD7" s="9" t="s">
        <v>30</v>
      </c>
      <c r="AE7" s="10" t="s">
        <v>28</v>
      </c>
      <c r="AF7" s="11" t="s">
        <v>30</v>
      </c>
      <c r="AG7" s="552"/>
      <c r="AH7" s="554"/>
      <c r="AI7" s="563"/>
      <c r="AJ7" s="565"/>
    </row>
    <row r="8" spans="2:36" ht="60.75" thickBot="1">
      <c r="B8" s="12" t="s">
        <v>236</v>
      </c>
      <c r="C8" s="616" t="s">
        <v>237</v>
      </c>
      <c r="D8" s="617"/>
      <c r="E8" s="617"/>
      <c r="F8" s="617"/>
      <c r="G8" s="617"/>
      <c r="H8" s="617"/>
      <c r="I8" s="618"/>
      <c r="J8" s="154"/>
      <c r="K8" s="155"/>
      <c r="L8" s="155"/>
      <c r="M8" s="156"/>
      <c r="N8" s="157"/>
      <c r="O8" s="158">
        <f>O12</f>
        <v>2121</v>
      </c>
      <c r="P8" s="158">
        <f aca="true" t="shared" si="0" ref="P8:AD8">P12</f>
        <v>0</v>
      </c>
      <c r="Q8" s="158">
        <f t="shared" si="0"/>
        <v>0</v>
      </c>
      <c r="R8" s="158">
        <f t="shared" si="0"/>
        <v>0</v>
      </c>
      <c r="S8" s="158">
        <f t="shared" si="0"/>
        <v>0</v>
      </c>
      <c r="T8" s="158">
        <f t="shared" si="0"/>
        <v>0</v>
      </c>
      <c r="U8" s="158">
        <f t="shared" si="0"/>
        <v>0</v>
      </c>
      <c r="V8" s="158">
        <f t="shared" si="0"/>
        <v>0</v>
      </c>
      <c r="W8" s="158">
        <f t="shared" si="0"/>
        <v>0</v>
      </c>
      <c r="X8" s="158">
        <f t="shared" si="0"/>
        <v>0</v>
      </c>
      <c r="Y8" s="158">
        <f t="shared" si="0"/>
        <v>0</v>
      </c>
      <c r="Z8" s="158">
        <f t="shared" si="0"/>
        <v>0</v>
      </c>
      <c r="AA8" s="158">
        <f t="shared" si="0"/>
        <v>0</v>
      </c>
      <c r="AB8" s="158">
        <f t="shared" si="0"/>
        <v>0</v>
      </c>
      <c r="AC8" s="158">
        <f t="shared" si="0"/>
        <v>0</v>
      </c>
      <c r="AD8" s="158">
        <f t="shared" si="0"/>
        <v>0</v>
      </c>
      <c r="AE8" s="159">
        <f>O8+Q8+S8+U8+W8+Y8+AA8+AC8</f>
        <v>2121</v>
      </c>
      <c r="AF8" s="159">
        <f>P8+R8+T8+V8+X8+Z8+AB8+AD8</f>
        <v>0</v>
      </c>
      <c r="AG8" s="160">
        <f>AG12</f>
        <v>0</v>
      </c>
      <c r="AH8" s="161"/>
      <c r="AI8" s="161"/>
      <c r="AJ8" s="162"/>
    </row>
    <row r="9" spans="2:36" ht="79.5" thickBot="1">
      <c r="B9" s="22" t="s">
        <v>32</v>
      </c>
      <c r="C9" s="23" t="s">
        <v>33</v>
      </c>
      <c r="D9" s="23" t="s">
        <v>34</v>
      </c>
      <c r="E9" s="23" t="s">
        <v>238</v>
      </c>
      <c r="F9" s="23" t="s">
        <v>36</v>
      </c>
      <c r="G9" s="23" t="s">
        <v>37</v>
      </c>
      <c r="H9" s="163" t="s">
        <v>239</v>
      </c>
      <c r="I9" s="163" t="s">
        <v>240</v>
      </c>
      <c r="J9" s="164"/>
      <c r="K9" s="164"/>
      <c r="L9" s="164"/>
      <c r="M9" s="164"/>
      <c r="N9" s="165"/>
      <c r="O9" s="28">
        <f aca="true" t="shared" si="1" ref="O9:AD9">SUM(O11:O14)</f>
        <v>10606</v>
      </c>
      <c r="P9" s="28">
        <f t="shared" si="1"/>
        <v>0</v>
      </c>
      <c r="Q9" s="28">
        <f t="shared" si="1"/>
        <v>0</v>
      </c>
      <c r="R9" s="28">
        <f t="shared" si="1"/>
        <v>0</v>
      </c>
      <c r="S9" s="28">
        <f t="shared" si="1"/>
        <v>0</v>
      </c>
      <c r="T9" s="28">
        <f t="shared" si="1"/>
        <v>0</v>
      </c>
      <c r="U9" s="28">
        <f t="shared" si="1"/>
        <v>0</v>
      </c>
      <c r="V9" s="28">
        <f t="shared" si="1"/>
        <v>0</v>
      </c>
      <c r="W9" s="28">
        <f t="shared" si="1"/>
        <v>0</v>
      </c>
      <c r="X9" s="28">
        <f t="shared" si="1"/>
        <v>0</v>
      </c>
      <c r="Y9" s="28">
        <f t="shared" si="1"/>
        <v>0</v>
      </c>
      <c r="Z9" s="28">
        <f t="shared" si="1"/>
        <v>0</v>
      </c>
      <c r="AA9" s="28">
        <f t="shared" si="1"/>
        <v>0</v>
      </c>
      <c r="AB9" s="28">
        <f t="shared" si="1"/>
        <v>0</v>
      </c>
      <c r="AC9" s="28">
        <f t="shared" si="1"/>
        <v>0</v>
      </c>
      <c r="AD9" s="28">
        <f t="shared" si="1"/>
        <v>0</v>
      </c>
      <c r="AE9" s="166">
        <f>O9+Q9</f>
        <v>10606</v>
      </c>
      <c r="AF9" s="32">
        <f>AF11</f>
        <v>0</v>
      </c>
      <c r="AG9" s="35">
        <f>SUM(AG11:AG14)</f>
        <v>0</v>
      </c>
      <c r="AH9" s="167"/>
      <c r="AI9" s="167"/>
      <c r="AJ9" s="168"/>
    </row>
    <row r="10" spans="2:36" ht="100.5" customHeight="1">
      <c r="B10" s="216"/>
      <c r="C10" s="251" t="s">
        <v>242</v>
      </c>
      <c r="D10" s="252" t="s">
        <v>287</v>
      </c>
      <c r="E10" s="253" t="s">
        <v>288</v>
      </c>
      <c r="F10" s="254"/>
      <c r="G10" s="251"/>
      <c r="H10" s="253" t="s">
        <v>289</v>
      </c>
      <c r="I10" s="253" t="s">
        <v>288</v>
      </c>
      <c r="J10" s="218">
        <v>0</v>
      </c>
      <c r="K10" s="255">
        <v>1</v>
      </c>
      <c r="L10" s="218">
        <v>1</v>
      </c>
      <c r="M10" s="255"/>
      <c r="N10" s="218"/>
      <c r="O10" s="256">
        <v>315019</v>
      </c>
      <c r="P10" s="256"/>
      <c r="Q10" s="256"/>
      <c r="R10" s="256"/>
      <c r="S10" s="256"/>
      <c r="T10" s="256"/>
      <c r="U10" s="256"/>
      <c r="V10" s="256"/>
      <c r="W10" s="256"/>
      <c r="X10" s="256"/>
      <c r="Y10" s="256"/>
      <c r="Z10" s="256"/>
      <c r="AA10" s="256"/>
      <c r="AB10" s="256"/>
      <c r="AC10" s="256">
        <v>1784634</v>
      </c>
      <c r="AD10" s="256"/>
      <c r="AE10" s="257"/>
      <c r="AF10" s="257"/>
      <c r="AG10" s="258"/>
      <c r="AH10" s="219"/>
      <c r="AI10" s="219"/>
      <c r="AJ10" s="185"/>
    </row>
    <row r="11" spans="2:36" ht="45">
      <c r="B11" s="625" t="s">
        <v>290</v>
      </c>
      <c r="C11" s="232" t="s">
        <v>242</v>
      </c>
      <c r="D11" s="233" t="s">
        <v>291</v>
      </c>
      <c r="E11" s="233" t="s">
        <v>292</v>
      </c>
      <c r="F11" s="234"/>
      <c r="G11" s="232"/>
      <c r="H11" s="232">
        <v>1</v>
      </c>
      <c r="I11" s="240" t="s">
        <v>292</v>
      </c>
      <c r="J11" s="225">
        <v>0</v>
      </c>
      <c r="K11" s="236" t="s">
        <v>293</v>
      </c>
      <c r="L11" s="225">
        <v>0</v>
      </c>
      <c r="M11" s="236"/>
      <c r="N11" s="225"/>
      <c r="O11" s="259">
        <v>5304</v>
      </c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37"/>
      <c r="AF11" s="237"/>
      <c r="AG11" s="260"/>
      <c r="AH11" s="198"/>
      <c r="AI11" s="198"/>
      <c r="AJ11" s="529" t="s">
        <v>236</v>
      </c>
    </row>
    <row r="12" spans="2:36" ht="108.75" customHeight="1">
      <c r="B12" s="625"/>
      <c r="C12" s="232" t="s">
        <v>242</v>
      </c>
      <c r="D12" s="233" t="s">
        <v>294</v>
      </c>
      <c r="E12" s="240" t="s">
        <v>295</v>
      </c>
      <c r="F12" s="261"/>
      <c r="G12" s="262"/>
      <c r="H12" s="262">
        <v>1</v>
      </c>
      <c r="I12" s="262" t="s">
        <v>296</v>
      </c>
      <c r="J12" s="225">
        <v>0</v>
      </c>
      <c r="K12" s="236" t="s">
        <v>265</v>
      </c>
      <c r="L12" s="263">
        <v>1</v>
      </c>
      <c r="M12" s="236"/>
      <c r="N12" s="225"/>
      <c r="O12" s="259">
        <v>2121</v>
      </c>
      <c r="P12" s="259"/>
      <c r="Q12" s="259"/>
      <c r="R12" s="259"/>
      <c r="S12" s="259"/>
      <c r="T12" s="259"/>
      <c r="U12" s="259"/>
      <c r="V12" s="259"/>
      <c r="W12" s="259"/>
      <c r="X12" s="259"/>
      <c r="Y12" s="259"/>
      <c r="Z12" s="259"/>
      <c r="AA12" s="259"/>
      <c r="AB12" s="259"/>
      <c r="AC12" s="259"/>
      <c r="AD12" s="259"/>
      <c r="AE12" s="237"/>
      <c r="AF12" s="237"/>
      <c r="AG12" s="260"/>
      <c r="AH12" s="198"/>
      <c r="AI12" s="198"/>
      <c r="AJ12" s="529"/>
    </row>
    <row r="13" spans="2:36" ht="136.5" customHeight="1">
      <c r="B13" s="625"/>
      <c r="C13" s="232" t="s">
        <v>242</v>
      </c>
      <c r="D13" s="233" t="s">
        <v>297</v>
      </c>
      <c r="E13" s="233" t="s">
        <v>298</v>
      </c>
      <c r="F13" s="234"/>
      <c r="G13" s="232"/>
      <c r="H13" s="232">
        <v>23</v>
      </c>
      <c r="I13" s="232" t="s">
        <v>299</v>
      </c>
      <c r="J13" s="225">
        <v>0</v>
      </c>
      <c r="K13" s="236">
        <v>23</v>
      </c>
      <c r="L13" s="225">
        <v>0</v>
      </c>
      <c r="M13" s="236"/>
      <c r="N13" s="225"/>
      <c r="O13" s="259">
        <v>2121</v>
      </c>
      <c r="P13" s="259"/>
      <c r="Q13" s="259"/>
      <c r="R13" s="259"/>
      <c r="S13" s="259"/>
      <c r="T13" s="259"/>
      <c r="U13" s="259"/>
      <c r="V13" s="259"/>
      <c r="W13" s="259"/>
      <c r="X13" s="259"/>
      <c r="Y13" s="259"/>
      <c r="Z13" s="259"/>
      <c r="AA13" s="259"/>
      <c r="AB13" s="259"/>
      <c r="AC13" s="264"/>
      <c r="AD13" s="264"/>
      <c r="AE13" s="237"/>
      <c r="AF13" s="237"/>
      <c r="AG13" s="260"/>
      <c r="AH13" s="198"/>
      <c r="AI13" s="198"/>
      <c r="AJ13" s="529"/>
    </row>
    <row r="14" spans="2:36" ht="145.5" customHeight="1" thickBot="1">
      <c r="B14" s="626"/>
      <c r="C14" s="243" t="s">
        <v>242</v>
      </c>
      <c r="D14" s="244" t="s">
        <v>300</v>
      </c>
      <c r="E14" s="244" t="s">
        <v>301</v>
      </c>
      <c r="F14" s="265"/>
      <c r="G14" s="243"/>
      <c r="H14" s="266" t="s">
        <v>302</v>
      </c>
      <c r="I14" s="244" t="s">
        <v>301</v>
      </c>
      <c r="J14" s="267">
        <v>0</v>
      </c>
      <c r="K14" s="247">
        <v>1</v>
      </c>
      <c r="L14" s="267">
        <v>1</v>
      </c>
      <c r="M14" s="247"/>
      <c r="N14" s="267"/>
      <c r="O14" s="268">
        <v>1060</v>
      </c>
      <c r="P14" s="268"/>
      <c r="Q14" s="268"/>
      <c r="R14" s="268"/>
      <c r="S14" s="268"/>
      <c r="T14" s="268"/>
      <c r="U14" s="268"/>
      <c r="V14" s="268"/>
      <c r="W14" s="268"/>
      <c r="X14" s="268"/>
      <c r="Y14" s="268"/>
      <c r="Z14" s="268"/>
      <c r="AA14" s="268"/>
      <c r="AB14" s="268"/>
      <c r="AC14" s="268"/>
      <c r="AD14" s="268"/>
      <c r="AE14" s="269"/>
      <c r="AF14" s="269"/>
      <c r="AG14" s="270"/>
      <c r="AH14" s="271"/>
      <c r="AI14" s="271"/>
      <c r="AJ14" s="623"/>
    </row>
  </sheetData>
  <sheetProtection/>
  <mergeCells count="30">
    <mergeCell ref="AI6:AI7"/>
    <mergeCell ref="AJ6:AJ7"/>
    <mergeCell ref="C8:I8"/>
    <mergeCell ref="B11:B14"/>
    <mergeCell ref="AJ11:AJ14"/>
    <mergeCell ref="Y6:Z6"/>
    <mergeCell ref="AA6:AB6"/>
    <mergeCell ref="AC6:AD6"/>
    <mergeCell ref="AE6:AF6"/>
    <mergeCell ref="AG6:AG7"/>
    <mergeCell ref="AH6:AH7"/>
    <mergeCell ref="N6:N7"/>
    <mergeCell ref="O6:P6"/>
    <mergeCell ref="Q6:R6"/>
    <mergeCell ref="S6:T6"/>
    <mergeCell ref="U6:V6"/>
    <mergeCell ref="W6:X6"/>
    <mergeCell ref="B6:B7"/>
    <mergeCell ref="C6:G7"/>
    <mergeCell ref="J6:J7"/>
    <mergeCell ref="K6:K7"/>
    <mergeCell ref="L6:L7"/>
    <mergeCell ref="M6:M7"/>
    <mergeCell ref="B2:AJ3"/>
    <mergeCell ref="B4:H4"/>
    <mergeCell ref="I4:T4"/>
    <mergeCell ref="U4:AJ4"/>
    <mergeCell ref="C5:D5"/>
    <mergeCell ref="F5:N5"/>
    <mergeCell ref="Q5:AJ5"/>
  </mergeCells>
  <printOptions/>
  <pageMargins left="0.7" right="0.7" top="0.75" bottom="0.75" header="0.3" footer="0.3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2:AK12"/>
  <sheetViews>
    <sheetView zoomScale="48" zoomScaleNormal="48" zoomScalePageLayoutView="0" workbookViewId="0" topLeftCell="A1">
      <selection activeCell="O7" sqref="A7:IV8"/>
    </sheetView>
  </sheetViews>
  <sheetFormatPr defaultColWidth="11.421875" defaultRowHeight="15"/>
  <cols>
    <col min="2" max="2" width="25.28125" style="0" customWidth="1"/>
    <col min="3" max="3" width="16.7109375" style="0" customWidth="1"/>
    <col min="4" max="4" width="30.00390625" style="0" customWidth="1"/>
    <col min="5" max="5" width="25.8515625" style="0" customWidth="1"/>
    <col min="8" max="8" width="16.140625" style="0" customWidth="1"/>
    <col min="9" max="9" width="19.140625" style="0" customWidth="1"/>
  </cols>
  <sheetData>
    <row r="1" ht="15.75" thickBot="1"/>
    <row r="2" spans="2:37" ht="15.75">
      <c r="B2" s="530" t="s">
        <v>1</v>
      </c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  <c r="AB2" s="531"/>
      <c r="AC2" s="531"/>
      <c r="AD2" s="531"/>
      <c r="AE2" s="531"/>
      <c r="AF2" s="531"/>
      <c r="AG2" s="531"/>
      <c r="AH2" s="531"/>
      <c r="AI2" s="531"/>
      <c r="AJ2" s="532"/>
      <c r="AK2" s="368"/>
    </row>
    <row r="3" spans="2:37" ht="24" customHeight="1" thickBot="1">
      <c r="B3" s="533"/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  <c r="Y3" s="534"/>
      <c r="Z3" s="534"/>
      <c r="AA3" s="534"/>
      <c r="AB3" s="534"/>
      <c r="AC3" s="534"/>
      <c r="AD3" s="534"/>
      <c r="AE3" s="534"/>
      <c r="AF3" s="534"/>
      <c r="AG3" s="534"/>
      <c r="AH3" s="534"/>
      <c r="AI3" s="534"/>
      <c r="AJ3" s="535"/>
      <c r="AK3" s="368"/>
    </row>
    <row r="4" spans="2:37" ht="39" customHeight="1">
      <c r="B4" s="508" t="s">
        <v>282</v>
      </c>
      <c r="C4" s="509"/>
      <c r="D4" s="509"/>
      <c r="E4" s="509"/>
      <c r="F4" s="509"/>
      <c r="G4" s="509"/>
      <c r="H4" s="510"/>
      <c r="I4" s="536" t="s">
        <v>303</v>
      </c>
      <c r="J4" s="537"/>
      <c r="K4" s="537"/>
      <c r="L4" s="537"/>
      <c r="M4" s="537"/>
      <c r="N4" s="537"/>
      <c r="O4" s="537"/>
      <c r="P4" s="537"/>
      <c r="Q4" s="537"/>
      <c r="R4" s="537"/>
      <c r="S4" s="537"/>
      <c r="T4" s="538"/>
      <c r="U4" s="511" t="s">
        <v>4</v>
      </c>
      <c r="V4" s="539"/>
      <c r="W4" s="539"/>
      <c r="X4" s="539"/>
      <c r="Y4" s="539"/>
      <c r="Z4" s="539"/>
      <c r="AA4" s="539"/>
      <c r="AB4" s="539"/>
      <c r="AC4" s="539"/>
      <c r="AD4" s="539"/>
      <c r="AE4" s="539"/>
      <c r="AF4" s="539"/>
      <c r="AG4" s="539"/>
      <c r="AH4" s="539"/>
      <c r="AI4" s="539"/>
      <c r="AJ4" s="540"/>
      <c r="AK4" s="368"/>
    </row>
    <row r="5" spans="2:37" ht="66.75" customHeight="1" thickBot="1">
      <c r="B5" s="77" t="s">
        <v>5</v>
      </c>
      <c r="C5" s="541" t="s">
        <v>304</v>
      </c>
      <c r="D5" s="541"/>
      <c r="E5" s="152" t="s">
        <v>285</v>
      </c>
      <c r="F5" s="632" t="s">
        <v>286</v>
      </c>
      <c r="G5" s="632"/>
      <c r="H5" s="632"/>
      <c r="I5" s="632"/>
      <c r="J5" s="632"/>
      <c r="K5" s="632"/>
      <c r="L5" s="632"/>
      <c r="M5" s="632"/>
      <c r="N5" s="633"/>
      <c r="O5" s="152"/>
      <c r="P5" s="152"/>
      <c r="Q5" s="152"/>
      <c r="R5" s="152"/>
      <c r="S5" s="152"/>
      <c r="T5" s="634" t="s">
        <v>319</v>
      </c>
      <c r="U5" s="635"/>
      <c r="V5" s="635"/>
      <c r="W5" s="635"/>
      <c r="X5" s="635"/>
      <c r="Y5" s="635"/>
      <c r="Z5" s="635"/>
      <c r="AA5" s="635"/>
      <c r="AB5" s="635"/>
      <c r="AC5" s="635"/>
      <c r="AD5" s="635"/>
      <c r="AE5" s="635"/>
      <c r="AF5" s="635"/>
      <c r="AG5" s="635"/>
      <c r="AH5" s="635"/>
      <c r="AI5" s="635"/>
      <c r="AJ5" s="635"/>
      <c r="AK5" s="636"/>
    </row>
    <row r="6" spans="2:37" ht="47.25" customHeight="1">
      <c r="B6" s="609" t="s">
        <v>232</v>
      </c>
      <c r="C6" s="611" t="s">
        <v>9</v>
      </c>
      <c r="D6" s="505"/>
      <c r="E6" s="505"/>
      <c r="F6" s="505"/>
      <c r="G6" s="505"/>
      <c r="H6" s="286"/>
      <c r="I6" s="286"/>
      <c r="J6" s="547" t="s">
        <v>11</v>
      </c>
      <c r="K6" s="547" t="s">
        <v>12</v>
      </c>
      <c r="L6" s="549" t="s">
        <v>233</v>
      </c>
      <c r="M6" s="612" t="s">
        <v>234</v>
      </c>
      <c r="N6" s="614" t="s">
        <v>235</v>
      </c>
      <c r="O6" s="559" t="s">
        <v>15</v>
      </c>
      <c r="P6" s="560"/>
      <c r="Q6" s="561" t="s">
        <v>16</v>
      </c>
      <c r="R6" s="560"/>
      <c r="S6" s="561" t="s">
        <v>17</v>
      </c>
      <c r="T6" s="560"/>
      <c r="U6" s="561" t="s">
        <v>18</v>
      </c>
      <c r="V6" s="560"/>
      <c r="W6" s="561" t="s">
        <v>19</v>
      </c>
      <c r="X6" s="560"/>
      <c r="Y6" s="561" t="s">
        <v>20</v>
      </c>
      <c r="Z6" s="560"/>
      <c r="AA6" s="561" t="s">
        <v>21</v>
      </c>
      <c r="AB6" s="560"/>
      <c r="AC6" s="561" t="s">
        <v>22</v>
      </c>
      <c r="AD6" s="560"/>
      <c r="AE6" s="561" t="s">
        <v>23</v>
      </c>
      <c r="AF6" s="578"/>
      <c r="AG6" s="551" t="s">
        <v>24</v>
      </c>
      <c r="AH6" s="553" t="s">
        <v>25</v>
      </c>
      <c r="AI6" s="562" t="s">
        <v>26</v>
      </c>
      <c r="AJ6" s="564" t="s">
        <v>27</v>
      </c>
      <c r="AK6" s="368"/>
    </row>
    <row r="7" spans="2:37" ht="120.75" customHeight="1" thickBot="1">
      <c r="B7" s="610"/>
      <c r="C7" s="506"/>
      <c r="D7" s="507"/>
      <c r="E7" s="507"/>
      <c r="F7" s="507"/>
      <c r="G7" s="507"/>
      <c r="H7" s="285"/>
      <c r="I7" s="285"/>
      <c r="J7" s="548" t="s">
        <v>11</v>
      </c>
      <c r="K7" s="548"/>
      <c r="L7" s="550"/>
      <c r="M7" s="613"/>
      <c r="N7" s="615"/>
      <c r="O7" s="8" t="s">
        <v>28</v>
      </c>
      <c r="P7" s="9" t="s">
        <v>29</v>
      </c>
      <c r="Q7" s="10" t="s">
        <v>28</v>
      </c>
      <c r="R7" s="9" t="s">
        <v>29</v>
      </c>
      <c r="S7" s="10" t="s">
        <v>28</v>
      </c>
      <c r="T7" s="9" t="s">
        <v>29</v>
      </c>
      <c r="U7" s="10" t="s">
        <v>28</v>
      </c>
      <c r="V7" s="9" t="s">
        <v>29</v>
      </c>
      <c r="W7" s="10" t="s">
        <v>28</v>
      </c>
      <c r="X7" s="9" t="s">
        <v>29</v>
      </c>
      <c r="Y7" s="10" t="s">
        <v>28</v>
      </c>
      <c r="Z7" s="9" t="s">
        <v>29</v>
      </c>
      <c r="AA7" s="10" t="s">
        <v>28</v>
      </c>
      <c r="AB7" s="9" t="s">
        <v>30</v>
      </c>
      <c r="AC7" s="10" t="s">
        <v>28</v>
      </c>
      <c r="AD7" s="9" t="s">
        <v>30</v>
      </c>
      <c r="AE7" s="10" t="s">
        <v>28</v>
      </c>
      <c r="AF7" s="11" t="s">
        <v>30</v>
      </c>
      <c r="AG7" s="552"/>
      <c r="AH7" s="554"/>
      <c r="AI7" s="563"/>
      <c r="AJ7" s="565"/>
      <c r="AK7" s="368"/>
    </row>
    <row r="8" spans="2:37" ht="60.75" thickBot="1">
      <c r="B8" s="12" t="s">
        <v>236</v>
      </c>
      <c r="C8" s="616" t="s">
        <v>237</v>
      </c>
      <c r="D8" s="617"/>
      <c r="E8" s="617"/>
      <c r="F8" s="617"/>
      <c r="G8" s="617"/>
      <c r="H8" s="617"/>
      <c r="I8" s="618"/>
      <c r="J8" s="154"/>
      <c r="K8" s="155"/>
      <c r="L8" s="155"/>
      <c r="M8" s="156"/>
      <c r="N8" s="157"/>
      <c r="O8" s="158">
        <f>O12</f>
        <v>5304</v>
      </c>
      <c r="P8" s="158">
        <f aca="true" t="shared" si="0" ref="P8:AD8">P12</f>
        <v>0</v>
      </c>
      <c r="Q8" s="158">
        <f t="shared" si="0"/>
        <v>0</v>
      </c>
      <c r="R8" s="158">
        <f t="shared" si="0"/>
        <v>0</v>
      </c>
      <c r="S8" s="158">
        <f t="shared" si="0"/>
        <v>0</v>
      </c>
      <c r="T8" s="158">
        <f t="shared" si="0"/>
        <v>0</v>
      </c>
      <c r="U8" s="158">
        <f t="shared" si="0"/>
        <v>0</v>
      </c>
      <c r="V8" s="158">
        <f t="shared" si="0"/>
        <v>0</v>
      </c>
      <c r="W8" s="158">
        <f t="shared" si="0"/>
        <v>0</v>
      </c>
      <c r="X8" s="158">
        <f t="shared" si="0"/>
        <v>0</v>
      </c>
      <c r="Y8" s="158">
        <f t="shared" si="0"/>
        <v>0</v>
      </c>
      <c r="Z8" s="158">
        <f t="shared" si="0"/>
        <v>0</v>
      </c>
      <c r="AA8" s="158">
        <f t="shared" si="0"/>
        <v>0</v>
      </c>
      <c r="AB8" s="158">
        <f t="shared" si="0"/>
        <v>0</v>
      </c>
      <c r="AC8" s="158">
        <f t="shared" si="0"/>
        <v>0</v>
      </c>
      <c r="AD8" s="158">
        <f t="shared" si="0"/>
        <v>0</v>
      </c>
      <c r="AE8" s="159">
        <f>O8+Q8+S8+U8+W8+Y8+AA8+AC8</f>
        <v>5304</v>
      </c>
      <c r="AF8" s="159">
        <f>P8+R8+T8+V8+X8+Z8+AB8+AD8</f>
        <v>0</v>
      </c>
      <c r="AG8" s="160">
        <f>AG12</f>
        <v>0</v>
      </c>
      <c r="AH8" s="161"/>
      <c r="AI8" s="161"/>
      <c r="AJ8" s="162"/>
      <c r="AK8" s="368"/>
    </row>
    <row r="9" spans="2:37" ht="63.75" thickBot="1">
      <c r="B9" s="22" t="s">
        <v>32</v>
      </c>
      <c r="C9" s="23" t="s">
        <v>33</v>
      </c>
      <c r="D9" s="23" t="s">
        <v>34</v>
      </c>
      <c r="E9" s="23" t="s">
        <v>238</v>
      </c>
      <c r="F9" s="23" t="s">
        <v>36</v>
      </c>
      <c r="G9" s="23" t="s">
        <v>37</v>
      </c>
      <c r="H9" s="163" t="s">
        <v>239</v>
      </c>
      <c r="I9" s="163" t="s">
        <v>240</v>
      </c>
      <c r="J9" s="164"/>
      <c r="K9" s="164"/>
      <c r="L9" s="164"/>
      <c r="M9" s="164"/>
      <c r="N9" s="165"/>
      <c r="O9" s="28">
        <f aca="true" t="shared" si="1" ref="O9:AD9">SUM(O11:O14)</f>
        <v>7425</v>
      </c>
      <c r="P9" s="28">
        <f t="shared" si="1"/>
        <v>0</v>
      </c>
      <c r="Q9" s="28">
        <f t="shared" si="1"/>
        <v>0</v>
      </c>
      <c r="R9" s="28">
        <f t="shared" si="1"/>
        <v>0</v>
      </c>
      <c r="S9" s="28">
        <f t="shared" si="1"/>
        <v>0</v>
      </c>
      <c r="T9" s="28">
        <f t="shared" si="1"/>
        <v>0</v>
      </c>
      <c r="U9" s="28">
        <f t="shared" si="1"/>
        <v>0</v>
      </c>
      <c r="V9" s="28">
        <f t="shared" si="1"/>
        <v>0</v>
      </c>
      <c r="W9" s="28">
        <f t="shared" si="1"/>
        <v>0</v>
      </c>
      <c r="X9" s="28">
        <f t="shared" si="1"/>
        <v>0</v>
      </c>
      <c r="Y9" s="28">
        <f t="shared" si="1"/>
        <v>0</v>
      </c>
      <c r="Z9" s="28">
        <f t="shared" si="1"/>
        <v>0</v>
      </c>
      <c r="AA9" s="28">
        <f t="shared" si="1"/>
        <v>0</v>
      </c>
      <c r="AB9" s="28">
        <f t="shared" si="1"/>
        <v>0</v>
      </c>
      <c r="AC9" s="28">
        <f t="shared" si="1"/>
        <v>0</v>
      </c>
      <c r="AD9" s="28">
        <f t="shared" si="1"/>
        <v>0</v>
      </c>
      <c r="AE9" s="166">
        <f>O9+Q9</f>
        <v>7425</v>
      </c>
      <c r="AF9" s="32">
        <f>AF11</f>
        <v>0</v>
      </c>
      <c r="AG9" s="35">
        <f>SUM(AG11:AG14)</f>
        <v>0</v>
      </c>
      <c r="AH9" s="167"/>
      <c r="AI9" s="167"/>
      <c r="AJ9" s="168"/>
      <c r="AK9" s="368"/>
    </row>
    <row r="10" spans="2:37" ht="90.75" customHeight="1">
      <c r="B10" s="619" t="s">
        <v>305</v>
      </c>
      <c r="C10" s="272" t="s">
        <v>242</v>
      </c>
      <c r="D10" s="273" t="s">
        <v>306</v>
      </c>
      <c r="E10" s="273" t="s">
        <v>307</v>
      </c>
      <c r="F10" s="274"/>
      <c r="G10" s="275"/>
      <c r="H10" s="275" t="s">
        <v>308</v>
      </c>
      <c r="I10" s="275" t="s">
        <v>309</v>
      </c>
      <c r="J10" s="276">
        <v>0</v>
      </c>
      <c r="K10" s="277">
        <v>4</v>
      </c>
      <c r="L10" s="276">
        <v>2</v>
      </c>
      <c r="M10" s="277"/>
      <c r="N10" s="276"/>
      <c r="O10" s="278">
        <v>2121</v>
      </c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80"/>
      <c r="AF10" s="280"/>
      <c r="AG10" s="281"/>
      <c r="AH10" s="184"/>
      <c r="AI10" s="184"/>
      <c r="AJ10" s="629" t="s">
        <v>236</v>
      </c>
      <c r="AK10" s="368"/>
    </row>
    <row r="11" spans="2:37" ht="107.25" customHeight="1">
      <c r="B11" s="620"/>
      <c r="C11" s="232" t="s">
        <v>242</v>
      </c>
      <c r="D11" s="233" t="s">
        <v>310</v>
      </c>
      <c r="E11" s="233" t="s">
        <v>311</v>
      </c>
      <c r="F11" s="234"/>
      <c r="G11" s="232"/>
      <c r="H11" s="232" t="s">
        <v>312</v>
      </c>
      <c r="I11" s="240" t="s">
        <v>311</v>
      </c>
      <c r="J11" s="225">
        <v>0</v>
      </c>
      <c r="K11" s="236">
        <v>4</v>
      </c>
      <c r="L11" s="225">
        <v>0</v>
      </c>
      <c r="M11" s="236"/>
      <c r="N11" s="225"/>
      <c r="O11" s="259">
        <v>2121</v>
      </c>
      <c r="P11" s="259"/>
      <c r="Q11" s="259"/>
      <c r="R11" s="259"/>
      <c r="S11" s="259"/>
      <c r="T11" s="259"/>
      <c r="U11" s="259"/>
      <c r="V11" s="259"/>
      <c r="W11" s="259"/>
      <c r="X11" s="259"/>
      <c r="Y11" s="259"/>
      <c r="Z11" s="259"/>
      <c r="AA11" s="259"/>
      <c r="AB11" s="259"/>
      <c r="AC11" s="259"/>
      <c r="AD11" s="259"/>
      <c r="AE11" s="237"/>
      <c r="AF11" s="237"/>
      <c r="AG11" s="282"/>
      <c r="AH11" s="198"/>
      <c r="AI11" s="198"/>
      <c r="AJ11" s="630"/>
      <c r="AK11" s="368"/>
    </row>
    <row r="12" spans="2:37" ht="137.25" customHeight="1" thickBot="1">
      <c r="B12" s="621"/>
      <c r="C12" s="243" t="s">
        <v>242</v>
      </c>
      <c r="D12" s="283" t="s">
        <v>313</v>
      </c>
      <c r="E12" s="283" t="s">
        <v>313</v>
      </c>
      <c r="F12" s="265"/>
      <c r="G12" s="243"/>
      <c r="H12" s="243" t="s">
        <v>314</v>
      </c>
      <c r="I12" s="283" t="s">
        <v>313</v>
      </c>
      <c r="J12" s="267">
        <v>0</v>
      </c>
      <c r="K12" s="247">
        <v>8</v>
      </c>
      <c r="L12" s="267">
        <v>8</v>
      </c>
      <c r="M12" s="247"/>
      <c r="N12" s="267"/>
      <c r="O12" s="268">
        <v>5304</v>
      </c>
      <c r="P12" s="268"/>
      <c r="Q12" s="268"/>
      <c r="R12" s="268"/>
      <c r="S12" s="268"/>
      <c r="T12" s="268"/>
      <c r="U12" s="268"/>
      <c r="V12" s="268"/>
      <c r="W12" s="268"/>
      <c r="X12" s="268"/>
      <c r="Y12" s="268"/>
      <c r="Z12" s="268"/>
      <c r="AA12" s="268"/>
      <c r="AB12" s="268"/>
      <c r="AC12" s="268"/>
      <c r="AD12" s="268"/>
      <c r="AE12" s="269"/>
      <c r="AF12" s="269"/>
      <c r="AG12" s="284"/>
      <c r="AH12" s="271"/>
      <c r="AI12" s="271"/>
      <c r="AJ12" s="631"/>
      <c r="AK12" s="368"/>
    </row>
  </sheetData>
  <sheetProtection/>
  <mergeCells count="30">
    <mergeCell ref="AI6:AI7"/>
    <mergeCell ref="AJ6:AJ7"/>
    <mergeCell ref="C8:I8"/>
    <mergeCell ref="B10:B12"/>
    <mergeCell ref="AJ10:AJ12"/>
    <mergeCell ref="Y6:Z6"/>
    <mergeCell ref="AA6:AB6"/>
    <mergeCell ref="AC6:AD6"/>
    <mergeCell ref="AE6:AF6"/>
    <mergeCell ref="AG6:AG7"/>
    <mergeCell ref="AH6:AH7"/>
    <mergeCell ref="N6:N7"/>
    <mergeCell ref="O6:P6"/>
    <mergeCell ref="Q6:R6"/>
    <mergeCell ref="S6:T6"/>
    <mergeCell ref="U6:V6"/>
    <mergeCell ref="W6:X6"/>
    <mergeCell ref="B6:B7"/>
    <mergeCell ref="C6:G7"/>
    <mergeCell ref="J6:J7"/>
    <mergeCell ref="K6:K7"/>
    <mergeCell ref="L6:L7"/>
    <mergeCell ref="M6:M7"/>
    <mergeCell ref="B2:AJ3"/>
    <mergeCell ref="B4:H4"/>
    <mergeCell ref="I4:T4"/>
    <mergeCell ref="U4:AJ4"/>
    <mergeCell ref="C5:D5"/>
    <mergeCell ref="F5:N5"/>
    <mergeCell ref="T5:AK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K24"/>
  <sheetViews>
    <sheetView zoomScale="83" zoomScaleNormal="83" zoomScalePageLayoutView="0" workbookViewId="0" topLeftCell="N1">
      <pane ySplit="1" topLeftCell="A4" activePane="bottomLeft" state="frozen"/>
      <selection pane="topLeft" activeCell="E1" sqref="E1"/>
      <selection pane="bottomLeft" activeCell="O13" sqref="O13:AF13"/>
    </sheetView>
  </sheetViews>
  <sheetFormatPr defaultColWidth="11.421875" defaultRowHeight="15"/>
  <cols>
    <col min="1" max="1" width="4.57421875" style="0" customWidth="1"/>
    <col min="2" max="2" width="15.8515625" style="71" customWidth="1"/>
    <col min="3" max="3" width="10.00390625" style="71" customWidth="1"/>
    <col min="4" max="4" width="27.7109375" style="0" customWidth="1"/>
    <col min="5" max="5" width="14.421875" style="0" customWidth="1"/>
    <col min="6" max="6" width="9.57421875" style="0" customWidth="1"/>
    <col min="7" max="7" width="9.28125" style="0" customWidth="1"/>
    <col min="8" max="8" width="26.140625" style="72" customWidth="1"/>
    <col min="9" max="9" width="17.8515625" style="72" customWidth="1"/>
    <col min="10" max="10" width="9.57421875" style="72" customWidth="1"/>
    <col min="11" max="11" width="9.7109375" style="0" customWidth="1"/>
    <col min="12" max="12" width="14.7109375" style="0" customWidth="1"/>
    <col min="13" max="13" width="10.140625" style="0" customWidth="1"/>
    <col min="14" max="14" width="12.8515625" style="0" customWidth="1"/>
    <col min="15" max="15" width="9.140625" style="346" customWidth="1"/>
    <col min="16" max="16" width="7.140625" style="346" customWidth="1"/>
    <col min="17" max="17" width="6.7109375" style="346" customWidth="1"/>
    <col min="18" max="18" width="5.28125" style="346" customWidth="1"/>
    <col min="19" max="32" width="5.00390625" style="346" customWidth="1"/>
    <col min="33" max="33" width="13.8515625" style="75" customWidth="1"/>
    <col min="34" max="34" width="5.421875" style="0" customWidth="1"/>
    <col min="35" max="35" width="4.8515625" style="0" customWidth="1"/>
    <col min="36" max="36" width="7.140625" style="0" customWidth="1"/>
    <col min="37" max="37" width="16.28125" style="0" customWidth="1"/>
  </cols>
  <sheetData>
    <row r="1" ht="15"/>
    <row r="2" spans="15:17" ht="15">
      <c r="O2" s="345" t="e">
        <f>+#REF!+#REF!+#REF!+#REF!+#REF!+#REF!+#REF!+#REF!</f>
        <v>#REF!</v>
      </c>
      <c r="Q2" s="347"/>
    </row>
    <row r="3" ht="15"/>
    <row r="4" ht="15"/>
    <row r="5" ht="15"/>
    <row r="6" ht="15"/>
    <row r="7" spans="2:36" ht="15.75" thickBot="1">
      <c r="B7" s="1"/>
      <c r="C7" s="1"/>
      <c r="D7" s="2"/>
      <c r="E7" s="2"/>
      <c r="F7" s="2"/>
      <c r="G7" s="2"/>
      <c r="H7" s="3"/>
      <c r="I7" s="3"/>
      <c r="J7" s="3"/>
      <c r="K7" s="2"/>
      <c r="L7" s="2"/>
      <c r="M7" s="2"/>
      <c r="N7" s="2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2"/>
      <c r="AH7" s="2"/>
      <c r="AI7" s="2"/>
      <c r="AJ7" s="2"/>
    </row>
    <row r="8" spans="2:36" ht="15">
      <c r="B8" s="377" t="s">
        <v>0</v>
      </c>
      <c r="C8" s="378"/>
      <c r="D8" s="378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8"/>
      <c r="AD8" s="378"/>
      <c r="AE8" s="378"/>
      <c r="AF8" s="378"/>
      <c r="AG8" s="378"/>
      <c r="AH8" s="378"/>
      <c r="AI8" s="378"/>
      <c r="AJ8" s="379"/>
    </row>
    <row r="9" spans="2:36" ht="15.75" thickBot="1">
      <c r="B9" s="380" t="s">
        <v>1</v>
      </c>
      <c r="C9" s="381"/>
      <c r="D9" s="381"/>
      <c r="E9" s="381"/>
      <c r="F9" s="381"/>
      <c r="G9" s="381"/>
      <c r="H9" s="381"/>
      <c r="I9" s="381"/>
      <c r="J9" s="381"/>
      <c r="K9" s="381"/>
      <c r="L9" s="381"/>
      <c r="M9" s="381"/>
      <c r="N9" s="381"/>
      <c r="O9" s="381"/>
      <c r="P9" s="381"/>
      <c r="Q9" s="381"/>
      <c r="R9" s="381"/>
      <c r="S9" s="381"/>
      <c r="T9" s="381"/>
      <c r="U9" s="381"/>
      <c r="V9" s="381"/>
      <c r="W9" s="381"/>
      <c r="X9" s="381"/>
      <c r="Y9" s="381"/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2"/>
    </row>
    <row r="10" spans="2:36" ht="15">
      <c r="B10" s="383" t="s">
        <v>2</v>
      </c>
      <c r="C10" s="384"/>
      <c r="D10" s="384"/>
      <c r="E10" s="384"/>
      <c r="F10" s="384"/>
      <c r="G10" s="384"/>
      <c r="H10" s="385"/>
      <c r="I10" s="386" t="s">
        <v>372</v>
      </c>
      <c r="J10" s="387"/>
      <c r="K10" s="387"/>
      <c r="L10" s="387"/>
      <c r="M10" s="387"/>
      <c r="N10" s="387"/>
      <c r="O10" s="387"/>
      <c r="P10" s="387"/>
      <c r="Q10" s="387"/>
      <c r="R10" s="387"/>
      <c r="S10" s="387"/>
      <c r="T10" s="388"/>
      <c r="U10" s="386" t="s">
        <v>4</v>
      </c>
      <c r="V10" s="389"/>
      <c r="W10" s="389"/>
      <c r="X10" s="389"/>
      <c r="Y10" s="389"/>
      <c r="Z10" s="389"/>
      <c r="AA10" s="389"/>
      <c r="AB10" s="389"/>
      <c r="AC10" s="389"/>
      <c r="AD10" s="389"/>
      <c r="AE10" s="389"/>
      <c r="AF10" s="389"/>
      <c r="AG10" s="389"/>
      <c r="AH10" s="389"/>
      <c r="AI10" s="389"/>
      <c r="AJ10" s="390"/>
    </row>
    <row r="11" spans="2:36" ht="41.25" customHeight="1">
      <c r="B11" s="391" t="s">
        <v>317</v>
      </c>
      <c r="C11" s="394"/>
      <c r="D11" s="394"/>
      <c r="E11" s="395" t="s">
        <v>318</v>
      </c>
      <c r="F11" s="398"/>
      <c r="G11" s="399"/>
      <c r="H11" s="399"/>
      <c r="I11" s="399"/>
      <c r="J11" s="399"/>
      <c r="K11" s="399"/>
      <c r="L11" s="399"/>
      <c r="M11" s="399"/>
      <c r="N11" s="400"/>
      <c r="O11" s="471"/>
      <c r="P11" s="472"/>
      <c r="Q11" s="472"/>
      <c r="R11" s="472"/>
      <c r="S11" s="472"/>
      <c r="T11" s="472"/>
      <c r="U11" s="472"/>
      <c r="V11" s="472"/>
      <c r="W11" s="472"/>
      <c r="X11" s="472"/>
      <c r="Y11" s="472"/>
      <c r="Z11" s="472"/>
      <c r="AA11" s="472"/>
      <c r="AB11" s="472"/>
      <c r="AC11" s="472"/>
      <c r="AD11" s="472"/>
      <c r="AE11" s="472"/>
      <c r="AF11" s="472"/>
      <c r="AG11" s="472"/>
      <c r="AH11" s="472"/>
      <c r="AI11" s="472"/>
      <c r="AJ11" s="473"/>
    </row>
    <row r="12" spans="2:36" ht="28.5" customHeight="1">
      <c r="B12" s="392"/>
      <c r="C12" s="401" t="s">
        <v>373</v>
      </c>
      <c r="D12" s="401"/>
      <c r="E12" s="396"/>
      <c r="F12" s="398"/>
      <c r="G12" s="399"/>
      <c r="H12" s="399"/>
      <c r="I12" s="399"/>
      <c r="J12" s="399"/>
      <c r="K12" s="399"/>
      <c r="L12" s="399"/>
      <c r="M12" s="399"/>
      <c r="N12" s="400"/>
      <c r="O12" s="474"/>
      <c r="P12" s="475"/>
      <c r="Q12" s="475"/>
      <c r="R12" s="475"/>
      <c r="S12" s="475"/>
      <c r="T12" s="475"/>
      <c r="U12" s="475"/>
      <c r="V12" s="475"/>
      <c r="W12" s="475"/>
      <c r="X12" s="475"/>
      <c r="Y12" s="475"/>
      <c r="Z12" s="475"/>
      <c r="AA12" s="475"/>
      <c r="AB12" s="475"/>
      <c r="AC12" s="475"/>
      <c r="AD12" s="475"/>
      <c r="AE12" s="475"/>
      <c r="AF12" s="475"/>
      <c r="AG12" s="475"/>
      <c r="AH12" s="475"/>
      <c r="AI12" s="475"/>
      <c r="AJ12" s="476"/>
    </row>
    <row r="13" spans="2:36" ht="27" customHeight="1" thickBot="1">
      <c r="B13" s="393"/>
      <c r="C13" s="402"/>
      <c r="D13" s="402"/>
      <c r="E13" s="397"/>
      <c r="F13" s="403"/>
      <c r="G13" s="404"/>
      <c r="H13" s="404"/>
      <c r="I13" s="404"/>
      <c r="J13" s="404"/>
      <c r="K13" s="404"/>
      <c r="L13" s="404"/>
      <c r="M13" s="404"/>
      <c r="N13" s="405"/>
      <c r="O13" s="406" t="s">
        <v>319</v>
      </c>
      <c r="P13" s="407"/>
      <c r="Q13" s="407"/>
      <c r="R13" s="407"/>
      <c r="S13" s="407"/>
      <c r="T13" s="407"/>
      <c r="U13" s="407"/>
      <c r="V13" s="407"/>
      <c r="W13" s="407"/>
      <c r="X13" s="407"/>
      <c r="Y13" s="407"/>
      <c r="Z13" s="407"/>
      <c r="AA13" s="407"/>
      <c r="AB13" s="407"/>
      <c r="AC13" s="407"/>
      <c r="AD13" s="407"/>
      <c r="AE13" s="407"/>
      <c r="AF13" s="408"/>
      <c r="AG13" s="409" t="s">
        <v>320</v>
      </c>
      <c r="AH13" s="410"/>
      <c r="AI13" s="410"/>
      <c r="AJ13" s="411"/>
    </row>
    <row r="14" spans="2:36" ht="15" customHeight="1">
      <c r="B14" s="412" t="s">
        <v>152</v>
      </c>
      <c r="C14" s="414" t="s">
        <v>9</v>
      </c>
      <c r="D14" s="415"/>
      <c r="E14" s="415"/>
      <c r="F14" s="416"/>
      <c r="G14" s="416"/>
      <c r="H14" s="416"/>
      <c r="I14" s="419" t="s">
        <v>10</v>
      </c>
      <c r="J14" s="421" t="s">
        <v>11</v>
      </c>
      <c r="K14" s="421" t="s">
        <v>12</v>
      </c>
      <c r="L14" s="427" t="s">
        <v>321</v>
      </c>
      <c r="M14" s="429" t="s">
        <v>14</v>
      </c>
      <c r="N14" s="430"/>
      <c r="O14" s="433" t="s">
        <v>15</v>
      </c>
      <c r="P14" s="434"/>
      <c r="Q14" s="435" t="s">
        <v>16</v>
      </c>
      <c r="R14" s="434"/>
      <c r="S14" s="423" t="s">
        <v>17</v>
      </c>
      <c r="T14" s="436"/>
      <c r="U14" s="423" t="s">
        <v>18</v>
      </c>
      <c r="V14" s="436"/>
      <c r="W14" s="423" t="s">
        <v>19</v>
      </c>
      <c r="X14" s="436"/>
      <c r="Y14" s="423" t="s">
        <v>20</v>
      </c>
      <c r="Z14" s="436"/>
      <c r="AA14" s="423" t="s">
        <v>21</v>
      </c>
      <c r="AB14" s="436"/>
      <c r="AC14" s="423" t="s">
        <v>22</v>
      </c>
      <c r="AD14" s="436"/>
      <c r="AE14" s="423" t="s">
        <v>23</v>
      </c>
      <c r="AF14" s="424"/>
      <c r="AG14" s="425" t="s">
        <v>24</v>
      </c>
      <c r="AH14" s="437" t="s">
        <v>25</v>
      </c>
      <c r="AI14" s="439" t="s">
        <v>26</v>
      </c>
      <c r="AJ14" s="441" t="s">
        <v>27</v>
      </c>
    </row>
    <row r="15" spans="2:36" ht="34.5" thickBot="1">
      <c r="B15" s="413"/>
      <c r="C15" s="417"/>
      <c r="D15" s="418"/>
      <c r="E15" s="418"/>
      <c r="F15" s="418"/>
      <c r="G15" s="418"/>
      <c r="H15" s="418"/>
      <c r="I15" s="420"/>
      <c r="J15" s="422" t="s">
        <v>11</v>
      </c>
      <c r="K15" s="422"/>
      <c r="L15" s="428"/>
      <c r="M15" s="431"/>
      <c r="N15" s="432"/>
      <c r="O15" s="314" t="s">
        <v>28</v>
      </c>
      <c r="P15" s="315" t="s">
        <v>29</v>
      </c>
      <c r="Q15" s="316" t="s">
        <v>28</v>
      </c>
      <c r="R15" s="315" t="s">
        <v>29</v>
      </c>
      <c r="S15" s="316" t="s">
        <v>28</v>
      </c>
      <c r="T15" s="315" t="s">
        <v>29</v>
      </c>
      <c r="U15" s="316" t="s">
        <v>28</v>
      </c>
      <c r="V15" s="315" t="s">
        <v>29</v>
      </c>
      <c r="W15" s="316" t="s">
        <v>28</v>
      </c>
      <c r="X15" s="315" t="s">
        <v>29</v>
      </c>
      <c r="Y15" s="316" t="s">
        <v>28</v>
      </c>
      <c r="Z15" s="315" t="s">
        <v>29</v>
      </c>
      <c r="AA15" s="316" t="s">
        <v>28</v>
      </c>
      <c r="AB15" s="315" t="s">
        <v>30</v>
      </c>
      <c r="AC15" s="316" t="s">
        <v>28</v>
      </c>
      <c r="AD15" s="315" t="s">
        <v>30</v>
      </c>
      <c r="AE15" s="316" t="s">
        <v>28</v>
      </c>
      <c r="AF15" s="317" t="s">
        <v>30</v>
      </c>
      <c r="AG15" s="426"/>
      <c r="AH15" s="438"/>
      <c r="AI15" s="440"/>
      <c r="AJ15" s="442"/>
    </row>
    <row r="16" spans="2:36" ht="22.5" customHeight="1" thickBot="1">
      <c r="B16" s="319" t="s">
        <v>322</v>
      </c>
      <c r="C16" s="443"/>
      <c r="D16" s="444"/>
      <c r="E16" s="444"/>
      <c r="F16" s="444"/>
      <c r="G16" s="444"/>
      <c r="H16" s="444"/>
      <c r="I16" s="13"/>
      <c r="J16" s="14"/>
      <c r="K16" s="15"/>
      <c r="L16" s="15"/>
      <c r="M16" s="445"/>
      <c r="N16" s="446"/>
      <c r="O16" s="320"/>
      <c r="P16" s="321"/>
      <c r="Q16" s="321"/>
      <c r="R16" s="321"/>
      <c r="S16" s="321"/>
      <c r="T16" s="321"/>
      <c r="U16" s="321"/>
      <c r="V16" s="321"/>
      <c r="W16" s="321"/>
      <c r="X16" s="321"/>
      <c r="Y16" s="321"/>
      <c r="Z16" s="321"/>
      <c r="AA16" s="321"/>
      <c r="AB16" s="321"/>
      <c r="AC16" s="321"/>
      <c r="AD16" s="321"/>
      <c r="AE16" s="321"/>
      <c r="AF16" s="322"/>
      <c r="AG16" s="323" t="e">
        <f>#REF!+AG19+#REF!</f>
        <v>#REF!</v>
      </c>
      <c r="AH16" s="324"/>
      <c r="AI16" s="324"/>
      <c r="AJ16" s="348"/>
    </row>
    <row r="17" spans="2:36" ht="15.75" thickBot="1">
      <c r="B17" s="447"/>
      <c r="C17" s="448"/>
      <c r="D17" s="448"/>
      <c r="E17" s="448"/>
      <c r="F17" s="449"/>
      <c r="G17" s="449"/>
      <c r="H17" s="449"/>
      <c r="I17" s="449"/>
      <c r="J17" s="449"/>
      <c r="K17" s="449"/>
      <c r="L17" s="449"/>
      <c r="M17" s="449"/>
      <c r="N17" s="449"/>
      <c r="O17" s="449"/>
      <c r="P17" s="449"/>
      <c r="Q17" s="449"/>
      <c r="R17" s="449"/>
      <c r="S17" s="449"/>
      <c r="T17" s="449"/>
      <c r="U17" s="449"/>
      <c r="V17" s="449"/>
      <c r="W17" s="449"/>
      <c r="X17" s="449"/>
      <c r="Y17" s="449"/>
      <c r="Z17" s="449"/>
      <c r="AA17" s="449"/>
      <c r="AB17" s="449"/>
      <c r="AC17" s="449"/>
      <c r="AD17" s="449"/>
      <c r="AE17" s="449"/>
      <c r="AF17" s="449"/>
      <c r="AG17" s="449"/>
      <c r="AH17" s="449"/>
      <c r="AI17" s="449"/>
      <c r="AJ17" s="450"/>
    </row>
    <row r="18" spans="2:36" ht="4.5" customHeight="1" thickBot="1">
      <c r="B18" s="451"/>
      <c r="C18" s="452"/>
      <c r="D18" s="452"/>
      <c r="E18" s="452"/>
      <c r="F18" s="452"/>
      <c r="G18" s="452"/>
      <c r="H18" s="452"/>
      <c r="I18" s="452"/>
      <c r="J18" s="452"/>
      <c r="K18" s="452"/>
      <c r="L18" s="452"/>
      <c r="M18" s="452"/>
      <c r="N18" s="452"/>
      <c r="O18" s="452"/>
      <c r="P18" s="452"/>
      <c r="Q18" s="452"/>
      <c r="R18" s="452"/>
      <c r="S18" s="452"/>
      <c r="T18" s="452"/>
      <c r="U18" s="452"/>
      <c r="V18" s="452"/>
      <c r="W18" s="452"/>
      <c r="X18" s="452"/>
      <c r="Y18" s="452"/>
      <c r="Z18" s="452"/>
      <c r="AA18" s="452"/>
      <c r="AB18" s="452"/>
      <c r="AC18" s="452"/>
      <c r="AD18" s="452"/>
      <c r="AE18" s="452"/>
      <c r="AF18" s="452"/>
      <c r="AG18" s="452"/>
      <c r="AH18" s="452"/>
      <c r="AI18" s="452"/>
      <c r="AJ18" s="453"/>
    </row>
    <row r="19" spans="2:36" ht="59.25" customHeight="1" thickBot="1">
      <c r="B19" s="325" t="s">
        <v>32</v>
      </c>
      <c r="C19" s="326" t="s">
        <v>33</v>
      </c>
      <c r="D19" s="326" t="s">
        <v>34</v>
      </c>
      <c r="E19" s="326" t="s">
        <v>35</v>
      </c>
      <c r="F19" s="327" t="s">
        <v>36</v>
      </c>
      <c r="G19" s="327" t="s">
        <v>37</v>
      </c>
      <c r="H19" s="328" t="s">
        <v>38</v>
      </c>
      <c r="I19" s="329" t="s">
        <v>39</v>
      </c>
      <c r="J19" s="330"/>
      <c r="K19" s="331"/>
      <c r="L19" s="331"/>
      <c r="M19" s="477"/>
      <c r="N19" s="478"/>
      <c r="O19" s="82">
        <f>SUM(O20:O23)</f>
        <v>0</v>
      </c>
      <c r="P19" s="85">
        <f>SUM(P20:P23)</f>
        <v>0</v>
      </c>
      <c r="Q19" s="84">
        <f>SUM(Q20:Q23)</f>
        <v>0</v>
      </c>
      <c r="R19" s="85">
        <f>SUM(R20:R23)</f>
        <v>0</v>
      </c>
      <c r="S19" s="84"/>
      <c r="T19" s="85"/>
      <c r="U19" s="84"/>
      <c r="V19" s="85"/>
      <c r="W19" s="84"/>
      <c r="X19" s="85"/>
      <c r="Y19" s="84"/>
      <c r="Z19" s="85"/>
      <c r="AA19" s="84"/>
      <c r="AB19" s="85"/>
      <c r="AC19" s="84">
        <f>SUM(AC20:AC23)</f>
        <v>0</v>
      </c>
      <c r="AD19" s="85"/>
      <c r="AE19" s="84">
        <f>SUM(O19+Q19+AC19)</f>
        <v>0</v>
      </c>
      <c r="AF19" s="85">
        <f>AF20</f>
        <v>0</v>
      </c>
      <c r="AG19" s="87">
        <f>SUM(AG20:AG23)</f>
        <v>1000</v>
      </c>
      <c r="AH19" s="36"/>
      <c r="AI19" s="36"/>
      <c r="AJ19" s="37"/>
    </row>
    <row r="20" spans="2:36" ht="99.75">
      <c r="B20" s="456" t="s">
        <v>315</v>
      </c>
      <c r="C20" s="349"/>
      <c r="D20" s="350" t="s">
        <v>323</v>
      </c>
      <c r="E20" s="334" t="s">
        <v>324</v>
      </c>
      <c r="F20" s="42">
        <v>300</v>
      </c>
      <c r="G20" s="43">
        <v>300</v>
      </c>
      <c r="H20" s="44" t="s">
        <v>325</v>
      </c>
      <c r="I20" s="44" t="s">
        <v>326</v>
      </c>
      <c r="J20" s="93">
        <v>0</v>
      </c>
      <c r="K20" s="94">
        <v>600</v>
      </c>
      <c r="L20" s="351">
        <v>329</v>
      </c>
      <c r="M20" s="470">
        <v>0</v>
      </c>
      <c r="N20" s="470"/>
      <c r="O20" s="352"/>
      <c r="P20" s="332"/>
      <c r="Q20" s="352"/>
      <c r="R20" s="332"/>
      <c r="S20" s="332"/>
      <c r="T20" s="332"/>
      <c r="U20" s="332"/>
      <c r="V20" s="332"/>
      <c r="W20" s="332"/>
      <c r="X20" s="332"/>
      <c r="Y20" s="332"/>
      <c r="Z20" s="332"/>
      <c r="AA20" s="332"/>
      <c r="AB20" s="332"/>
      <c r="AC20" s="332"/>
      <c r="AD20" s="332"/>
      <c r="AE20" s="460"/>
      <c r="AF20" s="460"/>
      <c r="AG20" s="333">
        <v>1000</v>
      </c>
      <c r="AH20" s="462" t="s">
        <v>43</v>
      </c>
      <c r="AI20" s="464" t="s">
        <v>44</v>
      </c>
      <c r="AJ20" s="466"/>
    </row>
    <row r="21" spans="2:36" ht="60" customHeight="1">
      <c r="B21" s="457"/>
      <c r="C21" s="349"/>
      <c r="D21" s="350" t="s">
        <v>327</v>
      </c>
      <c r="E21" s="334" t="s">
        <v>328</v>
      </c>
      <c r="F21" s="42">
        <v>6454</v>
      </c>
      <c r="G21" s="43">
        <v>6454</v>
      </c>
      <c r="H21" s="44" t="s">
        <v>329</v>
      </c>
      <c r="I21" s="44" t="s">
        <v>330</v>
      </c>
      <c r="J21" s="102">
        <v>6454</v>
      </c>
      <c r="K21" s="94">
        <v>6454</v>
      </c>
      <c r="L21" s="351">
        <v>6454</v>
      </c>
      <c r="M21" s="470">
        <v>0</v>
      </c>
      <c r="N21" s="470"/>
      <c r="O21" s="352"/>
      <c r="P21" s="332"/>
      <c r="Q21" s="352"/>
      <c r="R21" s="332"/>
      <c r="S21" s="332"/>
      <c r="T21" s="332"/>
      <c r="U21" s="332"/>
      <c r="V21" s="332"/>
      <c r="W21" s="332"/>
      <c r="X21" s="332"/>
      <c r="Y21" s="332"/>
      <c r="Z21" s="332"/>
      <c r="AA21" s="332"/>
      <c r="AB21" s="332"/>
      <c r="AC21" s="332"/>
      <c r="AD21" s="332"/>
      <c r="AE21" s="460"/>
      <c r="AF21" s="460"/>
      <c r="AG21" s="333"/>
      <c r="AH21" s="462"/>
      <c r="AI21" s="464"/>
      <c r="AJ21" s="466"/>
    </row>
    <row r="22" spans="2:36" ht="63.75">
      <c r="B22" s="457"/>
      <c r="C22" s="349"/>
      <c r="D22" s="350" t="s">
        <v>331</v>
      </c>
      <c r="E22" s="334" t="s">
        <v>332</v>
      </c>
      <c r="F22" s="58">
        <v>1</v>
      </c>
      <c r="G22" s="43">
        <v>1</v>
      </c>
      <c r="H22" s="44" t="s">
        <v>333</v>
      </c>
      <c r="I22" s="44" t="s">
        <v>334</v>
      </c>
      <c r="J22" s="93">
        <v>0</v>
      </c>
      <c r="K22" s="94">
        <v>8</v>
      </c>
      <c r="L22" s="351">
        <v>2</v>
      </c>
      <c r="M22" s="470">
        <v>0</v>
      </c>
      <c r="N22" s="470"/>
      <c r="O22" s="352"/>
      <c r="P22" s="332"/>
      <c r="Q22" s="352"/>
      <c r="R22" s="332"/>
      <c r="S22" s="332"/>
      <c r="T22" s="332"/>
      <c r="U22" s="332"/>
      <c r="V22" s="332"/>
      <c r="W22" s="332"/>
      <c r="X22" s="332"/>
      <c r="Y22" s="332"/>
      <c r="Z22" s="332"/>
      <c r="AA22" s="332"/>
      <c r="AB22" s="332"/>
      <c r="AC22" s="332"/>
      <c r="AD22" s="332"/>
      <c r="AE22" s="460"/>
      <c r="AF22" s="460"/>
      <c r="AG22" s="335"/>
      <c r="AH22" s="462"/>
      <c r="AI22" s="464"/>
      <c r="AJ22" s="466"/>
    </row>
    <row r="23" spans="2:36" ht="15">
      <c r="B23" s="457"/>
      <c r="C23" s="43"/>
      <c r="D23" s="354"/>
      <c r="E23" s="355"/>
      <c r="F23" s="318"/>
      <c r="G23" s="318"/>
      <c r="H23" s="356"/>
      <c r="I23" s="339"/>
      <c r="J23" s="340"/>
      <c r="K23" s="357"/>
      <c r="L23" s="341"/>
      <c r="M23" s="342"/>
      <c r="N23" s="343"/>
      <c r="O23" s="344"/>
      <c r="P23" s="337"/>
      <c r="Q23" s="337"/>
      <c r="R23" s="337"/>
      <c r="S23" s="337"/>
      <c r="T23" s="337"/>
      <c r="U23" s="337"/>
      <c r="V23" s="337"/>
      <c r="W23" s="337"/>
      <c r="X23" s="337"/>
      <c r="Y23" s="337"/>
      <c r="Z23" s="337"/>
      <c r="AA23" s="337"/>
      <c r="AB23" s="337"/>
      <c r="AC23" s="337"/>
      <c r="AD23" s="337"/>
      <c r="AE23" s="461"/>
      <c r="AF23" s="461"/>
      <c r="AG23" s="338"/>
      <c r="AH23" s="463"/>
      <c r="AI23" s="465"/>
      <c r="AJ23" s="467"/>
    </row>
    <row r="24" spans="2:37" ht="4.5" customHeight="1" thickBot="1">
      <c r="B24" s="451"/>
      <c r="C24" s="452"/>
      <c r="D24" s="452"/>
      <c r="E24" s="452"/>
      <c r="F24" s="452"/>
      <c r="G24" s="452"/>
      <c r="H24" s="452"/>
      <c r="I24" s="452"/>
      <c r="J24" s="452"/>
      <c r="K24" s="452"/>
      <c r="L24" s="452"/>
      <c r="M24" s="452"/>
      <c r="N24" s="452"/>
      <c r="O24" s="452"/>
      <c r="P24" s="452"/>
      <c r="Q24" s="452"/>
      <c r="R24" s="452"/>
      <c r="S24" s="452"/>
      <c r="T24" s="452"/>
      <c r="U24" s="452"/>
      <c r="V24" s="452"/>
      <c r="W24" s="452"/>
      <c r="X24" s="452"/>
      <c r="Y24" s="452"/>
      <c r="Z24" s="452"/>
      <c r="AA24" s="452"/>
      <c r="AB24" s="452"/>
      <c r="AC24" s="452"/>
      <c r="AD24" s="452"/>
      <c r="AE24" s="452"/>
      <c r="AF24" s="452"/>
      <c r="AG24" s="452"/>
      <c r="AH24" s="452"/>
      <c r="AI24" s="452"/>
      <c r="AJ24" s="453"/>
      <c r="AK24" s="70"/>
    </row>
  </sheetData>
  <sheetProtection password="8CC8" sheet="1" formatCells="0" formatColumns="0" formatRows="0" insertColumns="0" insertRows="0" insertHyperlinks="0" deleteColumns="0" deleteRows="0" sort="0" autoFilter="0" pivotTables="0"/>
  <mergeCells count="51">
    <mergeCell ref="AH20:AH23"/>
    <mergeCell ref="S14:T14"/>
    <mergeCell ref="O11:AJ12"/>
    <mergeCell ref="B24:AJ24"/>
    <mergeCell ref="M22:N22"/>
    <mergeCell ref="B18:AJ18"/>
    <mergeCell ref="M19:N19"/>
    <mergeCell ref="B20:B23"/>
    <mergeCell ref="M20:N20"/>
    <mergeCell ref="AE20:AE23"/>
    <mergeCell ref="AF20:AF23"/>
    <mergeCell ref="L14:L15"/>
    <mergeCell ref="AI20:AI23"/>
    <mergeCell ref="AJ20:AJ23"/>
    <mergeCell ref="M21:N21"/>
    <mergeCell ref="AH14:AH15"/>
    <mergeCell ref="AI14:AI15"/>
    <mergeCell ref="AJ14:AJ15"/>
    <mergeCell ref="M14:N15"/>
    <mergeCell ref="O14:P14"/>
    <mergeCell ref="Q14:R14"/>
    <mergeCell ref="AG13:AJ13"/>
    <mergeCell ref="C16:H16"/>
    <mergeCell ref="M16:N16"/>
    <mergeCell ref="B17:AJ17"/>
    <mergeCell ref="W14:X14"/>
    <mergeCell ref="Y14:Z14"/>
    <mergeCell ref="AA14:AB14"/>
    <mergeCell ref="AC14:AD14"/>
    <mergeCell ref="AE14:AF14"/>
    <mergeCell ref="AG14:AG15"/>
    <mergeCell ref="B8:AJ8"/>
    <mergeCell ref="B9:AJ9"/>
    <mergeCell ref="B10:H10"/>
    <mergeCell ref="I10:T10"/>
    <mergeCell ref="U10:AJ10"/>
    <mergeCell ref="U14:V14"/>
    <mergeCell ref="F12:N12"/>
    <mergeCell ref="C13:D13"/>
    <mergeCell ref="F13:N13"/>
    <mergeCell ref="O13:AF13"/>
    <mergeCell ref="B11:B13"/>
    <mergeCell ref="C11:D11"/>
    <mergeCell ref="E11:E13"/>
    <mergeCell ref="F11:N11"/>
    <mergeCell ref="C12:D12"/>
    <mergeCell ref="B14:B15"/>
    <mergeCell ref="C14:H15"/>
    <mergeCell ref="I14:I15"/>
    <mergeCell ref="J14:J15"/>
    <mergeCell ref="K14:K1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AK71"/>
  <sheetViews>
    <sheetView zoomScale="55" zoomScaleNormal="55" zoomScalePageLayoutView="0" workbookViewId="0" topLeftCell="O1">
      <pane ySplit="5" topLeftCell="A6" activePane="bottomLeft" state="frozen"/>
      <selection pane="topLeft" activeCell="E1" sqref="E1"/>
      <selection pane="bottomLeft" activeCell="U81" sqref="U81"/>
    </sheetView>
  </sheetViews>
  <sheetFormatPr defaultColWidth="11.421875" defaultRowHeight="15"/>
  <cols>
    <col min="1" max="1" width="4.57421875" style="0" customWidth="1"/>
    <col min="2" max="2" width="23.7109375" style="71" customWidth="1"/>
    <col min="3" max="3" width="29.28125" style="71" bestFit="1" customWidth="1"/>
    <col min="4" max="4" width="27.7109375" style="0" customWidth="1"/>
    <col min="5" max="5" width="15.8515625" style="0" customWidth="1"/>
    <col min="6" max="6" width="14.7109375" style="0" customWidth="1"/>
    <col min="7" max="7" width="15.421875" style="0" customWidth="1"/>
    <col min="8" max="8" width="35.7109375" style="72" customWidth="1"/>
    <col min="9" max="9" width="19.140625" style="72" customWidth="1"/>
    <col min="10" max="10" width="8.57421875" style="72" customWidth="1"/>
    <col min="11" max="11" width="9.7109375" style="0" customWidth="1"/>
    <col min="12" max="12" width="10.421875" style="0" customWidth="1"/>
    <col min="13" max="13" width="10.140625" style="0" customWidth="1"/>
    <col min="14" max="14" width="12.8515625" style="0" customWidth="1"/>
    <col min="15" max="15" width="16.28125" style="0" customWidth="1"/>
    <col min="16" max="16" width="8.7109375" style="0" customWidth="1"/>
    <col min="17" max="17" width="16.00390625" style="0" customWidth="1"/>
    <col min="18" max="18" width="12.28125" style="0" customWidth="1"/>
    <col min="19" max="26" width="8.7109375" style="0" customWidth="1"/>
    <col min="27" max="27" width="16.7109375" style="0" customWidth="1"/>
    <col min="28" max="28" width="8.7109375" style="0" customWidth="1"/>
    <col min="29" max="29" width="18.140625" style="0" customWidth="1"/>
    <col min="30" max="30" width="8.7109375" style="0" customWidth="1"/>
    <col min="31" max="31" width="21.7109375" style="0" customWidth="1"/>
    <col min="32" max="32" width="8.7109375" style="0" customWidth="1"/>
    <col min="33" max="33" width="8.7109375" style="75" customWidth="1"/>
    <col min="34" max="36" width="8.7109375" style="0" customWidth="1"/>
  </cols>
  <sheetData>
    <row r="1" spans="2:36" ht="15.75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15">
      <c r="B2" s="377" t="s">
        <v>0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9"/>
    </row>
    <row r="3" spans="2:36" ht="15.75" thickBot="1">
      <c r="B3" s="380" t="s">
        <v>1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381"/>
      <c r="AI3" s="381"/>
      <c r="AJ3" s="382"/>
    </row>
    <row r="4" spans="2:36" ht="15.75">
      <c r="B4" s="508" t="s">
        <v>2</v>
      </c>
      <c r="C4" s="509"/>
      <c r="D4" s="509"/>
      <c r="E4" s="509"/>
      <c r="F4" s="509"/>
      <c r="G4" s="509"/>
      <c r="H4" s="510"/>
      <c r="I4" s="511" t="s">
        <v>187</v>
      </c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3"/>
      <c r="U4" s="514" t="s">
        <v>4</v>
      </c>
      <c r="V4" s="515"/>
      <c r="W4" s="515"/>
      <c r="X4" s="515"/>
      <c r="Y4" s="515"/>
      <c r="Z4" s="515"/>
      <c r="AA4" s="515"/>
      <c r="AB4" s="515"/>
      <c r="AC4" s="515"/>
      <c r="AD4" s="515"/>
      <c r="AE4" s="515"/>
      <c r="AF4" s="515"/>
      <c r="AG4" s="515"/>
      <c r="AH4" s="515"/>
      <c r="AI4" s="515"/>
      <c r="AJ4" s="516"/>
    </row>
    <row r="5" spans="2:36" ht="60" customHeight="1" thickBot="1">
      <c r="B5" s="4" t="s">
        <v>5</v>
      </c>
      <c r="C5" s="497" t="s">
        <v>188</v>
      </c>
      <c r="D5" s="497"/>
      <c r="E5" s="5"/>
      <c r="F5" s="498" t="s">
        <v>80</v>
      </c>
      <c r="G5" s="499"/>
      <c r="H5" s="499"/>
      <c r="I5" s="499"/>
      <c r="J5" s="499"/>
      <c r="K5" s="499"/>
      <c r="L5" s="499"/>
      <c r="M5" s="499"/>
      <c r="N5" s="500"/>
      <c r="O5" s="6"/>
      <c r="P5" s="6"/>
      <c r="Q5" s="6"/>
      <c r="R5" s="6"/>
      <c r="S5" s="6"/>
      <c r="T5" s="6"/>
      <c r="U5" s="6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</row>
    <row r="6" spans="2:36" ht="45" customHeight="1">
      <c r="B6" s="501" t="s">
        <v>8</v>
      </c>
      <c r="C6" s="503" t="s">
        <v>9</v>
      </c>
      <c r="D6" s="504"/>
      <c r="E6" s="504"/>
      <c r="F6" s="505"/>
      <c r="G6" s="505"/>
      <c r="H6" s="505"/>
      <c r="I6" s="419" t="s">
        <v>10</v>
      </c>
      <c r="J6" s="421" t="s">
        <v>11</v>
      </c>
      <c r="K6" s="421" t="s">
        <v>12</v>
      </c>
      <c r="L6" s="427" t="s">
        <v>13</v>
      </c>
      <c r="M6" s="429" t="s">
        <v>14</v>
      </c>
      <c r="N6" s="430"/>
      <c r="O6" s="496" t="s">
        <v>15</v>
      </c>
      <c r="P6" s="488"/>
      <c r="Q6" s="487" t="s">
        <v>16</v>
      </c>
      <c r="R6" s="488"/>
      <c r="S6" s="487" t="s">
        <v>17</v>
      </c>
      <c r="T6" s="488"/>
      <c r="U6" s="487" t="s">
        <v>18</v>
      </c>
      <c r="V6" s="488"/>
      <c r="W6" s="487" t="s">
        <v>19</v>
      </c>
      <c r="X6" s="488"/>
      <c r="Y6" s="487" t="s">
        <v>20</v>
      </c>
      <c r="Z6" s="488"/>
      <c r="AA6" s="487" t="s">
        <v>21</v>
      </c>
      <c r="AB6" s="488"/>
      <c r="AC6" s="487" t="s">
        <v>22</v>
      </c>
      <c r="AD6" s="488"/>
      <c r="AE6" s="487" t="s">
        <v>23</v>
      </c>
      <c r="AF6" s="489"/>
      <c r="AG6" s="490" t="s">
        <v>24</v>
      </c>
      <c r="AH6" s="492" t="s">
        <v>25</v>
      </c>
      <c r="AI6" s="494" t="s">
        <v>26</v>
      </c>
      <c r="AJ6" s="482" t="s">
        <v>27</v>
      </c>
    </row>
    <row r="7" spans="2:36" ht="90" customHeight="1" thickBot="1">
      <c r="B7" s="502"/>
      <c r="C7" s="506"/>
      <c r="D7" s="507"/>
      <c r="E7" s="507"/>
      <c r="F7" s="507"/>
      <c r="G7" s="507"/>
      <c r="H7" s="507"/>
      <c r="I7" s="420"/>
      <c r="J7" s="422" t="s">
        <v>11</v>
      </c>
      <c r="K7" s="422"/>
      <c r="L7" s="428"/>
      <c r="M7" s="431"/>
      <c r="N7" s="432"/>
      <c r="O7" s="78" t="s">
        <v>28</v>
      </c>
      <c r="P7" s="79" t="s">
        <v>29</v>
      </c>
      <c r="Q7" s="80" t="s">
        <v>28</v>
      </c>
      <c r="R7" s="79" t="s">
        <v>29</v>
      </c>
      <c r="S7" s="80" t="s">
        <v>28</v>
      </c>
      <c r="T7" s="79" t="s">
        <v>29</v>
      </c>
      <c r="U7" s="80" t="s">
        <v>28</v>
      </c>
      <c r="V7" s="79" t="s">
        <v>29</v>
      </c>
      <c r="W7" s="80" t="s">
        <v>28</v>
      </c>
      <c r="X7" s="79" t="s">
        <v>29</v>
      </c>
      <c r="Y7" s="80" t="s">
        <v>28</v>
      </c>
      <c r="Z7" s="79" t="s">
        <v>29</v>
      </c>
      <c r="AA7" s="80" t="s">
        <v>28</v>
      </c>
      <c r="AB7" s="79" t="s">
        <v>30</v>
      </c>
      <c r="AC7" s="80" t="s">
        <v>28</v>
      </c>
      <c r="AD7" s="79" t="s">
        <v>30</v>
      </c>
      <c r="AE7" s="80" t="s">
        <v>28</v>
      </c>
      <c r="AF7" s="81" t="s">
        <v>30</v>
      </c>
      <c r="AG7" s="491"/>
      <c r="AH7" s="493"/>
      <c r="AI7" s="495"/>
      <c r="AJ7" s="483"/>
    </row>
    <row r="8" spans="2:36" ht="30" customHeight="1" thickBot="1">
      <c r="B8" s="12" t="s">
        <v>31</v>
      </c>
      <c r="C8" s="443"/>
      <c r="D8" s="444"/>
      <c r="E8" s="444"/>
      <c r="F8" s="444"/>
      <c r="G8" s="444"/>
      <c r="H8" s="444"/>
      <c r="I8" s="13"/>
      <c r="J8" s="14"/>
      <c r="K8" s="15"/>
      <c r="L8" s="15"/>
      <c r="M8" s="445"/>
      <c r="N8" s="446"/>
      <c r="O8" s="16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8"/>
      <c r="AG8" s="19"/>
      <c r="AH8" s="20"/>
      <c r="AI8" s="20"/>
      <c r="AJ8" s="21"/>
    </row>
    <row r="9" spans="2:36" ht="15.75" thickBot="1">
      <c r="B9" s="447"/>
      <c r="C9" s="448"/>
      <c r="D9" s="448"/>
      <c r="E9" s="448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449"/>
      <c r="Q9" s="449"/>
      <c r="R9" s="449"/>
      <c r="S9" s="449"/>
      <c r="T9" s="449"/>
      <c r="U9" s="449"/>
      <c r="V9" s="449"/>
      <c r="W9" s="449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  <c r="AI9" s="449"/>
      <c r="AJ9" s="450"/>
    </row>
    <row r="10" spans="2:36" ht="4.5" customHeight="1" thickBot="1">
      <c r="B10" s="451"/>
      <c r="C10" s="452"/>
      <c r="D10" s="452"/>
      <c r="E10" s="452"/>
      <c r="F10" s="452"/>
      <c r="G10" s="452"/>
      <c r="H10" s="452"/>
      <c r="I10" s="484"/>
      <c r="J10" s="452"/>
      <c r="K10" s="452"/>
      <c r="L10" s="452"/>
      <c r="M10" s="452"/>
      <c r="N10" s="452"/>
      <c r="O10" s="452"/>
      <c r="P10" s="452"/>
      <c r="Q10" s="452"/>
      <c r="R10" s="484"/>
      <c r="S10" s="452"/>
      <c r="T10" s="452"/>
      <c r="U10" s="452"/>
      <c r="V10" s="452"/>
      <c r="W10" s="452"/>
      <c r="X10" s="452"/>
      <c r="Y10" s="452"/>
      <c r="Z10" s="452"/>
      <c r="AA10" s="452"/>
      <c r="AB10" s="452"/>
      <c r="AC10" s="452"/>
      <c r="AD10" s="452"/>
      <c r="AE10" s="452"/>
      <c r="AF10" s="452"/>
      <c r="AG10" s="452"/>
      <c r="AH10" s="452"/>
      <c r="AI10" s="452"/>
      <c r="AJ10" s="453"/>
    </row>
    <row r="11" spans="2:36" ht="59.25" customHeight="1" thickBot="1">
      <c r="B11" s="22" t="s">
        <v>32</v>
      </c>
      <c r="C11" s="23" t="s">
        <v>33</v>
      </c>
      <c r="D11" s="23" t="s">
        <v>34</v>
      </c>
      <c r="E11" s="23" t="s">
        <v>35</v>
      </c>
      <c r="F11" s="23" t="s">
        <v>36</v>
      </c>
      <c r="G11" s="23" t="s">
        <v>37</v>
      </c>
      <c r="H11" s="24" t="s">
        <v>38</v>
      </c>
      <c r="I11" s="110" t="s">
        <v>39</v>
      </c>
      <c r="J11" s="26"/>
      <c r="K11" s="27"/>
      <c r="L11" s="27"/>
      <c r="M11" s="485"/>
      <c r="N11" s="486"/>
      <c r="O11" s="111">
        <f>SUM(O12:O15)</f>
        <v>30766000</v>
      </c>
      <c r="P11" s="112">
        <v>1</v>
      </c>
      <c r="Q11" s="113">
        <f>SUM(Q12:Q15)</f>
        <v>46679000</v>
      </c>
      <c r="R11" s="114">
        <v>1</v>
      </c>
      <c r="S11" s="113">
        <f>SUM(S12:S15)</f>
        <v>0</v>
      </c>
      <c r="T11" s="115">
        <v>1</v>
      </c>
      <c r="U11" s="113">
        <f>SUM(U12:U15)</f>
        <v>0</v>
      </c>
      <c r="V11" s="115">
        <v>1</v>
      </c>
      <c r="W11" s="111">
        <f>SUM(W12:W15)</f>
        <v>0</v>
      </c>
      <c r="X11" s="115">
        <v>1</v>
      </c>
      <c r="Y11" s="111">
        <f>SUM(Y12:Y15)</f>
        <v>0</v>
      </c>
      <c r="Z11" s="115">
        <v>1</v>
      </c>
      <c r="AA11" s="111">
        <f>SUM(AA12:AA15)</f>
        <v>0</v>
      </c>
      <c r="AB11" s="115">
        <v>1</v>
      </c>
      <c r="AC11" s="111">
        <f>SUM(AC12:AC15)</f>
        <v>212180000</v>
      </c>
      <c r="AD11" s="115">
        <v>1</v>
      </c>
      <c r="AE11" s="86">
        <f>+O11+Q11+S11+U11+W11+Y11+AA11+AC11</f>
        <v>289625000</v>
      </c>
      <c r="AF11" s="34">
        <f>+P11+R11+T11+V11+X11+Z11+AB11+AD11</f>
        <v>8</v>
      </c>
      <c r="AG11" s="87">
        <f>SUM(AG12:AG15)</f>
        <v>17500</v>
      </c>
      <c r="AH11" s="36"/>
      <c r="AI11" s="36"/>
      <c r="AJ11" s="37"/>
    </row>
    <row r="12" spans="2:36" ht="100.5" thickBot="1">
      <c r="B12" s="526" t="s">
        <v>189</v>
      </c>
      <c r="C12" s="39"/>
      <c r="D12" s="90" t="s">
        <v>190</v>
      </c>
      <c r="E12" s="117" t="s">
        <v>191</v>
      </c>
      <c r="F12" s="42"/>
      <c r="G12" s="43"/>
      <c r="H12" s="117" t="s">
        <v>192</v>
      </c>
      <c r="I12" s="117" t="s">
        <v>191</v>
      </c>
      <c r="J12" s="120">
        <v>0</v>
      </c>
      <c r="K12" s="121">
        <v>50</v>
      </c>
      <c r="L12" s="121">
        <v>50</v>
      </c>
      <c r="M12" s="479"/>
      <c r="N12" s="480"/>
      <c r="O12" s="138">
        <v>5305000</v>
      </c>
      <c r="P12" s="138"/>
      <c r="Q12" s="139">
        <v>10609000</v>
      </c>
      <c r="R12" s="138"/>
      <c r="S12" s="138"/>
      <c r="T12" s="140"/>
      <c r="U12" s="141">
        <v>0</v>
      </c>
      <c r="V12" s="138"/>
      <c r="W12" s="138">
        <v>0</v>
      </c>
      <c r="X12" s="138"/>
      <c r="Y12" s="138">
        <v>0</v>
      </c>
      <c r="Z12" s="138"/>
      <c r="AA12" s="138">
        <v>0</v>
      </c>
      <c r="AB12" s="138"/>
      <c r="AC12" s="138">
        <v>0</v>
      </c>
      <c r="AD12" s="138"/>
      <c r="AE12" s="138">
        <v>15914000</v>
      </c>
      <c r="AF12" s="34">
        <f>+P12+R12+T12+V12+X12+Z12+AB12+AD12</f>
        <v>0</v>
      </c>
      <c r="AG12" s="100">
        <v>12000</v>
      </c>
      <c r="AH12" s="527" t="s">
        <v>43</v>
      </c>
      <c r="AI12" s="528" t="s">
        <v>44</v>
      </c>
      <c r="AJ12" s="529" t="s">
        <v>45</v>
      </c>
    </row>
    <row r="13" spans="2:36" ht="72" thickBot="1">
      <c r="B13" s="517"/>
      <c r="C13" s="39"/>
      <c r="D13" s="90" t="s">
        <v>190</v>
      </c>
      <c r="E13" s="117" t="s">
        <v>193</v>
      </c>
      <c r="F13" s="42"/>
      <c r="G13" s="43"/>
      <c r="H13" s="44" t="s">
        <v>194</v>
      </c>
      <c r="I13" s="117" t="s">
        <v>193</v>
      </c>
      <c r="J13" s="120">
        <v>0</v>
      </c>
      <c r="K13" s="121">
        <v>3</v>
      </c>
      <c r="L13" s="121">
        <v>3</v>
      </c>
      <c r="M13" s="479"/>
      <c r="N13" s="480"/>
      <c r="O13" s="138">
        <v>15913000</v>
      </c>
      <c r="P13" s="138"/>
      <c r="Q13" s="139">
        <v>15913000</v>
      </c>
      <c r="R13" s="138"/>
      <c r="S13" s="138"/>
      <c r="T13" s="140"/>
      <c r="U13" s="141">
        <v>0</v>
      </c>
      <c r="V13" s="138"/>
      <c r="W13" s="138">
        <v>0</v>
      </c>
      <c r="X13" s="138"/>
      <c r="Y13" s="138">
        <v>0</v>
      </c>
      <c r="Z13" s="138"/>
      <c r="AA13" s="138">
        <v>0</v>
      </c>
      <c r="AB13" s="138"/>
      <c r="AC13" s="138">
        <v>0</v>
      </c>
      <c r="AD13" s="138"/>
      <c r="AE13" s="138">
        <v>31826000</v>
      </c>
      <c r="AF13" s="34">
        <f>+P13+R13+T13+V13+X13+Z13+AB13+AD13</f>
        <v>0</v>
      </c>
      <c r="AG13" s="100">
        <v>3500</v>
      </c>
      <c r="AH13" s="527"/>
      <c r="AI13" s="528"/>
      <c r="AJ13" s="529"/>
    </row>
    <row r="14" spans="2:36" ht="114.75" thickBot="1">
      <c r="B14" s="517"/>
      <c r="C14" s="39"/>
      <c r="D14" s="90" t="s">
        <v>190</v>
      </c>
      <c r="E14" s="117" t="s">
        <v>195</v>
      </c>
      <c r="F14" s="58"/>
      <c r="G14" s="43"/>
      <c r="H14" s="142" t="s">
        <v>196</v>
      </c>
      <c r="I14" s="117" t="s">
        <v>195</v>
      </c>
      <c r="J14" s="120">
        <v>0</v>
      </c>
      <c r="K14" s="121">
        <v>1</v>
      </c>
      <c r="L14" s="121">
        <v>1</v>
      </c>
      <c r="M14" s="479"/>
      <c r="N14" s="480"/>
      <c r="O14" s="138">
        <v>9548000</v>
      </c>
      <c r="P14" s="138"/>
      <c r="Q14" s="139">
        <v>9548000</v>
      </c>
      <c r="R14" s="138"/>
      <c r="S14" s="138"/>
      <c r="T14" s="140"/>
      <c r="U14" s="141">
        <v>0</v>
      </c>
      <c r="V14" s="138"/>
      <c r="W14" s="138">
        <v>0</v>
      </c>
      <c r="X14" s="138"/>
      <c r="Y14" s="138">
        <v>0</v>
      </c>
      <c r="Z14" s="138"/>
      <c r="AA14" s="138">
        <v>0</v>
      </c>
      <c r="AB14" s="138"/>
      <c r="AC14" s="138">
        <v>0</v>
      </c>
      <c r="AD14" s="138"/>
      <c r="AE14" s="138">
        <v>19096000</v>
      </c>
      <c r="AF14" s="34">
        <f>+P14+R14+T14+V14+X14+Z14+AB14+AD14</f>
        <v>0</v>
      </c>
      <c r="AG14" s="103">
        <v>1200</v>
      </c>
      <c r="AH14" s="527"/>
      <c r="AI14" s="528"/>
      <c r="AJ14" s="529"/>
    </row>
    <row r="15" spans="2:36" ht="42.75">
      <c r="B15" s="517"/>
      <c r="C15" s="60"/>
      <c r="D15" s="90" t="s">
        <v>190</v>
      </c>
      <c r="E15" s="44" t="s">
        <v>197</v>
      </c>
      <c r="F15" s="58"/>
      <c r="G15" s="43"/>
      <c r="H15" s="143" t="s">
        <v>198</v>
      </c>
      <c r="I15" s="44" t="s">
        <v>197</v>
      </c>
      <c r="J15" s="120">
        <v>80</v>
      </c>
      <c r="K15" s="121">
        <v>20</v>
      </c>
      <c r="L15" s="121">
        <v>5</v>
      </c>
      <c r="M15" s="518"/>
      <c r="N15" s="519"/>
      <c r="O15" s="138">
        <v>0</v>
      </c>
      <c r="P15" s="138"/>
      <c r="Q15" s="139">
        <v>10609000</v>
      </c>
      <c r="R15" s="138"/>
      <c r="S15" s="138"/>
      <c r="T15" s="140"/>
      <c r="U15" s="141">
        <v>0</v>
      </c>
      <c r="V15" s="138"/>
      <c r="W15" s="138">
        <v>0</v>
      </c>
      <c r="X15" s="138"/>
      <c r="Y15" s="138">
        <v>0</v>
      </c>
      <c r="Z15" s="138"/>
      <c r="AA15" s="138">
        <v>0</v>
      </c>
      <c r="AB15" s="138"/>
      <c r="AC15" s="138">
        <v>212180000</v>
      </c>
      <c r="AD15" s="138"/>
      <c r="AE15" s="138">
        <v>222789000</v>
      </c>
      <c r="AF15" s="34">
        <f>+P15+R15+T15+V15+X15+Z15+AB15+AD15</f>
        <v>0</v>
      </c>
      <c r="AG15" s="104">
        <v>800</v>
      </c>
      <c r="AH15" s="520"/>
      <c r="AI15" s="521"/>
      <c r="AJ15" s="522"/>
    </row>
    <row r="16" spans="2:37" ht="4.5" customHeight="1">
      <c r="B16" s="481"/>
      <c r="C16" s="481"/>
      <c r="D16" s="481"/>
      <c r="E16" s="481"/>
      <c r="F16" s="481"/>
      <c r="G16" s="481"/>
      <c r="H16" s="481"/>
      <c r="I16" s="481"/>
      <c r="J16" s="481"/>
      <c r="K16" s="481"/>
      <c r="L16" s="481"/>
      <c r="M16" s="481"/>
      <c r="N16" s="481"/>
      <c r="O16" s="481"/>
      <c r="P16" s="481"/>
      <c r="Q16" s="481"/>
      <c r="R16" s="481"/>
      <c r="S16" s="481"/>
      <c r="T16" s="481"/>
      <c r="U16" s="481"/>
      <c r="V16" s="481"/>
      <c r="W16" s="481"/>
      <c r="X16" s="481"/>
      <c r="Y16" s="481"/>
      <c r="Z16" s="481"/>
      <c r="AA16" s="481"/>
      <c r="AB16" s="481"/>
      <c r="AC16" s="481"/>
      <c r="AD16" s="481"/>
      <c r="AE16" s="481"/>
      <c r="AF16" s="481"/>
      <c r="AG16" s="481"/>
      <c r="AH16" s="481"/>
      <c r="AI16" s="481"/>
      <c r="AJ16" s="481"/>
      <c r="AK16" s="70"/>
    </row>
    <row r="17" ht="15"/>
    <row r="18" spans="15:17" ht="15">
      <c r="O18" s="73"/>
      <c r="Q18" s="74"/>
    </row>
    <row r="19" ht="15"/>
    <row r="20" ht="15"/>
    <row r="21" spans="2:36" ht="15.75" thickBot="1">
      <c r="B21" s="1"/>
      <c r="C21" s="1"/>
      <c r="D21" s="2"/>
      <c r="E21" s="2"/>
      <c r="F21" s="2"/>
      <c r="G21" s="2"/>
      <c r="H21" s="3"/>
      <c r="I21" s="3"/>
      <c r="J21" s="3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</row>
    <row r="22" spans="2:36" ht="15">
      <c r="B22" s="377" t="s">
        <v>0</v>
      </c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/>
      <c r="U22" s="378"/>
      <c r="V22" s="378"/>
      <c r="W22" s="378"/>
      <c r="X22" s="378"/>
      <c r="Y22" s="378"/>
      <c r="Z22" s="378"/>
      <c r="AA22" s="378"/>
      <c r="AB22" s="378"/>
      <c r="AC22" s="378"/>
      <c r="AD22" s="378"/>
      <c r="AE22" s="378"/>
      <c r="AF22" s="378"/>
      <c r="AG22" s="378"/>
      <c r="AH22" s="378"/>
      <c r="AI22" s="378"/>
      <c r="AJ22" s="379"/>
    </row>
    <row r="23" spans="2:36" ht="15.75" thickBot="1">
      <c r="B23" s="380" t="s">
        <v>1</v>
      </c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1"/>
      <c r="N23" s="381"/>
      <c r="O23" s="381"/>
      <c r="P23" s="381"/>
      <c r="Q23" s="381"/>
      <c r="R23" s="381"/>
      <c r="S23" s="381"/>
      <c r="T23" s="381"/>
      <c r="U23" s="381"/>
      <c r="V23" s="381"/>
      <c r="W23" s="381"/>
      <c r="X23" s="381"/>
      <c r="Y23" s="381"/>
      <c r="Z23" s="381"/>
      <c r="AA23" s="381"/>
      <c r="AB23" s="381"/>
      <c r="AC23" s="381"/>
      <c r="AD23" s="381"/>
      <c r="AE23" s="381"/>
      <c r="AF23" s="381"/>
      <c r="AG23" s="381"/>
      <c r="AH23" s="381"/>
      <c r="AI23" s="381"/>
      <c r="AJ23" s="382"/>
    </row>
    <row r="24" spans="2:36" ht="15.75">
      <c r="B24" s="508" t="s">
        <v>2</v>
      </c>
      <c r="C24" s="509"/>
      <c r="D24" s="509"/>
      <c r="E24" s="509"/>
      <c r="F24" s="509"/>
      <c r="G24" s="509"/>
      <c r="H24" s="510"/>
      <c r="I24" s="511" t="s">
        <v>187</v>
      </c>
      <c r="J24" s="512"/>
      <c r="K24" s="512"/>
      <c r="L24" s="512"/>
      <c r="M24" s="512"/>
      <c r="N24" s="512"/>
      <c r="O24" s="512"/>
      <c r="P24" s="512"/>
      <c r="Q24" s="512"/>
      <c r="R24" s="512"/>
      <c r="S24" s="512"/>
      <c r="T24" s="513"/>
      <c r="U24" s="514" t="s">
        <v>4</v>
      </c>
      <c r="V24" s="515"/>
      <c r="W24" s="515"/>
      <c r="X24" s="515"/>
      <c r="Y24" s="515"/>
      <c r="Z24" s="515"/>
      <c r="AA24" s="515"/>
      <c r="AB24" s="515"/>
      <c r="AC24" s="515"/>
      <c r="AD24" s="515"/>
      <c r="AE24" s="515"/>
      <c r="AF24" s="515"/>
      <c r="AG24" s="515"/>
      <c r="AH24" s="515"/>
      <c r="AI24" s="515"/>
      <c r="AJ24" s="516"/>
    </row>
    <row r="25" spans="2:36" ht="30" customHeight="1" thickBot="1">
      <c r="B25" s="4" t="s">
        <v>5</v>
      </c>
      <c r="C25" s="497" t="s">
        <v>199</v>
      </c>
      <c r="D25" s="497"/>
      <c r="E25" s="5"/>
      <c r="F25" s="523" t="s">
        <v>200</v>
      </c>
      <c r="G25" s="524"/>
      <c r="H25" s="524"/>
      <c r="I25" s="524"/>
      <c r="J25" s="524"/>
      <c r="K25" s="524"/>
      <c r="L25" s="524"/>
      <c r="M25" s="524"/>
      <c r="N25" s="525"/>
      <c r="O25" s="6"/>
      <c r="P25" s="6"/>
      <c r="Q25" s="6"/>
      <c r="R25" s="6"/>
      <c r="S25" s="6"/>
      <c r="T25" s="6"/>
      <c r="U25" s="6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2:36" ht="60" customHeight="1">
      <c r="B26" s="501" t="s">
        <v>8</v>
      </c>
      <c r="C26" s="503" t="s">
        <v>9</v>
      </c>
      <c r="D26" s="504"/>
      <c r="E26" s="504"/>
      <c r="F26" s="505"/>
      <c r="G26" s="505"/>
      <c r="H26" s="505"/>
      <c r="I26" s="419" t="s">
        <v>10</v>
      </c>
      <c r="J26" s="421" t="s">
        <v>11</v>
      </c>
      <c r="K26" s="421" t="s">
        <v>12</v>
      </c>
      <c r="L26" s="427" t="s">
        <v>13</v>
      </c>
      <c r="M26" s="429" t="s">
        <v>14</v>
      </c>
      <c r="N26" s="430"/>
      <c r="O26" s="496" t="s">
        <v>15</v>
      </c>
      <c r="P26" s="488"/>
      <c r="Q26" s="487" t="s">
        <v>16</v>
      </c>
      <c r="R26" s="488"/>
      <c r="S26" s="487" t="s">
        <v>17</v>
      </c>
      <c r="T26" s="488"/>
      <c r="U26" s="487" t="s">
        <v>18</v>
      </c>
      <c r="V26" s="488"/>
      <c r="W26" s="487" t="s">
        <v>19</v>
      </c>
      <c r="X26" s="488"/>
      <c r="Y26" s="487" t="s">
        <v>20</v>
      </c>
      <c r="Z26" s="488"/>
      <c r="AA26" s="487" t="s">
        <v>21</v>
      </c>
      <c r="AB26" s="488"/>
      <c r="AC26" s="487" t="s">
        <v>22</v>
      </c>
      <c r="AD26" s="488"/>
      <c r="AE26" s="487" t="s">
        <v>23</v>
      </c>
      <c r="AF26" s="489"/>
      <c r="AG26" s="490" t="s">
        <v>24</v>
      </c>
      <c r="AH26" s="492" t="s">
        <v>25</v>
      </c>
      <c r="AI26" s="494" t="s">
        <v>26</v>
      </c>
      <c r="AJ26" s="482" t="s">
        <v>27</v>
      </c>
    </row>
    <row r="27" spans="2:36" ht="60" customHeight="1" thickBot="1">
      <c r="B27" s="502"/>
      <c r="C27" s="506"/>
      <c r="D27" s="507"/>
      <c r="E27" s="507"/>
      <c r="F27" s="507"/>
      <c r="G27" s="507"/>
      <c r="H27" s="507"/>
      <c r="I27" s="420"/>
      <c r="J27" s="422" t="s">
        <v>11</v>
      </c>
      <c r="K27" s="422"/>
      <c r="L27" s="428"/>
      <c r="M27" s="431"/>
      <c r="N27" s="432"/>
      <c r="O27" s="78" t="s">
        <v>28</v>
      </c>
      <c r="P27" s="79" t="s">
        <v>29</v>
      </c>
      <c r="Q27" s="80" t="s">
        <v>28</v>
      </c>
      <c r="R27" s="79" t="s">
        <v>29</v>
      </c>
      <c r="S27" s="80" t="s">
        <v>28</v>
      </c>
      <c r="T27" s="79" t="s">
        <v>29</v>
      </c>
      <c r="U27" s="80" t="s">
        <v>28</v>
      </c>
      <c r="V27" s="79" t="s">
        <v>29</v>
      </c>
      <c r="W27" s="80" t="s">
        <v>28</v>
      </c>
      <c r="X27" s="79" t="s">
        <v>29</v>
      </c>
      <c r="Y27" s="80" t="s">
        <v>28</v>
      </c>
      <c r="Z27" s="79" t="s">
        <v>29</v>
      </c>
      <c r="AA27" s="80" t="s">
        <v>28</v>
      </c>
      <c r="AB27" s="79" t="s">
        <v>30</v>
      </c>
      <c r="AC27" s="80" t="s">
        <v>28</v>
      </c>
      <c r="AD27" s="79" t="s">
        <v>30</v>
      </c>
      <c r="AE27" s="80" t="s">
        <v>28</v>
      </c>
      <c r="AF27" s="81" t="s">
        <v>30</v>
      </c>
      <c r="AG27" s="491"/>
      <c r="AH27" s="493"/>
      <c r="AI27" s="495"/>
      <c r="AJ27" s="483"/>
    </row>
    <row r="28" spans="2:36" ht="30.75" thickBot="1">
      <c r="B28" s="12" t="s">
        <v>201</v>
      </c>
      <c r="C28" s="443"/>
      <c r="D28" s="444"/>
      <c r="E28" s="444"/>
      <c r="F28" s="444"/>
      <c r="G28" s="444"/>
      <c r="H28" s="444"/>
      <c r="I28" s="13"/>
      <c r="J28" s="14"/>
      <c r="K28" s="15"/>
      <c r="L28" s="15"/>
      <c r="M28" s="445"/>
      <c r="N28" s="446"/>
      <c r="O28" s="16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8"/>
      <c r="AG28" s="19"/>
      <c r="AH28" s="20"/>
      <c r="AI28" s="20"/>
      <c r="AJ28" s="21"/>
    </row>
    <row r="29" spans="2:36" ht="15.75" thickBot="1">
      <c r="B29" s="447"/>
      <c r="C29" s="448"/>
      <c r="D29" s="448"/>
      <c r="E29" s="448"/>
      <c r="F29" s="449"/>
      <c r="G29" s="449"/>
      <c r="H29" s="449"/>
      <c r="I29" s="449"/>
      <c r="J29" s="449"/>
      <c r="K29" s="449"/>
      <c r="L29" s="449"/>
      <c r="M29" s="449"/>
      <c r="N29" s="449"/>
      <c r="O29" s="449"/>
      <c r="P29" s="449"/>
      <c r="Q29" s="449"/>
      <c r="R29" s="449"/>
      <c r="S29" s="449"/>
      <c r="T29" s="449"/>
      <c r="U29" s="449"/>
      <c r="V29" s="449"/>
      <c r="W29" s="449"/>
      <c r="X29" s="449"/>
      <c r="Y29" s="449"/>
      <c r="Z29" s="449"/>
      <c r="AA29" s="449"/>
      <c r="AB29" s="449"/>
      <c r="AC29" s="449"/>
      <c r="AD29" s="449"/>
      <c r="AE29" s="449"/>
      <c r="AF29" s="449"/>
      <c r="AG29" s="449"/>
      <c r="AH29" s="449"/>
      <c r="AI29" s="449"/>
      <c r="AJ29" s="450"/>
    </row>
    <row r="30" spans="2:36" ht="15.75" thickBot="1">
      <c r="B30" s="451"/>
      <c r="C30" s="452"/>
      <c r="D30" s="452"/>
      <c r="E30" s="452"/>
      <c r="F30" s="452"/>
      <c r="G30" s="452"/>
      <c r="H30" s="452"/>
      <c r="I30" s="484"/>
      <c r="J30" s="452"/>
      <c r="K30" s="452"/>
      <c r="L30" s="452"/>
      <c r="M30" s="452"/>
      <c r="N30" s="452"/>
      <c r="O30" s="452"/>
      <c r="P30" s="452"/>
      <c r="Q30" s="452"/>
      <c r="R30" s="484"/>
      <c r="S30" s="452"/>
      <c r="T30" s="452"/>
      <c r="U30" s="452"/>
      <c r="V30" s="452"/>
      <c r="W30" s="452"/>
      <c r="X30" s="452"/>
      <c r="Y30" s="452"/>
      <c r="Z30" s="452"/>
      <c r="AA30" s="452"/>
      <c r="AB30" s="452"/>
      <c r="AC30" s="452"/>
      <c r="AD30" s="452"/>
      <c r="AE30" s="452"/>
      <c r="AF30" s="452"/>
      <c r="AG30" s="452"/>
      <c r="AH30" s="452"/>
      <c r="AI30" s="452"/>
      <c r="AJ30" s="453"/>
    </row>
    <row r="31" spans="2:36" ht="48" thickBot="1">
      <c r="B31" s="22" t="s">
        <v>32</v>
      </c>
      <c r="C31" s="23" t="s">
        <v>33</v>
      </c>
      <c r="D31" s="23" t="s">
        <v>34</v>
      </c>
      <c r="E31" s="23" t="s">
        <v>35</v>
      </c>
      <c r="F31" s="23" t="s">
        <v>36</v>
      </c>
      <c r="G31" s="23" t="s">
        <v>37</v>
      </c>
      <c r="H31" s="24" t="s">
        <v>38</v>
      </c>
      <c r="I31" s="110" t="s">
        <v>39</v>
      </c>
      <c r="J31" s="26"/>
      <c r="K31" s="27"/>
      <c r="L31" s="27"/>
      <c r="M31" s="485"/>
      <c r="N31" s="486"/>
      <c r="O31" s="111">
        <f>SUM(O32:O36)</f>
        <v>52273</v>
      </c>
      <c r="P31" s="112">
        <v>1</v>
      </c>
      <c r="Q31" s="113">
        <f>SUM(Q32:Q36)</f>
        <v>56517</v>
      </c>
      <c r="R31" s="114">
        <v>1</v>
      </c>
      <c r="S31" s="113">
        <f>SUM(S32:S36)</f>
        <v>0</v>
      </c>
      <c r="T31" s="115">
        <v>1</v>
      </c>
      <c r="U31" s="113">
        <f>SUM(U32:U36)</f>
        <v>0</v>
      </c>
      <c r="V31" s="115">
        <v>1</v>
      </c>
      <c r="W31" s="111">
        <f>SUM(W32:W36)</f>
        <v>0</v>
      </c>
      <c r="X31" s="115">
        <v>1</v>
      </c>
      <c r="Y31" s="111">
        <f>SUM(Y32:Y36)</f>
        <v>0</v>
      </c>
      <c r="Z31" s="115">
        <v>1</v>
      </c>
      <c r="AA31" s="111">
        <f>SUM(AA32:AA36)</f>
        <v>0</v>
      </c>
      <c r="AB31" s="115">
        <v>1</v>
      </c>
      <c r="AC31" s="111">
        <f>SUM(AC32:AC36)</f>
        <v>0</v>
      </c>
      <c r="AD31" s="115">
        <v>1</v>
      </c>
      <c r="AE31" s="86">
        <f>+O31+Q31+S31+U31+W31+Y31+AA31+AC31</f>
        <v>108790</v>
      </c>
      <c r="AF31" s="34">
        <f aca="true" t="shared" si="0" ref="AF31:AF36">+P31+R31+T31+V31+X31+Z31+AB31+AD31</f>
        <v>8</v>
      </c>
      <c r="AG31" s="87">
        <f>SUM(AG32:AG36)</f>
        <v>6500</v>
      </c>
      <c r="AH31" s="36"/>
      <c r="AI31" s="36"/>
      <c r="AJ31" s="37"/>
    </row>
    <row r="32" spans="2:35" ht="44.25" customHeight="1" thickBot="1">
      <c r="B32" s="517"/>
      <c r="C32" s="60"/>
      <c r="D32" s="90"/>
      <c r="E32" s="142" t="s">
        <v>202</v>
      </c>
      <c r="F32" s="58"/>
      <c r="G32" s="43"/>
      <c r="H32" s="44" t="s">
        <v>203</v>
      </c>
      <c r="I32" s="142" t="s">
        <v>202</v>
      </c>
      <c r="J32" s="144">
        <v>0</v>
      </c>
      <c r="K32" s="145">
        <v>4</v>
      </c>
      <c r="L32" s="145">
        <v>1</v>
      </c>
      <c r="M32" s="134"/>
      <c r="N32" s="135"/>
      <c r="O32" s="96">
        <v>0</v>
      </c>
      <c r="P32" s="96"/>
      <c r="Q32" s="97">
        <v>4244</v>
      </c>
      <c r="R32" s="96"/>
      <c r="S32" s="96"/>
      <c r="T32" s="98"/>
      <c r="U32" s="99">
        <v>0</v>
      </c>
      <c r="V32" s="96"/>
      <c r="W32" s="96">
        <v>0</v>
      </c>
      <c r="X32" s="96"/>
      <c r="Y32" s="96">
        <v>0</v>
      </c>
      <c r="Z32" s="96"/>
      <c r="AA32" s="96">
        <v>0</v>
      </c>
      <c r="AB32" s="96"/>
      <c r="AC32" s="96">
        <v>0</v>
      </c>
      <c r="AD32" s="96"/>
      <c r="AE32" s="96">
        <f>+AC32+AA32+Y32+W32+U32+S32+Q32+O32</f>
        <v>4244</v>
      </c>
      <c r="AF32" s="34">
        <f t="shared" si="0"/>
        <v>0</v>
      </c>
      <c r="AG32" s="104"/>
      <c r="AI32" s="521"/>
    </row>
    <row r="33" spans="2:36" ht="75.75" thickBot="1">
      <c r="B33" s="517"/>
      <c r="C33" s="60">
        <v>992517800059</v>
      </c>
      <c r="D33" s="90" t="s">
        <v>204</v>
      </c>
      <c r="E33" s="142" t="s">
        <v>205</v>
      </c>
      <c r="F33" s="58"/>
      <c r="G33" s="43">
        <v>1</v>
      </c>
      <c r="H33" s="44" t="s">
        <v>206</v>
      </c>
      <c r="I33" s="142" t="s">
        <v>205</v>
      </c>
      <c r="J33" s="144">
        <v>0</v>
      </c>
      <c r="K33" s="145">
        <v>4</v>
      </c>
      <c r="L33" s="145">
        <v>1</v>
      </c>
      <c r="M33" s="134"/>
      <c r="N33" s="135">
        <v>1</v>
      </c>
      <c r="O33" s="96">
        <v>10300</v>
      </c>
      <c r="P33" s="96"/>
      <c r="Q33" s="97">
        <v>10300</v>
      </c>
      <c r="R33" s="96">
        <v>5500</v>
      </c>
      <c r="S33" s="96"/>
      <c r="T33" s="98"/>
      <c r="U33" s="99">
        <v>0</v>
      </c>
      <c r="V33" s="96"/>
      <c r="W33" s="96">
        <v>0</v>
      </c>
      <c r="X33" s="96"/>
      <c r="Y33" s="96">
        <v>0</v>
      </c>
      <c r="Z33" s="96"/>
      <c r="AA33" s="96">
        <v>0</v>
      </c>
      <c r="AB33" s="96"/>
      <c r="AC33" s="96">
        <v>0</v>
      </c>
      <c r="AD33" s="96"/>
      <c r="AE33" s="96">
        <f>+AC33+AA33+Y33+W33+U33+S33+Q33+O33</f>
        <v>20600</v>
      </c>
      <c r="AF33" s="34">
        <v>5000000</v>
      </c>
      <c r="AG33" s="104" t="s">
        <v>207</v>
      </c>
      <c r="AH33" s="54" t="s">
        <v>208</v>
      </c>
      <c r="AI33" s="521"/>
      <c r="AJ33" s="133" t="s">
        <v>209</v>
      </c>
    </row>
    <row r="34" spans="2:36" ht="180.75" thickBot="1">
      <c r="B34" s="517"/>
      <c r="C34" s="60">
        <v>992517800059</v>
      </c>
      <c r="D34" s="90" t="s">
        <v>210</v>
      </c>
      <c r="E34" s="142" t="s">
        <v>211</v>
      </c>
      <c r="F34" s="58"/>
      <c r="G34" s="146">
        <v>1</v>
      </c>
      <c r="H34" s="44" t="s">
        <v>212</v>
      </c>
      <c r="I34" s="142" t="s">
        <v>211</v>
      </c>
      <c r="J34" s="144">
        <v>0</v>
      </c>
      <c r="K34" s="145">
        <v>100</v>
      </c>
      <c r="L34" s="145">
        <v>100</v>
      </c>
      <c r="M34" s="134"/>
      <c r="N34" s="135"/>
      <c r="O34" s="96">
        <v>15450</v>
      </c>
      <c r="P34" s="96"/>
      <c r="Q34" s="97">
        <v>15450</v>
      </c>
      <c r="R34" s="96">
        <v>3785.2</v>
      </c>
      <c r="S34" s="96"/>
      <c r="T34" s="98"/>
      <c r="U34" s="99">
        <v>0</v>
      </c>
      <c r="V34" s="96"/>
      <c r="W34" s="96">
        <v>0</v>
      </c>
      <c r="X34" s="96"/>
      <c r="Y34" s="96">
        <v>0</v>
      </c>
      <c r="Z34" s="96"/>
      <c r="AA34" s="96">
        <v>0</v>
      </c>
      <c r="AB34" s="96"/>
      <c r="AC34" s="96">
        <v>0</v>
      </c>
      <c r="AD34" s="96"/>
      <c r="AE34" s="96">
        <f>+AC34+AA34+Y34+W34+U34+S34+Q34+O34</f>
        <v>30900</v>
      </c>
      <c r="AF34" s="34">
        <f t="shared" si="0"/>
        <v>3785.2</v>
      </c>
      <c r="AG34" s="104" t="s">
        <v>213</v>
      </c>
      <c r="AH34" s="54" t="s">
        <v>214</v>
      </c>
      <c r="AI34" s="521"/>
      <c r="AJ34" s="133" t="s">
        <v>209</v>
      </c>
    </row>
    <row r="35" spans="2:36" ht="100.5" thickBot="1">
      <c r="B35" s="517"/>
      <c r="C35" s="60"/>
      <c r="D35" s="90"/>
      <c r="E35" s="142" t="s">
        <v>215</v>
      </c>
      <c r="F35" s="58"/>
      <c r="G35" s="43"/>
      <c r="H35" s="44" t="s">
        <v>216</v>
      </c>
      <c r="I35" s="142" t="s">
        <v>215</v>
      </c>
      <c r="J35" s="144" t="s">
        <v>217</v>
      </c>
      <c r="K35" s="145">
        <v>100</v>
      </c>
      <c r="L35" s="145">
        <v>100</v>
      </c>
      <c r="M35" s="134"/>
      <c r="N35" s="135"/>
      <c r="O35" s="96">
        <v>21218</v>
      </c>
      <c r="P35" s="96"/>
      <c r="Q35" s="97">
        <v>21218</v>
      </c>
      <c r="R35" s="96"/>
      <c r="S35" s="96"/>
      <c r="T35" s="98"/>
      <c r="U35" s="99">
        <v>0</v>
      </c>
      <c r="V35" s="96"/>
      <c r="W35" s="96">
        <v>0</v>
      </c>
      <c r="X35" s="96"/>
      <c r="Y35" s="96">
        <v>0</v>
      </c>
      <c r="Z35" s="96"/>
      <c r="AA35" s="96">
        <v>0</v>
      </c>
      <c r="AB35" s="96"/>
      <c r="AC35" s="96">
        <v>0</v>
      </c>
      <c r="AD35" s="96"/>
      <c r="AE35" s="96">
        <f>+AC35+AA35+Y35+W35+U35+S35+Q35+O35</f>
        <v>42436</v>
      </c>
      <c r="AF35" s="34">
        <f t="shared" si="0"/>
        <v>0</v>
      </c>
      <c r="AG35" s="104"/>
      <c r="AH35" s="54"/>
      <c r="AI35" s="521"/>
      <c r="AJ35" s="133"/>
    </row>
    <row r="36" spans="2:36" ht="42.75">
      <c r="B36" s="517"/>
      <c r="C36" s="60"/>
      <c r="D36" s="90" t="s">
        <v>190</v>
      </c>
      <c r="E36" s="142" t="s">
        <v>205</v>
      </c>
      <c r="F36" s="58"/>
      <c r="G36" s="43"/>
      <c r="H36" s="143" t="s">
        <v>218</v>
      </c>
      <c r="I36" s="142" t="s">
        <v>205</v>
      </c>
      <c r="J36" s="144">
        <v>0</v>
      </c>
      <c r="K36" s="145">
        <v>1</v>
      </c>
      <c r="L36" s="145">
        <v>1</v>
      </c>
      <c r="M36" s="518"/>
      <c r="N36" s="519"/>
      <c r="O36" s="96">
        <v>5305</v>
      </c>
      <c r="P36" s="96"/>
      <c r="Q36" s="97">
        <v>5305</v>
      </c>
      <c r="R36" s="96"/>
      <c r="S36" s="96"/>
      <c r="T36" s="98"/>
      <c r="U36" s="99">
        <v>0</v>
      </c>
      <c r="V36" s="96"/>
      <c r="W36" s="96">
        <v>0</v>
      </c>
      <c r="X36" s="96"/>
      <c r="Y36" s="96">
        <v>0</v>
      </c>
      <c r="Z36" s="96"/>
      <c r="AA36" s="96">
        <v>0</v>
      </c>
      <c r="AB36" s="96"/>
      <c r="AC36" s="96">
        <v>0</v>
      </c>
      <c r="AD36" s="96"/>
      <c r="AE36" s="96">
        <f>+AC36+AA36+Y36+W36+U36+S36+Q36+O36</f>
        <v>10610</v>
      </c>
      <c r="AF36" s="34">
        <f t="shared" si="0"/>
        <v>0</v>
      </c>
      <c r="AG36" s="104">
        <v>6500</v>
      </c>
      <c r="AH36" s="54"/>
      <c r="AI36" s="521"/>
      <c r="AJ36" s="133"/>
    </row>
    <row r="37" spans="2:36" ht="15">
      <c r="B37" s="481"/>
      <c r="C37" s="481"/>
      <c r="D37" s="481"/>
      <c r="E37" s="481"/>
      <c r="F37" s="481"/>
      <c r="G37" s="481"/>
      <c r="H37" s="481"/>
      <c r="I37" s="481"/>
      <c r="J37" s="481"/>
      <c r="K37" s="481"/>
      <c r="L37" s="481"/>
      <c r="M37" s="481"/>
      <c r="N37" s="481"/>
      <c r="O37" s="481"/>
      <c r="P37" s="481"/>
      <c r="Q37" s="481"/>
      <c r="R37" s="481"/>
      <c r="S37" s="481"/>
      <c r="T37" s="481"/>
      <c r="U37" s="481"/>
      <c r="V37" s="481"/>
      <c r="W37" s="481"/>
      <c r="X37" s="481"/>
      <c r="Y37" s="481"/>
      <c r="Z37" s="481"/>
      <c r="AA37" s="481"/>
      <c r="AB37" s="481"/>
      <c r="AC37" s="481"/>
      <c r="AD37" s="481"/>
      <c r="AE37" s="481"/>
      <c r="AF37" s="481"/>
      <c r="AG37" s="481"/>
      <c r="AH37" s="481"/>
      <c r="AI37" s="481"/>
      <c r="AJ37" s="481"/>
    </row>
    <row r="38" ht="15"/>
    <row r="39" ht="15"/>
    <row r="40" ht="15"/>
    <row r="41" spans="2:36" ht="15.75" thickBot="1">
      <c r="B41" s="1"/>
      <c r="C41" s="1"/>
      <c r="D41" s="2"/>
      <c r="E41" s="2"/>
      <c r="F41" s="2"/>
      <c r="G41" s="2"/>
      <c r="H41" s="3"/>
      <c r="I41" s="3"/>
      <c r="J41" s="3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</row>
    <row r="42" spans="2:36" ht="15">
      <c r="B42" s="377" t="s">
        <v>0</v>
      </c>
      <c r="C42" s="378"/>
      <c r="D42" s="378"/>
      <c r="E42" s="378"/>
      <c r="F42" s="378"/>
      <c r="G42" s="378"/>
      <c r="H42" s="378"/>
      <c r="I42" s="378"/>
      <c r="J42" s="378"/>
      <c r="K42" s="378"/>
      <c r="L42" s="378"/>
      <c r="M42" s="378"/>
      <c r="N42" s="378"/>
      <c r="O42" s="378"/>
      <c r="P42" s="378"/>
      <c r="Q42" s="378"/>
      <c r="R42" s="378"/>
      <c r="S42" s="378"/>
      <c r="T42" s="378"/>
      <c r="U42" s="378"/>
      <c r="V42" s="378"/>
      <c r="W42" s="378"/>
      <c r="X42" s="378"/>
      <c r="Y42" s="378"/>
      <c r="Z42" s="378"/>
      <c r="AA42" s="378"/>
      <c r="AB42" s="378"/>
      <c r="AC42" s="378"/>
      <c r="AD42" s="378"/>
      <c r="AE42" s="378"/>
      <c r="AF42" s="378"/>
      <c r="AG42" s="378"/>
      <c r="AH42" s="378"/>
      <c r="AI42" s="378"/>
      <c r="AJ42" s="379"/>
    </row>
    <row r="43" spans="2:36" ht="15.75" thickBot="1">
      <c r="B43" s="380" t="s">
        <v>1</v>
      </c>
      <c r="C43" s="381"/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381"/>
      <c r="R43" s="381"/>
      <c r="S43" s="381"/>
      <c r="T43" s="381"/>
      <c r="U43" s="381"/>
      <c r="V43" s="381"/>
      <c r="W43" s="381"/>
      <c r="X43" s="381"/>
      <c r="Y43" s="381"/>
      <c r="Z43" s="381"/>
      <c r="AA43" s="381"/>
      <c r="AB43" s="381"/>
      <c r="AC43" s="381"/>
      <c r="AD43" s="381"/>
      <c r="AE43" s="381"/>
      <c r="AF43" s="381"/>
      <c r="AG43" s="381"/>
      <c r="AH43" s="381"/>
      <c r="AI43" s="381"/>
      <c r="AJ43" s="382"/>
    </row>
    <row r="44" spans="2:36" ht="15.75">
      <c r="B44" s="508" t="s">
        <v>2</v>
      </c>
      <c r="C44" s="509"/>
      <c r="D44" s="509"/>
      <c r="E44" s="509"/>
      <c r="F44" s="509"/>
      <c r="G44" s="509"/>
      <c r="H44" s="510"/>
      <c r="I44" s="511" t="s">
        <v>187</v>
      </c>
      <c r="J44" s="512"/>
      <c r="K44" s="512"/>
      <c r="L44" s="512"/>
      <c r="M44" s="512"/>
      <c r="N44" s="512"/>
      <c r="O44" s="512"/>
      <c r="P44" s="512"/>
      <c r="Q44" s="512"/>
      <c r="R44" s="512"/>
      <c r="S44" s="512"/>
      <c r="T44" s="513"/>
      <c r="U44" s="514" t="s">
        <v>4</v>
      </c>
      <c r="V44" s="515"/>
      <c r="W44" s="515"/>
      <c r="X44" s="515"/>
      <c r="Y44" s="515"/>
      <c r="Z44" s="515"/>
      <c r="AA44" s="515"/>
      <c r="AB44" s="515"/>
      <c r="AC44" s="515"/>
      <c r="AD44" s="515"/>
      <c r="AE44" s="515"/>
      <c r="AF44" s="515"/>
      <c r="AG44" s="515"/>
      <c r="AH44" s="515"/>
      <c r="AI44" s="515"/>
      <c r="AJ44" s="516"/>
    </row>
    <row r="45" spans="2:36" ht="16.5" thickBot="1">
      <c r="B45" s="4" t="s">
        <v>5</v>
      </c>
      <c r="C45" s="497" t="s">
        <v>219</v>
      </c>
      <c r="D45" s="497"/>
      <c r="E45" s="5"/>
      <c r="F45" s="498" t="s">
        <v>80</v>
      </c>
      <c r="G45" s="499"/>
      <c r="H45" s="499"/>
      <c r="I45" s="499"/>
      <c r="J45" s="499"/>
      <c r="K45" s="499"/>
      <c r="L45" s="499"/>
      <c r="M45" s="499"/>
      <c r="N45" s="500"/>
      <c r="O45" s="6"/>
      <c r="P45" s="6"/>
      <c r="Q45" s="6"/>
      <c r="R45" s="6"/>
      <c r="S45" s="6"/>
      <c r="T45" s="6"/>
      <c r="U45" s="6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</row>
    <row r="46" spans="2:36" ht="60" customHeight="1">
      <c r="B46" s="501" t="s">
        <v>8</v>
      </c>
      <c r="C46" s="503" t="s">
        <v>9</v>
      </c>
      <c r="D46" s="504"/>
      <c r="E46" s="504"/>
      <c r="F46" s="505"/>
      <c r="G46" s="505"/>
      <c r="H46" s="505"/>
      <c r="I46" s="419" t="s">
        <v>10</v>
      </c>
      <c r="J46" s="421" t="s">
        <v>11</v>
      </c>
      <c r="K46" s="421" t="s">
        <v>12</v>
      </c>
      <c r="L46" s="427" t="s">
        <v>13</v>
      </c>
      <c r="M46" s="429" t="s">
        <v>14</v>
      </c>
      <c r="N46" s="430"/>
      <c r="O46" s="496" t="s">
        <v>15</v>
      </c>
      <c r="P46" s="488"/>
      <c r="Q46" s="487" t="s">
        <v>16</v>
      </c>
      <c r="R46" s="488"/>
      <c r="S46" s="487" t="s">
        <v>17</v>
      </c>
      <c r="T46" s="488"/>
      <c r="U46" s="487" t="s">
        <v>18</v>
      </c>
      <c r="V46" s="488"/>
      <c r="W46" s="487" t="s">
        <v>19</v>
      </c>
      <c r="X46" s="488"/>
      <c r="Y46" s="487" t="s">
        <v>20</v>
      </c>
      <c r="Z46" s="488"/>
      <c r="AA46" s="487" t="s">
        <v>21</v>
      </c>
      <c r="AB46" s="488"/>
      <c r="AC46" s="487" t="s">
        <v>22</v>
      </c>
      <c r="AD46" s="488"/>
      <c r="AE46" s="487" t="s">
        <v>23</v>
      </c>
      <c r="AF46" s="489"/>
      <c r="AG46" s="490" t="s">
        <v>24</v>
      </c>
      <c r="AH46" s="492" t="s">
        <v>25</v>
      </c>
      <c r="AI46" s="494" t="s">
        <v>26</v>
      </c>
      <c r="AJ46" s="482" t="s">
        <v>27</v>
      </c>
    </row>
    <row r="47" spans="2:36" ht="60" customHeight="1" thickBot="1">
      <c r="B47" s="502"/>
      <c r="C47" s="506"/>
      <c r="D47" s="507"/>
      <c r="E47" s="507"/>
      <c r="F47" s="507"/>
      <c r="G47" s="507"/>
      <c r="H47" s="507"/>
      <c r="I47" s="420"/>
      <c r="J47" s="422" t="s">
        <v>11</v>
      </c>
      <c r="K47" s="422"/>
      <c r="L47" s="428"/>
      <c r="M47" s="431"/>
      <c r="N47" s="432"/>
      <c r="O47" s="78" t="s">
        <v>28</v>
      </c>
      <c r="P47" s="79" t="s">
        <v>29</v>
      </c>
      <c r="Q47" s="80" t="s">
        <v>28</v>
      </c>
      <c r="R47" s="79" t="s">
        <v>29</v>
      </c>
      <c r="S47" s="80" t="s">
        <v>28</v>
      </c>
      <c r="T47" s="79" t="s">
        <v>29</v>
      </c>
      <c r="U47" s="80" t="s">
        <v>28</v>
      </c>
      <c r="V47" s="79" t="s">
        <v>29</v>
      </c>
      <c r="W47" s="80" t="s">
        <v>28</v>
      </c>
      <c r="X47" s="79" t="s">
        <v>29</v>
      </c>
      <c r="Y47" s="80" t="s">
        <v>28</v>
      </c>
      <c r="Z47" s="79" t="s">
        <v>29</v>
      </c>
      <c r="AA47" s="80" t="s">
        <v>28</v>
      </c>
      <c r="AB47" s="79" t="s">
        <v>30</v>
      </c>
      <c r="AC47" s="80" t="s">
        <v>28</v>
      </c>
      <c r="AD47" s="79" t="s">
        <v>30</v>
      </c>
      <c r="AE47" s="80" t="s">
        <v>28</v>
      </c>
      <c r="AF47" s="81" t="s">
        <v>30</v>
      </c>
      <c r="AG47" s="491"/>
      <c r="AH47" s="493"/>
      <c r="AI47" s="495"/>
      <c r="AJ47" s="483"/>
    </row>
    <row r="48" spans="2:36" ht="30.75" thickBot="1">
      <c r="B48" s="12" t="s">
        <v>31</v>
      </c>
      <c r="C48" s="443"/>
      <c r="D48" s="444"/>
      <c r="E48" s="444"/>
      <c r="F48" s="444"/>
      <c r="G48" s="444"/>
      <c r="H48" s="444"/>
      <c r="I48" s="13"/>
      <c r="J48" s="14"/>
      <c r="K48" s="15"/>
      <c r="L48" s="15"/>
      <c r="M48" s="445"/>
      <c r="N48" s="446"/>
      <c r="O48" s="16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8"/>
      <c r="AG48" s="19"/>
      <c r="AH48" s="20"/>
      <c r="AI48" s="20"/>
      <c r="AJ48" s="21"/>
    </row>
    <row r="49" spans="2:36" ht="15.75" thickBot="1">
      <c r="B49" s="447"/>
      <c r="C49" s="448"/>
      <c r="D49" s="448"/>
      <c r="E49" s="448"/>
      <c r="F49" s="449"/>
      <c r="G49" s="449"/>
      <c r="H49" s="449"/>
      <c r="I49" s="449"/>
      <c r="J49" s="449"/>
      <c r="K49" s="449"/>
      <c r="L49" s="449"/>
      <c r="M49" s="449"/>
      <c r="N49" s="449"/>
      <c r="O49" s="449"/>
      <c r="P49" s="449"/>
      <c r="Q49" s="449"/>
      <c r="R49" s="449"/>
      <c r="S49" s="449"/>
      <c r="T49" s="449"/>
      <c r="U49" s="449"/>
      <c r="V49" s="449"/>
      <c r="W49" s="449"/>
      <c r="X49" s="449"/>
      <c r="Y49" s="449"/>
      <c r="Z49" s="449"/>
      <c r="AA49" s="449"/>
      <c r="AB49" s="449"/>
      <c r="AC49" s="449"/>
      <c r="AD49" s="449"/>
      <c r="AE49" s="449"/>
      <c r="AF49" s="449"/>
      <c r="AG49" s="449"/>
      <c r="AH49" s="449"/>
      <c r="AI49" s="449"/>
      <c r="AJ49" s="450"/>
    </row>
    <row r="50" spans="2:36" ht="15.75" thickBot="1">
      <c r="B50" s="451"/>
      <c r="C50" s="452"/>
      <c r="D50" s="452"/>
      <c r="E50" s="452"/>
      <c r="F50" s="452"/>
      <c r="G50" s="452"/>
      <c r="H50" s="452"/>
      <c r="I50" s="484"/>
      <c r="J50" s="452"/>
      <c r="K50" s="452"/>
      <c r="L50" s="452"/>
      <c r="M50" s="452"/>
      <c r="N50" s="452"/>
      <c r="O50" s="452"/>
      <c r="P50" s="452"/>
      <c r="Q50" s="452"/>
      <c r="R50" s="484"/>
      <c r="S50" s="452"/>
      <c r="T50" s="452"/>
      <c r="U50" s="452"/>
      <c r="V50" s="452"/>
      <c r="W50" s="452"/>
      <c r="X50" s="452"/>
      <c r="Y50" s="452"/>
      <c r="Z50" s="452"/>
      <c r="AA50" s="452"/>
      <c r="AB50" s="452"/>
      <c r="AC50" s="452"/>
      <c r="AD50" s="452"/>
      <c r="AE50" s="452"/>
      <c r="AF50" s="452"/>
      <c r="AG50" s="452"/>
      <c r="AH50" s="452"/>
      <c r="AI50" s="452"/>
      <c r="AJ50" s="453"/>
    </row>
    <row r="51" spans="2:36" ht="48" thickBot="1">
      <c r="B51" s="22" t="s">
        <v>32</v>
      </c>
      <c r="C51" s="23" t="s">
        <v>33</v>
      </c>
      <c r="D51" s="23" t="s">
        <v>34</v>
      </c>
      <c r="E51" s="23" t="s">
        <v>35</v>
      </c>
      <c r="F51" s="23" t="s">
        <v>36</v>
      </c>
      <c r="G51" s="23" t="s">
        <v>37</v>
      </c>
      <c r="H51" s="24" t="s">
        <v>38</v>
      </c>
      <c r="I51" s="110" t="s">
        <v>39</v>
      </c>
      <c r="J51" s="26"/>
      <c r="K51" s="27"/>
      <c r="L51" s="27"/>
      <c r="M51" s="485"/>
      <c r="N51" s="486"/>
      <c r="O51" s="111">
        <f>SUM(O52:O54)</f>
        <v>53046</v>
      </c>
      <c r="P51" s="112">
        <v>1</v>
      </c>
      <c r="Q51" s="113">
        <f>SUM(Q52:Q54)</f>
        <v>37132</v>
      </c>
      <c r="R51" s="114">
        <v>1</v>
      </c>
      <c r="S51" s="113">
        <f>SUM(S52:S54)</f>
        <v>0</v>
      </c>
      <c r="T51" s="115">
        <v>1</v>
      </c>
      <c r="U51" s="113">
        <f>SUM(U52:U54)</f>
        <v>0</v>
      </c>
      <c r="V51" s="115">
        <v>1</v>
      </c>
      <c r="W51" s="111">
        <f>SUM(W52:W54)</f>
        <v>0</v>
      </c>
      <c r="X51" s="115">
        <v>1</v>
      </c>
      <c r="Y51" s="111">
        <f>SUM(Y52:Y54)</f>
        <v>0</v>
      </c>
      <c r="Z51" s="115">
        <v>1</v>
      </c>
      <c r="AA51" s="111">
        <f>SUM(AA52:AA54)</f>
        <v>0</v>
      </c>
      <c r="AB51" s="115">
        <v>1</v>
      </c>
      <c r="AC51" s="111">
        <f>SUM(AC52:AC54)</f>
        <v>0</v>
      </c>
      <c r="AD51" s="115">
        <v>1</v>
      </c>
      <c r="AE51" s="86">
        <f>+O51+Q51+S51+U51+W51+Y51+AA51+AC51</f>
        <v>90178</v>
      </c>
      <c r="AF51" s="34">
        <f>+P51+R51+T51+V51+X51+Z51+AB51+AD51</f>
        <v>8</v>
      </c>
      <c r="AG51" s="87">
        <f>SUM(AG52:AG54)</f>
        <v>1050</v>
      </c>
      <c r="AH51" s="36"/>
      <c r="AI51" s="36"/>
      <c r="AJ51" s="37"/>
    </row>
    <row r="52" spans="2:36" ht="57.75" thickBot="1">
      <c r="B52" s="517"/>
      <c r="C52" s="60"/>
      <c r="D52" s="90" t="s">
        <v>190</v>
      </c>
      <c r="E52" s="142" t="s">
        <v>220</v>
      </c>
      <c r="F52" s="58"/>
      <c r="G52" s="43"/>
      <c r="H52" s="44" t="s">
        <v>221</v>
      </c>
      <c r="I52" s="142" t="s">
        <v>220</v>
      </c>
      <c r="J52" s="144">
        <v>0</v>
      </c>
      <c r="K52" s="147">
        <v>20</v>
      </c>
      <c r="L52" s="147">
        <v>5</v>
      </c>
      <c r="M52" s="518"/>
      <c r="N52" s="519"/>
      <c r="O52" s="96">
        <v>10609</v>
      </c>
      <c r="P52" s="96"/>
      <c r="Q52" s="97">
        <v>10609</v>
      </c>
      <c r="R52" s="96"/>
      <c r="S52" s="96"/>
      <c r="T52" s="98"/>
      <c r="U52" s="99">
        <v>0</v>
      </c>
      <c r="V52" s="96"/>
      <c r="W52" s="96">
        <v>0</v>
      </c>
      <c r="X52" s="96"/>
      <c r="Y52" s="96">
        <v>0</v>
      </c>
      <c r="Z52" s="96"/>
      <c r="AA52" s="96">
        <v>0</v>
      </c>
      <c r="AB52" s="96"/>
      <c r="AC52" s="96">
        <v>0</v>
      </c>
      <c r="AD52" s="96"/>
      <c r="AE52" s="96">
        <f>+Q52+O52</f>
        <v>21218</v>
      </c>
      <c r="AF52" s="34">
        <f>+P52+R52+T52+V52+X52+Z52+AB52+AD52</f>
        <v>0</v>
      </c>
      <c r="AG52" s="104">
        <v>700</v>
      </c>
      <c r="AH52" s="520"/>
      <c r="AI52" s="521"/>
      <c r="AJ52" s="522"/>
    </row>
    <row r="53" spans="2:36" ht="72" thickBot="1">
      <c r="B53" s="517"/>
      <c r="C53" s="60"/>
      <c r="D53" s="90" t="s">
        <v>190</v>
      </c>
      <c r="E53" s="142" t="s">
        <v>222</v>
      </c>
      <c r="F53" s="58"/>
      <c r="G53" s="43"/>
      <c r="H53" s="44" t="s">
        <v>223</v>
      </c>
      <c r="I53" s="142" t="s">
        <v>222</v>
      </c>
      <c r="J53" s="144">
        <v>0</v>
      </c>
      <c r="K53" s="147">
        <v>50</v>
      </c>
      <c r="L53" s="147">
        <v>50</v>
      </c>
      <c r="M53" s="518"/>
      <c r="N53" s="519"/>
      <c r="O53" s="96">
        <v>15914</v>
      </c>
      <c r="P53" s="96"/>
      <c r="Q53" s="97">
        <v>10609</v>
      </c>
      <c r="R53" s="96"/>
      <c r="S53" s="96"/>
      <c r="T53" s="98"/>
      <c r="U53" s="99">
        <v>0</v>
      </c>
      <c r="V53" s="96"/>
      <c r="W53" s="96">
        <v>0</v>
      </c>
      <c r="X53" s="96"/>
      <c r="Y53" s="96">
        <v>0</v>
      </c>
      <c r="Z53" s="96"/>
      <c r="AA53" s="96">
        <v>0</v>
      </c>
      <c r="AB53" s="96"/>
      <c r="AC53" s="96">
        <v>0</v>
      </c>
      <c r="AD53" s="96"/>
      <c r="AE53" s="96">
        <f>+Q53+O53</f>
        <v>26523</v>
      </c>
      <c r="AF53" s="34">
        <f>+P53+R53+T53+V53+X53+Z53+AB53+AD53</f>
        <v>0</v>
      </c>
      <c r="AG53" s="104">
        <v>350</v>
      </c>
      <c r="AH53" s="520"/>
      <c r="AI53" s="521"/>
      <c r="AJ53" s="522"/>
    </row>
    <row r="54" spans="2:36" ht="85.5">
      <c r="B54" s="517"/>
      <c r="C54" s="148"/>
      <c r="D54" s="90" t="s">
        <v>190</v>
      </c>
      <c r="E54" s="142" t="s">
        <v>224</v>
      </c>
      <c r="F54" s="58"/>
      <c r="G54" s="43"/>
      <c r="H54" s="44" t="s">
        <v>225</v>
      </c>
      <c r="I54" s="142" t="s">
        <v>224</v>
      </c>
      <c r="J54" s="144">
        <v>0</v>
      </c>
      <c r="K54" s="147">
        <v>50</v>
      </c>
      <c r="L54" s="147">
        <v>50</v>
      </c>
      <c r="M54" s="518"/>
      <c r="N54" s="519"/>
      <c r="O54" s="96">
        <v>26523</v>
      </c>
      <c r="P54" s="96"/>
      <c r="Q54" s="97">
        <v>15914</v>
      </c>
      <c r="R54" s="96"/>
      <c r="S54" s="96"/>
      <c r="T54" s="98"/>
      <c r="U54" s="99">
        <v>0</v>
      </c>
      <c r="V54" s="96"/>
      <c r="W54" s="96">
        <v>0</v>
      </c>
      <c r="X54" s="96"/>
      <c r="Y54" s="96">
        <v>0</v>
      </c>
      <c r="Z54" s="96"/>
      <c r="AA54" s="96">
        <v>0</v>
      </c>
      <c r="AB54" s="96"/>
      <c r="AC54" s="96">
        <v>0</v>
      </c>
      <c r="AD54" s="96"/>
      <c r="AE54" s="96">
        <f>+Q54+O54</f>
        <v>42437</v>
      </c>
      <c r="AF54" s="34"/>
      <c r="AG54" s="104"/>
      <c r="AH54" s="520"/>
      <c r="AI54" s="521"/>
      <c r="AJ54" s="522"/>
    </row>
    <row r="55" spans="2:36" ht="15">
      <c r="B55" s="481"/>
      <c r="C55" s="481"/>
      <c r="D55" s="481"/>
      <c r="E55" s="481"/>
      <c r="F55" s="481"/>
      <c r="G55" s="481"/>
      <c r="H55" s="481"/>
      <c r="I55" s="481"/>
      <c r="J55" s="481"/>
      <c r="K55" s="481"/>
      <c r="L55" s="481"/>
      <c r="M55" s="481"/>
      <c r="N55" s="481"/>
      <c r="O55" s="481"/>
      <c r="P55" s="481"/>
      <c r="Q55" s="481"/>
      <c r="R55" s="481"/>
      <c r="S55" s="481"/>
      <c r="T55" s="481"/>
      <c r="U55" s="481"/>
      <c r="V55" s="481"/>
      <c r="W55" s="481"/>
      <c r="X55" s="481"/>
      <c r="Y55" s="481"/>
      <c r="Z55" s="481"/>
      <c r="AA55" s="481"/>
      <c r="AB55" s="481"/>
      <c r="AC55" s="481"/>
      <c r="AD55" s="481"/>
      <c r="AE55" s="481"/>
      <c r="AF55" s="481"/>
      <c r="AG55" s="481"/>
      <c r="AH55" s="481"/>
      <c r="AI55" s="481"/>
      <c r="AJ55" s="481"/>
    </row>
    <row r="56" ht="15"/>
    <row r="57" ht="15"/>
    <row r="58" ht="15"/>
    <row r="59" spans="2:36" ht="15.75" thickBot="1">
      <c r="B59" s="1"/>
      <c r="C59" s="1"/>
      <c r="D59" s="2"/>
      <c r="E59" s="2"/>
      <c r="F59" s="2"/>
      <c r="G59" s="2"/>
      <c r="H59" s="3"/>
      <c r="I59" s="3"/>
      <c r="J59" s="3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</row>
    <row r="60" spans="2:36" ht="15">
      <c r="B60" s="377" t="s">
        <v>0</v>
      </c>
      <c r="C60" s="378"/>
      <c r="D60" s="378"/>
      <c r="E60" s="378"/>
      <c r="F60" s="378"/>
      <c r="G60" s="378"/>
      <c r="H60" s="378"/>
      <c r="I60" s="378"/>
      <c r="J60" s="378"/>
      <c r="K60" s="378"/>
      <c r="L60" s="378"/>
      <c r="M60" s="378"/>
      <c r="N60" s="378"/>
      <c r="O60" s="378"/>
      <c r="P60" s="378"/>
      <c r="Q60" s="378"/>
      <c r="R60" s="378"/>
      <c r="S60" s="378"/>
      <c r="T60" s="378"/>
      <c r="U60" s="378"/>
      <c r="V60" s="378"/>
      <c r="W60" s="378"/>
      <c r="X60" s="378"/>
      <c r="Y60" s="378"/>
      <c r="Z60" s="378"/>
      <c r="AA60" s="378"/>
      <c r="AB60" s="378"/>
      <c r="AC60" s="378"/>
      <c r="AD60" s="378"/>
      <c r="AE60" s="378"/>
      <c r="AF60" s="378"/>
      <c r="AG60" s="378"/>
      <c r="AH60" s="378"/>
      <c r="AI60" s="378"/>
      <c r="AJ60" s="379"/>
    </row>
    <row r="61" spans="2:36" ht="15.75" thickBot="1">
      <c r="B61" s="380" t="s">
        <v>1</v>
      </c>
      <c r="C61" s="381"/>
      <c r="D61" s="381"/>
      <c r="E61" s="381"/>
      <c r="F61" s="381"/>
      <c r="G61" s="381"/>
      <c r="H61" s="381"/>
      <c r="I61" s="381"/>
      <c r="J61" s="381"/>
      <c r="K61" s="381"/>
      <c r="L61" s="381"/>
      <c r="M61" s="381"/>
      <c r="N61" s="381"/>
      <c r="O61" s="381"/>
      <c r="P61" s="381"/>
      <c r="Q61" s="381"/>
      <c r="R61" s="381"/>
      <c r="S61" s="381"/>
      <c r="T61" s="381"/>
      <c r="U61" s="381"/>
      <c r="V61" s="381"/>
      <c r="W61" s="381"/>
      <c r="X61" s="381"/>
      <c r="Y61" s="381"/>
      <c r="Z61" s="381"/>
      <c r="AA61" s="381"/>
      <c r="AB61" s="381"/>
      <c r="AC61" s="381"/>
      <c r="AD61" s="381"/>
      <c r="AE61" s="381"/>
      <c r="AF61" s="381"/>
      <c r="AG61" s="381"/>
      <c r="AH61" s="381"/>
      <c r="AI61" s="381"/>
      <c r="AJ61" s="382"/>
    </row>
    <row r="62" spans="2:36" ht="15.75">
      <c r="B62" s="508" t="s">
        <v>2</v>
      </c>
      <c r="C62" s="509"/>
      <c r="D62" s="509"/>
      <c r="E62" s="509"/>
      <c r="F62" s="509"/>
      <c r="G62" s="509"/>
      <c r="H62" s="510"/>
      <c r="I62" s="511" t="s">
        <v>187</v>
      </c>
      <c r="J62" s="512"/>
      <c r="K62" s="512"/>
      <c r="L62" s="512"/>
      <c r="M62" s="512"/>
      <c r="N62" s="512"/>
      <c r="O62" s="512"/>
      <c r="P62" s="512"/>
      <c r="Q62" s="512"/>
      <c r="R62" s="512"/>
      <c r="S62" s="512"/>
      <c r="T62" s="513"/>
      <c r="U62" s="514" t="s">
        <v>4</v>
      </c>
      <c r="V62" s="515"/>
      <c r="W62" s="515"/>
      <c r="X62" s="515"/>
      <c r="Y62" s="515"/>
      <c r="Z62" s="515"/>
      <c r="AA62" s="515"/>
      <c r="AB62" s="515"/>
      <c r="AC62" s="515"/>
      <c r="AD62" s="515"/>
      <c r="AE62" s="515"/>
      <c r="AF62" s="515"/>
      <c r="AG62" s="515"/>
      <c r="AH62" s="515"/>
      <c r="AI62" s="515"/>
      <c r="AJ62" s="516"/>
    </row>
    <row r="63" spans="2:36" ht="16.5" thickBot="1">
      <c r="B63" s="4" t="s">
        <v>5</v>
      </c>
      <c r="C63" s="497" t="s">
        <v>226</v>
      </c>
      <c r="D63" s="497"/>
      <c r="E63" s="5"/>
      <c r="F63" s="498" t="s">
        <v>80</v>
      </c>
      <c r="G63" s="499"/>
      <c r="H63" s="499"/>
      <c r="I63" s="499"/>
      <c r="J63" s="499"/>
      <c r="K63" s="499"/>
      <c r="L63" s="499"/>
      <c r="M63" s="499"/>
      <c r="N63" s="500"/>
      <c r="O63" s="6"/>
      <c r="P63" s="6"/>
      <c r="Q63" s="6"/>
      <c r="R63" s="6"/>
      <c r="S63" s="6"/>
      <c r="T63" s="6"/>
      <c r="U63" s="6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</row>
    <row r="64" spans="2:36" ht="45" customHeight="1">
      <c r="B64" s="501" t="s">
        <v>8</v>
      </c>
      <c r="C64" s="503" t="s">
        <v>9</v>
      </c>
      <c r="D64" s="504"/>
      <c r="E64" s="504"/>
      <c r="F64" s="505"/>
      <c r="G64" s="505"/>
      <c r="H64" s="505"/>
      <c r="I64" s="419" t="s">
        <v>10</v>
      </c>
      <c r="J64" s="421" t="s">
        <v>11</v>
      </c>
      <c r="K64" s="421" t="s">
        <v>12</v>
      </c>
      <c r="L64" s="427" t="s">
        <v>13</v>
      </c>
      <c r="M64" s="429" t="s">
        <v>14</v>
      </c>
      <c r="N64" s="430"/>
      <c r="O64" s="496" t="s">
        <v>15</v>
      </c>
      <c r="P64" s="488"/>
      <c r="Q64" s="487" t="s">
        <v>16</v>
      </c>
      <c r="R64" s="488"/>
      <c r="S64" s="487" t="s">
        <v>17</v>
      </c>
      <c r="T64" s="488"/>
      <c r="U64" s="487" t="s">
        <v>18</v>
      </c>
      <c r="V64" s="488"/>
      <c r="W64" s="487" t="s">
        <v>19</v>
      </c>
      <c r="X64" s="488"/>
      <c r="Y64" s="487" t="s">
        <v>20</v>
      </c>
      <c r="Z64" s="488"/>
      <c r="AA64" s="487" t="s">
        <v>21</v>
      </c>
      <c r="AB64" s="488"/>
      <c r="AC64" s="487" t="s">
        <v>22</v>
      </c>
      <c r="AD64" s="488"/>
      <c r="AE64" s="487" t="s">
        <v>23</v>
      </c>
      <c r="AF64" s="489"/>
      <c r="AG64" s="490" t="s">
        <v>24</v>
      </c>
      <c r="AH64" s="492" t="s">
        <v>25</v>
      </c>
      <c r="AI64" s="494" t="s">
        <v>26</v>
      </c>
      <c r="AJ64" s="482" t="s">
        <v>27</v>
      </c>
    </row>
    <row r="65" spans="2:36" ht="45" customHeight="1" thickBot="1">
      <c r="B65" s="502"/>
      <c r="C65" s="506"/>
      <c r="D65" s="507"/>
      <c r="E65" s="507"/>
      <c r="F65" s="507"/>
      <c r="G65" s="507"/>
      <c r="H65" s="507"/>
      <c r="I65" s="420"/>
      <c r="J65" s="422" t="s">
        <v>11</v>
      </c>
      <c r="K65" s="422"/>
      <c r="L65" s="428"/>
      <c r="M65" s="431"/>
      <c r="N65" s="432"/>
      <c r="O65" s="78" t="s">
        <v>28</v>
      </c>
      <c r="P65" s="79" t="s">
        <v>29</v>
      </c>
      <c r="Q65" s="80" t="s">
        <v>28</v>
      </c>
      <c r="R65" s="79" t="s">
        <v>29</v>
      </c>
      <c r="S65" s="80" t="s">
        <v>28</v>
      </c>
      <c r="T65" s="79" t="s">
        <v>29</v>
      </c>
      <c r="U65" s="80" t="s">
        <v>28</v>
      </c>
      <c r="V65" s="79" t="s">
        <v>29</v>
      </c>
      <c r="W65" s="80" t="s">
        <v>28</v>
      </c>
      <c r="X65" s="79" t="s">
        <v>29</v>
      </c>
      <c r="Y65" s="80" t="s">
        <v>28</v>
      </c>
      <c r="Z65" s="79" t="s">
        <v>29</v>
      </c>
      <c r="AA65" s="80" t="s">
        <v>28</v>
      </c>
      <c r="AB65" s="79" t="s">
        <v>30</v>
      </c>
      <c r="AC65" s="80" t="s">
        <v>28</v>
      </c>
      <c r="AD65" s="79" t="s">
        <v>30</v>
      </c>
      <c r="AE65" s="80" t="s">
        <v>28</v>
      </c>
      <c r="AF65" s="81" t="s">
        <v>30</v>
      </c>
      <c r="AG65" s="491"/>
      <c r="AH65" s="493"/>
      <c r="AI65" s="495"/>
      <c r="AJ65" s="483"/>
    </row>
    <row r="66" spans="2:36" ht="30.75" thickBot="1">
      <c r="B66" s="12" t="s">
        <v>31</v>
      </c>
      <c r="C66" s="443"/>
      <c r="D66" s="444"/>
      <c r="E66" s="444"/>
      <c r="F66" s="444"/>
      <c r="G66" s="444"/>
      <c r="H66" s="444"/>
      <c r="I66" s="13"/>
      <c r="J66" s="14"/>
      <c r="K66" s="15"/>
      <c r="L66" s="15"/>
      <c r="M66" s="445"/>
      <c r="N66" s="446"/>
      <c r="O66" s="16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8"/>
      <c r="AG66" s="19"/>
      <c r="AH66" s="20"/>
      <c r="AI66" s="20"/>
      <c r="AJ66" s="21"/>
    </row>
    <row r="67" spans="2:36" ht="15.75" thickBot="1">
      <c r="B67" s="447"/>
      <c r="C67" s="448"/>
      <c r="D67" s="448"/>
      <c r="E67" s="448"/>
      <c r="F67" s="449"/>
      <c r="G67" s="449"/>
      <c r="H67" s="449"/>
      <c r="I67" s="449"/>
      <c r="J67" s="449"/>
      <c r="K67" s="449"/>
      <c r="L67" s="449"/>
      <c r="M67" s="449"/>
      <c r="N67" s="449"/>
      <c r="O67" s="449"/>
      <c r="P67" s="449"/>
      <c r="Q67" s="449"/>
      <c r="R67" s="449"/>
      <c r="S67" s="449"/>
      <c r="T67" s="449"/>
      <c r="U67" s="449"/>
      <c r="V67" s="449"/>
      <c r="W67" s="449"/>
      <c r="X67" s="449"/>
      <c r="Y67" s="449"/>
      <c r="Z67" s="449"/>
      <c r="AA67" s="449"/>
      <c r="AB67" s="449"/>
      <c r="AC67" s="449"/>
      <c r="AD67" s="449"/>
      <c r="AE67" s="449"/>
      <c r="AF67" s="449"/>
      <c r="AG67" s="449"/>
      <c r="AH67" s="449"/>
      <c r="AI67" s="449"/>
      <c r="AJ67" s="450"/>
    </row>
    <row r="68" spans="2:36" ht="15.75" thickBot="1">
      <c r="B68" s="451"/>
      <c r="C68" s="452"/>
      <c r="D68" s="452"/>
      <c r="E68" s="452"/>
      <c r="F68" s="452"/>
      <c r="G68" s="452"/>
      <c r="H68" s="452"/>
      <c r="I68" s="484"/>
      <c r="J68" s="452"/>
      <c r="K68" s="452"/>
      <c r="L68" s="452"/>
      <c r="M68" s="452"/>
      <c r="N68" s="452"/>
      <c r="O68" s="452"/>
      <c r="P68" s="452"/>
      <c r="Q68" s="452"/>
      <c r="R68" s="484"/>
      <c r="S68" s="452"/>
      <c r="T68" s="452"/>
      <c r="U68" s="452"/>
      <c r="V68" s="452"/>
      <c r="W68" s="452"/>
      <c r="X68" s="452"/>
      <c r="Y68" s="452"/>
      <c r="Z68" s="452"/>
      <c r="AA68" s="452"/>
      <c r="AB68" s="452"/>
      <c r="AC68" s="452"/>
      <c r="AD68" s="452"/>
      <c r="AE68" s="452"/>
      <c r="AF68" s="452"/>
      <c r="AG68" s="452"/>
      <c r="AH68" s="452"/>
      <c r="AI68" s="452"/>
      <c r="AJ68" s="453"/>
    </row>
    <row r="69" spans="2:36" ht="35.25" thickBot="1">
      <c r="B69" s="22" t="s">
        <v>32</v>
      </c>
      <c r="C69" s="23" t="s">
        <v>33</v>
      </c>
      <c r="D69" s="23" t="s">
        <v>34</v>
      </c>
      <c r="E69" s="23" t="s">
        <v>35</v>
      </c>
      <c r="F69" s="23" t="s">
        <v>36</v>
      </c>
      <c r="G69" s="23" t="s">
        <v>37</v>
      </c>
      <c r="H69" s="24" t="s">
        <v>38</v>
      </c>
      <c r="I69" s="110" t="s">
        <v>39</v>
      </c>
      <c r="J69" s="26"/>
      <c r="K69" s="27"/>
      <c r="L69" s="27"/>
      <c r="M69" s="485"/>
      <c r="N69" s="486"/>
      <c r="O69" s="111">
        <f>SUM(O70:O70)</f>
        <v>16550</v>
      </c>
      <c r="P69" s="112">
        <v>1</v>
      </c>
      <c r="Q69" s="113">
        <f>SUM(Q70:Q70)</f>
        <v>0</v>
      </c>
      <c r="R69" s="114">
        <v>1</v>
      </c>
      <c r="S69" s="113">
        <f>SUM(S70:S70)</f>
        <v>0</v>
      </c>
      <c r="T69" s="115">
        <v>1</v>
      </c>
      <c r="U69" s="113">
        <f>SUM(U70:U70)</f>
        <v>0</v>
      </c>
      <c r="V69" s="115">
        <v>1</v>
      </c>
      <c r="W69" s="111">
        <f>SUM(W70:W70)</f>
        <v>0</v>
      </c>
      <c r="X69" s="115">
        <v>1</v>
      </c>
      <c r="Y69" s="111">
        <f>SUM(Y70:Y70)</f>
        <v>0</v>
      </c>
      <c r="Z69" s="115">
        <v>1</v>
      </c>
      <c r="AA69" s="111">
        <f>SUM(AA70:AA70)</f>
        <v>0</v>
      </c>
      <c r="AB69" s="115">
        <v>1</v>
      </c>
      <c r="AC69" s="111">
        <f>SUM(AC70:AC70)</f>
        <v>0</v>
      </c>
      <c r="AD69" s="115">
        <v>1</v>
      </c>
      <c r="AE69" s="86">
        <f>+O69+Q69+S69+U69+W69+Y69+AA69+AC69</f>
        <v>16550</v>
      </c>
      <c r="AF69" s="34">
        <f>+P69+R69+T69+V69+X69+Z69+AB69+AD69</f>
        <v>8</v>
      </c>
      <c r="AG69" s="87">
        <f>SUM(AG70:AG70)</f>
        <v>12000</v>
      </c>
      <c r="AH69" s="36"/>
      <c r="AI69" s="36"/>
      <c r="AJ69" s="37"/>
    </row>
    <row r="70" spans="2:36" ht="58.5" customHeight="1">
      <c r="B70" s="38" t="s">
        <v>189</v>
      </c>
      <c r="C70" s="39"/>
      <c r="D70" s="90" t="s">
        <v>190</v>
      </c>
      <c r="E70" s="117" t="s">
        <v>227</v>
      </c>
      <c r="F70" s="42"/>
      <c r="G70" s="43"/>
      <c r="H70" s="149" t="s">
        <v>228</v>
      </c>
      <c r="I70" s="117" t="s">
        <v>227</v>
      </c>
      <c r="J70" s="120">
        <v>0</v>
      </c>
      <c r="K70" s="121">
        <v>469</v>
      </c>
      <c r="L70" s="121">
        <v>469</v>
      </c>
      <c r="M70" s="479"/>
      <c r="N70" s="480"/>
      <c r="O70" s="138">
        <v>16550</v>
      </c>
      <c r="P70" s="138"/>
      <c r="Q70" s="139">
        <v>0</v>
      </c>
      <c r="R70" s="138"/>
      <c r="S70" s="138"/>
      <c r="T70" s="150"/>
      <c r="U70" s="141">
        <v>0</v>
      </c>
      <c r="V70" s="138"/>
      <c r="W70" s="138">
        <v>0</v>
      </c>
      <c r="X70" s="138"/>
      <c r="Y70" s="138">
        <v>0</v>
      </c>
      <c r="Z70" s="138"/>
      <c r="AA70" s="138">
        <v>0</v>
      </c>
      <c r="AB70" s="138"/>
      <c r="AC70" s="138">
        <v>0</v>
      </c>
      <c r="AD70" s="138"/>
      <c r="AE70" s="138">
        <f>+O70</f>
        <v>16550</v>
      </c>
      <c r="AF70" s="34">
        <f>+P70+R70+T70+V70+X70+Z70+AB70+AD70</f>
        <v>0</v>
      </c>
      <c r="AG70" s="100">
        <v>12000</v>
      </c>
      <c r="AH70" s="54" t="s">
        <v>43</v>
      </c>
      <c r="AI70" s="55" t="s">
        <v>44</v>
      </c>
      <c r="AJ70" s="56" t="s">
        <v>45</v>
      </c>
    </row>
    <row r="71" spans="2:36" ht="15">
      <c r="B71" s="481"/>
      <c r="C71" s="481"/>
      <c r="D71" s="481"/>
      <c r="E71" s="481"/>
      <c r="F71" s="481"/>
      <c r="G71" s="481"/>
      <c r="H71" s="481"/>
      <c r="I71" s="481"/>
      <c r="J71" s="481"/>
      <c r="K71" s="481"/>
      <c r="L71" s="481"/>
      <c r="M71" s="481"/>
      <c r="N71" s="481"/>
      <c r="O71" s="481"/>
      <c r="P71" s="481"/>
      <c r="Q71" s="481"/>
      <c r="R71" s="481"/>
      <c r="S71" s="481"/>
      <c r="T71" s="481"/>
      <c r="U71" s="481"/>
      <c r="V71" s="481"/>
      <c r="W71" s="481"/>
      <c r="X71" s="481"/>
      <c r="Y71" s="481"/>
      <c r="Z71" s="481"/>
      <c r="AA71" s="481"/>
      <c r="AB71" s="481"/>
      <c r="AC71" s="481"/>
      <c r="AD71" s="481"/>
      <c r="AE71" s="481"/>
      <c r="AF71" s="481"/>
      <c r="AG71" s="481"/>
      <c r="AH71" s="481"/>
      <c r="AI71" s="481"/>
      <c r="AJ71" s="481"/>
    </row>
  </sheetData>
  <sheetProtection password="8CC8" sheet="1" formatCells="0" formatColumns="0" formatRows="0" insertColumns="0" insertRows="0" insertHyperlinks="0" deleteColumns="0" deleteRows="0" sort="0" autoFilter="0" pivotTables="0"/>
  <mergeCells count="151">
    <mergeCell ref="B2:AJ2"/>
    <mergeCell ref="B3:AJ3"/>
    <mergeCell ref="B4:H4"/>
    <mergeCell ref="I4:T4"/>
    <mergeCell ref="U4:AJ4"/>
    <mergeCell ref="C5:D5"/>
    <mergeCell ref="F5:N5"/>
    <mergeCell ref="B6:B7"/>
    <mergeCell ref="C6:H7"/>
    <mergeCell ref="I6:I7"/>
    <mergeCell ref="J6:J7"/>
    <mergeCell ref="K6:K7"/>
    <mergeCell ref="L6:L7"/>
    <mergeCell ref="AG6:AG7"/>
    <mergeCell ref="AH6:AH7"/>
    <mergeCell ref="M6:N7"/>
    <mergeCell ref="O6:P6"/>
    <mergeCell ref="Q6:R6"/>
    <mergeCell ref="S6:T6"/>
    <mergeCell ref="U6:V6"/>
    <mergeCell ref="W6:X6"/>
    <mergeCell ref="AI6:AI7"/>
    <mergeCell ref="AJ6:AJ7"/>
    <mergeCell ref="C8:H8"/>
    <mergeCell ref="M8:N8"/>
    <mergeCell ref="B9:AJ9"/>
    <mergeCell ref="B10:AJ10"/>
    <mergeCell ref="Y6:Z6"/>
    <mergeCell ref="AA6:AB6"/>
    <mergeCell ref="AC6:AD6"/>
    <mergeCell ref="AE6:AF6"/>
    <mergeCell ref="M11:N11"/>
    <mergeCell ref="B12:B15"/>
    <mergeCell ref="M12:N12"/>
    <mergeCell ref="AH12:AH15"/>
    <mergeCell ref="AI12:AI15"/>
    <mergeCell ref="AJ12:AJ15"/>
    <mergeCell ref="M13:N13"/>
    <mergeCell ref="M14:N14"/>
    <mergeCell ref="M15:N15"/>
    <mergeCell ref="B16:AJ16"/>
    <mergeCell ref="B22:AJ22"/>
    <mergeCell ref="B23:AJ23"/>
    <mergeCell ref="B24:H24"/>
    <mergeCell ref="I24:T24"/>
    <mergeCell ref="U24:AJ24"/>
    <mergeCell ref="C25:D25"/>
    <mergeCell ref="F25:N25"/>
    <mergeCell ref="B26:B27"/>
    <mergeCell ref="C26:H27"/>
    <mergeCell ref="I26:I27"/>
    <mergeCell ref="J26:J27"/>
    <mergeCell ref="K26:K27"/>
    <mergeCell ref="L26:L27"/>
    <mergeCell ref="M26:N27"/>
    <mergeCell ref="AH26:AH27"/>
    <mergeCell ref="AI26:AI27"/>
    <mergeCell ref="O26:P26"/>
    <mergeCell ref="Q26:R26"/>
    <mergeCell ref="S26:T26"/>
    <mergeCell ref="U26:V26"/>
    <mergeCell ref="W26:X26"/>
    <mergeCell ref="Y26:Z26"/>
    <mergeCell ref="AJ26:AJ27"/>
    <mergeCell ref="C28:H28"/>
    <mergeCell ref="M28:N28"/>
    <mergeCell ref="B29:AJ29"/>
    <mergeCell ref="B30:AJ30"/>
    <mergeCell ref="M31:N31"/>
    <mergeCell ref="AA26:AB26"/>
    <mergeCell ref="AC26:AD26"/>
    <mergeCell ref="AE26:AF26"/>
    <mergeCell ref="AG26:AG27"/>
    <mergeCell ref="B32:B36"/>
    <mergeCell ref="AI32:AI36"/>
    <mergeCell ref="M36:N36"/>
    <mergeCell ref="B37:AJ37"/>
    <mergeCell ref="B42:AJ42"/>
    <mergeCell ref="B43:AJ43"/>
    <mergeCell ref="B44:H44"/>
    <mergeCell ref="I44:T44"/>
    <mergeCell ref="U44:AJ44"/>
    <mergeCell ref="C45:D45"/>
    <mergeCell ref="F45:N45"/>
    <mergeCell ref="B46:B47"/>
    <mergeCell ref="C46:H47"/>
    <mergeCell ref="I46:I47"/>
    <mergeCell ref="J46:J47"/>
    <mergeCell ref="K46:K47"/>
    <mergeCell ref="AE46:AF46"/>
    <mergeCell ref="AG46:AG47"/>
    <mergeCell ref="L46:L47"/>
    <mergeCell ref="M46:N47"/>
    <mergeCell ref="O46:P46"/>
    <mergeCell ref="Q46:R46"/>
    <mergeCell ref="S46:T46"/>
    <mergeCell ref="U46:V46"/>
    <mergeCell ref="AH46:AH47"/>
    <mergeCell ref="AI46:AI47"/>
    <mergeCell ref="AJ46:AJ47"/>
    <mergeCell ref="C48:H48"/>
    <mergeCell ref="M48:N48"/>
    <mergeCell ref="B49:AJ49"/>
    <mergeCell ref="W46:X46"/>
    <mergeCell ref="Y46:Z46"/>
    <mergeCell ref="AA46:AB46"/>
    <mergeCell ref="AC46:AD46"/>
    <mergeCell ref="B50:AJ50"/>
    <mergeCell ref="M51:N51"/>
    <mergeCell ref="B52:B54"/>
    <mergeCell ref="M52:N52"/>
    <mergeCell ref="AH52:AH54"/>
    <mergeCell ref="AI52:AI54"/>
    <mergeCell ref="AJ52:AJ54"/>
    <mergeCell ref="M53:N53"/>
    <mergeCell ref="M54:N54"/>
    <mergeCell ref="B55:AJ55"/>
    <mergeCell ref="B60:AJ60"/>
    <mergeCell ref="B61:AJ61"/>
    <mergeCell ref="B62:H62"/>
    <mergeCell ref="I62:T62"/>
    <mergeCell ref="U62:AJ62"/>
    <mergeCell ref="C63:D63"/>
    <mergeCell ref="F63:N63"/>
    <mergeCell ref="B64:B65"/>
    <mergeCell ref="C64:H65"/>
    <mergeCell ref="I64:I65"/>
    <mergeCell ref="J64:J65"/>
    <mergeCell ref="K64:K65"/>
    <mergeCell ref="L64:L65"/>
    <mergeCell ref="M64:N65"/>
    <mergeCell ref="AE64:AF64"/>
    <mergeCell ref="AG64:AG65"/>
    <mergeCell ref="AH64:AH65"/>
    <mergeCell ref="AI64:AI65"/>
    <mergeCell ref="O64:P64"/>
    <mergeCell ref="Q64:R64"/>
    <mergeCell ref="S64:T64"/>
    <mergeCell ref="U64:V64"/>
    <mergeCell ref="W64:X64"/>
    <mergeCell ref="Y64:Z64"/>
    <mergeCell ref="M70:N70"/>
    <mergeCell ref="B71:AJ71"/>
    <mergeCell ref="AJ64:AJ65"/>
    <mergeCell ref="C66:H66"/>
    <mergeCell ref="M66:N66"/>
    <mergeCell ref="B67:AJ67"/>
    <mergeCell ref="B68:AJ68"/>
    <mergeCell ref="M69:N69"/>
    <mergeCell ref="AA64:AB64"/>
    <mergeCell ref="AC64:AD6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AK31"/>
  <sheetViews>
    <sheetView zoomScale="48" zoomScaleNormal="48" zoomScalePageLayoutView="0" workbookViewId="0" topLeftCell="E1">
      <pane ySplit="5" topLeftCell="A6" activePane="bottomLeft" state="frozen"/>
      <selection pane="topLeft" activeCell="E1" sqref="E1"/>
      <selection pane="bottomLeft" activeCell="AK13" sqref="AK13"/>
    </sheetView>
  </sheetViews>
  <sheetFormatPr defaultColWidth="11.421875" defaultRowHeight="15"/>
  <cols>
    <col min="1" max="1" width="4.57421875" style="0" customWidth="1"/>
    <col min="2" max="2" width="24.57421875" style="71" customWidth="1"/>
    <col min="3" max="3" width="22.7109375" style="71" customWidth="1"/>
    <col min="4" max="4" width="30.7109375" style="0" customWidth="1"/>
    <col min="5" max="5" width="17.8515625" style="0" customWidth="1"/>
    <col min="6" max="6" width="9.57421875" style="0" customWidth="1"/>
    <col min="7" max="7" width="9.28125" style="0" customWidth="1"/>
    <col min="8" max="8" width="24.7109375" style="72" customWidth="1"/>
    <col min="9" max="9" width="20.57421875" style="72" customWidth="1"/>
    <col min="10" max="10" width="6.7109375" style="72" customWidth="1"/>
    <col min="11" max="11" width="9.7109375" style="0" customWidth="1"/>
    <col min="12" max="12" width="8.421875" style="0" customWidth="1"/>
    <col min="13" max="13" width="10.140625" style="0" customWidth="1"/>
    <col min="14" max="14" width="12.8515625" style="0" customWidth="1"/>
    <col min="15" max="15" width="17.7109375" style="0" customWidth="1"/>
    <col min="16" max="16" width="7.140625" style="0" customWidth="1"/>
    <col min="17" max="17" width="20.28125" style="0" customWidth="1"/>
    <col min="18" max="32" width="5.00390625" style="0" customWidth="1"/>
    <col min="33" max="33" width="13.8515625" style="75" customWidth="1"/>
    <col min="34" max="34" width="5.421875" style="0" customWidth="1"/>
    <col min="35" max="35" width="4.8515625" style="0" customWidth="1"/>
    <col min="36" max="36" width="7.140625" style="0" customWidth="1"/>
  </cols>
  <sheetData>
    <row r="1" spans="2:36" ht="15.75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15.75">
      <c r="B2" s="530" t="s">
        <v>0</v>
      </c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531"/>
      <c r="P2" s="531"/>
      <c r="Q2" s="531"/>
      <c r="R2" s="531"/>
      <c r="S2" s="531"/>
      <c r="T2" s="531"/>
      <c r="U2" s="531"/>
      <c r="V2" s="531"/>
      <c r="W2" s="531"/>
      <c r="X2" s="531"/>
      <c r="Y2" s="531"/>
      <c r="Z2" s="531"/>
      <c r="AA2" s="531"/>
      <c r="AB2" s="531"/>
      <c r="AC2" s="531"/>
      <c r="AD2" s="531"/>
      <c r="AE2" s="531"/>
      <c r="AF2" s="531"/>
      <c r="AG2" s="531"/>
      <c r="AH2" s="531"/>
      <c r="AI2" s="531"/>
      <c r="AJ2" s="532"/>
    </row>
    <row r="3" spans="2:36" ht="16.5" thickBot="1">
      <c r="B3" s="533" t="s">
        <v>1</v>
      </c>
      <c r="C3" s="534"/>
      <c r="D3" s="534"/>
      <c r="E3" s="534"/>
      <c r="F3" s="534"/>
      <c r="G3" s="534"/>
      <c r="H3" s="534"/>
      <c r="I3" s="534"/>
      <c r="J3" s="534"/>
      <c r="K3" s="534"/>
      <c r="L3" s="534"/>
      <c r="M3" s="534"/>
      <c r="N3" s="534"/>
      <c r="O3" s="534"/>
      <c r="P3" s="534"/>
      <c r="Q3" s="534"/>
      <c r="R3" s="534"/>
      <c r="S3" s="534"/>
      <c r="T3" s="534"/>
      <c r="U3" s="534"/>
      <c r="V3" s="534"/>
      <c r="W3" s="534"/>
      <c r="X3" s="534"/>
      <c r="Y3" s="534"/>
      <c r="Z3" s="534"/>
      <c r="AA3" s="534"/>
      <c r="AB3" s="534"/>
      <c r="AC3" s="534"/>
      <c r="AD3" s="534"/>
      <c r="AE3" s="534"/>
      <c r="AF3" s="534"/>
      <c r="AG3" s="534"/>
      <c r="AH3" s="534"/>
      <c r="AI3" s="534"/>
      <c r="AJ3" s="535"/>
    </row>
    <row r="4" spans="2:36" ht="15.75">
      <c r="B4" s="508" t="s">
        <v>2</v>
      </c>
      <c r="C4" s="509"/>
      <c r="D4" s="509"/>
      <c r="E4" s="509"/>
      <c r="F4" s="509"/>
      <c r="G4" s="509"/>
      <c r="H4" s="510"/>
      <c r="I4" s="536" t="s">
        <v>149</v>
      </c>
      <c r="J4" s="537"/>
      <c r="K4" s="537"/>
      <c r="L4" s="537"/>
      <c r="M4" s="537"/>
      <c r="N4" s="537"/>
      <c r="O4" s="537"/>
      <c r="P4" s="537"/>
      <c r="Q4" s="537"/>
      <c r="R4" s="537"/>
      <c r="S4" s="537"/>
      <c r="T4" s="538"/>
      <c r="U4" s="511" t="s">
        <v>4</v>
      </c>
      <c r="V4" s="539"/>
      <c r="W4" s="539"/>
      <c r="X4" s="539"/>
      <c r="Y4" s="539"/>
      <c r="Z4" s="539"/>
      <c r="AA4" s="539"/>
      <c r="AB4" s="539"/>
      <c r="AC4" s="539"/>
      <c r="AD4" s="539"/>
      <c r="AE4" s="539"/>
      <c r="AF4" s="539"/>
      <c r="AG4" s="539"/>
      <c r="AH4" s="539"/>
      <c r="AI4" s="539"/>
      <c r="AJ4" s="540"/>
    </row>
    <row r="5" spans="2:36" ht="48.75" customHeight="1" thickBot="1">
      <c r="B5" s="77" t="s">
        <v>5</v>
      </c>
      <c r="C5" s="541" t="s">
        <v>150</v>
      </c>
      <c r="D5" s="541"/>
      <c r="E5" s="151"/>
      <c r="F5" s="542" t="s">
        <v>151</v>
      </c>
      <c r="G5" s="543"/>
      <c r="H5" s="543"/>
      <c r="I5" s="543"/>
      <c r="J5" s="543"/>
      <c r="K5" s="543"/>
      <c r="L5" s="543"/>
      <c r="M5" s="543"/>
      <c r="N5" s="544"/>
      <c r="O5" s="152"/>
      <c r="P5" s="152"/>
      <c r="Q5" s="152"/>
      <c r="R5" s="152"/>
      <c r="S5" s="152"/>
      <c r="T5" s="152"/>
      <c r="U5" s="152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  <c r="AJ5" s="153"/>
    </row>
    <row r="6" spans="2:36" ht="15" customHeight="1">
      <c r="B6" s="501" t="s">
        <v>152</v>
      </c>
      <c r="C6" s="503" t="s">
        <v>9</v>
      </c>
      <c r="D6" s="504"/>
      <c r="E6" s="504"/>
      <c r="F6" s="505"/>
      <c r="G6" s="505"/>
      <c r="H6" s="505"/>
      <c r="I6" s="545" t="s">
        <v>10</v>
      </c>
      <c r="J6" s="547" t="s">
        <v>11</v>
      </c>
      <c r="K6" s="547" t="s">
        <v>12</v>
      </c>
      <c r="L6" s="549" t="s">
        <v>153</v>
      </c>
      <c r="M6" s="555" t="s">
        <v>14</v>
      </c>
      <c r="N6" s="556"/>
      <c r="O6" s="559" t="s">
        <v>15</v>
      </c>
      <c r="P6" s="560"/>
      <c r="Q6" s="561" t="s">
        <v>16</v>
      </c>
      <c r="R6" s="560"/>
      <c r="S6" s="561" t="s">
        <v>17</v>
      </c>
      <c r="T6" s="560"/>
      <c r="U6" s="561" t="s">
        <v>18</v>
      </c>
      <c r="V6" s="560"/>
      <c r="W6" s="561" t="s">
        <v>19</v>
      </c>
      <c r="X6" s="560"/>
      <c r="Y6" s="561" t="s">
        <v>20</v>
      </c>
      <c r="Z6" s="560"/>
      <c r="AA6" s="561" t="s">
        <v>21</v>
      </c>
      <c r="AB6" s="560"/>
      <c r="AC6" s="561" t="s">
        <v>22</v>
      </c>
      <c r="AD6" s="560"/>
      <c r="AE6" s="561" t="s">
        <v>23</v>
      </c>
      <c r="AF6" s="578"/>
      <c r="AG6" s="551" t="s">
        <v>24</v>
      </c>
      <c r="AH6" s="553" t="s">
        <v>25</v>
      </c>
      <c r="AI6" s="562" t="s">
        <v>26</v>
      </c>
      <c r="AJ6" s="564" t="s">
        <v>27</v>
      </c>
    </row>
    <row r="7" spans="2:36" ht="128.25" customHeight="1" thickBot="1">
      <c r="B7" s="502"/>
      <c r="C7" s="506"/>
      <c r="D7" s="507"/>
      <c r="E7" s="507"/>
      <c r="F7" s="507"/>
      <c r="G7" s="507"/>
      <c r="H7" s="507"/>
      <c r="I7" s="546"/>
      <c r="J7" s="548" t="s">
        <v>11</v>
      </c>
      <c r="K7" s="548"/>
      <c r="L7" s="550"/>
      <c r="M7" s="557"/>
      <c r="N7" s="558"/>
      <c r="O7" s="8" t="s">
        <v>28</v>
      </c>
      <c r="P7" s="9" t="s">
        <v>29</v>
      </c>
      <c r="Q7" s="10" t="s">
        <v>28</v>
      </c>
      <c r="R7" s="9" t="s">
        <v>29</v>
      </c>
      <c r="S7" s="10" t="s">
        <v>28</v>
      </c>
      <c r="T7" s="9" t="s">
        <v>29</v>
      </c>
      <c r="U7" s="10" t="s">
        <v>28</v>
      </c>
      <c r="V7" s="9" t="s">
        <v>29</v>
      </c>
      <c r="W7" s="10" t="s">
        <v>28</v>
      </c>
      <c r="X7" s="9" t="s">
        <v>29</v>
      </c>
      <c r="Y7" s="10" t="s">
        <v>28</v>
      </c>
      <c r="Z7" s="9" t="s">
        <v>29</v>
      </c>
      <c r="AA7" s="10" t="s">
        <v>28</v>
      </c>
      <c r="AB7" s="9" t="s">
        <v>30</v>
      </c>
      <c r="AC7" s="10" t="s">
        <v>28</v>
      </c>
      <c r="AD7" s="9" t="s">
        <v>30</v>
      </c>
      <c r="AE7" s="10" t="s">
        <v>28</v>
      </c>
      <c r="AF7" s="11" t="s">
        <v>30</v>
      </c>
      <c r="AG7" s="552"/>
      <c r="AH7" s="554"/>
      <c r="AI7" s="563"/>
      <c r="AJ7" s="565"/>
    </row>
    <row r="8" spans="2:36" ht="22.5" customHeight="1" thickBot="1">
      <c r="B8" s="12" t="s">
        <v>154</v>
      </c>
      <c r="C8" s="566"/>
      <c r="D8" s="567"/>
      <c r="E8" s="567"/>
      <c r="F8" s="567"/>
      <c r="G8" s="567"/>
      <c r="H8" s="567"/>
      <c r="I8" s="287"/>
      <c r="J8" s="154"/>
      <c r="K8" s="155"/>
      <c r="L8" s="155"/>
      <c r="M8" s="568"/>
      <c r="N8" s="569"/>
      <c r="O8" s="158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288"/>
      <c r="AG8" s="160"/>
      <c r="AH8" s="161"/>
      <c r="AI8" s="161"/>
      <c r="AJ8" s="162"/>
    </row>
    <row r="9" spans="2:36" ht="16.5" thickBot="1">
      <c r="B9" s="570"/>
      <c r="C9" s="571"/>
      <c r="D9" s="571"/>
      <c r="E9" s="571"/>
      <c r="F9" s="572"/>
      <c r="G9" s="572"/>
      <c r="H9" s="572"/>
      <c r="I9" s="572"/>
      <c r="J9" s="572"/>
      <c r="K9" s="572"/>
      <c r="L9" s="572"/>
      <c r="M9" s="572"/>
      <c r="N9" s="572"/>
      <c r="O9" s="572"/>
      <c r="P9" s="572"/>
      <c r="Q9" s="572"/>
      <c r="R9" s="572"/>
      <c r="S9" s="572"/>
      <c r="T9" s="572"/>
      <c r="U9" s="572"/>
      <c r="V9" s="572"/>
      <c r="W9" s="572"/>
      <c r="X9" s="572"/>
      <c r="Y9" s="572"/>
      <c r="Z9" s="572"/>
      <c r="AA9" s="572"/>
      <c r="AB9" s="572"/>
      <c r="AC9" s="572"/>
      <c r="AD9" s="572"/>
      <c r="AE9" s="572"/>
      <c r="AF9" s="572"/>
      <c r="AG9" s="572"/>
      <c r="AH9" s="572"/>
      <c r="AI9" s="572"/>
      <c r="AJ9" s="573"/>
    </row>
    <row r="10" spans="2:36" ht="4.5" customHeight="1" thickBot="1">
      <c r="B10" s="574"/>
      <c r="C10" s="575"/>
      <c r="D10" s="575"/>
      <c r="E10" s="575"/>
      <c r="F10" s="575"/>
      <c r="G10" s="575"/>
      <c r="H10" s="575"/>
      <c r="I10" s="575"/>
      <c r="J10" s="575"/>
      <c r="K10" s="575"/>
      <c r="L10" s="575"/>
      <c r="M10" s="575"/>
      <c r="N10" s="575"/>
      <c r="O10" s="576"/>
      <c r="P10" s="575"/>
      <c r="Q10" s="576"/>
      <c r="R10" s="575"/>
      <c r="S10" s="575"/>
      <c r="T10" s="575"/>
      <c r="U10" s="575"/>
      <c r="V10" s="575"/>
      <c r="W10" s="575"/>
      <c r="X10" s="575"/>
      <c r="Y10" s="575"/>
      <c r="Z10" s="575"/>
      <c r="AA10" s="575"/>
      <c r="AB10" s="575"/>
      <c r="AC10" s="575"/>
      <c r="AD10" s="575"/>
      <c r="AE10" s="575"/>
      <c r="AF10" s="575"/>
      <c r="AG10" s="575"/>
      <c r="AH10" s="575"/>
      <c r="AI10" s="575"/>
      <c r="AJ10" s="577"/>
    </row>
    <row r="11" spans="2:36" ht="93.75" customHeight="1" thickBot="1">
      <c r="B11" s="22" t="s">
        <v>32</v>
      </c>
      <c r="C11" s="23" t="s">
        <v>33</v>
      </c>
      <c r="D11" s="23" t="s">
        <v>34</v>
      </c>
      <c r="E11" s="23" t="s">
        <v>35</v>
      </c>
      <c r="F11" s="23" t="s">
        <v>36</v>
      </c>
      <c r="G11" s="23" t="s">
        <v>37</v>
      </c>
      <c r="H11" s="24" t="s">
        <v>38</v>
      </c>
      <c r="I11" s="289" t="s">
        <v>39</v>
      </c>
      <c r="J11" s="26"/>
      <c r="K11" s="27"/>
      <c r="L11" s="27"/>
      <c r="M11" s="485"/>
      <c r="N11" s="579"/>
      <c r="O11" s="310"/>
      <c r="P11" s="29">
        <v>100</v>
      </c>
      <c r="Q11" s="310"/>
      <c r="R11" s="32">
        <f>SUM(R12:R23)</f>
        <v>0</v>
      </c>
      <c r="S11" s="30"/>
      <c r="T11" s="32"/>
      <c r="U11" s="30"/>
      <c r="V11" s="32"/>
      <c r="W11" s="30"/>
      <c r="X11" s="32"/>
      <c r="Y11" s="30"/>
      <c r="Z11" s="32"/>
      <c r="AA11" s="30"/>
      <c r="AB11" s="32"/>
      <c r="AC11" s="290">
        <f>SUM(AC12:AC23)</f>
        <v>371315000</v>
      </c>
      <c r="AD11" s="32"/>
      <c r="AE11" s="30">
        <f aca="true" t="shared" si="0" ref="AE11:AF19">+O11+Q11+S11+U11+W11+Y11+AA11+AC11</f>
        <v>371315000</v>
      </c>
      <c r="AF11" s="32">
        <f t="shared" si="0"/>
        <v>100</v>
      </c>
      <c r="AG11" s="35">
        <f>SUM(AG12:AG23)</f>
        <v>0</v>
      </c>
      <c r="AH11" s="167"/>
      <c r="AI11" s="167"/>
      <c r="AJ11" s="168"/>
    </row>
    <row r="12" spans="2:36" ht="104.25" customHeight="1" thickBot="1">
      <c r="B12" s="291" t="s">
        <v>155</v>
      </c>
      <c r="C12" s="292">
        <v>99251780059</v>
      </c>
      <c r="D12" s="291"/>
      <c r="E12" s="291" t="s">
        <v>156</v>
      </c>
      <c r="F12" s="187"/>
      <c r="G12" s="188"/>
      <c r="H12" s="293" t="s">
        <v>157</v>
      </c>
      <c r="I12" s="291" t="s">
        <v>156</v>
      </c>
      <c r="J12" s="294">
        <v>0</v>
      </c>
      <c r="K12" s="295">
        <v>5</v>
      </c>
      <c r="L12" s="295">
        <v>4</v>
      </c>
      <c r="M12" s="580"/>
      <c r="N12" s="581"/>
      <c r="O12" s="311">
        <v>23339</v>
      </c>
      <c r="P12" s="297"/>
      <c r="Q12" s="311">
        <v>13791</v>
      </c>
      <c r="R12" s="195"/>
      <c r="S12" s="298"/>
      <c r="T12" s="195"/>
      <c r="U12" s="298"/>
      <c r="V12" s="195"/>
      <c r="W12" s="298"/>
      <c r="X12" s="195"/>
      <c r="Y12" s="298"/>
      <c r="Z12" s="195"/>
      <c r="AA12" s="298"/>
      <c r="AB12" s="195"/>
      <c r="AC12" s="298"/>
      <c r="AD12" s="195"/>
      <c r="AE12" s="30">
        <f t="shared" si="0"/>
        <v>37130</v>
      </c>
      <c r="AF12" s="32">
        <f t="shared" si="0"/>
        <v>0</v>
      </c>
      <c r="AG12" s="100"/>
      <c r="AH12" s="527" t="s">
        <v>43</v>
      </c>
      <c r="AI12" s="528" t="s">
        <v>44</v>
      </c>
      <c r="AJ12" s="529"/>
    </row>
    <row r="13" spans="2:36" ht="119.25" customHeight="1" thickBot="1">
      <c r="B13" s="291" t="s">
        <v>158</v>
      </c>
      <c r="C13" s="292">
        <v>99251780059</v>
      </c>
      <c r="D13" s="291"/>
      <c r="E13" s="299" t="s">
        <v>159</v>
      </c>
      <c r="F13" s="187"/>
      <c r="G13" s="188"/>
      <c r="H13" s="293" t="s">
        <v>160</v>
      </c>
      <c r="I13" s="291" t="s">
        <v>159</v>
      </c>
      <c r="J13" s="300">
        <v>0</v>
      </c>
      <c r="K13" s="301">
        <v>12</v>
      </c>
      <c r="L13" s="301">
        <v>8</v>
      </c>
      <c r="M13" s="580"/>
      <c r="N13" s="581"/>
      <c r="O13" s="312">
        <v>10609</v>
      </c>
      <c r="P13" s="297"/>
      <c r="Q13" s="311"/>
      <c r="R13" s="195"/>
      <c r="S13" s="298"/>
      <c r="T13" s="195"/>
      <c r="U13" s="298"/>
      <c r="V13" s="195"/>
      <c r="W13" s="298"/>
      <c r="X13" s="195"/>
      <c r="Y13" s="298"/>
      <c r="Z13" s="195"/>
      <c r="AA13" s="298"/>
      <c r="AB13" s="195"/>
      <c r="AC13" s="298"/>
      <c r="AD13" s="195"/>
      <c r="AE13" s="30">
        <f t="shared" si="0"/>
        <v>10609</v>
      </c>
      <c r="AF13" s="32">
        <f t="shared" si="0"/>
        <v>0</v>
      </c>
      <c r="AG13" s="100"/>
      <c r="AH13" s="527"/>
      <c r="AI13" s="528"/>
      <c r="AJ13" s="529"/>
    </row>
    <row r="14" spans="2:36" ht="126.75" customHeight="1" thickBot="1">
      <c r="B14" s="291" t="s">
        <v>161</v>
      </c>
      <c r="C14" s="292">
        <v>99251780059</v>
      </c>
      <c r="D14" s="291" t="s">
        <v>162</v>
      </c>
      <c r="E14" s="291" t="s">
        <v>163</v>
      </c>
      <c r="F14" s="199"/>
      <c r="G14" s="188">
        <v>1</v>
      </c>
      <c r="H14" s="291" t="s">
        <v>164</v>
      </c>
      <c r="I14" s="299" t="s">
        <v>163</v>
      </c>
      <c r="J14" s="302">
        <v>0</v>
      </c>
      <c r="K14" s="301">
        <v>4</v>
      </c>
      <c r="L14" s="301">
        <v>1</v>
      </c>
      <c r="M14" s="580"/>
      <c r="N14" s="581"/>
      <c r="O14" s="311">
        <v>4243</v>
      </c>
      <c r="P14" s="297"/>
      <c r="Q14" s="311"/>
      <c r="R14" s="195"/>
      <c r="S14" s="298"/>
      <c r="T14" s="195"/>
      <c r="U14" s="298"/>
      <c r="V14" s="195"/>
      <c r="W14" s="298"/>
      <c r="X14" s="195"/>
      <c r="Y14" s="298"/>
      <c r="Z14" s="195"/>
      <c r="AA14" s="298"/>
      <c r="AB14" s="195"/>
      <c r="AC14" s="298"/>
      <c r="AD14" s="195"/>
      <c r="AE14" s="30">
        <f t="shared" si="0"/>
        <v>4243</v>
      </c>
      <c r="AF14" s="32">
        <f t="shared" si="0"/>
        <v>0</v>
      </c>
      <c r="AG14" s="103"/>
      <c r="AH14" s="527"/>
      <c r="AI14" s="528"/>
      <c r="AJ14" s="529"/>
    </row>
    <row r="15" spans="2:36" ht="156.75" customHeight="1" thickBot="1">
      <c r="B15" s="291" t="s">
        <v>165</v>
      </c>
      <c r="C15" s="292">
        <v>99251780059</v>
      </c>
      <c r="D15" s="291"/>
      <c r="E15" s="291" t="s">
        <v>166</v>
      </c>
      <c r="F15" s="199"/>
      <c r="G15" s="188"/>
      <c r="H15" s="291" t="s">
        <v>167</v>
      </c>
      <c r="I15" s="291" t="s">
        <v>166</v>
      </c>
      <c r="J15" s="300">
        <v>0</v>
      </c>
      <c r="K15" s="301">
        <v>4</v>
      </c>
      <c r="L15" s="301">
        <v>1</v>
      </c>
      <c r="M15" s="580"/>
      <c r="N15" s="581"/>
      <c r="O15" s="311">
        <v>5304500</v>
      </c>
      <c r="P15" s="303"/>
      <c r="Q15" s="311">
        <v>10609000</v>
      </c>
      <c r="R15" s="304"/>
      <c r="S15" s="305"/>
      <c r="T15" s="304"/>
      <c r="U15" s="305"/>
      <c r="V15" s="304"/>
      <c r="W15" s="305"/>
      <c r="X15" s="304"/>
      <c r="Y15" s="305"/>
      <c r="Z15" s="304"/>
      <c r="AA15" s="305"/>
      <c r="AB15" s="304"/>
      <c r="AC15" s="305"/>
      <c r="AD15" s="304"/>
      <c r="AE15" s="30">
        <f t="shared" si="0"/>
        <v>15913500</v>
      </c>
      <c r="AF15" s="32">
        <f t="shared" si="0"/>
        <v>0</v>
      </c>
      <c r="AG15" s="104"/>
      <c r="AH15" s="520"/>
      <c r="AI15" s="521"/>
      <c r="AJ15" s="522"/>
    </row>
    <row r="16" spans="2:36" ht="79.5" thickBot="1">
      <c r="B16" s="291" t="s">
        <v>168</v>
      </c>
      <c r="C16" s="292">
        <v>99251780059</v>
      </c>
      <c r="D16" s="291"/>
      <c r="E16" s="291" t="s">
        <v>166</v>
      </c>
      <c r="F16" s="199"/>
      <c r="G16" s="188"/>
      <c r="H16" s="291" t="s">
        <v>169</v>
      </c>
      <c r="I16" s="291" t="s">
        <v>166</v>
      </c>
      <c r="J16" s="302">
        <v>0</v>
      </c>
      <c r="K16" s="301">
        <v>1</v>
      </c>
      <c r="L16" s="301">
        <v>0</v>
      </c>
      <c r="M16" s="580"/>
      <c r="N16" s="581"/>
      <c r="O16" s="311">
        <v>5304</v>
      </c>
      <c r="P16" s="303"/>
      <c r="Q16" s="311"/>
      <c r="R16" s="304"/>
      <c r="S16" s="305"/>
      <c r="T16" s="304"/>
      <c r="U16" s="305"/>
      <c r="V16" s="304"/>
      <c r="W16" s="305"/>
      <c r="X16" s="304"/>
      <c r="Y16" s="305"/>
      <c r="Z16" s="304"/>
      <c r="AA16" s="305"/>
      <c r="AB16" s="304"/>
      <c r="AC16" s="305"/>
      <c r="AD16" s="304"/>
      <c r="AE16" s="30">
        <f t="shared" si="0"/>
        <v>5304</v>
      </c>
      <c r="AF16" s="32">
        <f t="shared" si="0"/>
        <v>0</v>
      </c>
      <c r="AG16" s="104"/>
      <c r="AH16" s="520"/>
      <c r="AI16" s="521"/>
      <c r="AJ16" s="522"/>
    </row>
    <row r="17" spans="2:36" ht="79.5" thickBot="1">
      <c r="B17" s="291" t="s">
        <v>170</v>
      </c>
      <c r="C17" s="292">
        <v>99251780059</v>
      </c>
      <c r="D17" s="291"/>
      <c r="E17" s="291" t="s">
        <v>166</v>
      </c>
      <c r="F17" s="199"/>
      <c r="G17" s="188"/>
      <c r="H17" s="291" t="s">
        <v>171</v>
      </c>
      <c r="I17" s="291" t="s">
        <v>166</v>
      </c>
      <c r="J17" s="300">
        <v>0</v>
      </c>
      <c r="K17" s="301">
        <v>24</v>
      </c>
      <c r="L17" s="301">
        <v>8</v>
      </c>
      <c r="M17" s="580"/>
      <c r="N17" s="581"/>
      <c r="O17" s="311">
        <v>4243</v>
      </c>
      <c r="P17" s="303"/>
      <c r="Q17" s="311"/>
      <c r="R17" s="304"/>
      <c r="S17" s="305"/>
      <c r="T17" s="304"/>
      <c r="U17" s="305"/>
      <c r="V17" s="304"/>
      <c r="W17" s="305"/>
      <c r="X17" s="304"/>
      <c r="Y17" s="305"/>
      <c r="Z17" s="304"/>
      <c r="AA17" s="305"/>
      <c r="AB17" s="304"/>
      <c r="AC17" s="305"/>
      <c r="AD17" s="304"/>
      <c r="AE17" s="30">
        <f t="shared" si="0"/>
        <v>4243</v>
      </c>
      <c r="AF17" s="32">
        <f t="shared" si="0"/>
        <v>0</v>
      </c>
      <c r="AG17" s="104"/>
      <c r="AH17" s="520"/>
      <c r="AI17" s="521"/>
      <c r="AJ17" s="522"/>
    </row>
    <row r="18" spans="2:36" ht="45" customHeight="1" thickBot="1">
      <c r="B18" s="291" t="s">
        <v>172</v>
      </c>
      <c r="C18" s="292">
        <v>99251780059</v>
      </c>
      <c r="D18" s="291"/>
      <c r="E18" s="299" t="s">
        <v>166</v>
      </c>
      <c r="F18" s="199"/>
      <c r="G18" s="188"/>
      <c r="H18" s="291" t="s">
        <v>172</v>
      </c>
      <c r="I18" s="291" t="s">
        <v>166</v>
      </c>
      <c r="J18" s="302">
        <v>0</v>
      </c>
      <c r="K18" s="301">
        <v>36</v>
      </c>
      <c r="L18" s="301">
        <v>10</v>
      </c>
      <c r="M18" s="580"/>
      <c r="N18" s="581"/>
      <c r="O18" s="311">
        <v>5304</v>
      </c>
      <c r="P18" s="303"/>
      <c r="Q18" s="311"/>
      <c r="R18" s="304"/>
      <c r="S18" s="305"/>
      <c r="T18" s="304"/>
      <c r="U18" s="305"/>
      <c r="V18" s="304"/>
      <c r="W18" s="305"/>
      <c r="X18" s="304"/>
      <c r="Y18" s="305"/>
      <c r="Z18" s="304"/>
      <c r="AA18" s="305"/>
      <c r="AB18" s="304"/>
      <c r="AC18" s="305"/>
      <c r="AD18" s="304"/>
      <c r="AE18" s="30">
        <f t="shared" si="0"/>
        <v>5304</v>
      </c>
      <c r="AF18" s="32">
        <f t="shared" si="0"/>
        <v>0</v>
      </c>
      <c r="AG18" s="104"/>
      <c r="AH18" s="520"/>
      <c r="AI18" s="521"/>
      <c r="AJ18" s="522"/>
    </row>
    <row r="19" spans="2:36" ht="108" customHeight="1" thickBot="1">
      <c r="B19" s="291" t="s">
        <v>173</v>
      </c>
      <c r="C19" s="292">
        <v>99251780059</v>
      </c>
      <c r="D19" s="291"/>
      <c r="E19" s="291" t="s">
        <v>159</v>
      </c>
      <c r="F19" s="199">
        <v>5</v>
      </c>
      <c r="G19" s="188">
        <v>4</v>
      </c>
      <c r="H19" s="291" t="s">
        <v>174</v>
      </c>
      <c r="I19" s="299" t="s">
        <v>159</v>
      </c>
      <c r="J19" s="300">
        <v>0</v>
      </c>
      <c r="K19" s="301">
        <v>4</v>
      </c>
      <c r="L19" s="301">
        <v>9</v>
      </c>
      <c r="M19" s="580"/>
      <c r="N19" s="581"/>
      <c r="O19" s="311"/>
      <c r="P19" s="303"/>
      <c r="Q19" s="311">
        <v>7426</v>
      </c>
      <c r="R19" s="304"/>
      <c r="S19" s="305"/>
      <c r="T19" s="304"/>
      <c r="U19" s="305"/>
      <c r="V19" s="304"/>
      <c r="W19" s="305"/>
      <c r="X19" s="304"/>
      <c r="Y19" s="305"/>
      <c r="Z19" s="304"/>
      <c r="AA19" s="305"/>
      <c r="AB19" s="304"/>
      <c r="AC19" s="305"/>
      <c r="AD19" s="304"/>
      <c r="AE19" s="30">
        <f t="shared" si="0"/>
        <v>7426</v>
      </c>
      <c r="AF19" s="32">
        <f t="shared" si="0"/>
        <v>0</v>
      </c>
      <c r="AG19" s="104"/>
      <c r="AH19" s="520"/>
      <c r="AI19" s="521"/>
      <c r="AJ19" s="522"/>
    </row>
    <row r="20" spans="2:36" ht="114" customHeight="1" thickBot="1">
      <c r="B20" s="291" t="s">
        <v>175</v>
      </c>
      <c r="C20" s="292">
        <v>99251780059</v>
      </c>
      <c r="D20" s="291"/>
      <c r="E20" s="291" t="s">
        <v>176</v>
      </c>
      <c r="F20" s="306"/>
      <c r="G20" s="307">
        <v>1</v>
      </c>
      <c r="H20" s="291" t="s">
        <v>177</v>
      </c>
      <c r="I20" s="291" t="s">
        <v>176</v>
      </c>
      <c r="J20" s="308">
        <v>0</v>
      </c>
      <c r="K20" s="309">
        <v>4</v>
      </c>
      <c r="L20" s="309">
        <v>1</v>
      </c>
      <c r="M20" s="580"/>
      <c r="N20" s="581"/>
      <c r="O20" s="311">
        <v>14003</v>
      </c>
      <c r="P20" s="303"/>
      <c r="Q20" s="311">
        <v>10609</v>
      </c>
      <c r="R20" s="304"/>
      <c r="S20" s="305"/>
      <c r="T20" s="304"/>
      <c r="U20" s="305"/>
      <c r="V20" s="304"/>
      <c r="W20" s="305"/>
      <c r="X20" s="304"/>
      <c r="Y20" s="305"/>
      <c r="Z20" s="304"/>
      <c r="AA20" s="305"/>
      <c r="AB20" s="304"/>
      <c r="AC20" s="305"/>
      <c r="AD20" s="304"/>
      <c r="AE20" s="30"/>
      <c r="AF20" s="32"/>
      <c r="AG20" s="104"/>
      <c r="AH20" s="520"/>
      <c r="AI20" s="521"/>
      <c r="AJ20" s="522"/>
    </row>
    <row r="21" spans="2:36" ht="108.75" customHeight="1" thickBot="1">
      <c r="B21" s="291" t="s">
        <v>178</v>
      </c>
      <c r="C21" s="292">
        <v>99251780059</v>
      </c>
      <c r="D21" s="291"/>
      <c r="E21" s="299" t="s">
        <v>179</v>
      </c>
      <c r="F21" s="306"/>
      <c r="G21" s="307"/>
      <c r="H21" s="293" t="s">
        <v>180</v>
      </c>
      <c r="I21" s="291"/>
      <c r="J21" s="308">
        <v>0</v>
      </c>
      <c r="K21" s="309">
        <v>3</v>
      </c>
      <c r="L21" s="309">
        <v>2</v>
      </c>
      <c r="M21" s="580"/>
      <c r="N21" s="581"/>
      <c r="O21" s="311">
        <v>37131</v>
      </c>
      <c r="P21" s="303"/>
      <c r="Q21" s="311"/>
      <c r="R21" s="304"/>
      <c r="S21" s="305"/>
      <c r="T21" s="304"/>
      <c r="U21" s="305"/>
      <c r="V21" s="304"/>
      <c r="W21" s="305"/>
      <c r="X21" s="304"/>
      <c r="Y21" s="305"/>
      <c r="Z21" s="304"/>
      <c r="AA21" s="305"/>
      <c r="AB21" s="304"/>
      <c r="AC21" s="305">
        <v>371315000</v>
      </c>
      <c r="AD21" s="304"/>
      <c r="AE21" s="30"/>
      <c r="AF21" s="32"/>
      <c r="AG21" s="104"/>
      <c r="AH21" s="520"/>
      <c r="AI21" s="521"/>
      <c r="AJ21" s="522"/>
    </row>
    <row r="22" spans="2:36" ht="208.5" customHeight="1" thickBot="1">
      <c r="B22" s="291" t="s">
        <v>181</v>
      </c>
      <c r="C22" s="292">
        <v>99251780059</v>
      </c>
      <c r="D22" s="291"/>
      <c r="E22" s="291" t="s">
        <v>182</v>
      </c>
      <c r="F22" s="306"/>
      <c r="G22" s="307"/>
      <c r="H22" s="293" t="s">
        <v>183</v>
      </c>
      <c r="I22" s="291"/>
      <c r="J22" s="308">
        <v>0</v>
      </c>
      <c r="K22" s="309">
        <v>5</v>
      </c>
      <c r="L22" s="309">
        <v>1</v>
      </c>
      <c r="M22" s="580"/>
      <c r="N22" s="581"/>
      <c r="O22" s="311"/>
      <c r="P22" s="303"/>
      <c r="Q22" s="311"/>
      <c r="R22" s="304"/>
      <c r="S22" s="305"/>
      <c r="T22" s="304"/>
      <c r="U22" s="305"/>
      <c r="V22" s="304"/>
      <c r="W22" s="305"/>
      <c r="X22" s="304"/>
      <c r="Y22" s="305"/>
      <c r="Z22" s="304"/>
      <c r="AA22" s="305"/>
      <c r="AB22" s="304"/>
      <c r="AC22" s="305"/>
      <c r="AD22" s="304"/>
      <c r="AE22" s="30"/>
      <c r="AF22" s="32"/>
      <c r="AG22" s="104"/>
      <c r="AH22" s="520"/>
      <c r="AI22" s="521"/>
      <c r="AJ22" s="522"/>
    </row>
    <row r="23" spans="2:36" ht="47.25">
      <c r="B23" s="291" t="s">
        <v>184</v>
      </c>
      <c r="C23" s="292">
        <v>99251780059</v>
      </c>
      <c r="D23" s="291"/>
      <c r="E23" s="299" t="s">
        <v>185</v>
      </c>
      <c r="F23" s="306">
        <v>0</v>
      </c>
      <c r="G23" s="307"/>
      <c r="H23" s="293" t="s">
        <v>186</v>
      </c>
      <c r="I23" s="291"/>
      <c r="J23" s="308">
        <v>0</v>
      </c>
      <c r="K23" s="309">
        <v>1</v>
      </c>
      <c r="L23" s="309">
        <v>0</v>
      </c>
      <c r="M23" s="580"/>
      <c r="N23" s="582"/>
      <c r="O23" s="296">
        <v>3182</v>
      </c>
      <c r="P23" s="303"/>
      <c r="Q23" s="311"/>
      <c r="R23" s="304"/>
      <c r="S23" s="305"/>
      <c r="T23" s="304"/>
      <c r="U23" s="305"/>
      <c r="V23" s="304"/>
      <c r="W23" s="305"/>
      <c r="X23" s="304"/>
      <c r="Y23" s="305"/>
      <c r="Z23" s="304"/>
      <c r="AA23" s="305"/>
      <c r="AB23" s="304"/>
      <c r="AC23" s="305"/>
      <c r="AD23" s="304"/>
      <c r="AE23" s="30"/>
      <c r="AF23" s="32"/>
      <c r="AG23" s="104"/>
      <c r="AH23" s="520"/>
      <c r="AI23" s="521"/>
      <c r="AJ23" s="522"/>
    </row>
    <row r="25" spans="15:17" ht="15">
      <c r="O25" s="73">
        <f>+O12+O13+O14+O15+O16+O17+O18+O19</f>
        <v>5357542</v>
      </c>
      <c r="Q25" s="74"/>
    </row>
    <row r="30" spans="2:36" ht="15">
      <c r="B30" s="1"/>
      <c r="C30" s="1"/>
      <c r="D30" s="2"/>
      <c r="E30" s="2"/>
      <c r="F30" s="2"/>
      <c r="G30" s="2"/>
      <c r="H30" s="3"/>
      <c r="I30" s="3"/>
      <c r="J30" s="3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</row>
    <row r="31" spans="2:37" ht="4.5" customHeight="1" thickBot="1">
      <c r="B31" s="451"/>
      <c r="C31" s="452"/>
      <c r="D31" s="452"/>
      <c r="E31" s="452"/>
      <c r="F31" s="452"/>
      <c r="G31" s="452"/>
      <c r="H31" s="452"/>
      <c r="I31" s="452"/>
      <c r="J31" s="452"/>
      <c r="K31" s="452"/>
      <c r="L31" s="452"/>
      <c r="M31" s="452"/>
      <c r="N31" s="452"/>
      <c r="O31" s="452"/>
      <c r="P31" s="452"/>
      <c r="Q31" s="452"/>
      <c r="R31" s="452"/>
      <c r="S31" s="452"/>
      <c r="T31" s="452"/>
      <c r="U31" s="452"/>
      <c r="V31" s="452"/>
      <c r="W31" s="452"/>
      <c r="X31" s="452"/>
      <c r="Y31" s="452"/>
      <c r="Z31" s="452"/>
      <c r="AA31" s="452"/>
      <c r="AB31" s="452"/>
      <c r="AC31" s="452"/>
      <c r="AD31" s="452"/>
      <c r="AE31" s="452"/>
      <c r="AF31" s="452"/>
      <c r="AG31" s="452"/>
      <c r="AH31" s="452"/>
      <c r="AI31" s="452"/>
      <c r="AJ31" s="453"/>
      <c r="AK31" s="70"/>
    </row>
  </sheetData>
  <sheetProtection password="8CC8" sheet="1" formatCells="0" formatColumns="0" formatRows="0" insertColumns="0" insertRows="0" insertHyperlinks="0" deleteColumns="0" deleteRows="0" sort="0" autoFilter="0" pivotTables="0"/>
  <mergeCells count="48">
    <mergeCell ref="B31:AJ31"/>
    <mergeCell ref="M18:N18"/>
    <mergeCell ref="M19:N19"/>
    <mergeCell ref="M20:N20"/>
    <mergeCell ref="M21:N21"/>
    <mergeCell ref="M22:N22"/>
    <mergeCell ref="M23:N23"/>
    <mergeCell ref="M11:N11"/>
    <mergeCell ref="M12:N12"/>
    <mergeCell ref="AH12:AH23"/>
    <mergeCell ref="AI12:AI23"/>
    <mergeCell ref="AJ12:AJ23"/>
    <mergeCell ref="M13:N13"/>
    <mergeCell ref="M14:N14"/>
    <mergeCell ref="M15:N15"/>
    <mergeCell ref="M16:N16"/>
    <mergeCell ref="M17:N17"/>
    <mergeCell ref="AI6:AI7"/>
    <mergeCell ref="AJ6:AJ7"/>
    <mergeCell ref="C8:H8"/>
    <mergeCell ref="M8:N8"/>
    <mergeCell ref="B9:AJ9"/>
    <mergeCell ref="B10:AJ10"/>
    <mergeCell ref="Y6:Z6"/>
    <mergeCell ref="AA6:AB6"/>
    <mergeCell ref="AC6:AD6"/>
    <mergeCell ref="AE6:AF6"/>
    <mergeCell ref="AG6:AG7"/>
    <mergeCell ref="AH6:AH7"/>
    <mergeCell ref="M6:N7"/>
    <mergeCell ref="O6:P6"/>
    <mergeCell ref="Q6:R6"/>
    <mergeCell ref="S6:T6"/>
    <mergeCell ref="U6:V6"/>
    <mergeCell ref="W6:X6"/>
    <mergeCell ref="B6:B7"/>
    <mergeCell ref="C6:H7"/>
    <mergeCell ref="I6:I7"/>
    <mergeCell ref="J6:J7"/>
    <mergeCell ref="K6:K7"/>
    <mergeCell ref="L6:L7"/>
    <mergeCell ref="B2:AJ2"/>
    <mergeCell ref="B3:AJ3"/>
    <mergeCell ref="B4:H4"/>
    <mergeCell ref="I4:T4"/>
    <mergeCell ref="U4:AJ4"/>
    <mergeCell ref="C5:D5"/>
    <mergeCell ref="F5:N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AP35"/>
  <sheetViews>
    <sheetView zoomScale="55" zoomScaleNormal="55" zoomScalePageLayoutView="0" workbookViewId="0" topLeftCell="M1">
      <pane ySplit="5" topLeftCell="A6" activePane="bottomLeft" state="frozen"/>
      <selection pane="topLeft" activeCell="E1" sqref="E1"/>
      <selection pane="bottomLeft" activeCell="W5" sqref="W5:AP5"/>
    </sheetView>
  </sheetViews>
  <sheetFormatPr defaultColWidth="11.421875" defaultRowHeight="15"/>
  <cols>
    <col min="1" max="1" width="4.57421875" style="0" customWidth="1"/>
    <col min="2" max="2" width="23.7109375" style="71" customWidth="1"/>
    <col min="3" max="3" width="29.28125" style="71" bestFit="1" customWidth="1"/>
    <col min="4" max="4" width="27.7109375" style="0" customWidth="1"/>
    <col min="5" max="5" width="16.8515625" style="0" customWidth="1"/>
    <col min="6" max="6" width="14.7109375" style="0" customWidth="1"/>
    <col min="7" max="7" width="15.421875" style="0" customWidth="1"/>
    <col min="8" max="8" width="35.7109375" style="72" customWidth="1"/>
    <col min="9" max="9" width="19.140625" style="72" customWidth="1"/>
    <col min="10" max="10" width="6.7109375" style="72" customWidth="1"/>
    <col min="11" max="11" width="9.7109375" style="0" customWidth="1"/>
    <col min="12" max="12" width="10.421875" style="0" customWidth="1"/>
    <col min="13" max="13" width="10.140625" style="0" customWidth="1"/>
    <col min="14" max="14" width="12.8515625" style="0" customWidth="1"/>
    <col min="15" max="15" width="16.28125" style="0" customWidth="1"/>
    <col min="16" max="16" width="8.7109375" style="0" customWidth="1"/>
    <col min="17" max="17" width="16.00390625" style="0" customWidth="1"/>
    <col min="18" max="26" width="8.7109375" style="0" customWidth="1"/>
    <col min="27" max="27" width="16.7109375" style="0" customWidth="1"/>
    <col min="28" max="28" width="8.7109375" style="0" customWidth="1"/>
    <col min="29" max="29" width="18.140625" style="0" customWidth="1"/>
    <col min="30" max="30" width="8.7109375" style="0" customWidth="1"/>
    <col min="31" max="31" width="21.7109375" style="0" customWidth="1"/>
    <col min="32" max="32" width="8.7109375" style="0" customWidth="1"/>
    <col min="33" max="33" width="8.7109375" style="75" customWidth="1"/>
    <col min="34" max="36" width="8.7109375" style="0" customWidth="1"/>
  </cols>
  <sheetData>
    <row r="1" spans="2:36" ht="15.75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18">
      <c r="B2" s="592" t="s">
        <v>0</v>
      </c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593"/>
      <c r="Z2" s="593"/>
      <c r="AA2" s="593"/>
      <c r="AB2" s="593"/>
      <c r="AC2" s="593"/>
      <c r="AD2" s="593"/>
      <c r="AE2" s="593"/>
      <c r="AF2" s="593"/>
      <c r="AG2" s="593"/>
      <c r="AH2" s="593"/>
      <c r="AI2" s="593"/>
      <c r="AJ2" s="594"/>
    </row>
    <row r="3" spans="2:36" ht="18.75" thickBot="1">
      <c r="B3" s="595" t="s">
        <v>1</v>
      </c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6"/>
      <c r="Z3" s="596"/>
      <c r="AA3" s="596"/>
      <c r="AB3" s="596"/>
      <c r="AC3" s="596"/>
      <c r="AD3" s="596"/>
      <c r="AE3" s="596"/>
      <c r="AF3" s="596"/>
      <c r="AG3" s="596"/>
      <c r="AH3" s="596"/>
      <c r="AI3" s="596"/>
      <c r="AJ3" s="597"/>
    </row>
    <row r="4" spans="2:36" ht="15.75">
      <c r="B4" s="508" t="s">
        <v>108</v>
      </c>
      <c r="C4" s="509"/>
      <c r="D4" s="509"/>
      <c r="E4" s="509"/>
      <c r="F4" s="509"/>
      <c r="G4" s="509"/>
      <c r="H4" s="510"/>
      <c r="I4" s="511" t="s">
        <v>118</v>
      </c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3"/>
      <c r="U4" s="514" t="s">
        <v>4</v>
      </c>
      <c r="V4" s="515"/>
      <c r="W4" s="515"/>
      <c r="X4" s="515"/>
      <c r="Y4" s="515"/>
      <c r="Z4" s="515"/>
      <c r="AA4" s="515"/>
      <c r="AB4" s="515"/>
      <c r="AC4" s="515"/>
      <c r="AD4" s="515"/>
      <c r="AE4" s="515"/>
      <c r="AF4" s="515"/>
      <c r="AG4" s="515"/>
      <c r="AH4" s="515"/>
      <c r="AI4" s="515"/>
      <c r="AJ4" s="516"/>
    </row>
    <row r="5" spans="2:42" ht="60" customHeight="1" thickBot="1">
      <c r="B5" s="4" t="s">
        <v>5</v>
      </c>
      <c r="C5" s="497" t="s">
        <v>119</v>
      </c>
      <c r="D5" s="497"/>
      <c r="E5" s="5"/>
      <c r="F5" s="498" t="s">
        <v>80</v>
      </c>
      <c r="G5" s="499"/>
      <c r="H5" s="499"/>
      <c r="I5" s="499"/>
      <c r="J5" s="499"/>
      <c r="K5" s="499"/>
      <c r="L5" s="499"/>
      <c r="M5" s="499"/>
      <c r="N5" s="500"/>
      <c r="O5" s="6"/>
      <c r="P5" s="6"/>
      <c r="Q5" s="6"/>
      <c r="R5" s="6"/>
      <c r="S5" s="6"/>
      <c r="T5" s="6"/>
      <c r="U5" s="6"/>
      <c r="V5" s="7"/>
      <c r="W5" s="598" t="s">
        <v>7</v>
      </c>
      <c r="X5" s="598"/>
      <c r="Y5" s="598"/>
      <c r="Z5" s="598"/>
      <c r="AA5" s="598"/>
      <c r="AB5" s="598"/>
      <c r="AC5" s="598"/>
      <c r="AD5" s="598"/>
      <c r="AE5" s="598"/>
      <c r="AF5" s="598"/>
      <c r="AG5" s="598"/>
      <c r="AH5" s="598"/>
      <c r="AI5" s="598"/>
      <c r="AJ5" s="598"/>
      <c r="AK5" s="598"/>
      <c r="AL5" s="598"/>
      <c r="AM5" s="598"/>
      <c r="AN5" s="598"/>
      <c r="AO5" s="598"/>
      <c r="AP5" s="598"/>
    </row>
    <row r="6" spans="2:36" ht="45" customHeight="1">
      <c r="B6" s="501" t="s">
        <v>8</v>
      </c>
      <c r="C6" s="503" t="s">
        <v>9</v>
      </c>
      <c r="D6" s="504"/>
      <c r="E6" s="504"/>
      <c r="F6" s="505"/>
      <c r="G6" s="505"/>
      <c r="H6" s="505"/>
      <c r="I6" s="419" t="s">
        <v>10</v>
      </c>
      <c r="J6" s="421" t="s">
        <v>11</v>
      </c>
      <c r="K6" s="421" t="s">
        <v>12</v>
      </c>
      <c r="L6" s="427" t="s">
        <v>13</v>
      </c>
      <c r="M6" s="429" t="s">
        <v>14</v>
      </c>
      <c r="N6" s="430"/>
      <c r="O6" s="496" t="s">
        <v>15</v>
      </c>
      <c r="P6" s="488"/>
      <c r="Q6" s="487" t="s">
        <v>16</v>
      </c>
      <c r="R6" s="488"/>
      <c r="S6" s="487" t="s">
        <v>17</v>
      </c>
      <c r="T6" s="488"/>
      <c r="U6" s="487" t="s">
        <v>18</v>
      </c>
      <c r="V6" s="488"/>
      <c r="W6" s="487" t="s">
        <v>19</v>
      </c>
      <c r="X6" s="488"/>
      <c r="Y6" s="487" t="s">
        <v>20</v>
      </c>
      <c r="Z6" s="488"/>
      <c r="AA6" s="487" t="s">
        <v>21</v>
      </c>
      <c r="AB6" s="488"/>
      <c r="AC6" s="487" t="s">
        <v>22</v>
      </c>
      <c r="AD6" s="488"/>
      <c r="AE6" s="487" t="s">
        <v>23</v>
      </c>
      <c r="AF6" s="489"/>
      <c r="AG6" s="490" t="s">
        <v>24</v>
      </c>
      <c r="AH6" s="492" t="s">
        <v>25</v>
      </c>
      <c r="AI6" s="494" t="s">
        <v>26</v>
      </c>
      <c r="AJ6" s="482" t="s">
        <v>27</v>
      </c>
    </row>
    <row r="7" spans="2:36" ht="90" customHeight="1" thickBot="1">
      <c r="B7" s="502"/>
      <c r="C7" s="506"/>
      <c r="D7" s="507"/>
      <c r="E7" s="507"/>
      <c r="F7" s="507"/>
      <c r="G7" s="507"/>
      <c r="H7" s="507"/>
      <c r="I7" s="420"/>
      <c r="J7" s="422" t="s">
        <v>11</v>
      </c>
      <c r="K7" s="422"/>
      <c r="L7" s="428"/>
      <c r="M7" s="431"/>
      <c r="N7" s="432"/>
      <c r="O7" s="8" t="s">
        <v>28</v>
      </c>
      <c r="P7" s="9" t="s">
        <v>29</v>
      </c>
      <c r="Q7" s="10" t="s">
        <v>28</v>
      </c>
      <c r="R7" s="9" t="s">
        <v>29</v>
      </c>
      <c r="S7" s="10" t="s">
        <v>28</v>
      </c>
      <c r="T7" s="9" t="s">
        <v>29</v>
      </c>
      <c r="U7" s="10" t="s">
        <v>28</v>
      </c>
      <c r="V7" s="9" t="s">
        <v>29</v>
      </c>
      <c r="W7" s="10" t="s">
        <v>28</v>
      </c>
      <c r="X7" s="9" t="s">
        <v>29</v>
      </c>
      <c r="Y7" s="10" t="s">
        <v>28</v>
      </c>
      <c r="Z7" s="9" t="s">
        <v>29</v>
      </c>
      <c r="AA7" s="10" t="s">
        <v>28</v>
      </c>
      <c r="AB7" s="9" t="s">
        <v>30</v>
      </c>
      <c r="AC7" s="10" t="s">
        <v>28</v>
      </c>
      <c r="AD7" s="9" t="s">
        <v>30</v>
      </c>
      <c r="AE7" s="10" t="s">
        <v>28</v>
      </c>
      <c r="AF7" s="11" t="s">
        <v>30</v>
      </c>
      <c r="AG7" s="491"/>
      <c r="AH7" s="493"/>
      <c r="AI7" s="495"/>
      <c r="AJ7" s="483"/>
    </row>
    <row r="8" spans="2:36" ht="30" customHeight="1" thickBot="1">
      <c r="B8" s="12" t="s">
        <v>31</v>
      </c>
      <c r="C8" s="443"/>
      <c r="D8" s="444"/>
      <c r="E8" s="444"/>
      <c r="F8" s="444"/>
      <c r="G8" s="444"/>
      <c r="H8" s="444"/>
      <c r="I8" s="13"/>
      <c r="J8" s="14"/>
      <c r="K8" s="15"/>
      <c r="L8" s="15"/>
      <c r="M8" s="445"/>
      <c r="N8" s="446"/>
      <c r="O8" s="16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8"/>
      <c r="AG8" s="19"/>
      <c r="AH8" s="20"/>
      <c r="AI8" s="20"/>
      <c r="AJ8" s="21"/>
    </row>
    <row r="9" spans="2:36" ht="15.75" thickBot="1">
      <c r="B9" s="447"/>
      <c r="C9" s="448"/>
      <c r="D9" s="448"/>
      <c r="E9" s="448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449"/>
      <c r="Q9" s="449"/>
      <c r="R9" s="449"/>
      <c r="S9" s="449"/>
      <c r="T9" s="449"/>
      <c r="U9" s="449"/>
      <c r="V9" s="449"/>
      <c r="W9" s="449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  <c r="AI9" s="449"/>
      <c r="AJ9" s="450"/>
    </row>
    <row r="10" spans="2:36" ht="4.5" customHeight="1" thickBot="1">
      <c r="B10" s="451"/>
      <c r="C10" s="452"/>
      <c r="D10" s="452"/>
      <c r="E10" s="452"/>
      <c r="F10" s="452"/>
      <c r="G10" s="452"/>
      <c r="H10" s="452"/>
      <c r="I10" s="484"/>
      <c r="J10" s="452"/>
      <c r="K10" s="452"/>
      <c r="L10" s="452"/>
      <c r="M10" s="452"/>
      <c r="N10" s="452"/>
      <c r="O10" s="452"/>
      <c r="P10" s="452"/>
      <c r="Q10" s="452"/>
      <c r="R10" s="484"/>
      <c r="S10" s="452"/>
      <c r="T10" s="452"/>
      <c r="U10" s="452"/>
      <c r="V10" s="452"/>
      <c r="W10" s="452"/>
      <c r="X10" s="452"/>
      <c r="Y10" s="452"/>
      <c r="Z10" s="452"/>
      <c r="AA10" s="452"/>
      <c r="AB10" s="452"/>
      <c r="AC10" s="452"/>
      <c r="AD10" s="452"/>
      <c r="AE10" s="452"/>
      <c r="AF10" s="452"/>
      <c r="AG10" s="452"/>
      <c r="AH10" s="452"/>
      <c r="AI10" s="452"/>
      <c r="AJ10" s="453"/>
    </row>
    <row r="11" spans="2:36" ht="59.25" customHeight="1" thickBot="1">
      <c r="B11" s="22" t="s">
        <v>32</v>
      </c>
      <c r="C11" s="23" t="s">
        <v>33</v>
      </c>
      <c r="D11" s="23" t="s">
        <v>34</v>
      </c>
      <c r="E11" s="23" t="s">
        <v>35</v>
      </c>
      <c r="F11" s="23" t="s">
        <v>36</v>
      </c>
      <c r="G11" s="23" t="s">
        <v>37</v>
      </c>
      <c r="H11" s="24" t="s">
        <v>38</v>
      </c>
      <c r="I11" s="110" t="s">
        <v>39</v>
      </c>
      <c r="J11" s="26"/>
      <c r="K11" s="27"/>
      <c r="L11" s="27"/>
      <c r="M11" s="485"/>
      <c r="N11" s="486"/>
      <c r="O11" s="111">
        <f>SUM(O12:O17)</f>
        <v>29707</v>
      </c>
      <c r="P11" s="112">
        <v>1</v>
      </c>
      <c r="Q11" s="113">
        <f>SUM(Q12:Q17)</f>
        <v>0</v>
      </c>
      <c r="R11" s="114">
        <v>1</v>
      </c>
      <c r="S11" s="113">
        <f>SUM(S12:S17)</f>
        <v>0</v>
      </c>
      <c r="T11" s="115">
        <v>1</v>
      </c>
      <c r="U11" s="113">
        <f>SUM(U12:U17)</f>
        <v>0</v>
      </c>
      <c r="V11" s="115">
        <v>1</v>
      </c>
      <c r="W11" s="111">
        <f>SUM(W12:W17)</f>
        <v>0</v>
      </c>
      <c r="X11" s="115">
        <v>1</v>
      </c>
      <c r="Y11" s="111">
        <f>SUM(Y12:Y17)</f>
        <v>0</v>
      </c>
      <c r="Z11" s="115">
        <v>1</v>
      </c>
      <c r="AA11" s="111">
        <f>SUM(AA12:AA17)</f>
        <v>0</v>
      </c>
      <c r="AB11" s="115">
        <v>1</v>
      </c>
      <c r="AC11" s="111">
        <f>SUM(AC12:AC17)</f>
        <v>0</v>
      </c>
      <c r="AD11" s="115">
        <v>1</v>
      </c>
      <c r="AE11" s="86">
        <f>+O11+Q11+S11+U11+W11+Y11+AA11+AC11</f>
        <v>29707</v>
      </c>
      <c r="AF11" s="34">
        <f aca="true" t="shared" si="0" ref="AF11:AF17">+P11+R11+T11+V11+X11+Z11+AB11+AD11</f>
        <v>8</v>
      </c>
      <c r="AG11" s="87">
        <f>SUM(AG12:AG17)</f>
        <v>17500</v>
      </c>
      <c r="AH11" s="36"/>
      <c r="AI11" s="36"/>
      <c r="AJ11" s="37"/>
    </row>
    <row r="12" spans="2:36" ht="105.75" customHeight="1" thickBot="1">
      <c r="B12" s="583" t="s">
        <v>147</v>
      </c>
      <c r="C12" s="586">
        <v>992517800200</v>
      </c>
      <c r="D12" s="126" t="s">
        <v>120</v>
      </c>
      <c r="E12" s="117" t="s">
        <v>114</v>
      </c>
      <c r="F12" s="42"/>
      <c r="G12" s="43"/>
      <c r="H12" s="44" t="s">
        <v>121</v>
      </c>
      <c r="I12" s="44" t="s">
        <v>114</v>
      </c>
      <c r="J12" s="127">
        <v>0</v>
      </c>
      <c r="K12" s="96">
        <v>12</v>
      </c>
      <c r="L12" s="96">
        <v>12</v>
      </c>
      <c r="M12" s="479"/>
      <c r="N12" s="480"/>
      <c r="O12" s="96">
        <v>2122</v>
      </c>
      <c r="P12" s="96"/>
      <c r="Q12" s="97">
        <v>0</v>
      </c>
      <c r="R12" s="96"/>
      <c r="S12" s="96"/>
      <c r="T12" s="98"/>
      <c r="U12" s="99">
        <v>0</v>
      </c>
      <c r="V12" s="96"/>
      <c r="W12" s="96">
        <v>0</v>
      </c>
      <c r="X12" s="96"/>
      <c r="Y12" s="96">
        <v>0</v>
      </c>
      <c r="Z12" s="96"/>
      <c r="AA12" s="96">
        <v>0</v>
      </c>
      <c r="AB12" s="96"/>
      <c r="AC12" s="96">
        <v>0</v>
      </c>
      <c r="AD12" s="96"/>
      <c r="AE12" s="96">
        <f aca="true" t="shared" si="1" ref="AE12:AE17">+O12</f>
        <v>2122</v>
      </c>
      <c r="AF12" s="34">
        <f t="shared" si="0"/>
        <v>0</v>
      </c>
      <c r="AG12" s="100">
        <v>12000</v>
      </c>
      <c r="AH12" s="527" t="s">
        <v>43</v>
      </c>
      <c r="AI12" s="528" t="s">
        <v>44</v>
      </c>
      <c r="AJ12" s="529" t="s">
        <v>45</v>
      </c>
    </row>
    <row r="13" spans="2:36" ht="105.75" thickBot="1">
      <c r="B13" s="584"/>
      <c r="C13" s="587"/>
      <c r="D13" s="126" t="s">
        <v>122</v>
      </c>
      <c r="E13" s="117" t="s">
        <v>123</v>
      </c>
      <c r="F13" s="42"/>
      <c r="G13" s="43"/>
      <c r="H13" s="44" t="s">
        <v>124</v>
      </c>
      <c r="I13" s="44" t="s">
        <v>123</v>
      </c>
      <c r="J13" s="127">
        <v>0</v>
      </c>
      <c r="K13" s="96">
        <v>1</v>
      </c>
      <c r="L13" s="96">
        <v>1</v>
      </c>
      <c r="M13" s="479"/>
      <c r="N13" s="480"/>
      <c r="O13" s="96">
        <v>2122</v>
      </c>
      <c r="P13" s="96"/>
      <c r="Q13" s="97">
        <v>0</v>
      </c>
      <c r="R13" s="96"/>
      <c r="S13" s="96"/>
      <c r="T13" s="98"/>
      <c r="U13" s="99">
        <v>0</v>
      </c>
      <c r="V13" s="96"/>
      <c r="W13" s="96">
        <v>0</v>
      </c>
      <c r="X13" s="96"/>
      <c r="Y13" s="96">
        <v>0</v>
      </c>
      <c r="Z13" s="96"/>
      <c r="AA13" s="96">
        <v>0</v>
      </c>
      <c r="AB13" s="96"/>
      <c r="AC13" s="96">
        <v>0</v>
      </c>
      <c r="AD13" s="96"/>
      <c r="AE13" s="96">
        <f t="shared" si="1"/>
        <v>2122</v>
      </c>
      <c r="AF13" s="34">
        <f t="shared" si="0"/>
        <v>0</v>
      </c>
      <c r="AG13" s="100">
        <v>3500</v>
      </c>
      <c r="AH13" s="527"/>
      <c r="AI13" s="528"/>
      <c r="AJ13" s="529"/>
    </row>
    <row r="14" spans="2:36" ht="105.75" thickBot="1">
      <c r="B14" s="584"/>
      <c r="C14" s="587"/>
      <c r="D14" s="126" t="s">
        <v>125</v>
      </c>
      <c r="E14" s="117" t="s">
        <v>126</v>
      </c>
      <c r="F14" s="58"/>
      <c r="G14" s="43"/>
      <c r="H14" s="44" t="s">
        <v>127</v>
      </c>
      <c r="I14" s="44" t="s">
        <v>126</v>
      </c>
      <c r="J14" s="127">
        <v>0</v>
      </c>
      <c r="K14" s="96">
        <v>1</v>
      </c>
      <c r="L14" s="96">
        <v>1</v>
      </c>
      <c r="M14" s="479"/>
      <c r="N14" s="480"/>
      <c r="O14" s="96">
        <v>15914</v>
      </c>
      <c r="P14" s="96"/>
      <c r="Q14" s="97">
        <v>0</v>
      </c>
      <c r="R14" s="96"/>
      <c r="S14" s="96"/>
      <c r="T14" s="98"/>
      <c r="U14" s="99">
        <v>0</v>
      </c>
      <c r="V14" s="96"/>
      <c r="W14" s="96">
        <v>0</v>
      </c>
      <c r="X14" s="96"/>
      <c r="Y14" s="96">
        <v>0</v>
      </c>
      <c r="Z14" s="96"/>
      <c r="AA14" s="96">
        <v>0</v>
      </c>
      <c r="AB14" s="96"/>
      <c r="AC14" s="96">
        <v>0</v>
      </c>
      <c r="AD14" s="96"/>
      <c r="AE14" s="96">
        <f t="shared" si="1"/>
        <v>15914</v>
      </c>
      <c r="AF14" s="34">
        <f t="shared" si="0"/>
        <v>0</v>
      </c>
      <c r="AG14" s="103">
        <v>1200</v>
      </c>
      <c r="AH14" s="527"/>
      <c r="AI14" s="528"/>
      <c r="AJ14" s="529"/>
    </row>
    <row r="15" spans="2:36" ht="180.75" thickBot="1">
      <c r="B15" s="584"/>
      <c r="C15" s="587"/>
      <c r="D15" s="126" t="s">
        <v>128</v>
      </c>
      <c r="E15" s="117" t="s">
        <v>129</v>
      </c>
      <c r="F15" s="58"/>
      <c r="G15" s="43"/>
      <c r="H15" s="44" t="s">
        <v>130</v>
      </c>
      <c r="I15" s="44" t="s">
        <v>129</v>
      </c>
      <c r="J15" s="127">
        <v>0</v>
      </c>
      <c r="K15" s="96">
        <v>1</v>
      </c>
      <c r="L15" s="96">
        <v>1</v>
      </c>
      <c r="M15" s="518"/>
      <c r="N15" s="519"/>
      <c r="O15" s="96">
        <v>2122</v>
      </c>
      <c r="P15" s="96"/>
      <c r="Q15" s="97">
        <v>0</v>
      </c>
      <c r="R15" s="96"/>
      <c r="S15" s="96"/>
      <c r="T15" s="98"/>
      <c r="U15" s="99">
        <v>0</v>
      </c>
      <c r="V15" s="96"/>
      <c r="W15" s="96">
        <v>0</v>
      </c>
      <c r="X15" s="96"/>
      <c r="Y15" s="96">
        <v>0</v>
      </c>
      <c r="Z15" s="96"/>
      <c r="AA15" s="96">
        <v>0</v>
      </c>
      <c r="AB15" s="96"/>
      <c r="AC15" s="96">
        <v>0</v>
      </c>
      <c r="AD15" s="96"/>
      <c r="AE15" s="96">
        <f t="shared" si="1"/>
        <v>2122</v>
      </c>
      <c r="AF15" s="34">
        <f t="shared" si="0"/>
        <v>0</v>
      </c>
      <c r="AG15" s="104">
        <v>800</v>
      </c>
      <c r="AH15" s="520"/>
      <c r="AI15" s="521"/>
      <c r="AJ15" s="522"/>
    </row>
    <row r="16" spans="2:36" ht="165.75" thickBot="1">
      <c r="B16" s="584"/>
      <c r="C16" s="587"/>
      <c r="D16" s="126" t="s">
        <v>131</v>
      </c>
      <c r="E16" s="117" t="s">
        <v>132</v>
      </c>
      <c r="F16" s="58"/>
      <c r="G16" s="43"/>
      <c r="H16" s="44" t="s">
        <v>133</v>
      </c>
      <c r="I16" s="44" t="s">
        <v>132</v>
      </c>
      <c r="J16" s="127">
        <v>0</v>
      </c>
      <c r="K16" s="96">
        <v>1</v>
      </c>
      <c r="L16" s="96">
        <v>1</v>
      </c>
      <c r="M16" s="128"/>
      <c r="N16" s="129"/>
      <c r="O16" s="96">
        <v>2122</v>
      </c>
      <c r="P16" s="96"/>
      <c r="Q16" s="97">
        <v>0</v>
      </c>
      <c r="R16" s="96"/>
      <c r="S16" s="96"/>
      <c r="T16" s="98"/>
      <c r="U16" s="99">
        <v>0</v>
      </c>
      <c r="V16" s="96"/>
      <c r="W16" s="96">
        <v>0</v>
      </c>
      <c r="X16" s="96"/>
      <c r="Y16" s="96">
        <v>0</v>
      </c>
      <c r="Z16" s="96"/>
      <c r="AA16" s="96">
        <v>0</v>
      </c>
      <c r="AB16" s="96"/>
      <c r="AC16" s="96">
        <v>0</v>
      </c>
      <c r="AD16" s="96"/>
      <c r="AE16" s="96">
        <f t="shared" si="1"/>
        <v>2122</v>
      </c>
      <c r="AF16" s="34">
        <f t="shared" si="0"/>
        <v>0</v>
      </c>
      <c r="AG16" s="104"/>
      <c r="AH16" s="520"/>
      <c r="AI16" s="521"/>
      <c r="AJ16" s="522"/>
    </row>
    <row r="17" spans="2:36" ht="120" customHeight="1">
      <c r="B17" s="585"/>
      <c r="C17" s="588"/>
      <c r="D17" s="126" t="s">
        <v>134</v>
      </c>
      <c r="E17" s="117" t="s">
        <v>135</v>
      </c>
      <c r="F17" s="58"/>
      <c r="G17" s="43"/>
      <c r="H17" s="44" t="s">
        <v>136</v>
      </c>
      <c r="I17" s="44" t="s">
        <v>135</v>
      </c>
      <c r="J17" s="127">
        <v>0</v>
      </c>
      <c r="K17" s="96">
        <v>8</v>
      </c>
      <c r="L17" s="96">
        <v>2</v>
      </c>
      <c r="M17" s="128"/>
      <c r="N17" s="129"/>
      <c r="O17" s="96">
        <v>5305</v>
      </c>
      <c r="P17" s="96"/>
      <c r="Q17" s="97">
        <v>0</v>
      </c>
      <c r="R17" s="96"/>
      <c r="S17" s="96"/>
      <c r="T17" s="98"/>
      <c r="U17" s="99">
        <v>0</v>
      </c>
      <c r="V17" s="96"/>
      <c r="W17" s="96">
        <v>0</v>
      </c>
      <c r="X17" s="96"/>
      <c r="Y17" s="96">
        <v>0</v>
      </c>
      <c r="Z17" s="96"/>
      <c r="AA17" s="96">
        <v>0</v>
      </c>
      <c r="AB17" s="96"/>
      <c r="AC17" s="96">
        <v>0</v>
      </c>
      <c r="AD17" s="96"/>
      <c r="AE17" s="96">
        <f t="shared" si="1"/>
        <v>5305</v>
      </c>
      <c r="AF17" s="34">
        <f t="shared" si="0"/>
        <v>0</v>
      </c>
      <c r="AG17" s="104"/>
      <c r="AH17" s="520"/>
      <c r="AI17" s="521"/>
      <c r="AJ17" s="522"/>
    </row>
    <row r="18" spans="2:37" ht="4.5" customHeight="1">
      <c r="B18" s="481"/>
      <c r="C18" s="481"/>
      <c r="D18" s="481"/>
      <c r="E18" s="481"/>
      <c r="F18" s="481"/>
      <c r="G18" s="481"/>
      <c r="H18" s="481"/>
      <c r="I18" s="481"/>
      <c r="J18" s="481"/>
      <c r="K18" s="481"/>
      <c r="L18" s="481"/>
      <c r="M18" s="481"/>
      <c r="N18" s="481"/>
      <c r="O18" s="481"/>
      <c r="P18" s="481"/>
      <c r="Q18" s="481"/>
      <c r="R18" s="481"/>
      <c r="S18" s="481"/>
      <c r="T18" s="481"/>
      <c r="U18" s="481"/>
      <c r="V18" s="481"/>
      <c r="W18" s="481"/>
      <c r="X18" s="481"/>
      <c r="Y18" s="481"/>
      <c r="Z18" s="481"/>
      <c r="AA18" s="481"/>
      <c r="AB18" s="481"/>
      <c r="AC18" s="481"/>
      <c r="AD18" s="481"/>
      <c r="AE18" s="481"/>
      <c r="AF18" s="481"/>
      <c r="AG18" s="481"/>
      <c r="AH18" s="481"/>
      <c r="AI18" s="481"/>
      <c r="AJ18" s="481"/>
      <c r="AK18" s="70"/>
    </row>
    <row r="20" spans="15:17" ht="15">
      <c r="O20" s="73"/>
      <c r="Q20" s="74"/>
    </row>
    <row r="21" ht="15.75" thickBot="1"/>
    <row r="22" spans="2:36" ht="30" customHeight="1">
      <c r="B22" s="592" t="s">
        <v>0</v>
      </c>
      <c r="C22" s="593"/>
      <c r="D22" s="593"/>
      <c r="E22" s="593"/>
      <c r="F22" s="593"/>
      <c r="G22" s="593"/>
      <c r="H22" s="593"/>
      <c r="I22" s="593"/>
      <c r="J22" s="593"/>
      <c r="K22" s="593"/>
      <c r="L22" s="593"/>
      <c r="M22" s="593"/>
      <c r="N22" s="593"/>
      <c r="O22" s="593"/>
      <c r="P22" s="593"/>
      <c r="Q22" s="593"/>
      <c r="R22" s="593"/>
      <c r="S22" s="593"/>
      <c r="T22" s="593"/>
      <c r="U22" s="593"/>
      <c r="V22" s="593"/>
      <c r="W22" s="593"/>
      <c r="X22" s="593"/>
      <c r="Y22" s="593"/>
      <c r="Z22" s="593"/>
      <c r="AA22" s="593"/>
      <c r="AB22" s="593"/>
      <c r="AC22" s="593"/>
      <c r="AD22" s="593"/>
      <c r="AE22" s="593"/>
      <c r="AF22" s="593"/>
      <c r="AG22" s="593"/>
      <c r="AH22" s="593"/>
      <c r="AI22" s="593"/>
      <c r="AJ22" s="594"/>
    </row>
    <row r="23" spans="2:36" ht="18.75" thickBot="1">
      <c r="B23" s="595" t="s">
        <v>1</v>
      </c>
      <c r="C23" s="596"/>
      <c r="D23" s="596"/>
      <c r="E23" s="596"/>
      <c r="F23" s="596"/>
      <c r="G23" s="596"/>
      <c r="H23" s="596"/>
      <c r="I23" s="596"/>
      <c r="J23" s="596"/>
      <c r="K23" s="596"/>
      <c r="L23" s="596"/>
      <c r="M23" s="596"/>
      <c r="N23" s="596"/>
      <c r="O23" s="596"/>
      <c r="P23" s="596"/>
      <c r="Q23" s="596"/>
      <c r="R23" s="596"/>
      <c r="S23" s="596"/>
      <c r="T23" s="596"/>
      <c r="U23" s="596"/>
      <c r="V23" s="596"/>
      <c r="W23" s="596"/>
      <c r="X23" s="596"/>
      <c r="Y23" s="596"/>
      <c r="Z23" s="596"/>
      <c r="AA23" s="596"/>
      <c r="AB23" s="596"/>
      <c r="AC23" s="596"/>
      <c r="AD23" s="596"/>
      <c r="AE23" s="596"/>
      <c r="AF23" s="596"/>
      <c r="AG23" s="596"/>
      <c r="AH23" s="596"/>
      <c r="AI23" s="596"/>
      <c r="AJ23" s="597"/>
    </row>
    <row r="24" spans="2:36" ht="15.75">
      <c r="B24" s="508" t="s">
        <v>108</v>
      </c>
      <c r="C24" s="509"/>
      <c r="D24" s="509"/>
      <c r="E24" s="509"/>
      <c r="F24" s="509"/>
      <c r="G24" s="509"/>
      <c r="H24" s="510"/>
      <c r="I24" s="511" t="s">
        <v>118</v>
      </c>
      <c r="J24" s="512"/>
      <c r="K24" s="512"/>
      <c r="L24" s="512"/>
      <c r="M24" s="512"/>
      <c r="N24" s="512"/>
      <c r="O24" s="512"/>
      <c r="P24" s="512"/>
      <c r="Q24" s="512"/>
      <c r="R24" s="512"/>
      <c r="S24" s="512"/>
      <c r="T24" s="513"/>
      <c r="U24" s="514" t="s">
        <v>4</v>
      </c>
      <c r="V24" s="515"/>
      <c r="W24" s="515"/>
      <c r="X24" s="515"/>
      <c r="Y24" s="515"/>
      <c r="Z24" s="515"/>
      <c r="AA24" s="515"/>
      <c r="AB24" s="515"/>
      <c r="AC24" s="515"/>
      <c r="AD24" s="515"/>
      <c r="AE24" s="515"/>
      <c r="AF24" s="515"/>
      <c r="AG24" s="515"/>
      <c r="AH24" s="515"/>
      <c r="AI24" s="515"/>
      <c r="AJ24" s="516"/>
    </row>
    <row r="25" spans="2:36" ht="60" customHeight="1" thickBot="1">
      <c r="B25" s="4" t="s">
        <v>5</v>
      </c>
      <c r="C25" s="497" t="s">
        <v>137</v>
      </c>
      <c r="D25" s="497"/>
      <c r="E25" s="5"/>
      <c r="F25" s="498" t="s">
        <v>80</v>
      </c>
      <c r="G25" s="499"/>
      <c r="H25" s="499"/>
      <c r="I25" s="499"/>
      <c r="J25" s="499"/>
      <c r="K25" s="499"/>
      <c r="L25" s="499"/>
      <c r="M25" s="499"/>
      <c r="N25" s="500"/>
      <c r="O25" s="6"/>
      <c r="P25" s="6"/>
      <c r="Q25" s="6"/>
      <c r="R25" s="6"/>
      <c r="S25" s="6"/>
      <c r="T25" s="6"/>
      <c r="U25" s="6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2:36" ht="75" customHeight="1">
      <c r="B26" s="501" t="s">
        <v>8</v>
      </c>
      <c r="C26" s="503" t="s">
        <v>9</v>
      </c>
      <c r="D26" s="504"/>
      <c r="E26" s="504"/>
      <c r="F26" s="505"/>
      <c r="G26" s="505"/>
      <c r="H26" s="505"/>
      <c r="I26" s="419" t="s">
        <v>10</v>
      </c>
      <c r="J26" s="421" t="s">
        <v>11</v>
      </c>
      <c r="K26" s="421" t="s">
        <v>12</v>
      </c>
      <c r="L26" s="427" t="s">
        <v>13</v>
      </c>
      <c r="M26" s="429" t="s">
        <v>14</v>
      </c>
      <c r="N26" s="430"/>
      <c r="O26" s="496" t="s">
        <v>15</v>
      </c>
      <c r="P26" s="488"/>
      <c r="Q26" s="487" t="s">
        <v>16</v>
      </c>
      <c r="R26" s="488"/>
      <c r="S26" s="487" t="s">
        <v>17</v>
      </c>
      <c r="T26" s="488"/>
      <c r="U26" s="487" t="s">
        <v>18</v>
      </c>
      <c r="V26" s="488"/>
      <c r="W26" s="487" t="s">
        <v>19</v>
      </c>
      <c r="X26" s="488"/>
      <c r="Y26" s="487" t="s">
        <v>20</v>
      </c>
      <c r="Z26" s="488"/>
      <c r="AA26" s="487" t="s">
        <v>21</v>
      </c>
      <c r="AB26" s="488"/>
      <c r="AC26" s="487" t="s">
        <v>22</v>
      </c>
      <c r="AD26" s="488"/>
      <c r="AE26" s="487" t="s">
        <v>23</v>
      </c>
      <c r="AF26" s="489"/>
      <c r="AG26" s="490" t="s">
        <v>24</v>
      </c>
      <c r="AH26" s="492" t="s">
        <v>25</v>
      </c>
      <c r="AI26" s="494" t="s">
        <v>26</v>
      </c>
      <c r="AJ26" s="482" t="s">
        <v>27</v>
      </c>
    </row>
    <row r="27" spans="2:36" ht="75" customHeight="1" thickBot="1">
      <c r="B27" s="502"/>
      <c r="C27" s="506"/>
      <c r="D27" s="507"/>
      <c r="E27" s="507"/>
      <c r="F27" s="507"/>
      <c r="G27" s="507"/>
      <c r="H27" s="507"/>
      <c r="I27" s="420"/>
      <c r="J27" s="422" t="s">
        <v>11</v>
      </c>
      <c r="K27" s="422"/>
      <c r="L27" s="428"/>
      <c r="M27" s="431"/>
      <c r="N27" s="432"/>
      <c r="O27" s="78" t="s">
        <v>28</v>
      </c>
      <c r="P27" s="79" t="s">
        <v>29</v>
      </c>
      <c r="Q27" s="80" t="s">
        <v>28</v>
      </c>
      <c r="R27" s="79" t="s">
        <v>29</v>
      </c>
      <c r="S27" s="80" t="s">
        <v>28</v>
      </c>
      <c r="T27" s="79" t="s">
        <v>29</v>
      </c>
      <c r="U27" s="80" t="s">
        <v>28</v>
      </c>
      <c r="V27" s="79" t="s">
        <v>29</v>
      </c>
      <c r="W27" s="80" t="s">
        <v>28</v>
      </c>
      <c r="X27" s="79" t="s">
        <v>29</v>
      </c>
      <c r="Y27" s="80" t="s">
        <v>28</v>
      </c>
      <c r="Z27" s="79" t="s">
        <v>29</v>
      </c>
      <c r="AA27" s="80" t="s">
        <v>28</v>
      </c>
      <c r="AB27" s="79" t="s">
        <v>30</v>
      </c>
      <c r="AC27" s="80" t="s">
        <v>28</v>
      </c>
      <c r="AD27" s="79" t="s">
        <v>30</v>
      </c>
      <c r="AE27" s="80" t="s">
        <v>28</v>
      </c>
      <c r="AF27" s="81" t="s">
        <v>30</v>
      </c>
      <c r="AG27" s="491"/>
      <c r="AH27" s="493"/>
      <c r="AI27" s="495"/>
      <c r="AJ27" s="483"/>
    </row>
    <row r="28" spans="2:36" ht="30.75" thickBot="1">
      <c r="B28" s="12" t="s">
        <v>31</v>
      </c>
      <c r="C28" s="443"/>
      <c r="D28" s="444"/>
      <c r="E28" s="444"/>
      <c r="F28" s="444"/>
      <c r="G28" s="444"/>
      <c r="H28" s="444"/>
      <c r="I28" s="13"/>
      <c r="J28" s="14"/>
      <c r="K28" s="15"/>
      <c r="L28" s="15"/>
      <c r="M28" s="445"/>
      <c r="N28" s="446"/>
      <c r="O28" s="16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8"/>
      <c r="AG28" s="19"/>
      <c r="AH28" s="20"/>
      <c r="AI28" s="20"/>
      <c r="AJ28" s="21"/>
    </row>
    <row r="29" spans="2:36" ht="15.75" thickBot="1">
      <c r="B29" s="447"/>
      <c r="C29" s="448"/>
      <c r="D29" s="448"/>
      <c r="E29" s="448"/>
      <c r="F29" s="449"/>
      <c r="G29" s="449"/>
      <c r="H29" s="449"/>
      <c r="I29" s="449"/>
      <c r="J29" s="449"/>
      <c r="K29" s="449"/>
      <c r="L29" s="449"/>
      <c r="M29" s="449"/>
      <c r="N29" s="449"/>
      <c r="O29" s="449"/>
      <c r="P29" s="449"/>
      <c r="Q29" s="449"/>
      <c r="R29" s="449"/>
      <c r="S29" s="449"/>
      <c r="T29" s="449"/>
      <c r="U29" s="449"/>
      <c r="V29" s="449"/>
      <c r="W29" s="449"/>
      <c r="X29" s="449"/>
      <c r="Y29" s="449"/>
      <c r="Z29" s="449"/>
      <c r="AA29" s="449"/>
      <c r="AB29" s="449"/>
      <c r="AC29" s="449"/>
      <c r="AD29" s="449"/>
      <c r="AE29" s="449"/>
      <c r="AF29" s="449"/>
      <c r="AG29" s="449"/>
      <c r="AH29" s="449"/>
      <c r="AI29" s="449"/>
      <c r="AJ29" s="450"/>
    </row>
    <row r="30" spans="2:36" ht="15.75" thickBot="1">
      <c r="B30" s="451"/>
      <c r="C30" s="452"/>
      <c r="D30" s="452"/>
      <c r="E30" s="452"/>
      <c r="F30" s="452"/>
      <c r="G30" s="452"/>
      <c r="H30" s="452"/>
      <c r="I30" s="484"/>
      <c r="J30" s="452"/>
      <c r="K30" s="452"/>
      <c r="L30" s="452"/>
      <c r="M30" s="452"/>
      <c r="N30" s="452"/>
      <c r="O30" s="452"/>
      <c r="P30" s="452"/>
      <c r="Q30" s="452"/>
      <c r="R30" s="484"/>
      <c r="S30" s="452"/>
      <c r="T30" s="452"/>
      <c r="U30" s="452"/>
      <c r="V30" s="452"/>
      <c r="W30" s="452"/>
      <c r="X30" s="452"/>
      <c r="Y30" s="452"/>
      <c r="Z30" s="452"/>
      <c r="AA30" s="452"/>
      <c r="AB30" s="452"/>
      <c r="AC30" s="452"/>
      <c r="AD30" s="452"/>
      <c r="AE30" s="452"/>
      <c r="AF30" s="452"/>
      <c r="AG30" s="452"/>
      <c r="AH30" s="452"/>
      <c r="AI30" s="452"/>
      <c r="AJ30" s="453"/>
    </row>
    <row r="31" spans="2:36" ht="32.25" thickBot="1">
      <c r="B31" s="22" t="s">
        <v>32</v>
      </c>
      <c r="C31" s="23" t="s">
        <v>33</v>
      </c>
      <c r="D31" s="23" t="s">
        <v>34</v>
      </c>
      <c r="E31" s="23" t="s">
        <v>35</v>
      </c>
      <c r="F31" s="23" t="s">
        <v>36</v>
      </c>
      <c r="G31" s="23" t="s">
        <v>37</v>
      </c>
      <c r="H31" s="24" t="s">
        <v>38</v>
      </c>
      <c r="I31" s="110" t="s">
        <v>39</v>
      </c>
      <c r="J31" s="26"/>
      <c r="K31" s="27"/>
      <c r="L31" s="27"/>
      <c r="M31" s="485"/>
      <c r="N31" s="486"/>
      <c r="O31" s="130">
        <f>SUM(O32:O34)</f>
        <v>9549</v>
      </c>
      <c r="P31" s="112">
        <v>1</v>
      </c>
      <c r="Q31" s="113">
        <f>SUM(Q32:Q34)</f>
        <v>0</v>
      </c>
      <c r="R31" s="114">
        <v>1</v>
      </c>
      <c r="S31" s="113">
        <f>SUM(S32:S34)</f>
        <v>0</v>
      </c>
      <c r="T31" s="115">
        <v>1</v>
      </c>
      <c r="U31" s="113">
        <f>SUM(U32:U34)</f>
        <v>0</v>
      </c>
      <c r="V31" s="115">
        <v>1</v>
      </c>
      <c r="W31" s="111">
        <f>SUM(W32:W34)</f>
        <v>0</v>
      </c>
      <c r="X31" s="115">
        <v>1</v>
      </c>
      <c r="Y31" s="111">
        <f>SUM(Y32:Y34)</f>
        <v>0</v>
      </c>
      <c r="Z31" s="115">
        <v>1</v>
      </c>
      <c r="AA31" s="111">
        <f>SUM(AA32:AA34)</f>
        <v>0</v>
      </c>
      <c r="AB31" s="115">
        <v>1</v>
      </c>
      <c r="AC31" s="111">
        <f>SUM(AC32:AC34)</f>
        <v>0</v>
      </c>
      <c r="AD31" s="115">
        <v>1</v>
      </c>
      <c r="AE31" s="33">
        <f>+O31+Q31+S31+U31+W31+Y31+AA31+AC31</f>
        <v>9549</v>
      </c>
      <c r="AF31" s="34">
        <f>+P31+R31+T31+V31+X31+Z31+AB31+AD31</f>
        <v>8</v>
      </c>
      <c r="AG31" s="87">
        <f>SUM(AG32:AG34)</f>
        <v>7200</v>
      </c>
      <c r="AH31" s="36"/>
      <c r="AI31" s="36"/>
      <c r="AJ31" s="37"/>
    </row>
    <row r="32" spans="2:36" ht="90.75" thickBot="1">
      <c r="B32" s="517" t="s">
        <v>148</v>
      </c>
      <c r="C32" s="589">
        <v>992517800201</v>
      </c>
      <c r="D32" s="131" t="s">
        <v>138</v>
      </c>
      <c r="E32" s="117" t="s">
        <v>139</v>
      </c>
      <c r="F32" s="58"/>
      <c r="G32" s="43"/>
      <c r="H32" s="44" t="s">
        <v>140</v>
      </c>
      <c r="I32" s="44" t="s">
        <v>139</v>
      </c>
      <c r="J32" s="96">
        <v>0</v>
      </c>
      <c r="K32" s="96">
        <v>4</v>
      </c>
      <c r="L32" s="96">
        <v>1</v>
      </c>
      <c r="M32" s="128"/>
      <c r="N32" s="129"/>
      <c r="O32" s="96">
        <v>2122</v>
      </c>
      <c r="P32" s="96"/>
      <c r="Q32" s="97">
        <v>0</v>
      </c>
      <c r="R32" s="96"/>
      <c r="S32" s="96"/>
      <c r="T32" s="98"/>
      <c r="U32" s="99">
        <v>0</v>
      </c>
      <c r="V32" s="96"/>
      <c r="W32" s="96">
        <v>0</v>
      </c>
      <c r="X32" s="96"/>
      <c r="Y32" s="96">
        <v>0</v>
      </c>
      <c r="Z32" s="96"/>
      <c r="AA32" s="96">
        <v>0</v>
      </c>
      <c r="AB32" s="96"/>
      <c r="AC32" s="96">
        <v>0</v>
      </c>
      <c r="AD32" s="96"/>
      <c r="AE32" s="96">
        <f>+O32</f>
        <v>2122</v>
      </c>
      <c r="AF32" s="34">
        <f>+P32+R32+T32+V32+X32+Z32+AB32+AD32</f>
        <v>0</v>
      </c>
      <c r="AG32" s="104"/>
      <c r="AH32" s="520"/>
      <c r="AI32" s="521"/>
      <c r="AJ32" s="522"/>
    </row>
    <row r="33" spans="2:36" ht="72.75" thickBot="1">
      <c r="B33" s="517"/>
      <c r="C33" s="590"/>
      <c r="D33" s="131" t="s">
        <v>141</v>
      </c>
      <c r="E33" s="117" t="s">
        <v>142</v>
      </c>
      <c r="F33" s="58"/>
      <c r="G33" s="43"/>
      <c r="H33" s="44" t="s">
        <v>143</v>
      </c>
      <c r="I33" s="44" t="s">
        <v>142</v>
      </c>
      <c r="J33" s="96">
        <v>0</v>
      </c>
      <c r="K33" s="96">
        <v>4</v>
      </c>
      <c r="L33" s="96">
        <v>1</v>
      </c>
      <c r="M33" s="518"/>
      <c r="N33" s="519"/>
      <c r="O33" s="96">
        <v>2122</v>
      </c>
      <c r="P33" s="96"/>
      <c r="Q33" s="97">
        <v>0</v>
      </c>
      <c r="R33" s="96"/>
      <c r="S33" s="96"/>
      <c r="T33" s="98"/>
      <c r="U33" s="99">
        <v>0</v>
      </c>
      <c r="V33" s="96"/>
      <c r="W33" s="96">
        <v>0</v>
      </c>
      <c r="X33" s="96"/>
      <c r="Y33" s="96">
        <v>0</v>
      </c>
      <c r="Z33" s="96"/>
      <c r="AA33" s="96">
        <v>0</v>
      </c>
      <c r="AB33" s="96"/>
      <c r="AC33" s="96">
        <v>0</v>
      </c>
      <c r="AD33" s="96"/>
      <c r="AE33" s="96">
        <f>+O33</f>
        <v>2122</v>
      </c>
      <c r="AF33" s="34">
        <f>+P33+R33+T33+V33+X33+Z33+AB33+AD33</f>
        <v>0</v>
      </c>
      <c r="AG33" s="104">
        <v>6500</v>
      </c>
      <c r="AH33" s="520"/>
      <c r="AI33" s="521"/>
      <c r="AJ33" s="522"/>
    </row>
    <row r="34" spans="2:36" ht="100.5">
      <c r="B34" s="517"/>
      <c r="C34" s="591"/>
      <c r="D34" s="131" t="s">
        <v>144</v>
      </c>
      <c r="E34" s="117" t="s">
        <v>145</v>
      </c>
      <c r="F34" s="58"/>
      <c r="G34" s="43"/>
      <c r="H34" s="44" t="s">
        <v>146</v>
      </c>
      <c r="I34" s="44" t="s">
        <v>145</v>
      </c>
      <c r="J34" s="96">
        <v>0</v>
      </c>
      <c r="K34" s="96">
        <v>1</v>
      </c>
      <c r="L34" s="96">
        <v>0.5</v>
      </c>
      <c r="M34" s="518"/>
      <c r="N34" s="519"/>
      <c r="O34" s="96">
        <v>5305</v>
      </c>
      <c r="P34" s="96"/>
      <c r="Q34" s="97">
        <v>0</v>
      </c>
      <c r="R34" s="96"/>
      <c r="S34" s="96"/>
      <c r="T34" s="98"/>
      <c r="U34" s="99">
        <v>0</v>
      </c>
      <c r="V34" s="96"/>
      <c r="W34" s="96">
        <v>0</v>
      </c>
      <c r="X34" s="96"/>
      <c r="Y34" s="96">
        <v>0</v>
      </c>
      <c r="Z34" s="96"/>
      <c r="AA34" s="96">
        <v>0</v>
      </c>
      <c r="AB34" s="96"/>
      <c r="AC34" s="96">
        <v>0</v>
      </c>
      <c r="AD34" s="96"/>
      <c r="AE34" s="96">
        <f>+O34</f>
        <v>5305</v>
      </c>
      <c r="AF34" s="34">
        <f>+P34+R34+T34+V34+X34+Z34+AB34+AD34</f>
        <v>0</v>
      </c>
      <c r="AG34" s="104">
        <v>700</v>
      </c>
      <c r="AH34" s="520"/>
      <c r="AI34" s="521"/>
      <c r="AJ34" s="522"/>
    </row>
    <row r="35" spans="2:36" ht="15">
      <c r="B35" s="481"/>
      <c r="C35" s="481"/>
      <c r="D35" s="481"/>
      <c r="E35" s="481"/>
      <c r="F35" s="481"/>
      <c r="G35" s="481"/>
      <c r="H35" s="481"/>
      <c r="I35" s="481"/>
      <c r="J35" s="481"/>
      <c r="K35" s="481"/>
      <c r="L35" s="481"/>
      <c r="M35" s="481"/>
      <c r="N35" s="481"/>
      <c r="O35" s="481"/>
      <c r="P35" s="481"/>
      <c r="Q35" s="481"/>
      <c r="R35" s="481"/>
      <c r="S35" s="481"/>
      <c r="T35" s="481"/>
      <c r="U35" s="481"/>
      <c r="V35" s="481"/>
      <c r="W35" s="481"/>
      <c r="X35" s="481"/>
      <c r="Y35" s="481"/>
      <c r="Z35" s="481"/>
      <c r="AA35" s="481"/>
      <c r="AB35" s="481"/>
      <c r="AC35" s="481"/>
      <c r="AD35" s="481"/>
      <c r="AE35" s="481"/>
      <c r="AF35" s="481"/>
      <c r="AG35" s="481"/>
      <c r="AH35" s="481"/>
      <c r="AI35" s="481"/>
      <c r="AJ35" s="481"/>
    </row>
  </sheetData>
  <sheetProtection password="8CC8" sheet="1" formatCells="0" formatColumns="0" formatRows="0" insertColumns="0" insertRows="0" insertHyperlinks="0" deleteColumns="0" deleteRows="0" sort="0" autoFilter="0" pivotTables="0"/>
  <mergeCells count="83">
    <mergeCell ref="B2:AJ2"/>
    <mergeCell ref="B3:AJ3"/>
    <mergeCell ref="B4:H4"/>
    <mergeCell ref="I4:T4"/>
    <mergeCell ref="U4:AJ4"/>
    <mergeCell ref="C5:D5"/>
    <mergeCell ref="F5:N5"/>
    <mergeCell ref="W5:AP5"/>
    <mergeCell ref="B6:B7"/>
    <mergeCell ref="C6:H7"/>
    <mergeCell ref="I6:I7"/>
    <mergeCell ref="J6:J7"/>
    <mergeCell ref="K6:K7"/>
    <mergeCell ref="L6:L7"/>
    <mergeCell ref="AG6:AG7"/>
    <mergeCell ref="AH6:AH7"/>
    <mergeCell ref="M6:N7"/>
    <mergeCell ref="O6:P6"/>
    <mergeCell ref="Q6:R6"/>
    <mergeCell ref="S6:T6"/>
    <mergeCell ref="U6:V6"/>
    <mergeCell ref="W6:X6"/>
    <mergeCell ref="AI6:AI7"/>
    <mergeCell ref="AJ6:AJ7"/>
    <mergeCell ref="C8:H8"/>
    <mergeCell ref="M8:N8"/>
    <mergeCell ref="B9:AJ9"/>
    <mergeCell ref="B10:AJ10"/>
    <mergeCell ref="Y6:Z6"/>
    <mergeCell ref="AA6:AB6"/>
    <mergeCell ref="AC6:AD6"/>
    <mergeCell ref="AE6:AF6"/>
    <mergeCell ref="M11:N11"/>
    <mergeCell ref="M12:N12"/>
    <mergeCell ref="AH12:AH17"/>
    <mergeCell ref="AI12:AI17"/>
    <mergeCell ref="AJ12:AJ17"/>
    <mergeCell ref="M13:N13"/>
    <mergeCell ref="M14:N14"/>
    <mergeCell ref="M15:N15"/>
    <mergeCell ref="B18:AJ18"/>
    <mergeCell ref="B22:AJ22"/>
    <mergeCell ref="B23:AJ23"/>
    <mergeCell ref="B24:H24"/>
    <mergeCell ref="I24:T24"/>
    <mergeCell ref="U24:AJ24"/>
    <mergeCell ref="C25:D25"/>
    <mergeCell ref="F25:N25"/>
    <mergeCell ref="B26:B27"/>
    <mergeCell ref="C26:H27"/>
    <mergeCell ref="I26:I27"/>
    <mergeCell ref="J26:J27"/>
    <mergeCell ref="K26:K27"/>
    <mergeCell ref="L26:L27"/>
    <mergeCell ref="M26:N27"/>
    <mergeCell ref="AH26:AH27"/>
    <mergeCell ref="AI26:AI27"/>
    <mergeCell ref="O26:P26"/>
    <mergeCell ref="Q26:R26"/>
    <mergeCell ref="S26:T26"/>
    <mergeCell ref="U26:V26"/>
    <mergeCell ref="W26:X26"/>
    <mergeCell ref="Y26:Z26"/>
    <mergeCell ref="AJ26:AJ27"/>
    <mergeCell ref="C28:H28"/>
    <mergeCell ref="M28:N28"/>
    <mergeCell ref="B29:AJ29"/>
    <mergeCell ref="B30:AJ30"/>
    <mergeCell ref="M31:N31"/>
    <mergeCell ref="AA26:AB26"/>
    <mergeCell ref="AC26:AD26"/>
    <mergeCell ref="AE26:AF26"/>
    <mergeCell ref="AG26:AG27"/>
    <mergeCell ref="B35:AJ35"/>
    <mergeCell ref="B12:B17"/>
    <mergeCell ref="C12:C17"/>
    <mergeCell ref="C32:C34"/>
    <mergeCell ref="B32:B34"/>
    <mergeCell ref="AH32:AH34"/>
    <mergeCell ref="AI32:AI34"/>
    <mergeCell ref="AJ32:AJ34"/>
    <mergeCell ref="M33:N33"/>
    <mergeCell ref="M34:N3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1:AO15"/>
  <sheetViews>
    <sheetView zoomScale="55" zoomScaleNormal="55" zoomScalePageLayoutView="0" workbookViewId="0" topLeftCell="A1">
      <pane ySplit="5" topLeftCell="A6" activePane="bottomLeft" state="frozen"/>
      <selection pane="topLeft" activeCell="E1" sqref="E1"/>
      <selection pane="bottomLeft" activeCell="V5" sqref="V5:AO5"/>
    </sheetView>
  </sheetViews>
  <sheetFormatPr defaultColWidth="11.421875" defaultRowHeight="15"/>
  <cols>
    <col min="1" max="1" width="4.57421875" style="0" customWidth="1"/>
    <col min="2" max="2" width="23.7109375" style="71" customWidth="1"/>
    <col min="3" max="3" width="29.28125" style="71" bestFit="1" customWidth="1"/>
    <col min="4" max="4" width="27.7109375" style="0" customWidth="1"/>
    <col min="5" max="5" width="16.8515625" style="0" customWidth="1"/>
    <col min="6" max="6" width="14.7109375" style="0" customWidth="1"/>
    <col min="7" max="7" width="15.421875" style="0" customWidth="1"/>
    <col min="8" max="8" width="35.7109375" style="72" customWidth="1"/>
    <col min="9" max="9" width="19.140625" style="72" customWidth="1"/>
    <col min="10" max="10" width="6.7109375" style="72" customWidth="1"/>
    <col min="11" max="11" width="9.7109375" style="0" customWidth="1"/>
    <col min="12" max="12" width="10.421875" style="0" customWidth="1"/>
    <col min="13" max="13" width="10.140625" style="0" customWidth="1"/>
    <col min="14" max="14" width="12.8515625" style="0" customWidth="1"/>
    <col min="15" max="15" width="16.28125" style="0" customWidth="1"/>
    <col min="16" max="16" width="14.140625" style="0" customWidth="1"/>
    <col min="17" max="17" width="16.00390625" style="0" customWidth="1"/>
    <col min="18" max="26" width="8.7109375" style="0" customWidth="1"/>
    <col min="27" max="27" width="16.7109375" style="0" customWidth="1"/>
    <col min="28" max="28" width="15.421875" style="0" customWidth="1"/>
    <col min="29" max="29" width="18.140625" style="0" customWidth="1"/>
    <col min="30" max="30" width="8.7109375" style="0" customWidth="1"/>
    <col min="31" max="31" width="21.7109375" style="0" customWidth="1"/>
    <col min="32" max="32" width="8.7109375" style="0" customWidth="1"/>
    <col min="33" max="33" width="8.7109375" style="75" customWidth="1"/>
    <col min="34" max="36" width="8.7109375" style="0" customWidth="1"/>
  </cols>
  <sheetData>
    <row r="1" spans="2:36" ht="15.75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18">
      <c r="B2" s="592" t="s">
        <v>0</v>
      </c>
      <c r="C2" s="593"/>
      <c r="D2" s="593"/>
      <c r="E2" s="593"/>
      <c r="F2" s="593"/>
      <c r="G2" s="593"/>
      <c r="H2" s="593"/>
      <c r="I2" s="593"/>
      <c r="J2" s="593"/>
      <c r="K2" s="593"/>
      <c r="L2" s="593"/>
      <c r="M2" s="593"/>
      <c r="N2" s="593"/>
      <c r="O2" s="593"/>
      <c r="P2" s="593"/>
      <c r="Q2" s="593"/>
      <c r="R2" s="593"/>
      <c r="S2" s="593"/>
      <c r="T2" s="593"/>
      <c r="U2" s="593"/>
      <c r="V2" s="593"/>
      <c r="W2" s="593"/>
      <c r="X2" s="593"/>
      <c r="Y2" s="593"/>
      <c r="Z2" s="593"/>
      <c r="AA2" s="593"/>
      <c r="AB2" s="593"/>
      <c r="AC2" s="593"/>
      <c r="AD2" s="593"/>
      <c r="AE2" s="593"/>
      <c r="AF2" s="593"/>
      <c r="AG2" s="593"/>
      <c r="AH2" s="593"/>
      <c r="AI2" s="593"/>
      <c r="AJ2" s="594"/>
    </row>
    <row r="3" spans="2:36" ht="18.75" thickBot="1">
      <c r="B3" s="595" t="s">
        <v>1</v>
      </c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6"/>
      <c r="Z3" s="596"/>
      <c r="AA3" s="596"/>
      <c r="AB3" s="596"/>
      <c r="AC3" s="596"/>
      <c r="AD3" s="596"/>
      <c r="AE3" s="596"/>
      <c r="AF3" s="596"/>
      <c r="AG3" s="596"/>
      <c r="AH3" s="596"/>
      <c r="AI3" s="596"/>
      <c r="AJ3" s="597"/>
    </row>
    <row r="4" spans="2:36" ht="15.75">
      <c r="B4" s="508" t="s">
        <v>108</v>
      </c>
      <c r="C4" s="509"/>
      <c r="D4" s="509"/>
      <c r="E4" s="509"/>
      <c r="F4" s="509"/>
      <c r="G4" s="509"/>
      <c r="H4" s="510"/>
      <c r="I4" s="511" t="s">
        <v>109</v>
      </c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3"/>
      <c r="U4" s="514" t="s">
        <v>4</v>
      </c>
      <c r="V4" s="515"/>
      <c r="W4" s="515"/>
      <c r="X4" s="515"/>
      <c r="Y4" s="515"/>
      <c r="Z4" s="515"/>
      <c r="AA4" s="515"/>
      <c r="AB4" s="515"/>
      <c r="AC4" s="515"/>
      <c r="AD4" s="515"/>
      <c r="AE4" s="515"/>
      <c r="AF4" s="515"/>
      <c r="AG4" s="515"/>
      <c r="AH4" s="515"/>
      <c r="AI4" s="515"/>
      <c r="AJ4" s="516"/>
    </row>
    <row r="5" spans="2:41" ht="60" customHeight="1" thickBot="1">
      <c r="B5" s="4" t="s">
        <v>5</v>
      </c>
      <c r="C5" s="497" t="s">
        <v>110</v>
      </c>
      <c r="D5" s="497"/>
      <c r="E5" s="5"/>
      <c r="F5" s="523"/>
      <c r="G5" s="524"/>
      <c r="H5" s="524"/>
      <c r="I5" s="524"/>
      <c r="J5" s="524"/>
      <c r="K5" s="524"/>
      <c r="L5" s="524"/>
      <c r="M5" s="524"/>
      <c r="N5" s="525"/>
      <c r="O5" s="6"/>
      <c r="P5" s="6"/>
      <c r="Q5" s="6"/>
      <c r="R5" s="6"/>
      <c r="S5" s="6"/>
      <c r="T5" s="6"/>
      <c r="U5" s="6"/>
      <c r="V5" s="598" t="s">
        <v>7</v>
      </c>
      <c r="W5" s="598"/>
      <c r="X5" s="598"/>
      <c r="Y5" s="598"/>
      <c r="Z5" s="598"/>
      <c r="AA5" s="598"/>
      <c r="AB5" s="598"/>
      <c r="AC5" s="598"/>
      <c r="AD5" s="598"/>
      <c r="AE5" s="598"/>
      <c r="AF5" s="598"/>
      <c r="AG5" s="598"/>
      <c r="AH5" s="598"/>
      <c r="AI5" s="598"/>
      <c r="AJ5" s="598"/>
      <c r="AK5" s="598"/>
      <c r="AL5" s="598"/>
      <c r="AM5" s="598"/>
      <c r="AN5" s="598"/>
      <c r="AO5" s="598"/>
    </row>
    <row r="6" spans="2:36" ht="45" customHeight="1">
      <c r="B6" s="501" t="s">
        <v>8</v>
      </c>
      <c r="C6" s="503" t="s">
        <v>9</v>
      </c>
      <c r="D6" s="504"/>
      <c r="E6" s="504"/>
      <c r="F6" s="505"/>
      <c r="G6" s="505"/>
      <c r="H6" s="505"/>
      <c r="I6" s="419" t="s">
        <v>10</v>
      </c>
      <c r="J6" s="421" t="s">
        <v>11</v>
      </c>
      <c r="K6" s="421" t="s">
        <v>12</v>
      </c>
      <c r="L6" s="427" t="s">
        <v>13</v>
      </c>
      <c r="M6" s="429" t="s">
        <v>111</v>
      </c>
      <c r="N6" s="430"/>
      <c r="O6" s="496" t="s">
        <v>15</v>
      </c>
      <c r="P6" s="488"/>
      <c r="Q6" s="487" t="s">
        <v>16</v>
      </c>
      <c r="R6" s="488"/>
      <c r="S6" s="487" t="s">
        <v>17</v>
      </c>
      <c r="T6" s="488"/>
      <c r="U6" s="487" t="s">
        <v>18</v>
      </c>
      <c r="V6" s="488"/>
      <c r="W6" s="487" t="s">
        <v>19</v>
      </c>
      <c r="X6" s="488"/>
      <c r="Y6" s="487" t="s">
        <v>20</v>
      </c>
      <c r="Z6" s="488"/>
      <c r="AA6" s="487" t="s">
        <v>21</v>
      </c>
      <c r="AB6" s="488"/>
      <c r="AC6" s="487" t="s">
        <v>22</v>
      </c>
      <c r="AD6" s="488"/>
      <c r="AE6" s="487" t="s">
        <v>23</v>
      </c>
      <c r="AF6" s="489"/>
      <c r="AG6" s="490" t="s">
        <v>24</v>
      </c>
      <c r="AH6" s="492" t="s">
        <v>25</v>
      </c>
      <c r="AI6" s="494" t="s">
        <v>26</v>
      </c>
      <c r="AJ6" s="482" t="s">
        <v>27</v>
      </c>
    </row>
    <row r="7" spans="2:36" ht="90" customHeight="1" thickBot="1">
      <c r="B7" s="502"/>
      <c r="C7" s="506"/>
      <c r="D7" s="507"/>
      <c r="E7" s="507"/>
      <c r="F7" s="507"/>
      <c r="G7" s="507"/>
      <c r="H7" s="507"/>
      <c r="I7" s="420"/>
      <c r="J7" s="422" t="s">
        <v>11</v>
      </c>
      <c r="K7" s="422"/>
      <c r="L7" s="428"/>
      <c r="M7" s="431"/>
      <c r="N7" s="432"/>
      <c r="O7" s="8" t="s">
        <v>28</v>
      </c>
      <c r="P7" s="9" t="s">
        <v>29</v>
      </c>
      <c r="Q7" s="10" t="s">
        <v>28</v>
      </c>
      <c r="R7" s="9" t="s">
        <v>29</v>
      </c>
      <c r="S7" s="10" t="s">
        <v>28</v>
      </c>
      <c r="T7" s="9" t="s">
        <v>29</v>
      </c>
      <c r="U7" s="10" t="s">
        <v>28</v>
      </c>
      <c r="V7" s="9" t="s">
        <v>29</v>
      </c>
      <c r="W7" s="10" t="s">
        <v>28</v>
      </c>
      <c r="X7" s="9" t="s">
        <v>29</v>
      </c>
      <c r="Y7" s="10" t="s">
        <v>28</v>
      </c>
      <c r="Z7" s="9" t="s">
        <v>29</v>
      </c>
      <c r="AA7" s="10" t="s">
        <v>28</v>
      </c>
      <c r="AB7" s="9" t="s">
        <v>30</v>
      </c>
      <c r="AC7" s="10" t="s">
        <v>28</v>
      </c>
      <c r="AD7" s="9" t="s">
        <v>30</v>
      </c>
      <c r="AE7" s="10" t="s">
        <v>28</v>
      </c>
      <c r="AF7" s="11" t="s">
        <v>30</v>
      </c>
      <c r="AG7" s="491"/>
      <c r="AH7" s="493"/>
      <c r="AI7" s="495"/>
      <c r="AJ7" s="483"/>
    </row>
    <row r="8" spans="2:36" ht="30" customHeight="1" thickBot="1">
      <c r="B8" s="12" t="s">
        <v>31</v>
      </c>
      <c r="C8" s="443"/>
      <c r="D8" s="444"/>
      <c r="E8" s="444"/>
      <c r="F8" s="444"/>
      <c r="G8" s="444"/>
      <c r="H8" s="444"/>
      <c r="I8" s="13"/>
      <c r="J8" s="14"/>
      <c r="K8" s="15"/>
      <c r="L8" s="15"/>
      <c r="M8" s="445"/>
      <c r="N8" s="446"/>
      <c r="O8" s="16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8"/>
      <c r="AG8" s="19"/>
      <c r="AH8" s="20"/>
      <c r="AI8" s="20"/>
      <c r="AJ8" s="21"/>
    </row>
    <row r="9" spans="2:36" ht="15.75" thickBot="1">
      <c r="B9" s="447"/>
      <c r="C9" s="448"/>
      <c r="D9" s="448"/>
      <c r="E9" s="448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449"/>
      <c r="Q9" s="449"/>
      <c r="R9" s="449"/>
      <c r="S9" s="449"/>
      <c r="T9" s="449"/>
      <c r="U9" s="449"/>
      <c r="V9" s="449"/>
      <c r="W9" s="449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  <c r="AI9" s="449"/>
      <c r="AJ9" s="450"/>
    </row>
    <row r="10" spans="2:36" ht="4.5" customHeight="1" thickBot="1">
      <c r="B10" s="451"/>
      <c r="C10" s="452"/>
      <c r="D10" s="452"/>
      <c r="E10" s="452"/>
      <c r="F10" s="452"/>
      <c r="G10" s="452"/>
      <c r="H10" s="452"/>
      <c r="I10" s="484"/>
      <c r="J10" s="452"/>
      <c r="K10" s="452"/>
      <c r="L10" s="452"/>
      <c r="M10" s="452"/>
      <c r="N10" s="452"/>
      <c r="O10" s="452"/>
      <c r="P10" s="452"/>
      <c r="Q10" s="452"/>
      <c r="R10" s="484"/>
      <c r="S10" s="452"/>
      <c r="T10" s="452"/>
      <c r="U10" s="452"/>
      <c r="V10" s="452"/>
      <c r="W10" s="452"/>
      <c r="X10" s="452"/>
      <c r="Y10" s="452"/>
      <c r="Z10" s="452"/>
      <c r="AA10" s="452"/>
      <c r="AB10" s="452"/>
      <c r="AC10" s="452"/>
      <c r="AD10" s="452"/>
      <c r="AE10" s="452"/>
      <c r="AF10" s="452"/>
      <c r="AG10" s="452"/>
      <c r="AH10" s="452"/>
      <c r="AI10" s="452"/>
      <c r="AJ10" s="453"/>
    </row>
    <row r="11" spans="2:36" ht="59.25" customHeight="1" thickBot="1">
      <c r="B11" s="22" t="s">
        <v>32</v>
      </c>
      <c r="C11" s="23" t="s">
        <v>33</v>
      </c>
      <c r="D11" s="23" t="s">
        <v>34</v>
      </c>
      <c r="E11" s="23" t="s">
        <v>35</v>
      </c>
      <c r="F11" s="23" t="s">
        <v>36</v>
      </c>
      <c r="G11" s="23" t="s">
        <v>37</v>
      </c>
      <c r="H11" s="24" t="s">
        <v>38</v>
      </c>
      <c r="I11" s="110" t="s">
        <v>39</v>
      </c>
      <c r="J11" s="26"/>
      <c r="K11" s="27"/>
      <c r="L11" s="27"/>
      <c r="M11" s="485"/>
      <c r="N11" s="486"/>
      <c r="O11" s="111">
        <f>SUM(O12:O12)</f>
        <v>20000</v>
      </c>
      <c r="P11" s="112">
        <v>1</v>
      </c>
      <c r="Q11" s="113">
        <f>SUM(Q12:Q12)</f>
        <v>0</v>
      </c>
      <c r="R11" s="114">
        <v>1</v>
      </c>
      <c r="S11" s="113">
        <f>SUM(S12:S12)</f>
        <v>0</v>
      </c>
      <c r="T11" s="115">
        <v>1</v>
      </c>
      <c r="U11" s="113">
        <f>SUM(U12:U12)</f>
        <v>0</v>
      </c>
      <c r="V11" s="115">
        <v>1</v>
      </c>
      <c r="W11" s="111">
        <f>SUM(W12:W12)</f>
        <v>0</v>
      </c>
      <c r="X11" s="115">
        <v>1</v>
      </c>
      <c r="Y11" s="111">
        <f>SUM(Y12:Y12)</f>
        <v>0</v>
      </c>
      <c r="Z11" s="115">
        <v>1</v>
      </c>
      <c r="AA11" s="111">
        <f>SUM(AA12:AA12)</f>
        <v>60000</v>
      </c>
      <c r="AB11" s="115">
        <v>1</v>
      </c>
      <c r="AC11" s="111">
        <f>SUM(AC12:AC12)</f>
        <v>0</v>
      </c>
      <c r="AD11" s="115">
        <v>1</v>
      </c>
      <c r="AE11" s="86">
        <f>+O11+Q11+S11+U11+W11+Y11+AA11+AC11</f>
        <v>80000</v>
      </c>
      <c r="AF11" s="34">
        <f>+P11+R11+T11+V11+X11+Z11+AB11+AD11</f>
        <v>8</v>
      </c>
      <c r="AG11" s="87">
        <f>SUM(AG12:AG12)</f>
        <v>12000</v>
      </c>
      <c r="AH11" s="36"/>
      <c r="AI11" s="36"/>
      <c r="AJ11" s="37"/>
    </row>
    <row r="12" spans="2:36" ht="150" customHeight="1">
      <c r="B12" s="116" t="s">
        <v>112</v>
      </c>
      <c r="C12" s="89">
        <v>992517800124</v>
      </c>
      <c r="D12" s="90" t="s">
        <v>113</v>
      </c>
      <c r="E12" s="117" t="s">
        <v>114</v>
      </c>
      <c r="F12" s="42"/>
      <c r="G12" s="118">
        <v>0.5</v>
      </c>
      <c r="H12" s="119" t="s">
        <v>115</v>
      </c>
      <c r="I12" s="117" t="s">
        <v>116</v>
      </c>
      <c r="J12" s="120">
        <v>0</v>
      </c>
      <c r="K12" s="121">
        <v>1</v>
      </c>
      <c r="L12" s="121">
        <v>1</v>
      </c>
      <c r="M12" s="599"/>
      <c r="N12" s="600"/>
      <c r="O12" s="121">
        <v>20000</v>
      </c>
      <c r="P12" s="121"/>
      <c r="Q12" s="122"/>
      <c r="R12" s="121"/>
      <c r="S12" s="121"/>
      <c r="T12" s="123"/>
      <c r="U12" s="124"/>
      <c r="V12" s="121"/>
      <c r="W12" s="121"/>
      <c r="X12" s="121"/>
      <c r="Y12" s="121"/>
      <c r="Z12" s="121"/>
      <c r="AA12" s="121">
        <v>60000</v>
      </c>
      <c r="AB12" s="121"/>
      <c r="AC12" s="121"/>
      <c r="AD12" s="125"/>
      <c r="AE12" s="125">
        <v>15914000</v>
      </c>
      <c r="AF12" s="34">
        <f>+P12+R12+T12+V12+X12+Z12+AB12+AD12</f>
        <v>0</v>
      </c>
      <c r="AG12" s="100">
        <v>12000</v>
      </c>
      <c r="AH12" s="54" t="s">
        <v>43</v>
      </c>
      <c r="AI12" s="55" t="s">
        <v>117</v>
      </c>
      <c r="AJ12" s="56" t="s">
        <v>45</v>
      </c>
    </row>
    <row r="13" spans="2:37" ht="4.5" customHeight="1">
      <c r="B13" s="481"/>
      <c r="C13" s="481"/>
      <c r="D13" s="481"/>
      <c r="E13" s="481"/>
      <c r="F13" s="481"/>
      <c r="G13" s="481"/>
      <c r="H13" s="481"/>
      <c r="I13" s="481"/>
      <c r="J13" s="481"/>
      <c r="K13" s="481"/>
      <c r="L13" s="481"/>
      <c r="M13" s="481"/>
      <c r="N13" s="481"/>
      <c r="O13" s="481"/>
      <c r="P13" s="481"/>
      <c r="Q13" s="481"/>
      <c r="R13" s="481"/>
      <c r="S13" s="481"/>
      <c r="T13" s="481"/>
      <c r="U13" s="481"/>
      <c r="V13" s="481"/>
      <c r="W13" s="481"/>
      <c r="X13" s="481"/>
      <c r="Y13" s="481"/>
      <c r="Z13" s="481"/>
      <c r="AA13" s="481"/>
      <c r="AB13" s="481"/>
      <c r="AC13" s="481"/>
      <c r="AD13" s="481"/>
      <c r="AE13" s="481"/>
      <c r="AF13" s="481"/>
      <c r="AG13" s="481"/>
      <c r="AH13" s="481"/>
      <c r="AI13" s="481"/>
      <c r="AJ13" s="481"/>
      <c r="AK13" s="70"/>
    </row>
    <row r="15" spans="15:17" ht="15">
      <c r="O15" s="73"/>
      <c r="Q15" s="74"/>
    </row>
  </sheetData>
  <sheetProtection password="8CC8" sheet="1" formatCells="0" formatColumns="0" formatRows="0" insertColumns="0" insertRows="0" insertHyperlinks="0" deleteColumns="0" deleteRows="0" sort="0" autoFilter="0" pivotTables="0"/>
  <mergeCells count="35">
    <mergeCell ref="B2:AJ2"/>
    <mergeCell ref="B3:AJ3"/>
    <mergeCell ref="B4:H4"/>
    <mergeCell ref="I4:T4"/>
    <mergeCell ref="U4:AJ4"/>
    <mergeCell ref="C5:D5"/>
    <mergeCell ref="F5:N5"/>
    <mergeCell ref="V5:AO5"/>
    <mergeCell ref="W6:X6"/>
    <mergeCell ref="B6:B7"/>
    <mergeCell ref="C6:H7"/>
    <mergeCell ref="I6:I7"/>
    <mergeCell ref="J6:J7"/>
    <mergeCell ref="K6:K7"/>
    <mergeCell ref="L6:L7"/>
    <mergeCell ref="AA6:AB6"/>
    <mergeCell ref="AC6:AD6"/>
    <mergeCell ref="AE6:AF6"/>
    <mergeCell ref="AG6:AG7"/>
    <mergeCell ref="AH6:AH7"/>
    <mergeCell ref="M6:N7"/>
    <mergeCell ref="O6:P6"/>
    <mergeCell ref="Q6:R6"/>
    <mergeCell ref="S6:T6"/>
    <mergeCell ref="U6:V6"/>
    <mergeCell ref="M11:N11"/>
    <mergeCell ref="M12:N12"/>
    <mergeCell ref="B13:AJ13"/>
    <mergeCell ref="AI6:AI7"/>
    <mergeCell ref="AJ6:AJ7"/>
    <mergeCell ref="C8:H8"/>
    <mergeCell ref="M8:N8"/>
    <mergeCell ref="B9:AJ9"/>
    <mergeCell ref="B10:AJ10"/>
    <mergeCell ref="Y6:Z6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AO30"/>
  <sheetViews>
    <sheetView zoomScale="60" zoomScaleNormal="60" zoomScalePageLayoutView="0" workbookViewId="0" topLeftCell="A1">
      <pane ySplit="5" topLeftCell="A12" activePane="bottomLeft" state="frozen"/>
      <selection pane="topLeft" activeCell="E1" sqref="E1"/>
      <selection pane="bottomLeft" activeCell="V5" sqref="V5:AO5"/>
    </sheetView>
  </sheetViews>
  <sheetFormatPr defaultColWidth="11.421875" defaultRowHeight="15"/>
  <cols>
    <col min="1" max="1" width="4.57421875" style="0" customWidth="1"/>
    <col min="2" max="2" width="23.7109375" style="71" customWidth="1"/>
    <col min="3" max="3" width="15.00390625" style="71" customWidth="1"/>
    <col min="4" max="4" width="27.7109375" style="0" customWidth="1"/>
    <col min="5" max="5" width="11.140625" style="0" customWidth="1"/>
    <col min="6" max="6" width="9.57421875" style="0" customWidth="1"/>
    <col min="7" max="7" width="9.28125" style="0" customWidth="1"/>
    <col min="8" max="8" width="26.140625" style="72" customWidth="1"/>
    <col min="9" max="9" width="13.7109375" style="72" customWidth="1"/>
    <col min="10" max="10" width="6.7109375" style="72" customWidth="1"/>
    <col min="11" max="11" width="9.7109375" style="0" customWidth="1"/>
    <col min="12" max="12" width="10.421875" style="0" customWidth="1"/>
    <col min="13" max="13" width="10.140625" style="0" customWidth="1"/>
    <col min="14" max="14" width="12.8515625" style="0" customWidth="1"/>
    <col min="15" max="15" width="16.28125" style="0" customWidth="1"/>
    <col min="16" max="16" width="8.7109375" style="0" customWidth="1"/>
    <col min="17" max="17" width="16.00390625" style="0" customWidth="1"/>
    <col min="18" max="26" width="8.7109375" style="0" customWidth="1"/>
    <col min="27" max="27" width="16.7109375" style="0" customWidth="1"/>
    <col min="28" max="28" width="8.7109375" style="0" customWidth="1"/>
    <col min="29" max="29" width="18.140625" style="0" customWidth="1"/>
    <col min="30" max="30" width="8.7109375" style="0" customWidth="1"/>
    <col min="31" max="31" width="21.7109375" style="0" customWidth="1"/>
    <col min="32" max="32" width="8.7109375" style="0" customWidth="1"/>
    <col min="33" max="33" width="8.7109375" style="75" customWidth="1"/>
    <col min="34" max="36" width="8.7109375" style="0" customWidth="1"/>
  </cols>
  <sheetData>
    <row r="1" spans="2:36" ht="15.75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15">
      <c r="B2" s="377" t="s">
        <v>0</v>
      </c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8"/>
      <c r="AJ2" s="379"/>
    </row>
    <row r="3" spans="2:36" ht="15.75" thickBot="1">
      <c r="B3" s="380" t="s">
        <v>1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381"/>
      <c r="AI3" s="381"/>
      <c r="AJ3" s="382"/>
    </row>
    <row r="4" spans="2:36" ht="15.75">
      <c r="B4" s="508" t="s">
        <v>77</v>
      </c>
      <c r="C4" s="509"/>
      <c r="D4" s="509"/>
      <c r="E4" s="509"/>
      <c r="F4" s="509"/>
      <c r="G4" s="509"/>
      <c r="H4" s="510"/>
      <c r="I4" s="536" t="s">
        <v>78</v>
      </c>
      <c r="J4" s="537"/>
      <c r="K4" s="537"/>
      <c r="L4" s="537"/>
      <c r="M4" s="537"/>
      <c r="N4" s="537"/>
      <c r="O4" s="537"/>
      <c r="P4" s="537"/>
      <c r="Q4" s="537"/>
      <c r="R4" s="537"/>
      <c r="S4" s="537"/>
      <c r="T4" s="538"/>
      <c r="U4" s="514" t="s">
        <v>4</v>
      </c>
      <c r="V4" s="515"/>
      <c r="W4" s="515"/>
      <c r="X4" s="515"/>
      <c r="Y4" s="515"/>
      <c r="Z4" s="515"/>
      <c r="AA4" s="515"/>
      <c r="AB4" s="515"/>
      <c r="AC4" s="515"/>
      <c r="AD4" s="515"/>
      <c r="AE4" s="515"/>
      <c r="AF4" s="515"/>
      <c r="AG4" s="515"/>
      <c r="AH4" s="515"/>
      <c r="AI4" s="515"/>
      <c r="AJ4" s="516"/>
    </row>
    <row r="5" spans="2:41" ht="60" customHeight="1" thickBot="1">
      <c r="B5" s="77" t="s">
        <v>5</v>
      </c>
      <c r="C5" s="541" t="s">
        <v>79</v>
      </c>
      <c r="D5" s="541"/>
      <c r="E5" s="5"/>
      <c r="F5" s="542" t="s">
        <v>80</v>
      </c>
      <c r="G5" s="543"/>
      <c r="H5" s="543"/>
      <c r="I5" s="543"/>
      <c r="J5" s="543"/>
      <c r="K5" s="543"/>
      <c r="L5" s="543"/>
      <c r="M5" s="543"/>
      <c r="N5" s="544"/>
      <c r="O5" s="6"/>
      <c r="P5" s="6"/>
      <c r="Q5" s="6"/>
      <c r="R5" s="6"/>
      <c r="S5" s="6"/>
      <c r="T5" s="6"/>
      <c r="U5" s="6"/>
      <c r="V5" s="598" t="s">
        <v>7</v>
      </c>
      <c r="W5" s="598"/>
      <c r="X5" s="598"/>
      <c r="Y5" s="598"/>
      <c r="Z5" s="598"/>
      <c r="AA5" s="598"/>
      <c r="AB5" s="598"/>
      <c r="AC5" s="598"/>
      <c r="AD5" s="598"/>
      <c r="AE5" s="598"/>
      <c r="AF5" s="598"/>
      <c r="AG5" s="598"/>
      <c r="AH5" s="598"/>
      <c r="AI5" s="598"/>
      <c r="AJ5" s="598"/>
      <c r="AK5" s="598"/>
      <c r="AL5" s="598"/>
      <c r="AM5" s="598"/>
      <c r="AN5" s="598"/>
      <c r="AO5" s="598"/>
    </row>
    <row r="6" spans="2:36" ht="45" customHeight="1">
      <c r="B6" s="501" t="s">
        <v>8</v>
      </c>
      <c r="C6" s="503" t="s">
        <v>9</v>
      </c>
      <c r="D6" s="504"/>
      <c r="E6" s="504"/>
      <c r="F6" s="505"/>
      <c r="G6" s="505"/>
      <c r="H6" s="505"/>
      <c r="I6" s="419" t="s">
        <v>10</v>
      </c>
      <c r="J6" s="421" t="s">
        <v>11</v>
      </c>
      <c r="K6" s="421" t="s">
        <v>12</v>
      </c>
      <c r="L6" s="427" t="s">
        <v>13</v>
      </c>
      <c r="M6" s="429" t="s">
        <v>14</v>
      </c>
      <c r="N6" s="430"/>
      <c r="O6" s="496" t="s">
        <v>15</v>
      </c>
      <c r="P6" s="488"/>
      <c r="Q6" s="487" t="s">
        <v>16</v>
      </c>
      <c r="R6" s="488"/>
      <c r="S6" s="487" t="s">
        <v>17</v>
      </c>
      <c r="T6" s="488"/>
      <c r="U6" s="487" t="s">
        <v>18</v>
      </c>
      <c r="V6" s="488"/>
      <c r="W6" s="487" t="s">
        <v>19</v>
      </c>
      <c r="X6" s="488"/>
      <c r="Y6" s="487" t="s">
        <v>20</v>
      </c>
      <c r="Z6" s="488"/>
      <c r="AA6" s="487" t="s">
        <v>21</v>
      </c>
      <c r="AB6" s="488"/>
      <c r="AC6" s="487" t="s">
        <v>22</v>
      </c>
      <c r="AD6" s="488"/>
      <c r="AE6" s="487" t="s">
        <v>23</v>
      </c>
      <c r="AF6" s="489"/>
      <c r="AG6" s="490" t="s">
        <v>24</v>
      </c>
      <c r="AH6" s="492" t="s">
        <v>25</v>
      </c>
      <c r="AI6" s="494" t="s">
        <v>26</v>
      </c>
      <c r="AJ6" s="482" t="s">
        <v>27</v>
      </c>
    </row>
    <row r="7" spans="2:36" ht="90" customHeight="1" thickBot="1">
      <c r="B7" s="502"/>
      <c r="C7" s="506"/>
      <c r="D7" s="507"/>
      <c r="E7" s="507"/>
      <c r="F7" s="507"/>
      <c r="G7" s="507"/>
      <c r="H7" s="507"/>
      <c r="I7" s="420"/>
      <c r="J7" s="422" t="s">
        <v>11</v>
      </c>
      <c r="K7" s="422"/>
      <c r="L7" s="428"/>
      <c r="M7" s="431"/>
      <c r="N7" s="432"/>
      <c r="O7" s="78" t="s">
        <v>28</v>
      </c>
      <c r="P7" s="79" t="s">
        <v>29</v>
      </c>
      <c r="Q7" s="80" t="s">
        <v>28</v>
      </c>
      <c r="R7" s="79" t="s">
        <v>29</v>
      </c>
      <c r="S7" s="80" t="s">
        <v>28</v>
      </c>
      <c r="T7" s="79" t="s">
        <v>29</v>
      </c>
      <c r="U7" s="80" t="s">
        <v>28</v>
      </c>
      <c r="V7" s="79" t="s">
        <v>29</v>
      </c>
      <c r="W7" s="80" t="s">
        <v>28</v>
      </c>
      <c r="X7" s="79" t="s">
        <v>29</v>
      </c>
      <c r="Y7" s="80" t="s">
        <v>28</v>
      </c>
      <c r="Z7" s="79" t="s">
        <v>29</v>
      </c>
      <c r="AA7" s="80" t="s">
        <v>28</v>
      </c>
      <c r="AB7" s="79" t="s">
        <v>30</v>
      </c>
      <c r="AC7" s="80" t="s">
        <v>28</v>
      </c>
      <c r="AD7" s="79" t="s">
        <v>30</v>
      </c>
      <c r="AE7" s="80" t="s">
        <v>28</v>
      </c>
      <c r="AF7" s="81" t="s">
        <v>30</v>
      </c>
      <c r="AG7" s="491"/>
      <c r="AH7" s="493"/>
      <c r="AI7" s="495"/>
      <c r="AJ7" s="483"/>
    </row>
    <row r="8" spans="2:36" ht="30" customHeight="1" thickBot="1">
      <c r="B8" s="12" t="s">
        <v>31</v>
      </c>
      <c r="C8" s="443"/>
      <c r="D8" s="444"/>
      <c r="E8" s="444"/>
      <c r="F8" s="444"/>
      <c r="G8" s="444"/>
      <c r="H8" s="444"/>
      <c r="I8" s="13"/>
      <c r="J8" s="14"/>
      <c r="K8" s="15"/>
      <c r="L8" s="15"/>
      <c r="M8" s="445"/>
      <c r="N8" s="446"/>
      <c r="O8" s="16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8"/>
      <c r="AG8" s="19"/>
      <c r="AH8" s="20"/>
      <c r="AI8" s="20"/>
      <c r="AJ8" s="21"/>
    </row>
    <row r="9" spans="2:36" ht="15.75" thickBot="1">
      <c r="B9" s="447"/>
      <c r="C9" s="448"/>
      <c r="D9" s="448"/>
      <c r="E9" s="448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449"/>
      <c r="Q9" s="449"/>
      <c r="R9" s="449"/>
      <c r="S9" s="449"/>
      <c r="T9" s="449"/>
      <c r="U9" s="449"/>
      <c r="V9" s="449"/>
      <c r="W9" s="449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  <c r="AI9" s="449"/>
      <c r="AJ9" s="450"/>
    </row>
    <row r="10" spans="2:36" ht="4.5" customHeight="1" thickBot="1">
      <c r="B10" s="451"/>
      <c r="C10" s="452"/>
      <c r="D10" s="452"/>
      <c r="E10" s="452"/>
      <c r="F10" s="452"/>
      <c r="G10" s="452"/>
      <c r="H10" s="452"/>
      <c r="I10" s="484"/>
      <c r="J10" s="452"/>
      <c r="K10" s="452"/>
      <c r="L10" s="452"/>
      <c r="M10" s="452"/>
      <c r="N10" s="452"/>
      <c r="O10" s="452"/>
      <c r="P10" s="452"/>
      <c r="Q10" s="452"/>
      <c r="R10" s="452"/>
      <c r="S10" s="452"/>
      <c r="T10" s="452"/>
      <c r="U10" s="452"/>
      <c r="V10" s="452"/>
      <c r="W10" s="452"/>
      <c r="X10" s="452"/>
      <c r="Y10" s="452"/>
      <c r="Z10" s="452"/>
      <c r="AA10" s="452"/>
      <c r="AB10" s="452"/>
      <c r="AC10" s="452"/>
      <c r="AD10" s="452"/>
      <c r="AE10" s="452"/>
      <c r="AF10" s="452"/>
      <c r="AG10" s="452"/>
      <c r="AH10" s="452"/>
      <c r="AI10" s="452"/>
      <c r="AJ10" s="453"/>
    </row>
    <row r="11" spans="2:36" ht="59.25" customHeight="1" thickBot="1">
      <c r="B11" s="22" t="s">
        <v>32</v>
      </c>
      <c r="C11" s="23" t="s">
        <v>33</v>
      </c>
      <c r="D11" s="23" t="s">
        <v>34</v>
      </c>
      <c r="E11" s="23" t="s">
        <v>35</v>
      </c>
      <c r="F11" s="23" t="s">
        <v>36</v>
      </c>
      <c r="G11" s="23" t="s">
        <v>37</v>
      </c>
      <c r="H11" s="24" t="s">
        <v>38</v>
      </c>
      <c r="I11" s="25" t="s">
        <v>39</v>
      </c>
      <c r="J11" s="26"/>
      <c r="K11" s="27"/>
      <c r="L11" s="27"/>
      <c r="M11" s="485"/>
      <c r="N11" s="486"/>
      <c r="O11" s="82">
        <f>SUM(O12:O19)</f>
        <v>163395</v>
      </c>
      <c r="P11" s="83">
        <v>1</v>
      </c>
      <c r="Q11" s="84">
        <f>SUM(Q12:Q19)</f>
        <v>429665</v>
      </c>
      <c r="R11" s="85">
        <v>1</v>
      </c>
      <c r="S11" s="84">
        <f>SUM(S12:S19)</f>
        <v>0</v>
      </c>
      <c r="T11" s="85">
        <v>1</v>
      </c>
      <c r="U11" s="84">
        <f>SUM(U12:U19)</f>
        <v>0</v>
      </c>
      <c r="V11" s="85">
        <v>1</v>
      </c>
      <c r="W11" s="82">
        <f>SUM(W12:W19)</f>
        <v>0</v>
      </c>
      <c r="X11" s="85">
        <v>1</v>
      </c>
      <c r="Y11" s="82">
        <f>SUM(Y12:Y19)</f>
        <v>0</v>
      </c>
      <c r="Z11" s="85">
        <v>1</v>
      </c>
      <c r="AA11" s="82">
        <f>SUM(AA12:AA19)</f>
        <v>0</v>
      </c>
      <c r="AB11" s="85">
        <v>1</v>
      </c>
      <c r="AC11" s="82">
        <f>SUM(AC12:AC19)</f>
        <v>2221395</v>
      </c>
      <c r="AD11" s="85">
        <v>1</v>
      </c>
      <c r="AE11" s="86">
        <f>+O11+Q11+S11+U11+W11+Y11+AA11+AC11</f>
        <v>2814455</v>
      </c>
      <c r="AF11" s="34">
        <f aca="true" t="shared" si="0" ref="AF11:AF19">+P11+R11+T11+V11+X11+Z11+AB11+AD11</f>
        <v>8</v>
      </c>
      <c r="AG11" s="87">
        <f>SUM(AG12:AG19)</f>
        <v>25850</v>
      </c>
      <c r="AH11" s="36"/>
      <c r="AI11" s="36"/>
      <c r="AJ11" s="37"/>
    </row>
    <row r="12" spans="2:36" ht="77.25" thickBot="1">
      <c r="B12" s="88" t="s">
        <v>81</v>
      </c>
      <c r="C12" s="89">
        <v>992517800076</v>
      </c>
      <c r="D12" s="90" t="s">
        <v>82</v>
      </c>
      <c r="E12" s="91" t="s">
        <v>83</v>
      </c>
      <c r="F12" s="42"/>
      <c r="G12" s="43"/>
      <c r="H12" s="92" t="s">
        <v>84</v>
      </c>
      <c r="I12" s="91" t="s">
        <v>83</v>
      </c>
      <c r="J12" s="93">
        <v>0</v>
      </c>
      <c r="K12" s="94">
        <v>8</v>
      </c>
      <c r="L12" s="95">
        <v>4</v>
      </c>
      <c r="M12" s="479"/>
      <c r="N12" s="480"/>
      <c r="O12" s="96">
        <v>2000</v>
      </c>
      <c r="P12" s="96"/>
      <c r="Q12" s="97">
        <v>0</v>
      </c>
      <c r="R12" s="96"/>
      <c r="S12" s="96"/>
      <c r="T12" s="98"/>
      <c r="U12" s="99">
        <v>0</v>
      </c>
      <c r="V12" s="96"/>
      <c r="W12" s="96">
        <v>0</v>
      </c>
      <c r="X12" s="96"/>
      <c r="Y12" s="96">
        <v>0</v>
      </c>
      <c r="Z12" s="96"/>
      <c r="AA12" s="96">
        <v>0</v>
      </c>
      <c r="AB12" s="96"/>
      <c r="AC12" s="96">
        <v>2000</v>
      </c>
      <c r="AD12" s="96"/>
      <c r="AE12" s="96">
        <f>+O12+Q12+S12+U12+W12+Y12+AA12+AC12</f>
        <v>4000</v>
      </c>
      <c r="AF12" s="34">
        <f t="shared" si="0"/>
        <v>0</v>
      </c>
      <c r="AG12" s="100">
        <v>12000</v>
      </c>
      <c r="AH12" s="527" t="s">
        <v>43</v>
      </c>
      <c r="AI12" s="528" t="s">
        <v>44</v>
      </c>
      <c r="AJ12" s="529" t="s">
        <v>45</v>
      </c>
    </row>
    <row r="13" spans="2:36" ht="73.5" thickBot="1">
      <c r="B13" s="88" t="s">
        <v>85</v>
      </c>
      <c r="C13" s="101">
        <v>992517800055</v>
      </c>
      <c r="D13" s="90" t="s">
        <v>82</v>
      </c>
      <c r="E13" s="91" t="s">
        <v>86</v>
      </c>
      <c r="F13" s="42"/>
      <c r="G13" s="43"/>
      <c r="H13" s="92" t="s">
        <v>87</v>
      </c>
      <c r="I13" s="91" t="s">
        <v>86</v>
      </c>
      <c r="J13" s="102">
        <v>0</v>
      </c>
      <c r="K13" s="94">
        <v>4</v>
      </c>
      <c r="L13" s="95">
        <v>1</v>
      </c>
      <c r="M13" s="479"/>
      <c r="N13" s="480"/>
      <c r="O13" s="96">
        <v>0</v>
      </c>
      <c r="P13" s="96"/>
      <c r="Q13" s="97">
        <v>0</v>
      </c>
      <c r="R13" s="96"/>
      <c r="S13" s="96"/>
      <c r="T13" s="98"/>
      <c r="U13" s="99">
        <v>0</v>
      </c>
      <c r="V13" s="96"/>
      <c r="W13" s="96">
        <v>0</v>
      </c>
      <c r="X13" s="96"/>
      <c r="Y13" s="96">
        <v>0</v>
      </c>
      <c r="Z13" s="96"/>
      <c r="AA13" s="96">
        <v>0</v>
      </c>
      <c r="AB13" s="96"/>
      <c r="AC13" s="96">
        <v>1326125</v>
      </c>
      <c r="AD13" s="96"/>
      <c r="AE13" s="96">
        <f aca="true" t="shared" si="1" ref="AE13:AE19">+O13+Q13+S13+U13+W13+Y13+AA13+AC13</f>
        <v>1326125</v>
      </c>
      <c r="AF13" s="34">
        <f t="shared" si="0"/>
        <v>0</v>
      </c>
      <c r="AG13" s="100">
        <v>3500</v>
      </c>
      <c r="AH13" s="527"/>
      <c r="AI13" s="528"/>
      <c r="AJ13" s="529"/>
    </row>
    <row r="14" spans="2:36" ht="80.25" thickBot="1">
      <c r="B14" s="88" t="s">
        <v>85</v>
      </c>
      <c r="C14" s="101">
        <v>992517800055</v>
      </c>
      <c r="D14" s="90" t="s">
        <v>88</v>
      </c>
      <c r="E14" s="91" t="s">
        <v>89</v>
      </c>
      <c r="F14" s="58"/>
      <c r="G14" s="43"/>
      <c r="H14" s="92" t="s">
        <v>90</v>
      </c>
      <c r="I14" s="91" t="s">
        <v>89</v>
      </c>
      <c r="J14" s="93">
        <v>0</v>
      </c>
      <c r="K14" s="94">
        <v>60</v>
      </c>
      <c r="L14" s="95">
        <v>15</v>
      </c>
      <c r="M14" s="479"/>
      <c r="N14" s="480"/>
      <c r="O14" s="96">
        <v>5305</v>
      </c>
      <c r="P14" s="96"/>
      <c r="Q14" s="97">
        <v>5305</v>
      </c>
      <c r="R14" s="96"/>
      <c r="S14" s="96"/>
      <c r="T14" s="98"/>
      <c r="U14" s="99">
        <v>0</v>
      </c>
      <c r="V14" s="96"/>
      <c r="W14" s="96">
        <v>0</v>
      </c>
      <c r="X14" s="96"/>
      <c r="Y14" s="96">
        <v>0</v>
      </c>
      <c r="Z14" s="96"/>
      <c r="AA14" s="96">
        <v>0</v>
      </c>
      <c r="AB14" s="96"/>
      <c r="AC14" s="96">
        <v>106090</v>
      </c>
      <c r="AD14" s="96"/>
      <c r="AE14" s="96">
        <f t="shared" si="1"/>
        <v>116700</v>
      </c>
      <c r="AF14" s="34">
        <f t="shared" si="0"/>
        <v>0</v>
      </c>
      <c r="AG14" s="103">
        <v>1200</v>
      </c>
      <c r="AH14" s="527"/>
      <c r="AI14" s="528"/>
      <c r="AJ14" s="529"/>
    </row>
    <row r="15" spans="2:36" ht="51.75" thickBot="1">
      <c r="B15" s="88" t="s">
        <v>85</v>
      </c>
      <c r="C15" s="101">
        <v>992517800055</v>
      </c>
      <c r="D15" s="90" t="s">
        <v>91</v>
      </c>
      <c r="E15" s="91" t="s">
        <v>92</v>
      </c>
      <c r="F15" s="58"/>
      <c r="G15" s="43"/>
      <c r="H15" s="92" t="s">
        <v>93</v>
      </c>
      <c r="I15" s="91" t="s">
        <v>92</v>
      </c>
      <c r="J15" s="102">
        <v>0</v>
      </c>
      <c r="K15" s="94">
        <v>1</v>
      </c>
      <c r="L15" s="95">
        <v>0</v>
      </c>
      <c r="M15" s="518"/>
      <c r="N15" s="519"/>
      <c r="O15" s="96">
        <v>0</v>
      </c>
      <c r="P15" s="96"/>
      <c r="Q15" s="97">
        <v>0</v>
      </c>
      <c r="R15" s="96"/>
      <c r="S15" s="96"/>
      <c r="T15" s="98"/>
      <c r="U15" s="99">
        <v>0</v>
      </c>
      <c r="V15" s="96"/>
      <c r="W15" s="96">
        <v>0</v>
      </c>
      <c r="X15" s="96"/>
      <c r="Y15" s="96">
        <v>0</v>
      </c>
      <c r="Z15" s="96"/>
      <c r="AA15" s="96">
        <v>0</v>
      </c>
      <c r="AB15" s="96"/>
      <c r="AC15" s="96">
        <v>0</v>
      </c>
      <c r="AD15" s="96"/>
      <c r="AE15" s="96">
        <f t="shared" si="1"/>
        <v>0</v>
      </c>
      <c r="AF15" s="34">
        <f t="shared" si="0"/>
        <v>0</v>
      </c>
      <c r="AG15" s="104">
        <v>800</v>
      </c>
      <c r="AH15" s="520"/>
      <c r="AI15" s="521"/>
      <c r="AJ15" s="522"/>
    </row>
    <row r="16" spans="2:36" ht="102.75" thickBot="1">
      <c r="B16" s="88" t="s">
        <v>94</v>
      </c>
      <c r="C16" s="105">
        <v>992517800042</v>
      </c>
      <c r="D16" s="90" t="s">
        <v>95</v>
      </c>
      <c r="E16" s="91" t="s">
        <v>96</v>
      </c>
      <c r="F16" s="58"/>
      <c r="G16" s="43"/>
      <c r="H16" s="92" t="s">
        <v>97</v>
      </c>
      <c r="I16" s="91" t="s">
        <v>96</v>
      </c>
      <c r="J16" s="93">
        <v>0</v>
      </c>
      <c r="K16" s="94">
        <v>80</v>
      </c>
      <c r="L16" s="95">
        <v>20</v>
      </c>
      <c r="M16" s="518"/>
      <c r="N16" s="519"/>
      <c r="O16" s="96">
        <v>53045</v>
      </c>
      <c r="P16" s="96"/>
      <c r="Q16" s="97">
        <v>318270</v>
      </c>
      <c r="R16" s="96"/>
      <c r="S16" s="96"/>
      <c r="T16" s="98"/>
      <c r="U16" s="99">
        <v>0</v>
      </c>
      <c r="V16" s="96"/>
      <c r="W16" s="96">
        <v>0</v>
      </c>
      <c r="X16" s="96"/>
      <c r="Y16" s="96">
        <v>0</v>
      </c>
      <c r="Z16" s="96"/>
      <c r="AA16" s="96">
        <v>0</v>
      </c>
      <c r="AB16" s="96"/>
      <c r="AC16" s="96">
        <v>106090</v>
      </c>
      <c r="AD16" s="96"/>
      <c r="AE16" s="96">
        <f t="shared" si="1"/>
        <v>477405</v>
      </c>
      <c r="AF16" s="34">
        <f t="shared" si="0"/>
        <v>0</v>
      </c>
      <c r="AG16" s="104">
        <v>6500</v>
      </c>
      <c r="AH16" s="520"/>
      <c r="AI16" s="521"/>
      <c r="AJ16" s="522"/>
    </row>
    <row r="17" spans="2:36" ht="103.5" thickBot="1">
      <c r="B17" s="106" t="s">
        <v>94</v>
      </c>
      <c r="C17" s="89">
        <v>992517800042</v>
      </c>
      <c r="D17" s="90" t="s">
        <v>98</v>
      </c>
      <c r="E17" s="91" t="s">
        <v>99</v>
      </c>
      <c r="F17" s="58"/>
      <c r="G17" s="43"/>
      <c r="H17" s="92" t="s">
        <v>100</v>
      </c>
      <c r="I17" s="91" t="s">
        <v>99</v>
      </c>
      <c r="J17" s="102">
        <v>0</v>
      </c>
      <c r="K17" s="94">
        <v>200</v>
      </c>
      <c r="L17" s="95">
        <v>50</v>
      </c>
      <c r="M17" s="518"/>
      <c r="N17" s="519"/>
      <c r="O17" s="96">
        <v>53045</v>
      </c>
      <c r="P17" s="96"/>
      <c r="Q17" s="97">
        <v>106090</v>
      </c>
      <c r="R17" s="96"/>
      <c r="S17" s="96"/>
      <c r="T17" s="98"/>
      <c r="U17" s="99">
        <v>0</v>
      </c>
      <c r="V17" s="96"/>
      <c r="W17" s="96">
        <v>0</v>
      </c>
      <c r="X17" s="96"/>
      <c r="Y17" s="96">
        <v>0</v>
      </c>
      <c r="Z17" s="96"/>
      <c r="AA17" s="96">
        <v>0</v>
      </c>
      <c r="AB17" s="96"/>
      <c r="AC17" s="96">
        <v>106090</v>
      </c>
      <c r="AD17" s="96"/>
      <c r="AE17" s="96">
        <f t="shared" si="1"/>
        <v>265225</v>
      </c>
      <c r="AF17" s="34">
        <f t="shared" si="0"/>
        <v>0</v>
      </c>
      <c r="AG17" s="104">
        <v>700</v>
      </c>
      <c r="AH17" s="520"/>
      <c r="AI17" s="521"/>
      <c r="AJ17" s="522"/>
    </row>
    <row r="18" spans="2:36" ht="51.75" thickBot="1">
      <c r="B18" s="88" t="s">
        <v>85</v>
      </c>
      <c r="C18" s="101">
        <v>992517800055</v>
      </c>
      <c r="D18" s="90" t="s">
        <v>101</v>
      </c>
      <c r="E18" s="91" t="s">
        <v>102</v>
      </c>
      <c r="F18" s="58"/>
      <c r="G18" s="43"/>
      <c r="H18" s="92" t="s">
        <v>103</v>
      </c>
      <c r="I18" s="91" t="s">
        <v>102</v>
      </c>
      <c r="J18" s="93">
        <v>0</v>
      </c>
      <c r="K18" s="94">
        <v>400</v>
      </c>
      <c r="L18" s="95">
        <v>200</v>
      </c>
      <c r="M18" s="518"/>
      <c r="N18" s="519"/>
      <c r="O18" s="96">
        <v>0</v>
      </c>
      <c r="P18" s="96"/>
      <c r="Q18" s="97">
        <v>0</v>
      </c>
      <c r="R18" s="96"/>
      <c r="S18" s="96"/>
      <c r="T18" s="98"/>
      <c r="U18" s="99">
        <v>0</v>
      </c>
      <c r="V18" s="96"/>
      <c r="W18" s="96">
        <v>0</v>
      </c>
      <c r="X18" s="96"/>
      <c r="Y18" s="96">
        <v>0</v>
      </c>
      <c r="Z18" s="96"/>
      <c r="AA18" s="96">
        <v>0</v>
      </c>
      <c r="AB18" s="96"/>
      <c r="AC18" s="96">
        <v>325000</v>
      </c>
      <c r="AD18" s="96"/>
      <c r="AE18" s="96">
        <f t="shared" si="1"/>
        <v>325000</v>
      </c>
      <c r="AF18" s="34">
        <f t="shared" si="0"/>
        <v>0</v>
      </c>
      <c r="AG18" s="104">
        <v>350</v>
      </c>
      <c r="AH18" s="520"/>
      <c r="AI18" s="521"/>
      <c r="AJ18" s="522"/>
    </row>
    <row r="19" spans="2:36" ht="77.25">
      <c r="B19" s="107" t="s">
        <v>104</v>
      </c>
      <c r="C19" s="89">
        <v>992517000094</v>
      </c>
      <c r="D19" s="90" t="s">
        <v>105</v>
      </c>
      <c r="E19" s="91" t="s">
        <v>106</v>
      </c>
      <c r="F19" s="58"/>
      <c r="G19" s="43"/>
      <c r="H19" s="92" t="s">
        <v>107</v>
      </c>
      <c r="I19" s="91" t="s">
        <v>106</v>
      </c>
      <c r="J19" s="102">
        <v>0</v>
      </c>
      <c r="K19" s="94">
        <v>2</v>
      </c>
      <c r="L19" s="95">
        <v>1</v>
      </c>
      <c r="M19" s="518"/>
      <c r="N19" s="519"/>
      <c r="O19" s="96">
        <v>50000</v>
      </c>
      <c r="P19" s="96"/>
      <c r="Q19" s="97">
        <v>0</v>
      </c>
      <c r="R19" s="96"/>
      <c r="S19" s="96"/>
      <c r="T19" s="98"/>
      <c r="U19" s="99">
        <v>0</v>
      </c>
      <c r="V19" s="96"/>
      <c r="W19" s="96">
        <v>0</v>
      </c>
      <c r="X19" s="96"/>
      <c r="Y19" s="96">
        <v>0</v>
      </c>
      <c r="Z19" s="96"/>
      <c r="AA19" s="96">
        <v>0</v>
      </c>
      <c r="AB19" s="96"/>
      <c r="AC19" s="96">
        <v>250000</v>
      </c>
      <c r="AD19" s="96"/>
      <c r="AE19" s="96">
        <f t="shared" si="1"/>
        <v>300000</v>
      </c>
      <c r="AF19" s="34">
        <f t="shared" si="0"/>
        <v>0</v>
      </c>
      <c r="AG19" s="104">
        <v>800</v>
      </c>
      <c r="AH19" s="520"/>
      <c r="AI19" s="521"/>
      <c r="AJ19" s="522"/>
    </row>
    <row r="20" spans="2:37" ht="4.5" customHeight="1">
      <c r="B20" s="481"/>
      <c r="C20" s="481"/>
      <c r="D20" s="481"/>
      <c r="E20" s="481"/>
      <c r="F20" s="481"/>
      <c r="G20" s="481"/>
      <c r="H20" s="481"/>
      <c r="I20" s="481"/>
      <c r="J20" s="481"/>
      <c r="K20" s="481"/>
      <c r="L20" s="481"/>
      <c r="M20" s="481"/>
      <c r="N20" s="481"/>
      <c r="O20" s="481"/>
      <c r="P20" s="481"/>
      <c r="Q20" s="481"/>
      <c r="R20" s="481"/>
      <c r="S20" s="481"/>
      <c r="T20" s="481"/>
      <c r="U20" s="481"/>
      <c r="V20" s="481"/>
      <c r="W20" s="481"/>
      <c r="X20" s="481"/>
      <c r="Y20" s="481"/>
      <c r="Z20" s="481"/>
      <c r="AA20" s="481"/>
      <c r="AB20" s="481"/>
      <c r="AC20" s="481"/>
      <c r="AD20" s="481"/>
      <c r="AE20" s="481"/>
      <c r="AF20" s="481"/>
      <c r="AG20" s="481"/>
      <c r="AH20" s="481"/>
      <c r="AI20" s="481"/>
      <c r="AJ20" s="481"/>
      <c r="AK20" s="70"/>
    </row>
    <row r="22" spans="11:17" ht="15">
      <c r="K22" s="76"/>
      <c r="L22" s="108"/>
      <c r="M22" s="76"/>
      <c r="O22" s="73"/>
      <c r="Q22" s="74"/>
    </row>
    <row r="23" spans="11:13" ht="15">
      <c r="K23" s="76"/>
      <c r="L23" s="108"/>
      <c r="M23" s="76"/>
    </row>
    <row r="24" spans="11:13" ht="15">
      <c r="K24" s="76"/>
      <c r="L24" s="108"/>
      <c r="M24" s="76"/>
    </row>
    <row r="25" spans="11:13" ht="15">
      <c r="K25" s="76"/>
      <c r="L25" s="108"/>
      <c r="M25" s="76"/>
    </row>
    <row r="26" spans="11:13" ht="15">
      <c r="K26" s="76"/>
      <c r="L26" s="108"/>
      <c r="M26" s="76"/>
    </row>
    <row r="27" spans="11:13" ht="15">
      <c r="K27" s="76"/>
      <c r="L27" s="108"/>
      <c r="M27" s="76"/>
    </row>
    <row r="28" spans="11:13" ht="15">
      <c r="K28" s="76"/>
      <c r="L28" s="108"/>
      <c r="M28" s="76"/>
    </row>
    <row r="29" spans="11:13" ht="15">
      <c r="K29" s="76"/>
      <c r="L29" s="108"/>
      <c r="M29" s="76"/>
    </row>
    <row r="30" spans="11:13" ht="15">
      <c r="K30" s="109"/>
      <c r="L30" s="109"/>
      <c r="M30" s="109"/>
    </row>
  </sheetData>
  <sheetProtection/>
  <mergeCells count="45">
    <mergeCell ref="B2:AJ2"/>
    <mergeCell ref="B3:AJ3"/>
    <mergeCell ref="B4:H4"/>
    <mergeCell ref="I4:T4"/>
    <mergeCell ref="U4:AJ4"/>
    <mergeCell ref="C5:D5"/>
    <mergeCell ref="F5:N5"/>
    <mergeCell ref="V5:AO5"/>
    <mergeCell ref="W6:X6"/>
    <mergeCell ref="B6:B7"/>
    <mergeCell ref="C6:H7"/>
    <mergeCell ref="I6:I7"/>
    <mergeCell ref="J6:J7"/>
    <mergeCell ref="K6:K7"/>
    <mergeCell ref="L6:L7"/>
    <mergeCell ref="AA6:AB6"/>
    <mergeCell ref="AC6:AD6"/>
    <mergeCell ref="AE6:AF6"/>
    <mergeCell ref="AG6:AG7"/>
    <mergeCell ref="AH6:AH7"/>
    <mergeCell ref="M6:N7"/>
    <mergeCell ref="O6:P6"/>
    <mergeCell ref="Q6:R6"/>
    <mergeCell ref="S6:T6"/>
    <mergeCell ref="U6:V6"/>
    <mergeCell ref="M15:N15"/>
    <mergeCell ref="M16:N16"/>
    <mergeCell ref="M17:N17"/>
    <mergeCell ref="AI6:AI7"/>
    <mergeCell ref="AJ6:AJ7"/>
    <mergeCell ref="C8:H8"/>
    <mergeCell ref="M8:N8"/>
    <mergeCell ref="B9:AJ9"/>
    <mergeCell ref="B10:AJ10"/>
    <mergeCell ref="Y6:Z6"/>
    <mergeCell ref="M18:N18"/>
    <mergeCell ref="M19:N19"/>
    <mergeCell ref="B20:AJ20"/>
    <mergeCell ref="M11:N11"/>
    <mergeCell ref="M12:N12"/>
    <mergeCell ref="AH12:AH19"/>
    <mergeCell ref="AI12:AI19"/>
    <mergeCell ref="AJ12:AJ19"/>
    <mergeCell ref="M13:N13"/>
    <mergeCell ref="M14:N1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1:AK44"/>
  <sheetViews>
    <sheetView zoomScale="46" zoomScaleNormal="46" zoomScalePageLayoutView="0" workbookViewId="0" topLeftCell="A1">
      <pane ySplit="5" topLeftCell="A9" activePane="bottomLeft" state="frozen"/>
      <selection pane="topLeft" activeCell="E1" sqref="E1"/>
      <selection pane="bottomLeft" activeCell="H48" sqref="H48"/>
    </sheetView>
  </sheetViews>
  <sheetFormatPr defaultColWidth="11.421875" defaultRowHeight="15"/>
  <cols>
    <col min="1" max="1" width="4.57421875" style="0" customWidth="1"/>
    <col min="2" max="2" width="23.7109375" style="71" customWidth="1"/>
    <col min="3" max="3" width="29.28125" style="71" bestFit="1" customWidth="1"/>
    <col min="4" max="4" width="27.7109375" style="0" customWidth="1"/>
    <col min="5" max="5" width="17.421875" style="0" customWidth="1"/>
    <col min="6" max="6" width="14.7109375" style="0" customWidth="1"/>
    <col min="7" max="7" width="15.421875" style="0" customWidth="1"/>
    <col min="8" max="8" width="35.7109375" style="72" customWidth="1"/>
    <col min="9" max="9" width="19.140625" style="72" customWidth="1"/>
    <col min="10" max="10" width="13.8515625" style="72" customWidth="1"/>
    <col min="11" max="11" width="14.421875" style="0" customWidth="1"/>
    <col min="12" max="12" width="12.00390625" style="0" customWidth="1"/>
    <col min="13" max="13" width="10.140625" style="0" customWidth="1"/>
    <col min="14" max="14" width="12.8515625" style="0" customWidth="1"/>
    <col min="15" max="15" width="16.28125" style="0" customWidth="1"/>
    <col min="16" max="16" width="8.7109375" style="0" customWidth="1"/>
    <col min="17" max="17" width="17.57421875" style="0" customWidth="1"/>
    <col min="18" max="19" width="8.7109375" style="0" customWidth="1"/>
    <col min="20" max="20" width="11.8515625" style="0" customWidth="1"/>
    <col min="21" max="26" width="8.7109375" style="0" customWidth="1"/>
    <col min="27" max="27" width="16.7109375" style="0" customWidth="1"/>
    <col min="28" max="28" width="8.7109375" style="0" customWidth="1"/>
    <col min="29" max="29" width="18.140625" style="0" customWidth="1"/>
    <col min="30" max="30" width="8.7109375" style="0" customWidth="1"/>
    <col min="31" max="31" width="21.7109375" style="0" customWidth="1"/>
    <col min="32" max="32" width="8.7109375" style="0" customWidth="1"/>
    <col min="33" max="33" width="8.7109375" style="75" customWidth="1"/>
    <col min="34" max="36" width="8.7109375" style="0" customWidth="1"/>
  </cols>
  <sheetData>
    <row r="1" spans="2:36" ht="15.75" thickBot="1">
      <c r="B1" s="1"/>
      <c r="C1" s="1"/>
      <c r="D1" s="2"/>
      <c r="E1" s="2"/>
      <c r="F1" s="2"/>
      <c r="G1" s="2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2:36" ht="20.25">
      <c r="B2" s="605" t="s">
        <v>0</v>
      </c>
      <c r="C2" s="606"/>
      <c r="D2" s="606"/>
      <c r="E2" s="606"/>
      <c r="F2" s="606"/>
      <c r="G2" s="606"/>
      <c r="H2" s="606"/>
      <c r="I2" s="606"/>
      <c r="J2" s="606"/>
      <c r="K2" s="606"/>
      <c r="L2" s="606"/>
      <c r="M2" s="606"/>
      <c r="N2" s="606"/>
      <c r="O2" s="606"/>
      <c r="P2" s="606"/>
      <c r="Q2" s="606"/>
      <c r="R2" s="606"/>
      <c r="S2" s="606"/>
      <c r="T2" s="606"/>
      <c r="U2" s="606"/>
      <c r="V2" s="606"/>
      <c r="W2" s="606"/>
      <c r="X2" s="606"/>
      <c r="Y2" s="606"/>
      <c r="Z2" s="606"/>
      <c r="AA2" s="606"/>
      <c r="AB2" s="606"/>
      <c r="AC2" s="606"/>
      <c r="AD2" s="606"/>
      <c r="AE2" s="606"/>
      <c r="AF2" s="606"/>
      <c r="AG2" s="606"/>
      <c r="AH2" s="606"/>
      <c r="AI2" s="606"/>
      <c r="AJ2" s="607"/>
    </row>
    <row r="3" spans="2:36" ht="19.5" customHeight="1" thickBot="1">
      <c r="B3" s="595" t="s">
        <v>1</v>
      </c>
      <c r="C3" s="596"/>
      <c r="D3" s="596"/>
      <c r="E3" s="596"/>
      <c r="F3" s="596"/>
      <c r="G3" s="596"/>
      <c r="H3" s="596"/>
      <c r="I3" s="596"/>
      <c r="J3" s="596"/>
      <c r="K3" s="596"/>
      <c r="L3" s="596"/>
      <c r="M3" s="596"/>
      <c r="N3" s="596"/>
      <c r="O3" s="596"/>
      <c r="P3" s="596"/>
      <c r="Q3" s="596"/>
      <c r="R3" s="596"/>
      <c r="S3" s="596"/>
      <c r="T3" s="596"/>
      <c r="U3" s="596"/>
      <c r="V3" s="596"/>
      <c r="W3" s="596"/>
      <c r="X3" s="596"/>
      <c r="Y3" s="596"/>
      <c r="Z3" s="596"/>
      <c r="AA3" s="596"/>
      <c r="AB3" s="596"/>
      <c r="AC3" s="596"/>
      <c r="AD3" s="596"/>
      <c r="AE3" s="596"/>
      <c r="AF3" s="596"/>
      <c r="AG3" s="596"/>
      <c r="AH3" s="596"/>
      <c r="AI3" s="596"/>
      <c r="AJ3" s="597"/>
    </row>
    <row r="4" spans="2:36" ht="15.75">
      <c r="B4" s="508" t="s">
        <v>2</v>
      </c>
      <c r="C4" s="509"/>
      <c r="D4" s="509"/>
      <c r="E4" s="509"/>
      <c r="F4" s="509"/>
      <c r="G4" s="509"/>
      <c r="H4" s="510"/>
      <c r="I4" s="511" t="s">
        <v>3</v>
      </c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3"/>
      <c r="U4" s="511" t="s">
        <v>4</v>
      </c>
      <c r="V4" s="539"/>
      <c r="W4" s="539"/>
      <c r="X4" s="539"/>
      <c r="Y4" s="539"/>
      <c r="Z4" s="539"/>
      <c r="AA4" s="539"/>
      <c r="AB4" s="539"/>
      <c r="AC4" s="539"/>
      <c r="AD4" s="539"/>
      <c r="AE4" s="539"/>
      <c r="AF4" s="539"/>
      <c r="AG4" s="539"/>
      <c r="AH4" s="539"/>
      <c r="AI4" s="539"/>
      <c r="AJ4" s="540"/>
    </row>
    <row r="5" spans="2:36" ht="60" customHeight="1" thickBot="1">
      <c r="B5" s="4" t="s">
        <v>5</v>
      </c>
      <c r="C5" s="497" t="s">
        <v>6</v>
      </c>
      <c r="D5" s="497"/>
      <c r="E5" s="5"/>
      <c r="F5" s="498"/>
      <c r="G5" s="499"/>
      <c r="H5" s="499"/>
      <c r="I5" s="499"/>
      <c r="J5" s="499"/>
      <c r="K5" s="499"/>
      <c r="L5" s="499"/>
      <c r="M5" s="499"/>
      <c r="N5" s="500"/>
      <c r="O5" s="6"/>
      <c r="P5" s="608" t="s">
        <v>7</v>
      </c>
      <c r="Q5" s="608"/>
      <c r="R5" s="608"/>
      <c r="S5" s="608"/>
      <c r="T5" s="608"/>
      <c r="U5" s="608"/>
      <c r="V5" s="608"/>
      <c r="W5" s="608"/>
      <c r="X5" s="608"/>
      <c r="Y5" s="608"/>
      <c r="Z5" s="608"/>
      <c r="AA5" s="608"/>
      <c r="AB5" s="608"/>
      <c r="AC5" s="608"/>
      <c r="AD5" s="608"/>
      <c r="AE5" s="608"/>
      <c r="AF5" s="608"/>
      <c r="AG5" s="608"/>
      <c r="AH5" s="7"/>
      <c r="AI5" s="7"/>
      <c r="AJ5" s="7"/>
    </row>
    <row r="6" spans="2:36" ht="45" customHeight="1">
      <c r="B6" s="501" t="s">
        <v>8</v>
      </c>
      <c r="C6" s="503" t="s">
        <v>9</v>
      </c>
      <c r="D6" s="504"/>
      <c r="E6" s="504"/>
      <c r="F6" s="505"/>
      <c r="G6" s="505"/>
      <c r="H6" s="505"/>
      <c r="I6" s="545" t="s">
        <v>10</v>
      </c>
      <c r="J6" s="547" t="s">
        <v>11</v>
      </c>
      <c r="K6" s="547" t="s">
        <v>12</v>
      </c>
      <c r="L6" s="549" t="s">
        <v>13</v>
      </c>
      <c r="M6" s="555" t="s">
        <v>14</v>
      </c>
      <c r="N6" s="556"/>
      <c r="O6" s="559" t="s">
        <v>15</v>
      </c>
      <c r="P6" s="560"/>
      <c r="Q6" s="561" t="s">
        <v>16</v>
      </c>
      <c r="R6" s="560"/>
      <c r="S6" s="561" t="s">
        <v>17</v>
      </c>
      <c r="T6" s="560"/>
      <c r="U6" s="561" t="s">
        <v>18</v>
      </c>
      <c r="V6" s="560"/>
      <c r="W6" s="561" t="s">
        <v>19</v>
      </c>
      <c r="X6" s="560"/>
      <c r="Y6" s="561" t="s">
        <v>20</v>
      </c>
      <c r="Z6" s="560"/>
      <c r="AA6" s="561" t="s">
        <v>21</v>
      </c>
      <c r="AB6" s="560"/>
      <c r="AC6" s="561" t="s">
        <v>22</v>
      </c>
      <c r="AD6" s="560"/>
      <c r="AE6" s="561" t="s">
        <v>23</v>
      </c>
      <c r="AF6" s="578"/>
      <c r="AG6" s="490" t="s">
        <v>24</v>
      </c>
      <c r="AH6" s="492" t="s">
        <v>25</v>
      </c>
      <c r="AI6" s="494" t="s">
        <v>26</v>
      </c>
      <c r="AJ6" s="482" t="s">
        <v>27</v>
      </c>
    </row>
    <row r="7" spans="2:36" ht="90" customHeight="1" thickBot="1">
      <c r="B7" s="502"/>
      <c r="C7" s="506"/>
      <c r="D7" s="507"/>
      <c r="E7" s="507"/>
      <c r="F7" s="507"/>
      <c r="G7" s="507"/>
      <c r="H7" s="507"/>
      <c r="I7" s="546"/>
      <c r="J7" s="548" t="s">
        <v>11</v>
      </c>
      <c r="K7" s="548"/>
      <c r="L7" s="550"/>
      <c r="M7" s="557"/>
      <c r="N7" s="558"/>
      <c r="O7" s="8" t="s">
        <v>28</v>
      </c>
      <c r="P7" s="9" t="s">
        <v>29</v>
      </c>
      <c r="Q7" s="10" t="s">
        <v>28</v>
      </c>
      <c r="R7" s="9" t="s">
        <v>29</v>
      </c>
      <c r="S7" s="10" t="s">
        <v>28</v>
      </c>
      <c r="T7" s="9" t="s">
        <v>29</v>
      </c>
      <c r="U7" s="10" t="s">
        <v>28</v>
      </c>
      <c r="V7" s="9" t="s">
        <v>29</v>
      </c>
      <c r="W7" s="10" t="s">
        <v>28</v>
      </c>
      <c r="X7" s="9" t="s">
        <v>29</v>
      </c>
      <c r="Y7" s="10" t="s">
        <v>28</v>
      </c>
      <c r="Z7" s="9" t="s">
        <v>29</v>
      </c>
      <c r="AA7" s="10" t="s">
        <v>28</v>
      </c>
      <c r="AB7" s="9" t="s">
        <v>30</v>
      </c>
      <c r="AC7" s="10" t="s">
        <v>28</v>
      </c>
      <c r="AD7" s="9" t="s">
        <v>30</v>
      </c>
      <c r="AE7" s="10" t="s">
        <v>28</v>
      </c>
      <c r="AF7" s="11" t="s">
        <v>30</v>
      </c>
      <c r="AG7" s="491"/>
      <c r="AH7" s="493"/>
      <c r="AI7" s="495"/>
      <c r="AJ7" s="483"/>
    </row>
    <row r="8" spans="2:36" ht="45" customHeight="1" thickBot="1">
      <c r="B8" s="12" t="s">
        <v>31</v>
      </c>
      <c r="C8" s="443"/>
      <c r="D8" s="444"/>
      <c r="E8" s="444"/>
      <c r="F8" s="444"/>
      <c r="G8" s="444"/>
      <c r="H8" s="444"/>
      <c r="I8" s="13"/>
      <c r="J8" s="14"/>
      <c r="K8" s="15"/>
      <c r="L8" s="15"/>
      <c r="M8" s="445"/>
      <c r="N8" s="446"/>
      <c r="O8" s="16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8"/>
      <c r="AG8" s="19"/>
      <c r="AH8" s="20"/>
      <c r="AI8" s="20"/>
      <c r="AJ8" s="21"/>
    </row>
    <row r="9" spans="2:36" ht="15.75" thickBot="1">
      <c r="B9" s="447"/>
      <c r="C9" s="448"/>
      <c r="D9" s="448"/>
      <c r="E9" s="448"/>
      <c r="F9" s="449"/>
      <c r="G9" s="449"/>
      <c r="H9" s="449"/>
      <c r="I9" s="449"/>
      <c r="J9" s="449"/>
      <c r="K9" s="449"/>
      <c r="L9" s="449"/>
      <c r="M9" s="449"/>
      <c r="N9" s="449"/>
      <c r="O9" s="449"/>
      <c r="P9" s="449"/>
      <c r="Q9" s="449"/>
      <c r="R9" s="449"/>
      <c r="S9" s="449"/>
      <c r="T9" s="449"/>
      <c r="U9" s="449"/>
      <c r="V9" s="449"/>
      <c r="W9" s="449"/>
      <c r="X9" s="449"/>
      <c r="Y9" s="449"/>
      <c r="Z9" s="449"/>
      <c r="AA9" s="449"/>
      <c r="AB9" s="449"/>
      <c r="AC9" s="449"/>
      <c r="AD9" s="449"/>
      <c r="AE9" s="449"/>
      <c r="AF9" s="449"/>
      <c r="AG9" s="449"/>
      <c r="AH9" s="449"/>
      <c r="AI9" s="449"/>
      <c r="AJ9" s="450"/>
    </row>
    <row r="10" spans="2:36" ht="4.5" customHeight="1" thickBot="1">
      <c r="B10" s="451"/>
      <c r="C10" s="452"/>
      <c r="D10" s="452"/>
      <c r="E10" s="452"/>
      <c r="F10" s="452"/>
      <c r="G10" s="452"/>
      <c r="H10" s="452"/>
      <c r="I10" s="484"/>
      <c r="J10" s="452"/>
      <c r="K10" s="452"/>
      <c r="L10" s="452"/>
      <c r="M10" s="452"/>
      <c r="N10" s="452"/>
      <c r="O10" s="452"/>
      <c r="P10" s="452"/>
      <c r="Q10" s="452"/>
      <c r="R10" s="484"/>
      <c r="S10" s="452"/>
      <c r="T10" s="452"/>
      <c r="U10" s="452"/>
      <c r="V10" s="452"/>
      <c r="W10" s="452"/>
      <c r="X10" s="452"/>
      <c r="Y10" s="452"/>
      <c r="Z10" s="452"/>
      <c r="AA10" s="452"/>
      <c r="AB10" s="452"/>
      <c r="AC10" s="452"/>
      <c r="AD10" s="452"/>
      <c r="AE10" s="452"/>
      <c r="AF10" s="452"/>
      <c r="AG10" s="452"/>
      <c r="AH10" s="452"/>
      <c r="AI10" s="452"/>
      <c r="AJ10" s="453"/>
    </row>
    <row r="11" spans="2:36" ht="59.25" customHeight="1" thickBot="1">
      <c r="B11" s="22" t="s">
        <v>32</v>
      </c>
      <c r="C11" s="23" t="s">
        <v>33</v>
      </c>
      <c r="D11" s="23" t="s">
        <v>34</v>
      </c>
      <c r="E11" s="23" t="s">
        <v>35</v>
      </c>
      <c r="F11" s="23" t="s">
        <v>36</v>
      </c>
      <c r="G11" s="23" t="s">
        <v>37</v>
      </c>
      <c r="H11" s="24" t="s">
        <v>38</v>
      </c>
      <c r="I11" s="25" t="s">
        <v>39</v>
      </c>
      <c r="J11" s="26"/>
      <c r="K11" s="27"/>
      <c r="L11" s="27"/>
      <c r="M11" s="485"/>
      <c r="N11" s="486"/>
      <c r="O11" s="28">
        <f>SUM(O12:O22)</f>
        <v>128900</v>
      </c>
      <c r="P11" s="29">
        <v>1</v>
      </c>
      <c r="Q11" s="30">
        <f>SUM(Q12:Q22)</f>
        <v>202103</v>
      </c>
      <c r="R11" s="31">
        <v>1</v>
      </c>
      <c r="S11" s="30">
        <f>SUM(S12:S22)</f>
        <v>0</v>
      </c>
      <c r="T11" s="32">
        <v>1</v>
      </c>
      <c r="U11" s="30">
        <f>SUM(U12:U22)</f>
        <v>0</v>
      </c>
      <c r="V11" s="32">
        <v>1</v>
      </c>
      <c r="W11" s="28">
        <f>SUM(W12:W22)</f>
        <v>0</v>
      </c>
      <c r="X11" s="32">
        <v>1</v>
      </c>
      <c r="Y11" s="28">
        <f>SUM(Y12:Y22)</f>
        <v>0</v>
      </c>
      <c r="Z11" s="32">
        <v>1</v>
      </c>
      <c r="AA11" s="28">
        <f>SUM(AA12:AA22)</f>
        <v>0</v>
      </c>
      <c r="AB11" s="32">
        <v>1</v>
      </c>
      <c r="AC11" s="28">
        <f>SUM(AC12:AC22)</f>
        <v>320392</v>
      </c>
      <c r="AD11" s="32">
        <v>1</v>
      </c>
      <c r="AE11" s="33">
        <f>+O11+Q11+S11+U11+W11+Y11+AA11+AC11</f>
        <v>651395</v>
      </c>
      <c r="AF11" s="34">
        <f aca="true" t="shared" si="0" ref="AF11:AF22">+P11+R11+T11+V11+X11+Z11+AB11+AD11</f>
        <v>8</v>
      </c>
      <c r="AG11" s="35">
        <f>SUM(AG12:AG22)</f>
        <v>22922</v>
      </c>
      <c r="AH11" s="36"/>
      <c r="AI11" s="36"/>
      <c r="AJ11" s="37"/>
    </row>
    <row r="12" spans="2:36" ht="120" customHeight="1" thickBot="1">
      <c r="B12" s="38"/>
      <c r="C12" s="39"/>
      <c r="D12" s="40" t="s">
        <v>40</v>
      </c>
      <c r="E12" s="41" t="s">
        <v>41</v>
      </c>
      <c r="F12" s="42"/>
      <c r="G12" s="43"/>
      <c r="H12" s="44" t="s">
        <v>42</v>
      </c>
      <c r="I12" s="41" t="s">
        <v>41</v>
      </c>
      <c r="J12" s="45">
        <v>0</v>
      </c>
      <c r="K12" s="46">
        <v>3</v>
      </c>
      <c r="L12" s="46">
        <v>1</v>
      </c>
      <c r="M12" s="603"/>
      <c r="N12" s="604"/>
      <c r="O12" s="47">
        <v>5305</v>
      </c>
      <c r="P12" s="48"/>
      <c r="Q12" s="49">
        <v>10609</v>
      </c>
      <c r="R12" s="47"/>
      <c r="S12" s="47"/>
      <c r="T12" s="50"/>
      <c r="U12" s="51">
        <v>0</v>
      </c>
      <c r="V12" s="48"/>
      <c r="W12" s="47">
        <v>0</v>
      </c>
      <c r="X12" s="48"/>
      <c r="Y12" s="47">
        <v>0</v>
      </c>
      <c r="Z12" s="48"/>
      <c r="AA12" s="47">
        <v>0</v>
      </c>
      <c r="AB12" s="48"/>
      <c r="AC12" s="47">
        <v>0</v>
      </c>
      <c r="AD12" s="48"/>
      <c r="AE12" s="47">
        <v>15914</v>
      </c>
      <c r="AF12" s="52">
        <f t="shared" si="0"/>
        <v>0</v>
      </c>
      <c r="AG12" s="53">
        <v>12000</v>
      </c>
      <c r="AH12" s="527" t="s">
        <v>43</v>
      </c>
      <c r="AI12" s="528" t="s">
        <v>44</v>
      </c>
      <c r="AJ12" s="529" t="s">
        <v>45</v>
      </c>
    </row>
    <row r="13" spans="2:36" ht="153.75" thickBot="1">
      <c r="B13" s="57"/>
      <c r="C13" s="39"/>
      <c r="D13" s="40" t="s">
        <v>46</v>
      </c>
      <c r="E13" s="41" t="s">
        <v>47</v>
      </c>
      <c r="F13" s="42"/>
      <c r="G13" s="43"/>
      <c r="H13" s="44" t="s">
        <v>48</v>
      </c>
      <c r="I13" s="41" t="s">
        <v>47</v>
      </c>
      <c r="J13" s="45">
        <v>154</v>
      </c>
      <c r="K13" s="46">
        <v>400</v>
      </c>
      <c r="L13" s="46">
        <v>100</v>
      </c>
      <c r="M13" s="603"/>
      <c r="N13" s="604"/>
      <c r="O13" s="47">
        <v>3183</v>
      </c>
      <c r="P13" s="48"/>
      <c r="Q13" s="49">
        <v>15277</v>
      </c>
      <c r="R13" s="47"/>
      <c r="S13" s="47"/>
      <c r="T13" s="50"/>
      <c r="U13" s="51">
        <v>0</v>
      </c>
      <c r="V13" s="48"/>
      <c r="W13" s="47">
        <v>0</v>
      </c>
      <c r="X13" s="48"/>
      <c r="Y13" s="47">
        <v>0</v>
      </c>
      <c r="Z13" s="48"/>
      <c r="AA13" s="47">
        <v>0</v>
      </c>
      <c r="AB13" s="48"/>
      <c r="AC13" s="47">
        <v>0</v>
      </c>
      <c r="AD13" s="48"/>
      <c r="AE13" s="47">
        <v>18460</v>
      </c>
      <c r="AF13" s="52">
        <f t="shared" si="0"/>
        <v>0</v>
      </c>
      <c r="AG13" s="53">
        <v>3500</v>
      </c>
      <c r="AH13" s="527"/>
      <c r="AI13" s="528"/>
      <c r="AJ13" s="529"/>
    </row>
    <row r="14" spans="2:36" ht="141" thickBot="1">
      <c r="B14" s="57"/>
      <c r="C14" s="39"/>
      <c r="D14" s="40" t="s">
        <v>49</v>
      </c>
      <c r="E14" s="41" t="s">
        <v>50</v>
      </c>
      <c r="F14" s="58"/>
      <c r="G14" s="43"/>
      <c r="H14" s="44" t="s">
        <v>51</v>
      </c>
      <c r="I14" s="41" t="s">
        <v>50</v>
      </c>
      <c r="J14" s="45">
        <v>820</v>
      </c>
      <c r="K14" s="46">
        <v>820</v>
      </c>
      <c r="L14" s="46">
        <v>820</v>
      </c>
      <c r="M14" s="603"/>
      <c r="N14" s="604"/>
      <c r="O14" s="47">
        <v>10609</v>
      </c>
      <c r="P14" s="48"/>
      <c r="Q14" s="49">
        <v>100662</v>
      </c>
      <c r="R14" s="47"/>
      <c r="S14" s="47"/>
      <c r="T14" s="50"/>
      <c r="U14" s="51">
        <v>0</v>
      </c>
      <c r="V14" s="48"/>
      <c r="W14" s="47">
        <v>0</v>
      </c>
      <c r="X14" s="48"/>
      <c r="Y14" s="47">
        <v>0</v>
      </c>
      <c r="Z14" s="48"/>
      <c r="AA14" s="47">
        <v>0</v>
      </c>
      <c r="AB14" s="48"/>
      <c r="AC14" s="47">
        <v>106090</v>
      </c>
      <c r="AD14" s="48"/>
      <c r="AE14" s="47">
        <v>217361</v>
      </c>
      <c r="AF14" s="52">
        <f t="shared" si="0"/>
        <v>0</v>
      </c>
      <c r="AG14" s="59">
        <v>1200</v>
      </c>
      <c r="AH14" s="527"/>
      <c r="AI14" s="528"/>
      <c r="AJ14" s="529"/>
    </row>
    <row r="15" spans="2:36" ht="115.5" customHeight="1" thickBot="1">
      <c r="B15" s="57"/>
      <c r="C15" s="60"/>
      <c r="D15" s="40" t="s">
        <v>52</v>
      </c>
      <c r="E15" s="41" t="s">
        <v>53</v>
      </c>
      <c r="F15" s="58"/>
      <c r="G15" s="43" t="s">
        <v>54</v>
      </c>
      <c r="H15" s="44" t="s">
        <v>55</v>
      </c>
      <c r="I15" s="41" t="s">
        <v>53</v>
      </c>
      <c r="J15" s="45">
        <v>1203</v>
      </c>
      <c r="K15" s="46">
        <v>1203</v>
      </c>
      <c r="L15" s="46">
        <v>1203</v>
      </c>
      <c r="M15" s="601"/>
      <c r="N15" s="602"/>
      <c r="O15" s="47">
        <v>18035</v>
      </c>
      <c r="P15" s="48"/>
      <c r="Q15" s="49">
        <v>35858</v>
      </c>
      <c r="R15" s="47"/>
      <c r="S15" s="47"/>
      <c r="T15" s="50"/>
      <c r="U15" s="51">
        <v>0</v>
      </c>
      <c r="V15" s="48"/>
      <c r="W15" s="47">
        <v>0</v>
      </c>
      <c r="X15" s="48"/>
      <c r="Y15" s="47">
        <v>0</v>
      </c>
      <c r="Z15" s="48"/>
      <c r="AA15" s="47">
        <v>0</v>
      </c>
      <c r="AB15" s="48"/>
      <c r="AC15" s="47">
        <v>0</v>
      </c>
      <c r="AD15" s="48"/>
      <c r="AE15" s="47">
        <v>53893</v>
      </c>
      <c r="AF15" s="52">
        <f t="shared" si="0"/>
        <v>0</v>
      </c>
      <c r="AG15" s="61">
        <v>800</v>
      </c>
      <c r="AH15" s="520"/>
      <c r="AI15" s="521"/>
      <c r="AJ15" s="522"/>
    </row>
    <row r="16" spans="2:36" ht="128.25" customHeight="1" thickBot="1">
      <c r="B16" s="57"/>
      <c r="C16" s="60"/>
      <c r="D16" s="40" t="s">
        <v>56</v>
      </c>
      <c r="E16" s="41" t="s">
        <v>57</v>
      </c>
      <c r="F16" s="58"/>
      <c r="G16" s="43"/>
      <c r="H16" s="44" t="s">
        <v>58</v>
      </c>
      <c r="I16" s="41" t="s">
        <v>57</v>
      </c>
      <c r="J16" s="45">
        <v>0</v>
      </c>
      <c r="K16" s="46">
        <v>2</v>
      </c>
      <c r="L16" s="46">
        <v>1</v>
      </c>
      <c r="M16" s="62"/>
      <c r="N16" s="63"/>
      <c r="O16" s="47">
        <v>15913</v>
      </c>
      <c r="P16" s="48"/>
      <c r="Q16" s="49">
        <v>5305</v>
      </c>
      <c r="R16" s="47"/>
      <c r="S16" s="47"/>
      <c r="T16" s="50"/>
      <c r="U16" s="51">
        <v>0</v>
      </c>
      <c r="V16" s="48"/>
      <c r="W16" s="47">
        <v>0</v>
      </c>
      <c r="X16" s="48"/>
      <c r="Y16" s="47">
        <v>0</v>
      </c>
      <c r="Z16" s="48"/>
      <c r="AA16" s="47">
        <v>0</v>
      </c>
      <c r="AB16" s="48"/>
      <c r="AC16" s="47">
        <v>0</v>
      </c>
      <c r="AD16" s="48"/>
      <c r="AE16" s="47">
        <v>21218</v>
      </c>
      <c r="AF16" s="52">
        <f t="shared" si="0"/>
        <v>0</v>
      </c>
      <c r="AG16" s="61">
        <v>1500</v>
      </c>
      <c r="AH16" s="520"/>
      <c r="AI16" s="521"/>
      <c r="AJ16" s="522"/>
    </row>
    <row r="17" spans="2:36" ht="77.25" thickBot="1">
      <c r="B17" s="57"/>
      <c r="C17" s="60"/>
      <c r="D17" s="40" t="s">
        <v>59</v>
      </c>
      <c r="E17" s="41" t="s">
        <v>57</v>
      </c>
      <c r="F17" s="58"/>
      <c r="G17" s="43"/>
      <c r="H17" s="44" t="s">
        <v>60</v>
      </c>
      <c r="I17" s="41" t="s">
        <v>57</v>
      </c>
      <c r="J17" s="45">
        <v>0</v>
      </c>
      <c r="K17" s="46">
        <v>16</v>
      </c>
      <c r="L17" s="46">
        <v>4</v>
      </c>
      <c r="M17" s="62"/>
      <c r="N17" s="63"/>
      <c r="O17" s="47">
        <v>11670</v>
      </c>
      <c r="P17" s="48"/>
      <c r="Q17" s="49">
        <v>11670</v>
      </c>
      <c r="R17" s="47"/>
      <c r="S17" s="47"/>
      <c r="T17" s="50"/>
      <c r="U17" s="51">
        <v>0</v>
      </c>
      <c r="V17" s="48"/>
      <c r="W17" s="47">
        <v>0</v>
      </c>
      <c r="X17" s="48"/>
      <c r="Y17" s="47">
        <v>0</v>
      </c>
      <c r="Z17" s="48"/>
      <c r="AA17" s="47">
        <v>0</v>
      </c>
      <c r="AB17" s="48"/>
      <c r="AC17" s="47">
        <v>0</v>
      </c>
      <c r="AD17" s="48"/>
      <c r="AE17" s="47">
        <v>23340</v>
      </c>
      <c r="AF17" s="52">
        <f t="shared" si="0"/>
        <v>0</v>
      </c>
      <c r="AG17" s="61">
        <v>800</v>
      </c>
      <c r="AH17" s="520"/>
      <c r="AI17" s="521"/>
      <c r="AJ17" s="522"/>
    </row>
    <row r="18" spans="2:36" ht="115.5" thickBot="1">
      <c r="B18" s="57"/>
      <c r="C18" s="60"/>
      <c r="D18" s="40" t="s">
        <v>61</v>
      </c>
      <c r="E18" s="41" t="s">
        <v>62</v>
      </c>
      <c r="F18" s="58"/>
      <c r="G18" s="43"/>
      <c r="H18" s="44" t="s">
        <v>63</v>
      </c>
      <c r="I18" s="41" t="s">
        <v>62</v>
      </c>
      <c r="J18" s="45">
        <v>0</v>
      </c>
      <c r="K18" s="46">
        <v>100</v>
      </c>
      <c r="L18" s="46">
        <v>100</v>
      </c>
      <c r="M18" s="62"/>
      <c r="N18" s="63"/>
      <c r="O18" s="64">
        <v>0</v>
      </c>
      <c r="P18" s="65"/>
      <c r="Q18" s="49">
        <v>20600</v>
      </c>
      <c r="R18" s="47"/>
      <c r="S18" s="47"/>
      <c r="T18" s="50"/>
      <c r="U18" s="51">
        <v>0</v>
      </c>
      <c r="V18" s="48"/>
      <c r="W18" s="47">
        <v>0</v>
      </c>
      <c r="X18" s="48"/>
      <c r="Y18" s="47">
        <v>0</v>
      </c>
      <c r="Z18" s="48"/>
      <c r="AA18" s="47">
        <v>0</v>
      </c>
      <c r="AB18" s="48"/>
      <c r="AC18" s="47">
        <v>0</v>
      </c>
      <c r="AD18" s="48"/>
      <c r="AE18" s="47">
        <v>20600</v>
      </c>
      <c r="AF18" s="52">
        <f t="shared" si="0"/>
        <v>0</v>
      </c>
      <c r="AG18" s="61">
        <v>160</v>
      </c>
      <c r="AH18" s="520"/>
      <c r="AI18" s="521"/>
      <c r="AJ18" s="522"/>
    </row>
    <row r="19" spans="2:36" ht="153.75" thickBot="1">
      <c r="B19" s="57"/>
      <c r="C19" s="60"/>
      <c r="D19" s="40" t="s">
        <v>64</v>
      </c>
      <c r="E19" s="41" t="s">
        <v>65</v>
      </c>
      <c r="F19" s="58"/>
      <c r="G19" s="43"/>
      <c r="H19" s="44" t="s">
        <v>66</v>
      </c>
      <c r="I19" s="41" t="s">
        <v>65</v>
      </c>
      <c r="J19" s="45">
        <v>0</v>
      </c>
      <c r="K19" s="46">
        <v>8</v>
      </c>
      <c r="L19" s="46">
        <v>2</v>
      </c>
      <c r="M19" s="62"/>
      <c r="N19" s="63"/>
      <c r="O19" s="47">
        <v>4774</v>
      </c>
      <c r="P19" s="48"/>
      <c r="Q19" s="49">
        <v>0</v>
      </c>
      <c r="R19" s="47"/>
      <c r="S19" s="47"/>
      <c r="T19" s="50"/>
      <c r="U19" s="51">
        <v>0</v>
      </c>
      <c r="V19" s="48"/>
      <c r="W19" s="47">
        <v>0</v>
      </c>
      <c r="X19" s="48"/>
      <c r="Y19" s="47">
        <v>0</v>
      </c>
      <c r="Z19" s="48"/>
      <c r="AA19" s="47">
        <v>0</v>
      </c>
      <c r="AB19" s="48"/>
      <c r="AC19" s="47">
        <v>0</v>
      </c>
      <c r="AD19" s="48"/>
      <c r="AE19" s="47">
        <v>4774</v>
      </c>
      <c r="AF19" s="52">
        <f t="shared" si="0"/>
        <v>0</v>
      </c>
      <c r="AG19" s="61">
        <v>2</v>
      </c>
      <c r="AH19" s="520"/>
      <c r="AI19" s="521"/>
      <c r="AJ19" s="522"/>
    </row>
    <row r="20" spans="2:36" ht="77.25" customHeight="1" thickBot="1">
      <c r="B20" s="66" t="s">
        <v>67</v>
      </c>
      <c r="C20" s="67">
        <v>992517800057</v>
      </c>
      <c r="D20" s="40" t="s">
        <v>68</v>
      </c>
      <c r="E20" s="41" t="s">
        <v>69</v>
      </c>
      <c r="F20" s="58"/>
      <c r="G20" s="43"/>
      <c r="H20" s="44" t="s">
        <v>70</v>
      </c>
      <c r="I20" s="41" t="s">
        <v>69</v>
      </c>
      <c r="J20" s="45">
        <v>0</v>
      </c>
      <c r="K20" s="46">
        <v>12.5</v>
      </c>
      <c r="L20" s="46">
        <v>3</v>
      </c>
      <c r="M20" s="601"/>
      <c r="N20" s="602"/>
      <c r="O20" s="47">
        <v>14853</v>
      </c>
      <c r="P20" s="48"/>
      <c r="Q20" s="49">
        <v>0</v>
      </c>
      <c r="R20" s="47"/>
      <c r="S20" s="47"/>
      <c r="T20" s="50"/>
      <c r="U20" s="51">
        <v>0</v>
      </c>
      <c r="V20" s="48"/>
      <c r="W20" s="47">
        <v>0</v>
      </c>
      <c r="X20" s="48"/>
      <c r="Y20" s="47">
        <v>0</v>
      </c>
      <c r="Z20" s="48"/>
      <c r="AA20" s="47">
        <v>0</v>
      </c>
      <c r="AB20" s="48"/>
      <c r="AC20" s="47">
        <v>212180</v>
      </c>
      <c r="AD20" s="48"/>
      <c r="AE20" s="47">
        <v>227033</v>
      </c>
      <c r="AF20" s="52">
        <f t="shared" si="0"/>
        <v>0</v>
      </c>
      <c r="AG20" s="61">
        <v>1100</v>
      </c>
      <c r="AH20" s="520"/>
      <c r="AI20" s="521"/>
      <c r="AJ20" s="522"/>
    </row>
    <row r="21" spans="2:36" ht="77.25" customHeight="1" thickBot="1">
      <c r="B21" s="68" t="s">
        <v>71</v>
      </c>
      <c r="C21" s="69">
        <v>992517800056</v>
      </c>
      <c r="D21" s="40" t="s">
        <v>68</v>
      </c>
      <c r="E21" s="41" t="s">
        <v>72</v>
      </c>
      <c r="F21" s="58"/>
      <c r="G21" s="43"/>
      <c r="H21" s="44" t="s">
        <v>73</v>
      </c>
      <c r="I21" s="41" t="s">
        <v>72</v>
      </c>
      <c r="J21" s="45">
        <v>50</v>
      </c>
      <c r="K21" s="46">
        <v>30</v>
      </c>
      <c r="L21" s="46">
        <v>7.5</v>
      </c>
      <c r="M21" s="601"/>
      <c r="N21" s="602"/>
      <c r="O21" s="47">
        <v>42436</v>
      </c>
      <c r="P21" s="48"/>
      <c r="Q21" s="49">
        <v>0</v>
      </c>
      <c r="R21" s="47"/>
      <c r="S21" s="47"/>
      <c r="T21" s="50"/>
      <c r="U21" s="51">
        <v>0</v>
      </c>
      <c r="V21" s="48"/>
      <c r="W21" s="47">
        <v>0</v>
      </c>
      <c r="X21" s="48"/>
      <c r="Y21" s="47">
        <v>0</v>
      </c>
      <c r="Z21" s="48"/>
      <c r="AA21" s="47">
        <v>0</v>
      </c>
      <c r="AB21" s="48"/>
      <c r="AC21" s="47">
        <v>2122</v>
      </c>
      <c r="AD21" s="48"/>
      <c r="AE21" s="47">
        <v>44558</v>
      </c>
      <c r="AF21" s="52">
        <f t="shared" si="0"/>
        <v>0</v>
      </c>
      <c r="AG21" s="61">
        <v>1800</v>
      </c>
      <c r="AH21" s="520"/>
      <c r="AI21" s="521"/>
      <c r="AJ21" s="522"/>
    </row>
    <row r="22" spans="2:36" ht="102" customHeight="1">
      <c r="B22" s="57"/>
      <c r="C22" s="60"/>
      <c r="D22" s="40" t="s">
        <v>74</v>
      </c>
      <c r="E22" s="41" t="s">
        <v>75</v>
      </c>
      <c r="F22" s="58"/>
      <c r="G22" s="43"/>
      <c r="H22" s="44" t="s">
        <v>76</v>
      </c>
      <c r="I22" s="41" t="s">
        <v>75</v>
      </c>
      <c r="J22" s="45">
        <v>0</v>
      </c>
      <c r="K22" s="46">
        <v>4</v>
      </c>
      <c r="L22" s="45">
        <v>1</v>
      </c>
      <c r="M22" s="601"/>
      <c r="N22" s="602"/>
      <c r="O22" s="47">
        <v>2122</v>
      </c>
      <c r="P22" s="48"/>
      <c r="Q22" s="49">
        <v>2122</v>
      </c>
      <c r="R22" s="47"/>
      <c r="S22" s="47"/>
      <c r="T22" s="50"/>
      <c r="U22" s="51">
        <v>0</v>
      </c>
      <c r="V22" s="48"/>
      <c r="W22" s="47">
        <v>0</v>
      </c>
      <c r="X22" s="48"/>
      <c r="Y22" s="47">
        <v>0</v>
      </c>
      <c r="Z22" s="48"/>
      <c r="AA22" s="47">
        <v>0</v>
      </c>
      <c r="AB22" s="48"/>
      <c r="AC22" s="47">
        <v>0</v>
      </c>
      <c r="AD22" s="48"/>
      <c r="AE22" s="47">
        <f>O22+Q22</f>
        <v>4244</v>
      </c>
      <c r="AF22" s="52">
        <f t="shared" si="0"/>
        <v>0</v>
      </c>
      <c r="AG22" s="61">
        <v>60</v>
      </c>
      <c r="AH22" s="520"/>
      <c r="AI22" s="521"/>
      <c r="AJ22" s="522"/>
    </row>
    <row r="23" spans="2:37" ht="4.5" customHeight="1">
      <c r="B23" s="481"/>
      <c r="C23" s="481"/>
      <c r="D23" s="481"/>
      <c r="E23" s="481"/>
      <c r="F23" s="481"/>
      <c r="G23" s="481"/>
      <c r="H23" s="481"/>
      <c r="I23" s="481"/>
      <c r="J23" s="481"/>
      <c r="K23" s="481"/>
      <c r="L23" s="481"/>
      <c r="M23" s="481"/>
      <c r="N23" s="481"/>
      <c r="O23" s="481"/>
      <c r="P23" s="481"/>
      <c r="Q23" s="481"/>
      <c r="R23" s="481"/>
      <c r="S23" s="481"/>
      <c r="T23" s="481"/>
      <c r="U23" s="481"/>
      <c r="V23" s="481"/>
      <c r="W23" s="481"/>
      <c r="X23" s="481"/>
      <c r="Y23" s="481"/>
      <c r="Z23" s="481"/>
      <c r="AA23" s="481"/>
      <c r="AB23" s="481"/>
      <c r="AC23" s="481"/>
      <c r="AD23" s="481"/>
      <c r="AE23" s="481"/>
      <c r="AF23" s="481"/>
      <c r="AG23" s="481"/>
      <c r="AH23" s="481"/>
      <c r="AI23" s="481"/>
      <c r="AJ23" s="481"/>
      <c r="AK23" s="70"/>
    </row>
    <row r="25" spans="15:17" ht="15">
      <c r="O25" s="73"/>
      <c r="Q25" s="74"/>
    </row>
    <row r="26" spans="11:14" ht="15">
      <c r="K26" s="109"/>
      <c r="L26" s="109"/>
      <c r="M26" s="109"/>
      <c r="N26" s="109"/>
    </row>
    <row r="27" spans="11:14" ht="15">
      <c r="K27" s="109"/>
      <c r="L27" s="76"/>
      <c r="M27" s="109"/>
      <c r="N27" s="109"/>
    </row>
    <row r="28" spans="11:14" ht="15">
      <c r="K28" s="109"/>
      <c r="L28" s="76"/>
      <c r="M28" s="109"/>
      <c r="N28" s="109"/>
    </row>
    <row r="29" spans="11:14" ht="15">
      <c r="K29" s="109"/>
      <c r="L29" s="76"/>
      <c r="M29" s="109"/>
      <c r="N29" s="109"/>
    </row>
    <row r="30" spans="11:14" ht="15">
      <c r="K30" s="109"/>
      <c r="L30" s="76"/>
      <c r="M30" s="109"/>
      <c r="N30" s="109"/>
    </row>
    <row r="31" spans="11:14" ht="15">
      <c r="K31" s="109"/>
      <c r="L31" s="76"/>
      <c r="M31" s="109"/>
      <c r="N31" s="109"/>
    </row>
    <row r="32" spans="11:14" ht="15">
      <c r="K32" s="109"/>
      <c r="L32" s="76"/>
      <c r="M32" s="109"/>
      <c r="N32" s="109"/>
    </row>
    <row r="33" spans="11:14" ht="15">
      <c r="K33" s="109"/>
      <c r="L33" s="76"/>
      <c r="M33" s="109"/>
      <c r="N33" s="109"/>
    </row>
    <row r="34" spans="11:14" ht="15">
      <c r="K34" s="109"/>
      <c r="L34" s="76"/>
      <c r="M34" s="109"/>
      <c r="N34" s="109"/>
    </row>
    <row r="35" spans="11:14" ht="15">
      <c r="K35" s="109"/>
      <c r="L35" s="76"/>
      <c r="M35" s="109"/>
      <c r="N35" s="109"/>
    </row>
    <row r="36" spans="11:14" ht="15">
      <c r="K36" s="109"/>
      <c r="L36" s="76"/>
      <c r="M36" s="109"/>
      <c r="N36" s="109"/>
    </row>
    <row r="37" spans="11:14" ht="15">
      <c r="K37" s="109"/>
      <c r="L37" s="132"/>
      <c r="M37" s="109"/>
      <c r="N37" s="109"/>
    </row>
    <row r="38" spans="11:14" ht="15">
      <c r="K38" s="109"/>
      <c r="L38" s="109"/>
      <c r="M38" s="109"/>
      <c r="N38" s="109"/>
    </row>
    <row r="39" spans="11:14" ht="15">
      <c r="K39" s="109"/>
      <c r="L39" s="109"/>
      <c r="M39" s="109"/>
      <c r="N39" s="109"/>
    </row>
    <row r="40" spans="11:14" ht="15">
      <c r="K40" s="109"/>
      <c r="L40" s="109"/>
      <c r="M40" s="109"/>
      <c r="N40" s="109"/>
    </row>
    <row r="41" spans="11:14" ht="15">
      <c r="K41" s="109"/>
      <c r="L41" s="109"/>
      <c r="M41" s="109"/>
      <c r="N41" s="109"/>
    </row>
    <row r="42" spans="11:14" ht="15">
      <c r="K42" s="109"/>
      <c r="L42" s="109"/>
      <c r="M42" s="109"/>
      <c r="N42" s="109"/>
    </row>
    <row r="43" spans="11:14" ht="15">
      <c r="K43" s="109"/>
      <c r="L43" s="109"/>
      <c r="M43" s="109"/>
      <c r="N43" s="109"/>
    </row>
    <row r="44" spans="11:14" ht="15">
      <c r="K44" s="109"/>
      <c r="L44" s="109"/>
      <c r="M44" s="109"/>
      <c r="N44" s="109"/>
    </row>
  </sheetData>
  <sheetProtection/>
  <mergeCells count="44">
    <mergeCell ref="B2:AJ2"/>
    <mergeCell ref="B3:AJ3"/>
    <mergeCell ref="B4:H4"/>
    <mergeCell ref="I4:T4"/>
    <mergeCell ref="U4:AJ4"/>
    <mergeCell ref="C5:D5"/>
    <mergeCell ref="F5:N5"/>
    <mergeCell ref="P5:AG5"/>
    <mergeCell ref="B6:B7"/>
    <mergeCell ref="C6:H7"/>
    <mergeCell ref="I6:I7"/>
    <mergeCell ref="J6:J7"/>
    <mergeCell ref="K6:K7"/>
    <mergeCell ref="L6:L7"/>
    <mergeCell ref="AC6:AD6"/>
    <mergeCell ref="AE6:AF6"/>
    <mergeCell ref="AG6:AG7"/>
    <mergeCell ref="AH6:AH7"/>
    <mergeCell ref="M6:N7"/>
    <mergeCell ref="O6:P6"/>
    <mergeCell ref="Q6:R6"/>
    <mergeCell ref="S6:T6"/>
    <mergeCell ref="U6:V6"/>
    <mergeCell ref="W6:X6"/>
    <mergeCell ref="M20:N20"/>
    <mergeCell ref="M21:N21"/>
    <mergeCell ref="AI6:AI7"/>
    <mergeCell ref="AJ6:AJ7"/>
    <mergeCell ref="C8:H8"/>
    <mergeCell ref="M8:N8"/>
    <mergeCell ref="B9:AJ9"/>
    <mergeCell ref="B10:AJ10"/>
    <mergeCell ref="Y6:Z6"/>
    <mergeCell ref="AA6:AB6"/>
    <mergeCell ref="M22:N22"/>
    <mergeCell ref="B23:AJ23"/>
    <mergeCell ref="M11:N11"/>
    <mergeCell ref="M12:N12"/>
    <mergeCell ref="AH12:AH22"/>
    <mergeCell ref="AI12:AI22"/>
    <mergeCell ref="AJ12:AJ22"/>
    <mergeCell ref="M13:N13"/>
    <mergeCell ref="M14:N14"/>
    <mergeCell ref="M15:N15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AI14"/>
  <sheetViews>
    <sheetView zoomScalePageLayoutView="0" workbookViewId="0" topLeftCell="X1">
      <selection activeCell="H11" sqref="H11"/>
    </sheetView>
  </sheetViews>
  <sheetFormatPr defaultColWidth="11.421875" defaultRowHeight="15"/>
  <cols>
    <col min="1" max="1" width="21.8515625" style="0" customWidth="1"/>
    <col min="3" max="3" width="22.7109375" style="0" customWidth="1"/>
    <col min="4" max="4" width="17.421875" style="0" customWidth="1"/>
    <col min="8" max="8" width="16.00390625" style="0" customWidth="1"/>
  </cols>
  <sheetData>
    <row r="1" ht="15.75" thickBot="1"/>
    <row r="2" spans="1:35" ht="15">
      <c r="A2" s="377" t="s">
        <v>1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8"/>
      <c r="T2" s="378"/>
      <c r="U2" s="378"/>
      <c r="V2" s="378"/>
      <c r="W2" s="378"/>
      <c r="X2" s="378"/>
      <c r="Y2" s="378"/>
      <c r="Z2" s="378"/>
      <c r="AA2" s="378"/>
      <c r="AB2" s="378"/>
      <c r="AC2" s="378"/>
      <c r="AD2" s="378"/>
      <c r="AE2" s="378"/>
      <c r="AF2" s="378"/>
      <c r="AG2" s="378"/>
      <c r="AH2" s="378"/>
      <c r="AI2" s="379"/>
    </row>
    <row r="3" spans="1:35" ht="15.75" thickBot="1">
      <c r="A3" s="380"/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381"/>
      <c r="AI3" s="382"/>
    </row>
    <row r="4" spans="1:35" ht="15.75">
      <c r="A4" s="508" t="s">
        <v>229</v>
      </c>
      <c r="B4" s="509"/>
      <c r="C4" s="509"/>
      <c r="D4" s="509"/>
      <c r="E4" s="509"/>
      <c r="F4" s="509"/>
      <c r="G4" s="510"/>
      <c r="H4" s="536" t="s">
        <v>230</v>
      </c>
      <c r="I4" s="537"/>
      <c r="J4" s="537"/>
      <c r="K4" s="537"/>
      <c r="L4" s="537"/>
      <c r="M4" s="537"/>
      <c r="N4" s="537"/>
      <c r="O4" s="537"/>
      <c r="P4" s="537"/>
      <c r="Q4" s="537"/>
      <c r="R4" s="537"/>
      <c r="S4" s="538"/>
      <c r="T4" s="511" t="s">
        <v>4</v>
      </c>
      <c r="U4" s="539"/>
      <c r="V4" s="539"/>
      <c r="W4" s="539"/>
      <c r="X4" s="539"/>
      <c r="Y4" s="539"/>
      <c r="Z4" s="539"/>
      <c r="AA4" s="539"/>
      <c r="AB4" s="539"/>
      <c r="AC4" s="539"/>
      <c r="AD4" s="539"/>
      <c r="AE4" s="539"/>
      <c r="AF4" s="539"/>
      <c r="AG4" s="539"/>
      <c r="AH4" s="539"/>
      <c r="AI4" s="540"/>
    </row>
    <row r="5" spans="1:35" ht="51" customHeight="1" thickBot="1">
      <c r="A5" s="77" t="s">
        <v>5</v>
      </c>
      <c r="B5" s="541" t="s">
        <v>79</v>
      </c>
      <c r="C5" s="541"/>
      <c r="D5" s="151"/>
      <c r="E5" s="542" t="s">
        <v>231</v>
      </c>
      <c r="F5" s="543"/>
      <c r="G5" s="543"/>
      <c r="H5" s="543"/>
      <c r="I5" s="543"/>
      <c r="J5" s="543"/>
      <c r="K5" s="543"/>
      <c r="L5" s="543"/>
      <c r="M5" s="544"/>
      <c r="N5" s="152"/>
      <c r="O5" s="152"/>
      <c r="P5" s="152"/>
      <c r="Q5" s="152"/>
      <c r="R5" s="152"/>
      <c r="S5" s="152"/>
      <c r="T5" s="152"/>
      <c r="U5" s="153"/>
      <c r="V5" s="153"/>
      <c r="W5" s="153"/>
      <c r="X5" s="153"/>
      <c r="Y5" s="153"/>
      <c r="Z5" s="153"/>
      <c r="AA5" s="153"/>
      <c r="AB5" s="153"/>
      <c r="AC5" s="153"/>
      <c r="AD5" s="153"/>
      <c r="AE5" s="153"/>
      <c r="AF5" s="153"/>
      <c r="AG5" s="153"/>
      <c r="AH5" s="153"/>
      <c r="AI5" s="153"/>
    </row>
    <row r="6" spans="1:35" ht="15.75">
      <c r="A6" s="609" t="s">
        <v>232</v>
      </c>
      <c r="B6" s="611" t="s">
        <v>9</v>
      </c>
      <c r="C6" s="505"/>
      <c r="D6" s="505"/>
      <c r="E6" s="505"/>
      <c r="F6" s="505"/>
      <c r="G6" s="137"/>
      <c r="H6" s="137"/>
      <c r="I6" s="547" t="s">
        <v>11</v>
      </c>
      <c r="J6" s="547" t="s">
        <v>12</v>
      </c>
      <c r="K6" s="549" t="s">
        <v>233</v>
      </c>
      <c r="L6" s="612" t="s">
        <v>234</v>
      </c>
      <c r="M6" s="614" t="s">
        <v>235</v>
      </c>
      <c r="N6" s="559" t="s">
        <v>15</v>
      </c>
      <c r="O6" s="560"/>
      <c r="P6" s="561" t="s">
        <v>16</v>
      </c>
      <c r="Q6" s="560"/>
      <c r="R6" s="561" t="s">
        <v>17</v>
      </c>
      <c r="S6" s="560"/>
      <c r="T6" s="561" t="s">
        <v>18</v>
      </c>
      <c r="U6" s="560"/>
      <c r="V6" s="561" t="s">
        <v>19</v>
      </c>
      <c r="W6" s="560"/>
      <c r="X6" s="561" t="s">
        <v>20</v>
      </c>
      <c r="Y6" s="560"/>
      <c r="Z6" s="561" t="s">
        <v>21</v>
      </c>
      <c r="AA6" s="560"/>
      <c r="AB6" s="561" t="s">
        <v>22</v>
      </c>
      <c r="AC6" s="560"/>
      <c r="AD6" s="561" t="s">
        <v>23</v>
      </c>
      <c r="AE6" s="578"/>
      <c r="AF6" s="551" t="s">
        <v>24</v>
      </c>
      <c r="AG6" s="553" t="s">
        <v>25</v>
      </c>
      <c r="AH6" s="562" t="s">
        <v>26</v>
      </c>
      <c r="AI6" s="564" t="s">
        <v>27</v>
      </c>
    </row>
    <row r="7" spans="1:35" ht="32.25" thickBot="1">
      <c r="A7" s="610"/>
      <c r="B7" s="506"/>
      <c r="C7" s="507"/>
      <c r="D7" s="507"/>
      <c r="E7" s="507"/>
      <c r="F7" s="507"/>
      <c r="G7" s="136"/>
      <c r="H7" s="136"/>
      <c r="I7" s="548" t="s">
        <v>11</v>
      </c>
      <c r="J7" s="548"/>
      <c r="K7" s="550"/>
      <c r="L7" s="613"/>
      <c r="M7" s="615"/>
      <c r="N7" s="8" t="s">
        <v>28</v>
      </c>
      <c r="O7" s="9" t="s">
        <v>29</v>
      </c>
      <c r="P7" s="10" t="s">
        <v>28</v>
      </c>
      <c r="Q7" s="9" t="s">
        <v>29</v>
      </c>
      <c r="R7" s="10" t="s">
        <v>28</v>
      </c>
      <c r="S7" s="9" t="s">
        <v>29</v>
      </c>
      <c r="T7" s="10" t="s">
        <v>28</v>
      </c>
      <c r="U7" s="9" t="s">
        <v>29</v>
      </c>
      <c r="V7" s="10" t="s">
        <v>28</v>
      </c>
      <c r="W7" s="9" t="s">
        <v>29</v>
      </c>
      <c r="X7" s="10" t="s">
        <v>28</v>
      </c>
      <c r="Y7" s="9" t="s">
        <v>29</v>
      </c>
      <c r="Z7" s="10" t="s">
        <v>28</v>
      </c>
      <c r="AA7" s="9" t="s">
        <v>30</v>
      </c>
      <c r="AB7" s="10" t="s">
        <v>28</v>
      </c>
      <c r="AC7" s="9" t="s">
        <v>30</v>
      </c>
      <c r="AD7" s="10" t="s">
        <v>28</v>
      </c>
      <c r="AE7" s="11" t="s">
        <v>30</v>
      </c>
      <c r="AF7" s="552"/>
      <c r="AG7" s="554"/>
      <c r="AH7" s="563"/>
      <c r="AI7" s="565"/>
    </row>
    <row r="8" spans="1:35" ht="60.75" thickBot="1">
      <c r="A8" s="12" t="s">
        <v>236</v>
      </c>
      <c r="B8" s="616" t="s">
        <v>237</v>
      </c>
      <c r="C8" s="617"/>
      <c r="D8" s="617"/>
      <c r="E8" s="617"/>
      <c r="F8" s="617"/>
      <c r="G8" s="617"/>
      <c r="H8" s="618"/>
      <c r="I8" s="154"/>
      <c r="J8" s="155"/>
      <c r="K8" s="155"/>
      <c r="L8" s="156"/>
      <c r="M8" s="157"/>
      <c r="N8" s="158">
        <f>N10</f>
        <v>21216</v>
      </c>
      <c r="O8" s="158">
        <f aca="true" t="shared" si="0" ref="O8:AC8">O10</f>
        <v>0</v>
      </c>
      <c r="P8" s="158">
        <f t="shared" si="0"/>
        <v>18034</v>
      </c>
      <c r="Q8" s="158">
        <f t="shared" si="0"/>
        <v>0</v>
      </c>
      <c r="R8" s="158">
        <f t="shared" si="0"/>
        <v>0</v>
      </c>
      <c r="S8" s="158">
        <f t="shared" si="0"/>
        <v>0</v>
      </c>
      <c r="T8" s="158">
        <f t="shared" si="0"/>
        <v>0</v>
      </c>
      <c r="U8" s="158">
        <f t="shared" si="0"/>
        <v>0</v>
      </c>
      <c r="V8" s="158">
        <f t="shared" si="0"/>
        <v>0</v>
      </c>
      <c r="W8" s="158">
        <f t="shared" si="0"/>
        <v>0</v>
      </c>
      <c r="X8" s="158">
        <f t="shared" si="0"/>
        <v>0</v>
      </c>
      <c r="Y8" s="158">
        <f t="shared" si="0"/>
        <v>0</v>
      </c>
      <c r="Z8" s="158">
        <f t="shared" si="0"/>
        <v>0</v>
      </c>
      <c r="AA8" s="158">
        <f t="shared" si="0"/>
        <v>0</v>
      </c>
      <c r="AB8" s="158">
        <f t="shared" si="0"/>
        <v>0</v>
      </c>
      <c r="AC8" s="158">
        <f t="shared" si="0"/>
        <v>0</v>
      </c>
      <c r="AD8" s="159">
        <f>N8+P8+R8+T8+V8+X8+Z8+AB8</f>
        <v>39250</v>
      </c>
      <c r="AE8" s="159">
        <f>O8+Q8+S8+U8+W8+Y8+AA8+AC8</f>
        <v>0</v>
      </c>
      <c r="AF8" s="160">
        <f>AF10</f>
        <v>0</v>
      </c>
      <c r="AG8" s="161"/>
      <c r="AH8" s="161"/>
      <c r="AI8" s="162"/>
    </row>
    <row r="9" spans="1:35" ht="16.5" thickBot="1">
      <c r="A9" s="570"/>
      <c r="B9" s="572"/>
      <c r="C9" s="572"/>
      <c r="D9" s="572"/>
      <c r="E9" s="572"/>
      <c r="F9" s="572"/>
      <c r="G9" s="572"/>
      <c r="H9" s="572"/>
      <c r="I9" s="572"/>
      <c r="J9" s="572"/>
      <c r="K9" s="572"/>
      <c r="L9" s="572"/>
      <c r="M9" s="572"/>
      <c r="N9" s="572"/>
      <c r="O9" s="572"/>
      <c r="P9" s="572"/>
      <c r="Q9" s="572"/>
      <c r="R9" s="572"/>
      <c r="S9" s="572"/>
      <c r="T9" s="572"/>
      <c r="U9" s="572"/>
      <c r="V9" s="572"/>
      <c r="W9" s="572"/>
      <c r="X9" s="572"/>
      <c r="Y9" s="572"/>
      <c r="Z9" s="572"/>
      <c r="AA9" s="572"/>
      <c r="AB9" s="572"/>
      <c r="AC9" s="572"/>
      <c r="AD9" s="572"/>
      <c r="AE9" s="572"/>
      <c r="AF9" s="572"/>
      <c r="AG9" s="572"/>
      <c r="AH9" s="572"/>
      <c r="AI9" s="573"/>
    </row>
    <row r="10" spans="1:35" ht="79.5" thickBot="1">
      <c r="A10" s="22" t="s">
        <v>32</v>
      </c>
      <c r="B10" s="23" t="s">
        <v>33</v>
      </c>
      <c r="C10" s="23" t="s">
        <v>34</v>
      </c>
      <c r="D10" s="23" t="s">
        <v>238</v>
      </c>
      <c r="E10" s="23" t="s">
        <v>36</v>
      </c>
      <c r="F10" s="23" t="s">
        <v>37</v>
      </c>
      <c r="G10" s="163" t="s">
        <v>239</v>
      </c>
      <c r="H10" s="163" t="s">
        <v>240</v>
      </c>
      <c r="I10" s="164"/>
      <c r="J10" s="164"/>
      <c r="K10" s="164"/>
      <c r="L10" s="164"/>
      <c r="M10" s="165"/>
      <c r="N10" s="28">
        <f aca="true" t="shared" si="1" ref="N10:AC10">SUM(N11:N14)</f>
        <v>21216</v>
      </c>
      <c r="O10" s="28">
        <f t="shared" si="1"/>
        <v>0</v>
      </c>
      <c r="P10" s="28">
        <f t="shared" si="1"/>
        <v>18034</v>
      </c>
      <c r="Q10" s="28">
        <f t="shared" si="1"/>
        <v>0</v>
      </c>
      <c r="R10" s="28">
        <f t="shared" si="1"/>
        <v>0</v>
      </c>
      <c r="S10" s="28">
        <f t="shared" si="1"/>
        <v>0</v>
      </c>
      <c r="T10" s="28">
        <f t="shared" si="1"/>
        <v>0</v>
      </c>
      <c r="U10" s="28">
        <f t="shared" si="1"/>
        <v>0</v>
      </c>
      <c r="V10" s="28">
        <f t="shared" si="1"/>
        <v>0</v>
      </c>
      <c r="W10" s="28">
        <f t="shared" si="1"/>
        <v>0</v>
      </c>
      <c r="X10" s="28">
        <f t="shared" si="1"/>
        <v>0</v>
      </c>
      <c r="Y10" s="28">
        <f t="shared" si="1"/>
        <v>0</v>
      </c>
      <c r="Z10" s="28">
        <f t="shared" si="1"/>
        <v>0</v>
      </c>
      <c r="AA10" s="28">
        <f t="shared" si="1"/>
        <v>0</v>
      </c>
      <c r="AB10" s="28">
        <f t="shared" si="1"/>
        <v>0</v>
      </c>
      <c r="AC10" s="28">
        <f t="shared" si="1"/>
        <v>0</v>
      </c>
      <c r="AD10" s="166">
        <f>N10+P10</f>
        <v>39250</v>
      </c>
      <c r="AE10" s="32">
        <f>AE11</f>
        <v>0</v>
      </c>
      <c r="AF10" s="35">
        <f>SUM(AF11:AF14)</f>
        <v>0</v>
      </c>
      <c r="AG10" s="167"/>
      <c r="AH10" s="167"/>
      <c r="AI10" s="168"/>
    </row>
    <row r="11" spans="1:35" ht="90" customHeight="1">
      <c r="A11" s="619" t="s">
        <v>241</v>
      </c>
      <c r="B11" s="169" t="s">
        <v>242</v>
      </c>
      <c r="C11" s="170" t="s">
        <v>243</v>
      </c>
      <c r="D11" s="170" t="s">
        <v>244</v>
      </c>
      <c r="E11" s="171"/>
      <c r="F11" s="172"/>
      <c r="G11" s="173">
        <v>4</v>
      </c>
      <c r="H11" s="173" t="s">
        <v>244</v>
      </c>
      <c r="I11" s="174">
        <v>0</v>
      </c>
      <c r="J11" s="175">
        <v>16</v>
      </c>
      <c r="K11" s="176">
        <v>4</v>
      </c>
      <c r="L11" s="177"/>
      <c r="M11" s="177"/>
      <c r="N11" s="178">
        <v>3182</v>
      </c>
      <c r="O11" s="179">
        <v>0</v>
      </c>
      <c r="P11" s="179"/>
      <c r="Q11" s="179"/>
      <c r="R11" s="179"/>
      <c r="S11" s="179"/>
      <c r="T11" s="179"/>
      <c r="U11" s="179"/>
      <c r="V11" s="179"/>
      <c r="W11" s="179"/>
      <c r="X11" s="179"/>
      <c r="Y11" s="179"/>
      <c r="Z11" s="179"/>
      <c r="AA11" s="179"/>
      <c r="AB11" s="180"/>
      <c r="AC11" s="180"/>
      <c r="AD11" s="181"/>
      <c r="AE11" s="181"/>
      <c r="AF11" s="182"/>
      <c r="AG11" s="183"/>
      <c r="AH11" s="184"/>
      <c r="AI11" s="622" t="s">
        <v>236</v>
      </c>
    </row>
    <row r="12" spans="1:35" ht="45">
      <c r="A12" s="620"/>
      <c r="B12" s="186" t="s">
        <v>242</v>
      </c>
      <c r="C12" s="126" t="s">
        <v>245</v>
      </c>
      <c r="D12" s="126" t="s">
        <v>246</v>
      </c>
      <c r="E12" s="187"/>
      <c r="F12" s="188"/>
      <c r="G12" s="189">
        <v>1</v>
      </c>
      <c r="H12" s="189" t="s">
        <v>247</v>
      </c>
      <c r="I12" s="190">
        <v>0</v>
      </c>
      <c r="J12" s="191">
        <v>2</v>
      </c>
      <c r="K12" s="192">
        <v>1</v>
      </c>
      <c r="L12" s="193"/>
      <c r="M12" s="193"/>
      <c r="N12" s="194">
        <v>6365</v>
      </c>
      <c r="O12" s="195"/>
      <c r="P12" s="195">
        <v>6365</v>
      </c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6"/>
      <c r="AE12" s="196"/>
      <c r="AF12" s="100"/>
      <c r="AG12" s="197"/>
      <c r="AH12" s="198"/>
      <c r="AI12" s="529"/>
    </row>
    <row r="13" spans="1:35" ht="114" customHeight="1">
      <c r="A13" s="620"/>
      <c r="B13" s="186" t="s">
        <v>242</v>
      </c>
      <c r="C13" s="126" t="s">
        <v>248</v>
      </c>
      <c r="D13" s="126" t="s">
        <v>249</v>
      </c>
      <c r="E13" s="199"/>
      <c r="F13" s="188"/>
      <c r="G13" s="189">
        <v>5</v>
      </c>
      <c r="H13" s="189" t="s">
        <v>250</v>
      </c>
      <c r="I13" s="190">
        <v>9</v>
      </c>
      <c r="J13" s="191">
        <v>29</v>
      </c>
      <c r="K13" s="192">
        <v>0</v>
      </c>
      <c r="L13" s="193"/>
      <c r="M13" s="193"/>
      <c r="N13" s="194">
        <v>5304</v>
      </c>
      <c r="O13" s="195"/>
      <c r="P13" s="195">
        <v>5304</v>
      </c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6"/>
      <c r="AE13" s="196"/>
      <c r="AF13" s="103"/>
      <c r="AG13" s="197"/>
      <c r="AH13" s="198"/>
      <c r="AI13" s="529"/>
    </row>
    <row r="14" spans="1:35" ht="112.5" thickBot="1">
      <c r="A14" s="621"/>
      <c r="B14" s="200" t="s">
        <v>242</v>
      </c>
      <c r="C14" s="201" t="s">
        <v>251</v>
      </c>
      <c r="D14" s="201" t="s">
        <v>252</v>
      </c>
      <c r="E14" s="202"/>
      <c r="F14" s="203"/>
      <c r="G14" s="204">
        <v>1</v>
      </c>
      <c r="H14" s="204" t="s">
        <v>253</v>
      </c>
      <c r="I14" s="205">
        <v>0</v>
      </c>
      <c r="J14" s="206" t="s">
        <v>254</v>
      </c>
      <c r="K14" s="207">
        <v>1</v>
      </c>
      <c r="L14" s="208"/>
      <c r="M14" s="208"/>
      <c r="N14" s="209">
        <v>6365</v>
      </c>
      <c r="O14" s="210"/>
      <c r="P14" s="210">
        <v>6365</v>
      </c>
      <c r="Q14" s="210">
        <v>0</v>
      </c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1"/>
      <c r="AC14" s="211"/>
      <c r="AD14" s="212"/>
      <c r="AE14" s="212"/>
      <c r="AF14" s="213"/>
      <c r="AG14" s="214"/>
      <c r="AH14" s="215"/>
      <c r="AI14" s="623"/>
    </row>
  </sheetData>
  <sheetProtection/>
  <mergeCells count="30">
    <mergeCell ref="AH6:AH7"/>
    <mergeCell ref="AI6:AI7"/>
    <mergeCell ref="B8:H8"/>
    <mergeCell ref="A9:AI9"/>
    <mergeCell ref="A11:A14"/>
    <mergeCell ref="AI11:AI14"/>
    <mergeCell ref="X6:Y6"/>
    <mergeCell ref="Z6:AA6"/>
    <mergeCell ref="AB6:AC6"/>
    <mergeCell ref="AD6:AE6"/>
    <mergeCell ref="AF6:AF7"/>
    <mergeCell ref="AG6:AG7"/>
    <mergeCell ref="M6:M7"/>
    <mergeCell ref="N6:O6"/>
    <mergeCell ref="P6:Q6"/>
    <mergeCell ref="R6:S6"/>
    <mergeCell ref="T6:U6"/>
    <mergeCell ref="V6:W6"/>
    <mergeCell ref="A6:A7"/>
    <mergeCell ref="B6:F7"/>
    <mergeCell ref="I6:I7"/>
    <mergeCell ref="J6:J7"/>
    <mergeCell ref="K6:K7"/>
    <mergeCell ref="L6:L7"/>
    <mergeCell ref="A2:AI3"/>
    <mergeCell ref="A4:G4"/>
    <mergeCell ref="H4:S4"/>
    <mergeCell ref="T4:AI4"/>
    <mergeCell ref="B5:C5"/>
    <mergeCell ref="E5:M5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perez</dc:creator>
  <cp:keywords/>
  <dc:description/>
  <cp:lastModifiedBy>Mayra</cp:lastModifiedBy>
  <dcterms:created xsi:type="dcterms:W3CDTF">2014-01-31T14:26:30Z</dcterms:created>
  <dcterms:modified xsi:type="dcterms:W3CDTF">2014-06-29T20:46:44Z</dcterms:modified>
  <cp:category/>
  <cp:version/>
  <cp:contentType/>
  <cp:contentStatus/>
</cp:coreProperties>
</file>