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4695" windowWidth="15480" windowHeight="4800" activeTab="0"/>
  </bookViews>
  <sheets>
    <sheet name="POAI" sheetId="1" r:id="rId1"/>
  </sheets>
  <externalReferences>
    <externalReference r:id="rId4"/>
  </externalReferences>
  <definedNames>
    <definedName name="_xlnm.Print_Titles" localSheetId="0">'POAI'!$1:$15</definedName>
  </definedNames>
  <calcPr fullCalcOnLoad="1"/>
</workbook>
</file>

<file path=xl/sharedStrings.xml><?xml version="1.0" encoding="utf-8"?>
<sst xmlns="http://schemas.openxmlformats.org/spreadsheetml/2006/main" count="1041" uniqueCount="691">
  <si>
    <t>PROGRAMA</t>
  </si>
  <si>
    <t>INDICADOR DE PRODUCTO</t>
  </si>
  <si>
    <t>NOMBRE INDICADOR</t>
  </si>
  <si>
    <t>SGP</t>
  </si>
  <si>
    <t>ICLD</t>
  </si>
  <si>
    <t>OTROS</t>
  </si>
  <si>
    <t>TOTAL</t>
  </si>
  <si>
    <t>Planificacion Estrategica</t>
  </si>
  <si>
    <t>Pag 1 de 1</t>
  </si>
  <si>
    <t xml:space="preserve">          Gobernación de Santander</t>
  </si>
  <si>
    <t>REGALIAS</t>
  </si>
  <si>
    <t>Version: 1</t>
  </si>
  <si>
    <t>CODIGO SSEPPI</t>
  </si>
  <si>
    <t>FUENTE FINANCIACION 2012</t>
  </si>
  <si>
    <t xml:space="preserve">            República de Colombia</t>
  </si>
  <si>
    <t>PLAN OPERATIVO ANUAL DE INVERSIONES</t>
  </si>
  <si>
    <t>Codigo: ES-PE-RG-07</t>
  </si>
  <si>
    <t>CODIGO</t>
  </si>
  <si>
    <t xml:space="preserve">META PRODUCTO PARA EL CUATRIENIO </t>
  </si>
  <si>
    <t>INDICADOR</t>
  </si>
  <si>
    <t>DEPENDENCIA RESPONSABLE</t>
  </si>
  <si>
    <t>PROGRAMADO  2012</t>
  </si>
  <si>
    <t>EJECUTADO VIGENCIA 2012</t>
  </si>
  <si>
    <t xml:space="preserve">PROYECTO DE INVERSION </t>
  </si>
  <si>
    <t>META PROYECTO</t>
  </si>
  <si>
    <t>VALOR PROGRAMADO VIGENCIA 2012</t>
  </si>
  <si>
    <t xml:space="preserve">SECTOR </t>
  </si>
  <si>
    <t>Atencion a grupos vulnerables</t>
  </si>
  <si>
    <t>Protección y atención  integral  a 892 niños y niñas en edad de o  a 6 años  para estimular su desarrollo cognitivo, emocional y social anualmente.</t>
  </si>
  <si>
    <t>Nº de niños y niñas de o a 6 años protegidos y atendidos integralmente.</t>
  </si>
  <si>
    <t>Protección integral de la niñez</t>
  </si>
  <si>
    <t>Proteger  y atender integralmente a 645 niños y niñas  de 7 a 11 años anualmente, para estimular su desarrollo.</t>
  </si>
  <si>
    <t>Nº de niños y niñas de 7 a 11 años protegidos y atendidos integralmente.</t>
  </si>
  <si>
    <t xml:space="preserve">Protección integral a la adolescencia     </t>
  </si>
  <si>
    <t>Proteger y atender  con programas integrales 788 Jóvenes y Adolescentes cada año.</t>
  </si>
  <si>
    <t>Nº de Jóvenes y Adolescentes  atendidos  y protegidos</t>
  </si>
  <si>
    <t xml:space="preserve">Atención y apoyo al adulto mayor   </t>
  </si>
  <si>
    <t>Proteger y atender con programas  integralmente a 708 adultos mayores de 60 años existentes en el municipio anualmente.</t>
  </si>
  <si>
    <t>Nº de adultos mayores protegidos  y atendidos con programas integrales anualmente</t>
  </si>
  <si>
    <t xml:space="preserve">Garantizar el funcionamiento del Hogar Geriátrico “ARGEMIRO MARTÍNEZ"   durante los 48 meses del periodo de gobierno,  mediante  el mantenimiento, reparación  y apoyo  logístico.           </t>
  </si>
  <si>
    <t xml:space="preserve">N° de meses del periodo de gobierno, en que se garantiza el funcionamiento del Hogar geriátrico  “ARGEMIRO MARTÍNEZ" mediante el mantenimiento, reparación  y apoyo  logístico.                </t>
  </si>
  <si>
    <t>Construcción de un hogar geriátrico donde puedan vivir dignamente nuestros adultos mayores más vulnerables.</t>
  </si>
  <si>
    <t>Porcentaje de avance en la construcción del hogar geriátrico</t>
  </si>
  <si>
    <t>Mediante actividades culturales,   físicas y  recreativas  beneficiar a 100 adultos mayores anualmente</t>
  </si>
  <si>
    <t xml:space="preserve">N° de Adultos mayores beneficiados anualmente con actividades culturales, físicas y recreativas.                    </t>
  </si>
  <si>
    <t>Beneficiar a 250 Adultos mayores más vulnerables  con  programas de protección al adulto mayor.</t>
  </si>
  <si>
    <t xml:space="preserve">N° de familias beneficiadas  anualmente  </t>
  </si>
  <si>
    <t xml:space="preserve">N° de Adultos mayores beneficiados con programas de protección al Adulto Mayor.   </t>
  </si>
  <si>
    <t>Atención y apoyo a madres/padres cabeza de hogar</t>
  </si>
  <si>
    <t>Beneficiar a  120  madres y padres cabeza de hogar con programas y capacitaciones para lograr una estabilización socio económica.</t>
  </si>
  <si>
    <t xml:space="preserve">Capacitar a 80 mujeres cabeza de familia en diferentes artes  u oficios  de carácter técnico, operativo y manual, y fomentar su agremiación.  </t>
  </si>
  <si>
    <t xml:space="preserve">N° de madres cabeza de familia capacitadas en diferentes artes u oficios anualmente y fomentar su agremiación.          </t>
  </si>
  <si>
    <t>Atención y apoyo a la población desplazada por la violencia.</t>
  </si>
  <si>
    <t>Conformar y mantener funcionando el comité  para el manejo de la población en situación de desplazamiento forzado, durante los 48 meses de gobierno.</t>
  </si>
  <si>
    <t xml:space="preserve">N° de meses del periodo de gobierno en que se garantiza el funcionamiento  del comité para el manejo de la población en desplazamiento forzado     </t>
  </si>
  <si>
    <t>Atender y apoyar  a 123 personas en condición de  desplazamiento forzado,  en programas integrales que garanticen la reinserción  a la vida social y productiva    del municipio  anualmente.</t>
  </si>
  <si>
    <t>Nº de personas en condición de desplazamiento forzado atendidas y apoyadas</t>
  </si>
  <si>
    <t xml:space="preserve">Programas de discapacidad (excluyendo acciones de salud pública)    </t>
  </si>
  <si>
    <t>Proteger, atender y brindarle acceso universal y condiciones dignas a 124 personas con discapacidad durante el periodo de gobierno.</t>
  </si>
  <si>
    <t>Nº de personas con discapacidad protegidos y atendidos</t>
  </si>
  <si>
    <t>Capacitar en manualidades, artes y oficios técnicos a  20 personas con discapacidad,  para incorporarlos a la vida productiva,  siempre que su discapacidad lo permita.</t>
  </si>
  <si>
    <t>Nº de personas con discapacidad capacitados.</t>
  </si>
  <si>
    <t xml:space="preserve">Programas diseñados para la superación de la pobreza  extrema en el marco de la red -UNIDOS      </t>
  </si>
  <si>
    <t>Realizar  un plan local con el acompañamiento de la red UNIDOS y  una activa participación de la sociedad, para la superación de la pobreza extrema.</t>
  </si>
  <si>
    <t>Nº  de planes locales realizados</t>
  </si>
  <si>
    <t>Vincular a 150 familias más pobres y vulnerables, mediante el programa diseñado  para la superación de la pobreza  extrema</t>
  </si>
  <si>
    <t>Nº de familias atendidas</t>
  </si>
  <si>
    <t>Disposición, eliminación y reciclaje de residuos líquidos y sólidos</t>
  </si>
  <si>
    <t>Durante 48 meses de gobierno en coordinación con la CDMB,  garantizar el control de las emisiones contaminantes del aire en la   eliminación  y reciclaje de residuos líquidos y sólidos.</t>
  </si>
  <si>
    <t>Nº de meses del periodo de gobierno  en que se garantiza el control de las emisiones contaminantes del aire.</t>
  </si>
  <si>
    <t xml:space="preserve">Conservación de microcuencas que abastecen el acueducto, protección de fuentes y reforestación de dichas cuencas.  </t>
  </si>
  <si>
    <t>Conservación, manejo,  protección y reforestación  de  6 microcuencas  en sus nacimientos, rondas y cauces, que abastecen los acueductos del municipio y el área metropolitana de Bucaramanga en concertación con los propietarios de los predios.</t>
  </si>
  <si>
    <t>Nº de microcuencas  conservadas y protegidas.</t>
  </si>
  <si>
    <t xml:space="preserve">Educación ambiental no formal  </t>
  </si>
  <si>
    <t>Realizar 2 capacitaciones anualmente a la comunidad residente en las zonas de influencia del Páramo de Berlín sobre  alternativas de vida y equilibrio del ecosistema, para la  protección y conservación del medio ambiente</t>
  </si>
  <si>
    <t>N° de capacitaciones realizadas anualmente a la comunidad residente en las zonas de influencia del Páramo de Berlín durante el cuatrienio.</t>
  </si>
  <si>
    <t>Conservación, protección, restauración y aprovechamiento de recursos naturales y del medio ambiente</t>
  </si>
  <si>
    <t>Recuperación de la represa de Berlín  para proyectarla como eje principal de turismo en nuestra región.</t>
  </si>
  <si>
    <t>Porcentaje estado de avance en la recuperación de la represa.</t>
  </si>
  <si>
    <t>Recuperación agroecológica de las áreas degradadas, mediante la reforestación de 2 hectáreas con especies nativas, así como también la protección de los relictos de bosques naturales secundarios existentes en la zona.</t>
  </si>
  <si>
    <t>Nº de hectáreas reforestadas con especies nativas.</t>
  </si>
  <si>
    <t xml:space="preserve">Adquisición de predios de reserva hídrica y zonas de reserva naturales.  </t>
  </si>
  <si>
    <t>Reforestación de 2 hectáreas de predios de reserva hídrica y zonas de reserva natural.</t>
  </si>
  <si>
    <t>N° de hectáreas reforestadas.</t>
  </si>
  <si>
    <t xml:space="preserve">Elaboración, desarrollo y actualización de planes de emergencia y contingencia.  </t>
  </si>
  <si>
    <t>Elaborar, desarrollar y actualizar el plan de emergencias y contingencias.</t>
  </si>
  <si>
    <t>Nº de planes de emergencias y contingencias elaborados.</t>
  </si>
  <si>
    <t xml:space="preserve">Adecuación de áreas urbanas y rurales en zonas de alto riesgo.   </t>
  </si>
  <si>
    <t xml:space="preserve">En convenios con las entidades  competentes en el tema, realizar durante los 48 meses del periodo de gobierno,  monitoreo y seguimiento  a las  zonas de alto riesgo identificadas en el  mapa de riesgos,  a fin de  evitar la pérdida de vidas humanas   y el deterioro de la naturaleza.  </t>
  </si>
  <si>
    <t>Nº de meses en que se realiza monitoreo y seguimiento  a zonas de alto riesgo para evitar la pérdida de vidas humanas y el deterioro de la naturaliza.</t>
  </si>
  <si>
    <t>Construcción de 100 metros de muro de contención para la protección del casco urbano en los alrededores del cauce del rio Tona.</t>
  </si>
  <si>
    <t>Nº de metros lineales de muro de contención construidos.</t>
  </si>
  <si>
    <t xml:space="preserve">Fortalecimiento de los comités de prevención y atención de desastres.   </t>
  </si>
  <si>
    <t xml:space="preserve">Conformar y garantizar el funcionamiento durante 48 meses del periodo de gobierno  del Comité Local de Prevención y Atención de Desastres (CLOPAD).  </t>
  </si>
  <si>
    <t xml:space="preserve">N° de meses  conformado y funcionando el comité de prevención y atención de desastres.  </t>
  </si>
  <si>
    <t xml:space="preserve">Educación para la prevención y atención de desastres.    </t>
  </si>
  <si>
    <t xml:space="preserve">Con el apoyo de la defensa civil y el cuerpo de bomberos, Capacitar  anualmente mínimo a 30  Jóvenes y líderes comunitarios  en temas relacionados con prevención y atención de desastres, adquiriendo destrezas  y habilidades  en el manejo de un eventual desastre.   </t>
  </si>
  <si>
    <t xml:space="preserve">N° de líderes comunitarios capacitados anualmente en temas relacionados con prevención y atención de desastres.   </t>
  </si>
  <si>
    <t xml:space="preserve">Contratos celebrados con cuerpos de bomberos voluntarios para la prevención y control de incendios.  </t>
  </si>
  <si>
    <t>Garantizar disponibilidad presupuestal durante 48 meses del periodo de gobierno para  realizar convenios con  el Cuerpo de Bomberos ante cualquier  eventualidad que se presente en el municipio.</t>
  </si>
  <si>
    <t>N° de meses del periodo de gobierno en que se  garantiza disponibilidad presupuestal  para realizar convenios con el cuerpo de bomberos ante cualquier eventualidad  de emergencia.</t>
  </si>
  <si>
    <t>Vivienda</t>
  </si>
  <si>
    <t xml:space="preserve">Planes y proyectos de mejoramiento de Vivienda y Saneamiento Básico.  </t>
  </si>
  <si>
    <t xml:space="preserve">Realizar 100 Mejoramientos de vivienda para  beneficiar a igual número de familias   del municipio, durante el periodo de gobierno.     </t>
  </si>
  <si>
    <t xml:space="preserve">N°  de  mejoramientos de vivienda realizados  en el municipio, para beneficiar a igual número de familias.        </t>
  </si>
  <si>
    <t xml:space="preserve">Subsidios para reubicación de viviendas asentadas en zonas alto riesgo.   </t>
  </si>
  <si>
    <t>Otorgar subsidios para reubicación de 48 (familias) viviendas  asentadas en zonas alto riesgo.</t>
  </si>
  <si>
    <t>Nº de meses en que se adelanta el programa para identificar  y reubicar a familias.</t>
  </si>
  <si>
    <t>Transporte</t>
  </si>
  <si>
    <t xml:space="preserve">Construcción y Mejoramiento de vías.    </t>
  </si>
  <si>
    <t xml:space="preserve">Pavimentación y mejoramiento  de 1000 metros cuadrados de las vías internas del casco urbano y corregimientos del municipio   durante el periodo de gobierno.  </t>
  </si>
  <si>
    <t>N° de metros cuadrados pavimentados y mejorados.</t>
  </si>
  <si>
    <t>Gestionar ante el Gobernador de Santander y el Instituto Nacional de Vías la pavimentación de 7 Kilómetros  y control de los taludes de la vía Tona Km 18.</t>
  </si>
  <si>
    <t>Nº de kilómetros  pavimentados  y con control de taludes en la vía.</t>
  </si>
  <si>
    <t>Construir y mejorar  40 obras de arte  en las vías terciarias  del municipio   durante el periodo de gobierno  priorizando los puntos críticos. (Alcantarillas, Gaviones, Cunetas, Pontones, Puentes, placa huellas, entre otros)</t>
  </si>
  <si>
    <t>Nº de obras de arte construidas.</t>
  </si>
  <si>
    <t>Construcción de 2 cables aéreos y mantenimiento de los ya existentes  para conectar el sector rural con las principales vías del municipio.</t>
  </si>
  <si>
    <t>Nº de cables aéreos construidos</t>
  </si>
  <si>
    <t>Mejoramiento  y  mantenimiento rutinario de vías.</t>
  </si>
  <si>
    <t xml:space="preserve">Mantenimiento rutinario, mejoramiento y reparación de 100 km de las red terciaria del municipio anualmente.    </t>
  </si>
  <si>
    <t xml:space="preserve">N° de Kilómetros  de red terciaria mantenidos, reparados y  mejorados.   </t>
  </si>
  <si>
    <t xml:space="preserve">Mantener  transitables 20 kilómetros de caminos veredales durante el cuatrienio.  </t>
  </si>
  <si>
    <t xml:space="preserve">N° de kilómetros de caminos veredales mantenidos transitables durante el cuatrienio.   </t>
  </si>
  <si>
    <t>Interventoría de proyectos de construcción y mantenimiento de infraestructura de transporte.</t>
  </si>
  <si>
    <t>Realizar  durante 48 meses del periodo de gobierno, Interventoría de proyectos de construcción y mantenimiento de infraestructura de transporte.</t>
  </si>
  <si>
    <t>Nº de meses del periodo de gobierno con Interventoría realizada.</t>
  </si>
  <si>
    <t>Equipamento municipal</t>
  </si>
  <si>
    <t xml:space="preserve">Mejoramiento y mantenimiento de dependencias de la administración.     </t>
  </si>
  <si>
    <t xml:space="preserve">Realizar 4 mantenimientos (uno por año), a las instalaciones de la administración municipal y otras dependencias pertenecientes  al municipio, siempre que lo requieran.  </t>
  </si>
  <si>
    <t>Nº de mantenimientos realizados a las instalaciones de la Administración Municipal y otras dependencias pertenecientes a la administración que lo requieran.</t>
  </si>
  <si>
    <t>Realizar mejoramiento, adecuación y mantenimiento del Club los Andes.</t>
  </si>
  <si>
    <t>Porcentaje avance en el mejoramiento, adecuación y mantenimiento del Club los Andes.</t>
  </si>
  <si>
    <t xml:space="preserve">Realizar 2 mantenimientos y reparaciones por año a los equipos de oficina (SOFTWARE  Y HARDWARE, otros).    </t>
  </si>
  <si>
    <t xml:space="preserve">Nº de mantenimientos y reparaciones realizados por año a los equipos de  oficina existentes en la administración municipal.  </t>
  </si>
  <si>
    <t xml:space="preserve">Mejoramiento y mantenimiento de plazas de mercado, mataderos, cementerios, parques, andenes y mobiliarios del espacio público.    </t>
  </si>
  <si>
    <t>Realizar mínimo 1 vez por año mantenimiento, mejoramiento y adecuación a 2 parques, plaza de toros San Isidro y pista Jorge Barroso.</t>
  </si>
  <si>
    <t>N° de mantenimientos, mejoramientos y adecuaciones realizadas anualmente.</t>
  </si>
  <si>
    <t>Realizar 2 mantenimientos por año a las instalaciones de los cementerios. (INHUMACIÓN DE CADÁVERES).</t>
  </si>
  <si>
    <t xml:space="preserve">N° de mantenimientos realizados a las instalaciones de los cementerios, (INHUMACIÓN DE CADÁVERES).  </t>
  </si>
  <si>
    <t>Construcción de la morgue  en el cementerio  municipal de Tona.</t>
  </si>
  <si>
    <t>Porcentaje avance construcción de la morgue.</t>
  </si>
  <si>
    <t>Realizar adecuación y mantenimiento a los mataderos existentes en el municipio mínimo una vez por año de acuerdo con  los lineamientos ordenados por INVIMA.</t>
  </si>
  <si>
    <t>Nº de adecuaciones y mantenimientos realizados anualmente a los mataderos existentes en el municipio.</t>
  </si>
  <si>
    <t>Construcción ampliación y adecuación de infraestructura educativa.</t>
  </si>
  <si>
    <t>Construcción y mantenimiento de la infraestructura educativa sede B, zona urbana corregimiento Berlín.</t>
  </si>
  <si>
    <t>Porcentaje avance construcción y mantenimiento de la infraestructura educativa sede B, zona urbana corregimiento Berlín.</t>
  </si>
  <si>
    <t xml:space="preserve">Mantenimiento de infraestructura educativa.   </t>
  </si>
  <si>
    <t>Realizar como mínimo 4 mantenimientos a la infraestructura educativa del municipio durante el periodo de gobierno.</t>
  </si>
  <si>
    <t>Nº  de mantenimientos realizados.</t>
  </si>
  <si>
    <t xml:space="preserve">Dotación institucional de material y medios pedagógicos para el aprendizaje.    </t>
  </si>
  <si>
    <t>Entregar 4 dotaciones de material y medios pedagógicos a las instituciones y centros educativos que lo requieran durante el cuatrienio.</t>
  </si>
  <si>
    <t>Nº de dotaciones entregadas.</t>
  </si>
  <si>
    <t>Dotar 2 instituciones educativas con infraestructura y tecnología para el desarrollo y avance de las TIC en el municipio con el fin de mejorar la calidad educativa.</t>
  </si>
  <si>
    <t>Nº de instituciones educativas dotadas con infraestructura y tecnología para el desarrollo y avance de las TIC.</t>
  </si>
  <si>
    <t xml:space="preserve">Pago de servicios públicos de las instituciones educativas.  </t>
  </si>
  <si>
    <t>Garantizar el pago de los servicios públicos 12 meses por año en las Instituciones  Educativas del Municipio.</t>
  </si>
  <si>
    <t>N° de meses en que se garantiza el pago de  servicios públicos en las Instituciones públicas.</t>
  </si>
  <si>
    <t xml:space="preserve">Transporte escolar.  </t>
  </si>
  <si>
    <t>Beneficiar anualmente con transporte escolar a 400 estudiantes.</t>
  </si>
  <si>
    <t xml:space="preserve">Nº de estudiantes beneficiados con transporte escolar anualmente.  </t>
  </si>
  <si>
    <t xml:space="preserve">Alimentación escolar.    </t>
  </si>
  <si>
    <t>Calidad -gratuidad.</t>
  </si>
  <si>
    <t>Ampliar cobertura educativa en 57 nuevos cupos en el sistema educativo oficial para educar a más niños y jóvenes del municipio.</t>
  </si>
  <si>
    <t>Nº de nuevos cupos creados en el sistema educativo oficial del municipio.</t>
  </si>
  <si>
    <t>Atender con refrigerios y almuerzos calientes a 1.200 niños anualmente en el municipio.</t>
  </si>
  <si>
    <t>Nº de niños atendidos con refrigerios y almuerzos calientes anualmente.</t>
  </si>
  <si>
    <t>Capacitación a docentes y directivos docentes.</t>
  </si>
  <si>
    <t>Fortalecer la Calidad Educativa mediante la Implementación de 2 Capacitaciones anuales a los Docentes.</t>
  </si>
  <si>
    <t>N° de capacitaciones realizadas anualmente a los docentes del municipio.</t>
  </si>
  <si>
    <t xml:space="preserve">Régimen subsidiado    </t>
  </si>
  <si>
    <t xml:space="preserve">Mantener 4.764 afiliados al régimen subsidiado de seguridad social del nivel I  II y III del sisben.  </t>
  </si>
  <si>
    <t xml:space="preserve">N° de afiliados  al régimen subsidiado de seguridad social  mantenidos en el sistema del nivel I  II y III del sisben.   </t>
  </si>
  <si>
    <t>Ampliar cobertura  al régimen subsidiado en 200 durante el cuatrienio.</t>
  </si>
  <si>
    <t>Nº de nuevos afiliados al Régimen Subsidiado.</t>
  </si>
  <si>
    <t xml:space="preserve">Salud infantil   </t>
  </si>
  <si>
    <t>Vacunar a 131 Niños menores o iguales a 1 año con esquema completo (TRIPLE VIRAL) anualmente.</t>
  </si>
  <si>
    <t xml:space="preserve">N° de Niños menores o iguales a 1 año vacunados con esquema completo.    </t>
  </si>
  <si>
    <t xml:space="preserve">Vacunar a 771  Niños menores o iguales a 5 años con esquema completo  anualmente.    </t>
  </si>
  <si>
    <t>N° de niños menores o iguales a 5 años vacunados con esquema completo.</t>
  </si>
  <si>
    <t>Realizar 4 Jornadas de vacunación anualmente en diferentes programas tendientes  a promover la promoción y prevención de  enfermedades de los habitantes del municipio.</t>
  </si>
  <si>
    <t xml:space="preserve">N° de Jornadas de vacunación realizadas anualmente en diferentes programas.  </t>
  </si>
  <si>
    <t>Salud Sexual y Reproductiva</t>
  </si>
  <si>
    <t xml:space="preserve">Realizar capacitaciones a 200 padres de familia en temas de salud sexual, explotación sexual y abuso infantil anualmente.    </t>
  </si>
  <si>
    <t xml:space="preserve">N° de padres de familia capacitados  en temas de salud sexual, explotación sexual y abuso infantil anualmente.          </t>
  </si>
  <si>
    <t>Realizar  2 Campañas anualmente que vinculen al  100%  de la población del municipio, para realizar prevención, e identificar casos nuevos de VIH-SIDA y ETS durante el periodo de gobierno.</t>
  </si>
  <si>
    <t xml:space="preserve">N° de campañas realizadas anualmente para realizar prevención  e identificar nuevos casos de VIH-SIDA y ETS. Durante el periodo de gobierno.   </t>
  </si>
  <si>
    <t>Brindar atención 12 meses por año  con servicios de salud necesarios a pacientes identificados  con VIH-SIDA y ETS 12  para controlar y prevenir  su propagación.</t>
  </si>
  <si>
    <t>Nº de meses por año  con atención integral a pacientes identificados con VIH-SIDA y ETS.</t>
  </si>
  <si>
    <t xml:space="preserve">Capacitar a 200 jóvenes en temas de planificación familiar y salud sexual y reproductiva, ETS  de los grados 9-10 y 11 anualmente.      </t>
  </si>
  <si>
    <t>N° de jóvenes capacitados en temas de planificación familiar anualmente</t>
  </si>
  <si>
    <t xml:space="preserve">Capacitar a 100 padres de familia anualmente en temas de educación sexual sobre abuso y explotación sexual de la niñez.   </t>
  </si>
  <si>
    <t>Nº de capacitaciones realizadas anualmente en educación sexual dirigida a padres de familia sobre abuso y explotación sexual en la niñez.</t>
  </si>
  <si>
    <t>a gestión para el desarrollo operativo y funcional del PNSP</t>
  </si>
  <si>
    <t>Garantizar la atención integral con servicios de salud  pública  a 6.926 habitantes, en  promoción, prevención y tratamiento de la enfermedad, mediante la contratación de servicios con la E.S.E. durante el cuatrienio.</t>
  </si>
  <si>
    <t>No. de habitantes a los que se les garantiza la atención  integral con servicios de salud pública.</t>
  </si>
  <si>
    <t>Elaborar y ejecutar el Plan Territorial de salud pública,  de acuerdo con lo ordenado en el Decreto 3039 de 2007 y la Resolución 425 de 2008.</t>
  </si>
  <si>
    <t>Nº de planes elaborados y ejecutados.</t>
  </si>
  <si>
    <t>Formular, ejecutar y evaluar el Plan Decenal de Salud Municipal 2012  2021 Atención Básica municipal de acuerdo con reglamentado en el artículo 45 de la Ley 152 del 94.</t>
  </si>
  <si>
    <t>Nº de Planes formulados, ejecutados y evaluados.</t>
  </si>
  <si>
    <t>Realizar  4 Campañas anuales para identificar y registrar al 100% de la población de cero años en adelante  que nace en el municipio, mediante el registro civil.</t>
  </si>
  <si>
    <t xml:space="preserve">N° de campañas realizadas anualmente para identificar y registrar a niños  de cero años en adelante.     </t>
  </si>
  <si>
    <t>Salud oral</t>
  </si>
  <si>
    <t>Garantizar la atención con salud oral a 6.926 habitantes del municipio.</t>
  </si>
  <si>
    <t>Nº de habitantes a los que se les garantiza el tratamiento con saludo oral</t>
  </si>
  <si>
    <t>Salud mental y lesiones violentas evitables.</t>
  </si>
  <si>
    <t>Garantizar 12 meses por año la disponibilidad  de personal profesional para tatar a pacientes con problemas mentales y lesiones violentas evitables.</t>
  </si>
  <si>
    <t>Nº de meses por año con disponibilidad de personal profesional para tratar pacientes  con problemas mentales y lesiones violentas evitables.</t>
  </si>
  <si>
    <t>Realizar 4 capacitaciones anualmente de sensibilización ciudadana, sobre motivación personal y autoestima para evitar muertes violentas  a población menor de 18 años.</t>
  </si>
  <si>
    <t>Nº de capacitaciones de sensibilización ciudadana  realizadas anualmente sobre motivación personal y autoestima para evitar muerte violenta.</t>
  </si>
  <si>
    <t>Atender mínimo a 150 personas mediante consulta  psicológica con el fin de mantener una población  mentalmente sana.</t>
  </si>
  <si>
    <t xml:space="preserve">N° de personas  atendidas mediante consulta psicológica con el fin de mantener una población mentalmente sana en el municipio.         </t>
  </si>
  <si>
    <t>Fomentar técnicas de solución de conflictos familiares a 200 padres de familia con ayuda profesional.</t>
  </si>
  <si>
    <t xml:space="preserve">N° de padres de familia apoyados.    </t>
  </si>
  <si>
    <t>Realizar 5 talleres a la comunidad estudiantil  del municipio  en temas de  autoestima, motivación, sensibilización ciudadana accidentes de tránsito y muertes  violentas.</t>
  </si>
  <si>
    <t>N° de talleres realizados a la comunidad estudiantil  del municipio  en temas de  autoestima, motivación, sensibilización ciudadana accidentes de tránsito y muertes  violentas  durante el periodo de gobierno.</t>
  </si>
  <si>
    <t xml:space="preserve">Prestación de servicios de salud para la población pobre no asegurada   </t>
  </si>
  <si>
    <t>Garantizar el servicio de salud 12 meses por año, la población pobre no afiliada al régimen subsidiado que lo requiera.</t>
  </si>
  <si>
    <t>N° de meses por año en que se garantiza la prestación de los servicios de salud a la población pobre no afiliada al régimen subsidiado que lo requieran.</t>
  </si>
  <si>
    <t xml:space="preserve">Inversiones directas en la red pública según Plan Bienal en equipos.     </t>
  </si>
  <si>
    <t>Realizar mantenimiento a 4 puestos de salud del  Municipio durante el periodo de gobierno.</t>
  </si>
  <si>
    <t xml:space="preserve">N° de puestos de salud con mantenimiento durante el periodo de gobierno.   </t>
  </si>
  <si>
    <t xml:space="preserve">Subprograma Vigilancia en Salud Pública    </t>
  </si>
  <si>
    <t>Vigilar 12 meses por año para mantener controladas las condiciones ambientales que afectan las salud y el bienestar de la población generados por ruido,  tenencia de animales domésticos, basuras y olores, entre otros.</t>
  </si>
  <si>
    <t>Nº de meses por año con vigilancia de las condiciones ambientales.</t>
  </si>
  <si>
    <t>Durante 12meses por año, coordinar, controlar y garantizar la calidad del agua para consumo humano;  la recolección, transporte y disposición final de residuos sólidos;  manejo y disposición final de radiaciones  ionizantes, excretas, residuos, líquidos y aguas servidas, así como la calidad del aire.</t>
  </si>
  <si>
    <t>Nº de meses por año con vigilancia.</t>
  </si>
  <si>
    <t>Vigilar y controlar durante doce meses por año,  la calidad, producción, comercialización y distribución de alimentos para consumo humano, con prioridad en los de alto riesgo epidemiológico,  así como los de materia prima para consumo animal que representen  riesgo para la salud humana.</t>
  </si>
  <si>
    <t>Nº. de meses por año con vigilancia.</t>
  </si>
  <si>
    <t>Prestar los servicios de salud y actividades de detección temprana y protección específica como mínimo a 100 mujeres embarazadas realizándoles controles emanados en la resolución 0412/2000 y seguimiento.</t>
  </si>
  <si>
    <t xml:space="preserve">N° de mujeres embarazadas a las que se les presta servicios de salud con controles.         </t>
  </si>
  <si>
    <t>Realizar 2 talleres a las madres gestantes sobre la importancia de la lactancia materna en los primeros 6 meses de vida.</t>
  </si>
  <si>
    <t xml:space="preserve">N° de Actividades realizadas anualmente.   </t>
  </si>
  <si>
    <t>Nutrición</t>
  </si>
  <si>
    <t xml:space="preserve">Vincular al programa de control nutricional a 1.707 niños y  Jóvenes de 5 a 17 años en edad escolar anualmente.     </t>
  </si>
  <si>
    <t>N° de niños en edad escolar  vinculados al programa de control nutricional anualmente.</t>
  </si>
  <si>
    <t>Realizar 2 Campañas anualmente al personal docente y padres de familia con el fin de concientizar a la población sobre el índice de desnutrición y crear  buenos hábitos de alimentación para disminuirla.</t>
  </si>
  <si>
    <t xml:space="preserve">N° de capacitaciones realizadas sobre índice de desnutrición.  </t>
  </si>
  <si>
    <t>Realizar seguimiento de crecimiento y desarrollo al 100% de niños  identificados con bajo peso al nacer anualmente.</t>
  </si>
  <si>
    <t xml:space="preserve">Porcentaje de Niños con control de crecimiento y desarrollo.   </t>
  </si>
  <si>
    <t>Agua potable y saneamiento basico</t>
  </si>
  <si>
    <t>Subsidios-Fondo de solidaridad y redistribución del ingreso.</t>
  </si>
  <si>
    <t>Mantener  y subsidiar 181 viviendas (familias)  con conexión al sistema de acueducto  y garantizar un óptimo servicio.</t>
  </si>
  <si>
    <t>N°  de viviendas (familias) mantenidas con conexión al sistema de acueducto  a las cuales se les garantiza un Óptimo servicio.</t>
  </si>
  <si>
    <t xml:space="preserve">Diseño e implantación de esquemas organizacionales para la administración y operación de sistemas de acueducto.   </t>
  </si>
  <si>
    <t>Construcción  Plan Maestro de Acueducto del municipio.</t>
  </si>
  <si>
    <t>Porcentaje de  avance construcción  Plan maestro de Acueducto.</t>
  </si>
  <si>
    <t xml:space="preserve">Construcción de sistemas de acueducto  (excepto obras para el tratamiento de agua potable).    </t>
  </si>
  <si>
    <t xml:space="preserve">Construir y mantener 4 acueductos veredales durante el periodo de gobierno.   </t>
  </si>
  <si>
    <t>N° acueductos construidos  y mantenidos durante el periodo de gobierno.</t>
  </si>
  <si>
    <t xml:space="preserve">Rehabilitación de sistemas de acueducto    </t>
  </si>
  <si>
    <t>Reposición  de 8.300ML de tubería de red de distribución de agua de la Cabecera Municipal.</t>
  </si>
  <si>
    <t xml:space="preserve">N° de MI  de red de tubería  cambiados.    </t>
  </si>
  <si>
    <t>Programas de macro y micro medición</t>
  </si>
  <si>
    <t>Realizar mantenimiento a 8 acueductos  del municipio durante el  periodo de gobierno.</t>
  </si>
  <si>
    <t>Nº de acueductos mantenidos.</t>
  </si>
  <si>
    <t xml:space="preserve">Realizar tratamiento  al agua potable para consumo humano durante 48 meses del periodo de gobierno.    </t>
  </si>
  <si>
    <t xml:space="preserve">N° de meses en que se realiza tratamiento  al agua potable para consumo humano.    </t>
  </si>
  <si>
    <t>Plan de ordenamiento y manejo de cuencas (pomca)</t>
  </si>
  <si>
    <t>Reforestar 2 hectáreas con especies nativas, en especial las cuencas y micro cuencas.</t>
  </si>
  <si>
    <t>Nº de ha. reforestadas con especies nativas en cuencas y microcuencas.</t>
  </si>
  <si>
    <t xml:space="preserve">Diseño e implantación de esquemas organizacionales para la administración y operación de sistemas de alcantarillado.    </t>
  </si>
  <si>
    <t xml:space="preserve">Construcción plan maestro de alcantarillado sanitario y pluvial para el corregimiento de Berlín.     </t>
  </si>
  <si>
    <t>% avance  construcción  del Plan Maestro de  alcantarillado.</t>
  </si>
  <si>
    <t xml:space="preserve">Construcción de sistemas de tratamiento de aguas residuales.     </t>
  </si>
  <si>
    <t>Construcción de 3 plantas de tratamiento de aguas residuales cabecera municipal de Tona, Berlín y Golondrinas.</t>
  </si>
  <si>
    <t>Nº de plantas de tratamiento construidas.</t>
  </si>
  <si>
    <t xml:space="preserve">Canalización de 1.500 metros lineales  de aguas negras.   </t>
  </si>
  <si>
    <t xml:space="preserve">N° de metros lineales de aguas negras canalizados.     </t>
  </si>
  <si>
    <t xml:space="preserve">Unidades sanitarias   </t>
  </si>
  <si>
    <t xml:space="preserve">Construcción de 80 unidades sanitarias, pozos sépticos en viviendas del sector rural más vulnerables.   </t>
  </si>
  <si>
    <t xml:space="preserve">Nº de unidades construidas  del sistema de tratamiento de aguas residuales.   </t>
  </si>
  <si>
    <t xml:space="preserve">Recolección, tratamiento y disposición final de residuos sólidos.   </t>
  </si>
  <si>
    <t>Recolección  tratamiento y disposición final  de desechos sólidos del municipio  52 semanas por año en el sector urbano.</t>
  </si>
  <si>
    <t>Nº de semanas por año  con recolección de desechos sólidos.</t>
  </si>
  <si>
    <t xml:space="preserve">Fomento, desarrollo y práctica del deporte, la recreación y el aprovechamiento del tiempo libre.  </t>
  </si>
  <si>
    <t>Fomentar, desarrollar la práctica del deporte y la recreación mediante organización y ejecución de  10 campeonatos y actividades deportivas, en las diferentes disciplinas  anualmente.</t>
  </si>
  <si>
    <t>Nº de campeonatos y actividades deportivas  realizadas anualmente.</t>
  </si>
  <si>
    <t xml:space="preserve">Construcción, mantenimiento y/o adecuación de los escenarios deportivos y recreativos.   </t>
  </si>
  <si>
    <t>Realizar mantenimiento y adecuación a  16  escenarios deportivos del municipio  durante el cuatrienio.</t>
  </si>
  <si>
    <t>Nº de escenarios deportivos con mantenimiento y adecuación anualmente.</t>
  </si>
  <si>
    <t>Construcción de 1 escenario deportivo.</t>
  </si>
  <si>
    <t>Nº de  escenarios deportivos construidos.</t>
  </si>
  <si>
    <t xml:space="preserve">Dotación de escenarios deportivos e implementos para la práctica del deporte.    </t>
  </si>
  <si>
    <t>Dotar 6 escenarios  deportivos del municipio, con la infraestructura necesaria, adecuada y moderna para la práctica del deporte.</t>
  </si>
  <si>
    <t>Nº de escenarios deportivos dotados.</t>
  </si>
  <si>
    <t xml:space="preserve">Pre inversión en infraestructura  </t>
  </si>
  <si>
    <t>Realizar 1 dotación por año con implementos deportivos a los  equipos participantes en las diferentes disciplinas.</t>
  </si>
  <si>
    <t>Nº de dotaciones por año  con implementos deportivos.</t>
  </si>
  <si>
    <t>Incentivar y fomentar  los Juegos  intercolegiados mínimo en  4 disciplinas  anualmente para  vincular a 1.743 estudiantes en actividades deportivas.</t>
  </si>
  <si>
    <t>Nº de disciplinas  de los juegos intercolegiados  incentivados y fomentados anualmente para vincular a los estudiantes en actividades deportivas.</t>
  </si>
  <si>
    <t xml:space="preserve">Pago de instructores contratados para la práctica del deporte y la recreación.    </t>
  </si>
  <si>
    <t xml:space="preserve">Contratar un instructor en el municipio  anualmente para fomentar y orientar la práctica del deporte y la recreación. </t>
  </si>
  <si>
    <t>Nº de instructores contratados  anualmente.</t>
  </si>
  <si>
    <t>Deporte y recreacion</t>
  </si>
  <si>
    <t xml:space="preserve">Salud </t>
  </si>
  <si>
    <t>Educacion</t>
  </si>
  <si>
    <t>Prevencion y atencion de desastres</t>
  </si>
  <si>
    <t>Ambiental</t>
  </si>
  <si>
    <t>Cultura</t>
  </si>
  <si>
    <t xml:space="preserve">Fomento, apoyo y difusión de eventos y expresiones artísticas y culturales.  </t>
  </si>
  <si>
    <t>Fomentar  la cultura artística  y cultural de municipio,  mediante el apoyo y organización de 12 eventos culturales anualmente (fiestas patronales, día del campesino,  etc.)</t>
  </si>
  <si>
    <t>No. de eventos culturales organizados y apoyados.</t>
  </si>
  <si>
    <t>Formación, capacitación e investigación artística y cultural.</t>
  </si>
  <si>
    <t>Fortalecimiento a la Cultura mediante la capacitación a 120 Estudiantes en las diferentes  Manifestaciones Artísticas y Culturales en Danzas y Música.</t>
  </si>
  <si>
    <t>N° de estudiantes capacitados en las diferentes manifestaciones Artísticas y Culturales en Danzas y Música durante el periodo de gobierno.</t>
  </si>
  <si>
    <t xml:space="preserve">Conformar, fortalecer y mantener anualmente  2 grupos en las diferentes manifestaciones artísticas y culturales en el municipio.   </t>
  </si>
  <si>
    <t>N° de grupos conformados, mantenidos y fortalecidos  anualmente en expresiones artísticas - culturales  en el municipio</t>
  </si>
  <si>
    <t xml:space="preserve">Mantenimiento y dotación de Bibliotecas Públicas  </t>
  </si>
  <si>
    <t xml:space="preserve">Mantener, adecuar y dotar 3 escenarios culturales  (Biblioteca Municipal  y la Casa de la Cultura) anualmente.  </t>
  </si>
  <si>
    <t>N° de escenarios culturales mantenidos y adecuados anualmente en el municipio.</t>
  </si>
  <si>
    <t>Dotación de la infraestructura artística y cultural.</t>
  </si>
  <si>
    <t>Realiza 4 dotaciones  en implementos  para la difusión del folclor  y tradiciones, durante el periodo de gobierno.</t>
  </si>
  <si>
    <t xml:space="preserve">Nº de  dotaciones realizadas  </t>
  </si>
  <si>
    <t xml:space="preserve">Pago de instructores y bibliotecólogos contratados para la ejecución de programas y proyectos artísticos y culturales.   </t>
  </si>
  <si>
    <t>Fomentar la lectura, escritura y facilitar el acceso a la información y el conocimiento de 1.743 niños, niñas y jóvenes anualmente.</t>
  </si>
  <si>
    <t>Nº de jóvenes  beneficiados</t>
  </si>
  <si>
    <t>Garantizar la  ejecución de programas y proyectos artísticos y culturales  durante los 48 meses de gobierno.</t>
  </si>
  <si>
    <t>Nº de meses  con garantía de ejecución de programas artísticos y culturales.</t>
  </si>
  <si>
    <t>Servicios publicos diferentes a acueducto, alcantarillado y aseo.</t>
  </si>
  <si>
    <t xml:space="preserve">Mantenimiento y expansión del servicio de alumbrado público.   </t>
  </si>
  <si>
    <t xml:space="preserve">Mantenimiento,  prestación del servicio y expansión del alumbrado público del municipio para beneficiar a 708 familias del casco urbano, centros poblados y centros poblados, durante el periodo de gobierno.  </t>
  </si>
  <si>
    <t xml:space="preserve">N° de familias del casco urbano y centros poblados beneficiadas.      </t>
  </si>
  <si>
    <t>Construcción, adecuación y mantenimiento de infraestructura de servicios públicos.</t>
  </si>
  <si>
    <t xml:space="preserve">Conectar con red eléctrica 40 viviendas en el municipio para beneficiar a igual número de familias  (urbano y rural).  </t>
  </si>
  <si>
    <t xml:space="preserve">N° de viviendas conectadas a la red eléctrica para beneficiar a  igual número de familias.         </t>
  </si>
  <si>
    <t>Distribución de gas combustible.</t>
  </si>
  <si>
    <t xml:space="preserve">Diseñar y formular el proyecto para   la Instalación de gas domiciliario para  181   viviendas  del sector urbano  y beneficiar a igual número de familias.  </t>
  </si>
  <si>
    <t xml:space="preserve">N° de familias y viviendas beneficiadas con el diseño y formulación del proyecto gas domiciliario.  </t>
  </si>
  <si>
    <t>Agrapecuario</t>
  </si>
  <si>
    <t xml:space="preserve">Montaje, dotación y mantenimiento de granjas experimentales.    </t>
  </si>
  <si>
    <t>Mediante la implementación de  100 parcelas demostrativas, Promover  el cultivo de café, frutales, hortalizas, plantas aromáticas.</t>
  </si>
  <si>
    <t>Nº de parcelas demostrativas implementadas.</t>
  </si>
  <si>
    <t>Mediante 100 parcelas demostrativas, incentivar, incrementar y fortalecer los cultivos de mora, cítricos, flores  y otros.</t>
  </si>
  <si>
    <t xml:space="preserve">Proyectos de construcción y mantenimiento de distritos de riego y adecuación de tierras.     </t>
  </si>
  <si>
    <t>Construir  y mantener 1 distrito de riego en el municipio.</t>
  </si>
  <si>
    <t>Nº de distritos de riego construidos y mantenidos</t>
  </si>
  <si>
    <t>Promoción de alianzas, asociaciones u otras formas asociativas de productores.</t>
  </si>
  <si>
    <t>En convenio  con el comité de cafeteros, garantizar anualmente la asistencia técnica, asesoría, acompañamiento a 50 familias pequeñas y medianas productoras,   para incentivar el cultivo del café.</t>
  </si>
  <si>
    <t>Nº de familias  asistidas y asesoradas anualmente.</t>
  </si>
  <si>
    <t>Nº de pequeños y medianos productores capacitados para fomentar el cultivo  de frutas.</t>
  </si>
  <si>
    <t>Capacitar, brindar asistencia técnica a 200  pequeños y medianos productores, para  Incentivar y fomentar  el cultivo de frutales durante el periodo de gobierno.</t>
  </si>
  <si>
    <t xml:space="preserve">Apoyar mediante capacitaciones y promoción del desarrollo el funcionamiento y fortalecimiento  de las cooperativas existentes en el municipio durante los 4 años de gobierno.   </t>
  </si>
  <si>
    <t>Nº de años del periodo de gobierno en que se apoya y promociona las cooperativas existentes en el municipio.</t>
  </si>
  <si>
    <t>Con acompañamiento técnico  capacitar e incentivar la siembra y producción agrícola con cultivos orgánicos a los pequeños y medianos campesinos  de las 15 veredas del municipio.</t>
  </si>
  <si>
    <t>Nº de veredas con incentivos para la siembra de cultivos orgánicos a los pequeños y medianos campesinos.</t>
  </si>
  <si>
    <t>Crear la asociación de productores de cebolla en el corregimiento de Berlín.</t>
  </si>
  <si>
    <t>Nº de asociaciones de productores de cebolla creadas.</t>
  </si>
  <si>
    <t xml:space="preserve">Programas y proyectos de asistencia técnica directa rural.     </t>
  </si>
  <si>
    <t>Realizar 8 capacitaciones durante el periodo de gobierno a  pequeños y medianos productores de cebolla y papa</t>
  </si>
  <si>
    <t>Nº de capacitaciones realizadas a pequeños productores de cebolla y papa.</t>
  </si>
  <si>
    <t>Construcción centro de acopio de cebolla en el corregimiento de Berlín.</t>
  </si>
  <si>
    <t>Nº de centros de acopio construidos.</t>
  </si>
  <si>
    <t>Incentivar y mejorar la cría de ovinos, ganadería y trucha, mediante la asesoría y asistencia técnica a  200  pequeños y medianos productores.</t>
  </si>
  <si>
    <t>Nº de pequeños y medianos productores  de ovinos, ganado y trucha, con incentivos para mejorar la cría.</t>
  </si>
  <si>
    <t xml:space="preserve">Promover la ganadería a través de la inseminación artificial mediante la asistencia técnica, asesoría y acompañamiento  a 100 pequeños y medianos productores durante el periodo de gobierno.    </t>
  </si>
  <si>
    <t xml:space="preserve">N° de pequeños y medianos productores beneficiados con la promoción de la ganadería a través de la inseminación artificial.    </t>
  </si>
  <si>
    <t xml:space="preserve">Apoyar y fomentar 4 programas piscícolas mediante el acompañamiento y asistencia técnica para la  construcción de pozos y suministros de los alevinos.    </t>
  </si>
  <si>
    <t xml:space="preserve">N° de programas piscícolas apoyados  y fomentados durante el cuatrienio.  </t>
  </si>
  <si>
    <t xml:space="preserve">Promocion del desarrollo </t>
  </si>
  <si>
    <t>Promoción de capacitación para empleo.</t>
  </si>
  <si>
    <t>Mediante la capacitación,  asesoría y acompañamiento  de  60 líderes comunitarios, promover la conformación de microempresas, y alianzas para el desarrollo,   del ecoturismo del municipio, anualmente.</t>
  </si>
  <si>
    <t>N° líderes comunitarios  capacitados asesorados y acompañados  anualmente, para  promover y conformar el desarrollo ecoturístico.</t>
  </si>
  <si>
    <t>Capacitar  anualmente mínimo a 20  jóvenes y adultos en temas relacionados con  oficios técnicos, para fomentar el desarrollo económico del municipio.</t>
  </si>
  <si>
    <t xml:space="preserve">N° de  Jóvenes y adultos capacitados anualmente en temas relacionados con oficios técnicos  para fomentar el desarrollo económico  del municipio.   </t>
  </si>
  <si>
    <t>Mediante convenios interinstitucionales con entidades  públicas y privadas,   capacitar   a 30 jóvenes  con formación técnica en la implementación y promoción del desarrollo turístico, durante el periodo de gobierno.</t>
  </si>
  <si>
    <t>Nº de Jóvenes capacitados  en la implementación y formación  del desarrollo turístico  del municipio.</t>
  </si>
  <si>
    <t xml:space="preserve">Promoción del desarrollo turístico     </t>
  </si>
  <si>
    <t>Diseñar, desarrollar y promocionar  2 rutas turísticas que contemple (visita a la  cueva del indio,  los paisajes de pirgua,  y rutas ecológicas).</t>
  </si>
  <si>
    <t>Nº de rutas turísticas diseñadas y desarrolladas.</t>
  </si>
  <si>
    <t xml:space="preserve">Construcción, mejoramiento y mantenimiento de infraestructura física.   </t>
  </si>
  <si>
    <t>Adecuación de 10 posadas turísticas en el Municipio.</t>
  </si>
  <si>
    <t>Nº de posadas turísticas adecuadas en el Municipio.</t>
  </si>
  <si>
    <t xml:space="preserve">Construcción parque del Cristo del agua.      </t>
  </si>
  <si>
    <t xml:space="preserve">Porcentaje de avance construcción parque del Cristo del agua.    </t>
  </si>
  <si>
    <t>Adecuación de un hospedaje compuesto por 45 habitaciones como complemento al proceso de desarrollo turístico y ecológico del municipio.</t>
  </si>
  <si>
    <t>Nº de hospedajes adecuados.</t>
  </si>
  <si>
    <t>Justicia</t>
  </si>
  <si>
    <t xml:space="preserve">Pago de inspectores de policía.   </t>
  </si>
  <si>
    <t>Garantizar el pago de 48 meses  del Inspector de Policía.</t>
  </si>
  <si>
    <t>Nº de meses  en que se garantiza el pago del inspector de policía.</t>
  </si>
  <si>
    <t>Contratación de servicios especiales de policía en convenio con la policía nacional.</t>
  </si>
  <si>
    <t>Capacitar anualmente a 200 Jóvenes, adolescentes  y adultos, sobre   normas de comportamiento ciudadano y  respeto por la Ley y la Constitución colombiana.</t>
  </si>
  <si>
    <t>N° de Jóvenes, adolescentes  y adultos, capacitados anualmente sobre normas de comportamiento ciudadano.</t>
  </si>
  <si>
    <t>Pago de comisarios de familia, médicos, psicólogos y trabajadores sociales de las comisarias de familia (de acuerdo con el decreto 4840 de 2007).</t>
  </si>
  <si>
    <t>Garantizar la contratación,  permanencia y  funcionamiento del  comisario de familia y psicólogo,  trabajador social, durante 48 meses del periodo de gobierno.</t>
  </si>
  <si>
    <t xml:space="preserve">N° de meses del periodo de gobierno en que se garantiza  la permanencia y funcionamiento  del comisario de familia, Psicólogo, Trabajador Social.  </t>
  </si>
  <si>
    <t xml:space="preserve">Servicios personales, dotación y raciones para nuevos agentes y soldados.   </t>
  </si>
  <si>
    <t>Mediante convenios interinstitucionales con la Policía Nacional,  y Ejercito Nacional   apoyar con 4  dotaciones  el suministro de  diferentes implementos para su funcionamiento.</t>
  </si>
  <si>
    <t>N° de  dotaciones mediante el cual se apoya el suministro  de diferentes elementos para su funcionamiento para su funcionamiento.</t>
  </si>
  <si>
    <t xml:space="preserve">Desarrollo del plan integral de seguridad y convivencia ciudadana.  </t>
  </si>
  <si>
    <t xml:space="preserve">N° de Jóvenes, adolescentes  y adultos, capacitados anualmente sobre normas de comportamiento ciudadano.  </t>
  </si>
  <si>
    <t xml:space="preserve">Vincular con programas  de atención psicológica y social   a la población afectada por los distintos tipos de violencia  durante los 48 meses de gobierno, con el objeto de  mejorar su calidad de vida y reinserción a la vida a la sociedad (ODM) anualmente.     </t>
  </si>
  <si>
    <t>Nº de meses del periodo de gobierno con programas de atención psicológica y  social a la población afectada.</t>
  </si>
  <si>
    <t>Construcción de paz y convivencia familiar.</t>
  </si>
  <si>
    <t>En convenio con la Policía Nacional, el ICBF, y la defensoría de familia, capacitar  a 100 padres de familia y Jóvenes del grado 10 y 11  en temas  de convivencia  y el amor por la familia anualmente</t>
  </si>
  <si>
    <t>Nº de padres de familia y Jóvenes de 10 y 11 capacitados anualmente.</t>
  </si>
  <si>
    <t>Mantener en 0%  el número de niños, niñas y jóvenes  en situación de calle.</t>
  </si>
  <si>
    <t>Nº estimado de personas entre los 0 y 17 años en situación de Calle.</t>
  </si>
  <si>
    <t>Desarrollo comunitario</t>
  </si>
  <si>
    <t xml:space="preserve">Programas de capacitación, asesoría y asistencia técnica para consolidar procesos de participación ciudadana y control social.   </t>
  </si>
  <si>
    <t>Promover mecanismos de participación comunitaria en procesos de vigilancia a la inversión pública,  mediante la capacitación de    30 Líderes comunales anualmente para que conformen las veedurías ciudadanas y el buen funcionamiento de las juntas de acción comunal.</t>
  </si>
  <si>
    <t xml:space="preserve">N°  de líderes comunales capacitados mediante la promoción de mecanismos de participación por año  en procesos de vigilancia de la inversión pública.  </t>
  </si>
  <si>
    <t xml:space="preserve">Procesos de elección de ciudadanos a los espacios de participación ciudadana.   </t>
  </si>
  <si>
    <t>Realizar   2 Capacitaciones a la ciudadanía interesada en aprender sobre  de participación  ciudadana con el propósito de formar líderes comunitarios.</t>
  </si>
  <si>
    <t>N° de capacitaciones realizadas.</t>
  </si>
  <si>
    <t xml:space="preserve">Capacitación a la comunidad sobre participación en la gestión pública.        </t>
  </si>
  <si>
    <t>Capacitar anualmente  a 20 integrantes de las Juntas  de Acción comunal en temas relacionados  con la gestión pública local.</t>
  </si>
  <si>
    <t xml:space="preserve">N° de integrantes de Juntas de acción comunal  capacitados anualmente en temas relacionados en la gestión pública local.    </t>
  </si>
  <si>
    <t>Fortalecimiento institucional</t>
  </si>
  <si>
    <t>Procesos integrales de evaluación institucional y reorganización administrativa.</t>
  </si>
  <si>
    <t>Realizar  4 Evaluaciones a la gestión municipal  y rendición de cuentas durante el periodo de gobierno.</t>
  </si>
  <si>
    <t>Nº de evaluaciones  y rendición de cuentas realizadas durante el periodo de gobierno.</t>
  </si>
  <si>
    <t xml:space="preserve">Programas de capacitación y asistencia técnica orientados al desarrollo eficiente de las competencias de Ley.    </t>
  </si>
  <si>
    <t>Brindar capacitación y asistencia técnica   2 veces por año  a los funcionarios  públicos del municipio orientados al desarrollo eficiente de las competencias de Ley.</t>
  </si>
  <si>
    <t>Nº de capacitaciones realizadas  a los funcionarios públicos del municipio.</t>
  </si>
  <si>
    <t>Actualización del sisben</t>
  </si>
  <si>
    <t xml:space="preserve">Realizar 5 actualizaciones  anualmente a la base de datos del SISBEN en el municipio.  </t>
  </si>
  <si>
    <t xml:space="preserve">N° de actualizaciones realizadas anualmente  a la base de datos del SISBEN del municipio.  </t>
  </si>
  <si>
    <t>Estratificación socioeconómica</t>
  </si>
  <si>
    <t>Realizar la estratificación socio económica del municipio.</t>
  </si>
  <si>
    <t>Estado de avance  en la realización de la estratificación socio económica del municipio.</t>
  </si>
  <si>
    <t>Elaboración, actualización, evaluación y seguimiento del plan de desarrollo.</t>
  </si>
  <si>
    <t>Elaboración y actualización anual  de 6 herramientas de planificación vitales  en el cumplimiento de las competencias dadas por la Constitución y la Ley ( Plan de Desarrollo, Plan Indicativo,  Plan Operativo Anual de Inversión POAI,  Marco Fiscal de mediano Plazo MFMP,   Presupuesto,  Plan Anualizado de Caja).</t>
  </si>
  <si>
    <t>N° de herramientas de planificación elaboradas y actualizadas anualmente</t>
  </si>
  <si>
    <t>Evaluar y reportar 4 informes sobre el estado de avance al cumplimiento de metas del plan de desarrollo  a Planeación departamental y al DNP.</t>
  </si>
  <si>
    <t>N° de informes reportados y evaluados anualmente</t>
  </si>
  <si>
    <t>Elaboración y actualización del Plan de Ordenamiento Territorial.</t>
  </si>
  <si>
    <t>Actualizar el Esquema de Ordenamiento territorial.</t>
  </si>
  <si>
    <t>Nº de actualizaciones  realizadas al EOT.</t>
  </si>
  <si>
    <t>Construcción nueva sede educativa para el corregimiento de Berlín.</t>
  </si>
  <si>
    <t>Adecuación y mantenimiento de infraestructura educativa.</t>
  </si>
  <si>
    <t>Transporte escolar</t>
  </si>
  <si>
    <t xml:space="preserve">Construcción  y Dotación Infraestructura  Educativa </t>
  </si>
  <si>
    <t>Pago de Servicios Públicos</t>
  </si>
  <si>
    <t>Ampliación Cobertura Educativa</t>
  </si>
  <si>
    <t>Alimentación para todos</t>
  </si>
  <si>
    <t>Mantenimiento y ampliación del regimen subsidiado</t>
  </si>
  <si>
    <t xml:space="preserve">Atención Integral  con servicios de Salud  a los  habitantes del municipio  durante el periodo 2012- 2012  </t>
  </si>
  <si>
    <t>Atención Integral  con servicios de Salud  a los  habitantes del municipio  durante el periodo 2012- 2015</t>
  </si>
  <si>
    <t>Subsidios Tarifarios a 181 Usuarios  identificados en el Nivel I y II del Sisben</t>
  </si>
  <si>
    <t>Cobertura y Calidad de Agua Potable para el consumo Humano en el municipio.</t>
  </si>
  <si>
    <t>Mantenimiento y Reparación tubería red de distribución agua, acueducto  del municipio.</t>
  </si>
  <si>
    <t>Recolección  tratamiento y disposición final  de desechos sólidos del municipio.</t>
  </si>
  <si>
    <t>Construir y dotar escenarios deportivos en el municipio</t>
  </si>
  <si>
    <t>Fomento a la práctica del deporte  a los habitantes del municipio</t>
  </si>
  <si>
    <t>Conservación  y promoción de las manifestaciones artísticas  y culturales en el municipio.</t>
  </si>
  <si>
    <t>Fomentemos la lectura y la escritura en Tona.</t>
  </si>
  <si>
    <t>Ampliación de cobertura Electrificación   urbana y rural en el municipio.</t>
  </si>
  <si>
    <t>Instalación de gas domiciliario  para 181 viviendas del municipio.</t>
  </si>
  <si>
    <t>Repotenciación  Alumbrado Público del municipio</t>
  </si>
  <si>
    <t>Asistencia Técnica para promover el desarrollo Agropecuario del municipio</t>
  </si>
  <si>
    <t>Capacitaciones para promover el desarrollo Agropecuario del municipio</t>
  </si>
  <si>
    <t>Realizar 100 Mejoramientos de Vivienda  en el municipio</t>
  </si>
  <si>
    <t>Reubicación de 48 viviendas en zonas de alto riesgo</t>
  </si>
  <si>
    <t>Construcción y mantenimiento Vías terciarias del Municipio</t>
  </si>
  <si>
    <t>Interventoria a proyectos de construcción y mantenimiento de infraestructura de transporte</t>
  </si>
  <si>
    <t>Construcción y mantenimiento de cables aereos</t>
  </si>
  <si>
    <t>Construcción y mantenimiento  de 40 obras de arte en las vías terciarias del Municipio</t>
  </si>
  <si>
    <t>Pavimentación de 7 kilometros en la vía Tona km 18</t>
  </si>
  <si>
    <t>Recuperación y Conservación Ambiental del Municipio</t>
  </si>
  <si>
    <t xml:space="preserve">Construcciones para la mitigacion del riesgo en el municipio. </t>
  </si>
  <si>
    <t>Capacitación para la Atención y prevención de desastres</t>
  </si>
  <si>
    <t>Atención Emergencias y Desastres en el Municipio</t>
  </si>
  <si>
    <t>Capacitación para el Empleo</t>
  </si>
  <si>
    <t>Construcción Infraestructura turística para el Fomento del Empleo</t>
  </si>
  <si>
    <t>Atención integral en diferentes programas a grupos Vulnerables</t>
  </si>
  <si>
    <t>Construcción del hogar geriatico " ARGEMIRO MARTÍNEZ "</t>
  </si>
  <si>
    <t>Plan local de atención integral a grupos vulnerables</t>
  </si>
  <si>
    <t>Adecuación y mantenimiento del club los Andes</t>
  </si>
  <si>
    <t>Realizar mantenimiento y mejoramiento a los equipos informaticos de las dependencias Municipales</t>
  </si>
  <si>
    <t>Realizar mantenimiento y mejoramiento a la infraestructura  física a  cargo de las diferentes  dependencias Municipales</t>
  </si>
  <si>
    <t>Formación de líderes comunitarios en procesos de vigilancia a la inversión pública</t>
  </si>
  <si>
    <t>Capacitación Funcionarios Públicos</t>
  </si>
  <si>
    <t>Realización de  la estratificación socio económica del municipio.</t>
  </si>
  <si>
    <t>Atención Integral a la resolución de conflictos</t>
  </si>
  <si>
    <t>Dotación implementos Policía Nacional</t>
  </si>
  <si>
    <t xml:space="preserve">N° Habitantes identificados como población vulnerable beneficiados con atención integral en difernetes programas </t>
  </si>
  <si>
    <t>Atender y apoyar a traves de programas y proyectos a la población indentifica como vulnerable en el municipio.</t>
  </si>
  <si>
    <t>Optimización del funcionamiento del  hogar geriatrico " ARGEMIRO MARTINEZ "</t>
  </si>
  <si>
    <t>Mantaner en funcionamiento y optimo estado el hogar geriatrico " ARGEMIRO MARTÍNEZ "</t>
  </si>
  <si>
    <t>Construir el hogar geriatico " ARGEMIRO MARTÍNEZ "</t>
  </si>
  <si>
    <t>Atención integral durante el periodo de gobierno en diferentes programas a grupos Vulnerables</t>
  </si>
  <si>
    <t>Antender integralmente a la poblacion en situación de desplazamiento en el municipio</t>
  </si>
  <si>
    <t>N°meses en que anualmente se atiende integralmente a la poblacion desplazada en el municipio</t>
  </si>
  <si>
    <t>Realizar el plan local para la superacion de la pobreza</t>
  </si>
  <si>
    <t>Buen trato y buen manejo de los residuos solidos y liquidos</t>
  </si>
  <si>
    <t xml:space="preserve">Realizar programas orientados a un optimo manejo de residuos solidos y liquidos en el municipio </t>
  </si>
  <si>
    <t>Recuperació de la represa de Berlín</t>
  </si>
  <si>
    <t xml:space="preserve">Adecuar y recuperar la represa de Berlín como proyecto jalonador del turismo en el municipio </t>
  </si>
  <si>
    <t>N° de herctares recuperadas para la conservación ambiental</t>
  </si>
  <si>
    <t>Realizar las actividades necesarias para la recuperación y conservación ambiental en distintas zonas del territorio</t>
  </si>
  <si>
    <t>Recuperación de microcuencas y nacimientos del municipio</t>
  </si>
  <si>
    <t>Realizar las actividades necesarias para la recuperación y conservación de nacimientos que abastecen el municipio</t>
  </si>
  <si>
    <t>N° de microcuencas y nacimientos recuperados para la conservación ambiental</t>
  </si>
  <si>
    <t>Plan local de Emergencias y contingencias</t>
  </si>
  <si>
    <t xml:space="preserve">Adecuar y actualizar el Plan local de emergencias y contingencias </t>
  </si>
  <si>
    <t>N° de actualizaciones al Plan local de emergencias y contingencias</t>
  </si>
  <si>
    <t>Garantizar durante el periodo de gobierno atencion y control a emergencias y desastres en el municipio</t>
  </si>
  <si>
    <t>N° meses en que anualmente se coordina el manejo adecuado a las emergencias y desastres</t>
  </si>
  <si>
    <t>Preteger viviendas y demas infraestructuras aledañas al cauce del rio Tona</t>
  </si>
  <si>
    <t>N° de meses en que anualmente se coordina el manejo adecuado a las emergencias y desastres</t>
  </si>
  <si>
    <t>N° de metros construidos de obra para la proteccion de la infraestructura alrededor del cauce del rio Tona</t>
  </si>
  <si>
    <t>N° de meses en que anualmente se coordina el manejo adecuado de los resiuduos solidos y liquidos en el municipio</t>
  </si>
  <si>
    <t>Preparar a la población en atención y prevención de desastres</t>
  </si>
  <si>
    <t>N° de mhabitantes capacitados</t>
  </si>
  <si>
    <t>N° de familias beneficiadas con mejoramiento de Vivienda en el municipio.</t>
  </si>
  <si>
    <t>N° de familias beneficiadas con reubicación de Vivienda en el municipio.</t>
  </si>
  <si>
    <t>Realizar obras para mejorar la condicion de habitavilidad de la población mas necesitada de Tona</t>
  </si>
  <si>
    <t xml:space="preserve">N° de kilometro pavimentados    mediante gestión ante el gobierno departamental                                                                                                                                                                     </t>
  </si>
  <si>
    <t>Pavimentar 7km faltantes en la via que del km 18 conduce al casco urbano del municipio</t>
  </si>
  <si>
    <t>N° de Metros cuadrados pavimentados</t>
  </si>
  <si>
    <t>Pavimentación y mejoramiento de 1000 metros de la red vial urbana</t>
  </si>
  <si>
    <t>Pavimentar 1000 de vias urbanas</t>
  </si>
  <si>
    <t>Mantener en buen estado de transitavilidad las vias del municipio</t>
  </si>
  <si>
    <t xml:space="preserve">N° de kilometros intervenidos en mantenimiento y reparacion </t>
  </si>
  <si>
    <t>Construir obras  de arte para el mejoramiento de las vias terciarias del municipio</t>
  </si>
  <si>
    <t>N° de obras de arte realizadas en las vias terciarias del municipio</t>
  </si>
  <si>
    <t>Ampliar y mejorar el sistema de transporte en cables aereos del municipio</t>
  </si>
  <si>
    <t>N° de cables aereos construidos o mejorados</t>
  </si>
  <si>
    <t>Realizar la interventoria a la totalidad de los proyectos de infraestructura realizados en el municipio</t>
  </si>
  <si>
    <t>N° de meses en que anualmente se realiza interventoria a los proyectos de infraestructura en el municipio</t>
  </si>
  <si>
    <t xml:space="preserve">N° de mantenimiento y mejoramiento a la infraestructura física a cargo del Municipio y dependencias municipales </t>
  </si>
  <si>
    <t xml:space="preserve">N° de mantenimiento y mejoramientoa los equipos informaticos de las dependencias Municipales </t>
  </si>
  <si>
    <t>N° de mantenimiento y mejoramiento a la infraestructura física del club los Andes</t>
  </si>
  <si>
    <t>Mejoramiento de la infraestructura fisica a cargo de las diferentes dependencias Municipales</t>
  </si>
  <si>
    <t>N° de morgues construidas en el municipio</t>
  </si>
  <si>
    <t xml:space="preserve">Construir una morgue en el muncipio </t>
  </si>
  <si>
    <t>Alcalde Municipal, Secretario de Gobierno Municipal.</t>
  </si>
  <si>
    <t>Alcalde Municipal, Secretaría de Planeacion.</t>
  </si>
  <si>
    <t>Alcalde Municipal, Secretaría de Planeacion, Concejo Municipal para la Prevencion del Riesgo.</t>
  </si>
  <si>
    <t>Construcción de inreestructura educativa.</t>
  </si>
  <si>
    <t>Realizar mantenimiento a 4 escuelas del municipio</t>
  </si>
  <si>
    <t>N° de  aulas con adecuación y mantenimiento.</t>
  </si>
  <si>
    <t>Realizar los pagos de servicios publicos a las entidades educativas en el municipio</t>
  </si>
  <si>
    <t>N° de meses de pago de servicios publicos anual</t>
  </si>
  <si>
    <t>Alcalde Municipal, Secretaría de Hacienda.</t>
  </si>
  <si>
    <t xml:space="preserve">Garantizar anualmente el transporte escolar a 400 estudiantes del municipio </t>
  </si>
  <si>
    <t xml:space="preserve">Nº  de estudiantes beneficiados con transporte escolar anualmente                                                                                                                                                </t>
  </si>
  <si>
    <t>Alcalde Municipal, Secretaría de Gobierno.</t>
  </si>
  <si>
    <t>Crear 57 cupos en el sistema educativo oficial</t>
  </si>
  <si>
    <t xml:space="preserve">Nº de nuevos cupos creados en el sistema educativo oficial del municipio </t>
  </si>
  <si>
    <t>Garantizar el suministro de refrigerios y almuerzos a 1.200 niños.</t>
  </si>
  <si>
    <t xml:space="preserve">Nº  de estudiantes beneficiados                                                                                                                            </t>
  </si>
  <si>
    <t xml:space="preserve">Dotar de medios pedagogicos a 4 instituciones educativas que lo requieran </t>
  </si>
  <si>
    <t>N° de Dotaciones entregadas</t>
  </si>
  <si>
    <t xml:space="preserve">Dotar de medios tecnologicos para el desarrollo y avance de las TIC a 2  instituciones educativas </t>
  </si>
  <si>
    <t>N° de Instituciones educativas</t>
  </si>
  <si>
    <t>Capacitacion docentes para mejorar la calidad educativa</t>
  </si>
  <si>
    <t>Capacitar a los docentes de las intituciones educativas del municipio para el fortalecimiento del sistema educativo</t>
  </si>
  <si>
    <t>No. De capacitaciones realizadas.</t>
  </si>
  <si>
    <t xml:space="preserve">Mantener o ampliar cupos al regimen subsidiado de seguridad social.  </t>
  </si>
  <si>
    <t xml:space="preserve">N° de afiliados  al regimen subsidiado de seguridad social  mantenidos mantenidos o creados                                                                                                                 </t>
  </si>
  <si>
    <t>Alcalde Municipal, Secretaría de Salud.</t>
  </si>
  <si>
    <t>Atender integralmente en servicios de salud a los habitantes del municipio durante el perido de gobierno de la actual administración</t>
  </si>
  <si>
    <t>N° de Habitantes beneficiados con atención integral   en servicios de salud durante el periodo 2012- 2015 el municipio.</t>
  </si>
  <si>
    <t>Vacunacion integral</t>
  </si>
  <si>
    <t>Prevenir las enfermedasdes en los habitantes del municipio</t>
  </si>
  <si>
    <t xml:space="preserve">N° de Jornadas de vacunación realizadas </t>
  </si>
  <si>
    <t>N° de Habitantes beneficiados con atención integral   en servicios de salud durante el periodo 2012- 2015n el municipio.</t>
  </si>
  <si>
    <t>Campañas para el mejoramiento del servicios de Salud en el municipio</t>
  </si>
  <si>
    <t>Mejoramiento de la prestacion de servicios de salud en el municipio</t>
  </si>
  <si>
    <t xml:space="preserve">N° de campañas realizadas </t>
  </si>
  <si>
    <t>Contratacion de personal para la prestacion de servicios de Salud</t>
  </si>
  <si>
    <t xml:space="preserve">Garantizar la disponibilidad de personal calificado en el sitema de salud para tratar y atender a los habitantes que lo requieran </t>
  </si>
  <si>
    <t xml:space="preserve">Nº de meses por año en que se garantiza la prestacion del servicio </t>
  </si>
  <si>
    <t>Mecanismos de seguimiento, control y ejecucion de Serevicos de Salud.</t>
  </si>
  <si>
    <t>Elaborar los planes e informes para seguimeinto, control y ejecucion de los servicios de salud en el municipio</t>
  </si>
  <si>
    <t>N° de Capacitaciones o Talleres realizados</t>
  </si>
  <si>
    <t>Adecaucion y mantenimiento de la infraestructura de salud del municipio</t>
  </si>
  <si>
    <t>Realizar mantenimientos y adecuaciones a la infraestructura de salud con que cuenta el municipio</t>
  </si>
  <si>
    <t>N° de aedcuaciones o mantenimientos realizados</t>
  </si>
  <si>
    <t>Condiciones ambientales para una mejor salud</t>
  </si>
  <si>
    <t>hacer control a las condiciones ambientales en el municipio durante los 12 meses del año para la prevencion de enfermedades</t>
  </si>
  <si>
    <t>Prevencion de riesgos epidemologicos</t>
  </si>
  <si>
    <t>vigilar y controlar durante todo el año la distribucion, produccion y comercializacion de alimentos para el consumo humano en el municipio</t>
  </si>
  <si>
    <t xml:space="preserve">N° de campañas realizadas anualmente </t>
  </si>
  <si>
    <t>Tona con buena Nutricion</t>
  </si>
  <si>
    <t>Llevar un control y registro del desarrollo de los niños identificados con bajo peso</t>
  </si>
  <si>
    <t>Subsidios Tarifarios para el sitema de acueducto</t>
  </si>
  <si>
    <t>N° de Usuarios beneficiados</t>
  </si>
  <si>
    <t>Alcalde Municipal, Jefe de unidad de servicios publicos.</t>
  </si>
  <si>
    <t>Culminar en buen termino con la construccion del Plan maestro de  acueducto del municipio</t>
  </si>
  <si>
    <t>Realizar mantenimiento a 8.300 ML de tuberia de distribucion de agua</t>
  </si>
  <si>
    <t>N° de  metros de tubería mantenidos y reparados en el municipio.</t>
  </si>
  <si>
    <t xml:space="preserve">Reparación y Mantenimieno Acueductos Veredales </t>
  </si>
  <si>
    <t>Realizar mantenimientos periodicos a los acueductos veredales en el municipio para garantizar su buen funcionamiento</t>
  </si>
  <si>
    <t>N° de acueducos intervenidos</t>
  </si>
  <si>
    <t>Mejorar de la prestacion de servicios agua potable y saneamiento basico</t>
  </si>
  <si>
    <t>Nº de ha. intervenidas</t>
  </si>
  <si>
    <t xml:space="preserve">Plan maestro de alcantarillado sanitario y pluvial para el corregimiento de Berlín.     </t>
  </si>
  <si>
    <t>Construir el plan maestro de alcantarillado sanitario y pluvial para el corregimiento de Berliín</t>
  </si>
  <si>
    <t>Plantas de tratamiento de aguas residuales.</t>
  </si>
  <si>
    <t>Construcción de plantas de tratamiento de aguas residuales.</t>
  </si>
  <si>
    <t>Mantenimiento y reparación tubería red de distribución aguas negras del municipio.</t>
  </si>
  <si>
    <t>canaliacion de las aguas negras en el municipio</t>
  </si>
  <si>
    <t>Construcción, Mantenimiento de Pozos septicos en el municipio.</t>
  </si>
  <si>
    <t>Construir 80 pozos septicos en el sector rural del municipio</t>
  </si>
  <si>
    <t>N° de pozs septicos construidos</t>
  </si>
  <si>
    <t>Plan de tratamiento de residuos solidos</t>
  </si>
  <si>
    <t>Realizar campeonatos para incentivar la practica deportiva en el municipio</t>
  </si>
  <si>
    <t>N° de campeonatos realizados</t>
  </si>
  <si>
    <t>Alcalde Municipal,  Coordinador de Deportes</t>
  </si>
  <si>
    <t>Mantener, adecuar  y dotar   escenarios deportivos del municipio</t>
  </si>
  <si>
    <t xml:space="preserve">Contar con escenarios deportivos en optimas condiciones para su utilizacion </t>
  </si>
  <si>
    <t>N° de escenarios deportivos construidos y dotados en el municipio.</t>
  </si>
  <si>
    <t>Alcalde Municipal,  Coordinador de Deportes,, Secretaría de Planeacion</t>
  </si>
  <si>
    <t>construir 1 nuevo escenario deportivo en el casco urbano del municipio</t>
  </si>
  <si>
    <t>realizar  juegos intercolegiados en el municipio en minimo 4 diciplinas</t>
  </si>
  <si>
    <t xml:space="preserve">Nº de disciplinas  de los juegos intercolegiados  </t>
  </si>
  <si>
    <t>Orientacion deportiva</t>
  </si>
  <si>
    <t>Contar con instructores especializados para la orientacio de la practica del deporte en el municipio</t>
  </si>
  <si>
    <t xml:space="preserve">Nº de instructores contratados </t>
  </si>
  <si>
    <t>Cultura para Tona</t>
  </si>
  <si>
    <t>N° de eventos culturales realizados</t>
  </si>
  <si>
    <t>Alcalde Municipal,  Jefe de Oficina de Cultura</t>
  </si>
  <si>
    <t>Capacitar 120 estudiantes en diferentes manifestaciones culturales</t>
  </si>
  <si>
    <t>N° de habitantes beneficiados</t>
  </si>
  <si>
    <t>Fortalecimiento a las manifestaciones culturales</t>
  </si>
  <si>
    <t xml:space="preserve">Conformar, fortalecer y mantener los grupos de manifestaciones artísticas y culturales en el municipio.   </t>
  </si>
  <si>
    <t>N° de grupos culturales atendidos</t>
  </si>
  <si>
    <t>Incentivar la lectura y escritura en todos los niños del municipio</t>
  </si>
  <si>
    <t>Garantizar la  ejecución de todos programas y proyectos artísticos y culturales con los que cuenta el municipio</t>
  </si>
  <si>
    <t>Nº de meses  en que se garantiza la ejecucion de los programas y proyectos culturales</t>
  </si>
  <si>
    <t>Proveer el servicio de alumbrado publico a 708 familias de los centros poblados.</t>
  </si>
  <si>
    <t>N° de habitantes beneficiados con la repotenciación del alumbrado público en el municipio.</t>
  </si>
  <si>
    <t>Alcalde Municipal, Jefe Unidad de Servicios Publicos</t>
  </si>
  <si>
    <t>Conectar con red electrica a 40 nuevas vivienda en el municipio</t>
  </si>
  <si>
    <t>N° de  Familias beneficiadas con la ampliación cobertura Electrica</t>
  </si>
  <si>
    <t>Insralar gas domiciliario para 3 nuevas viviendas en el sector urbano del municipio</t>
  </si>
  <si>
    <t>N° de familias beneficidas</t>
  </si>
  <si>
    <t>Parcelas demostrativas</t>
  </si>
  <si>
    <t>incentivar nuevos cultivos creando parcelas demostrativas</t>
  </si>
  <si>
    <t>N° de parcelas demostrativas</t>
  </si>
  <si>
    <t>Alcalde Municipal, Jefe de Unidad de Asistencia Tecnica Agropecuaria</t>
  </si>
  <si>
    <t>Construir un distrito de riego</t>
  </si>
  <si>
    <t>Realizar la construccion de un distrito de riego para el municipio</t>
  </si>
  <si>
    <t>N° de distritos de riego construidos</t>
  </si>
  <si>
    <t>Asistencia tecnica para el incentivo de la produccion agricola</t>
  </si>
  <si>
    <t>N° de fbeneficiados con asistencia tecnica</t>
  </si>
  <si>
    <t>Capacitar y brindar asistencia tecnica a pequeños productores para el fomento de nuevos cultivos en el municipio</t>
  </si>
  <si>
    <t>N° de beneficiarios de capacitaciones</t>
  </si>
  <si>
    <t>N° de años en que la administracion municipal promuebe el desarrollo de las coperativas existentes</t>
  </si>
  <si>
    <t>Promocion del desarrollo agropecuario para las veredas del municipio de Tona</t>
  </si>
  <si>
    <t>Asistencia tecnica para la siembra agricola con cultivos organicos en las veredas del municipio de Tona</t>
  </si>
  <si>
    <t>N° veredas beneficiadas</t>
  </si>
  <si>
    <t>Asociación de productores de cebolla</t>
  </si>
  <si>
    <t>Capacitaciones para pequeños y medianos productores agricolas</t>
  </si>
  <si>
    <t>Capacitaciones para productores de cebolla y para en el corregimiento de Berlín</t>
  </si>
  <si>
    <t>N° de capacitaciones realizadas</t>
  </si>
  <si>
    <t>Centro de acopio de cebolla</t>
  </si>
  <si>
    <t>Alcalde Municipal, Secretaría de Planeacion</t>
  </si>
  <si>
    <t>N° de beneficiados con asistencia tecnica</t>
  </si>
  <si>
    <t>Asistencia Técnica con programas psicolas</t>
  </si>
  <si>
    <t>Realizar programas pisicolas y construir pozos y suministros de los alevinos</t>
  </si>
  <si>
    <t>Realizar capacitaciones y aseosiras para generar desarrollo en el municipio</t>
  </si>
  <si>
    <t>N° de habitanes beneiciarios de las capacitaciones</t>
  </si>
  <si>
    <t>Rutas turisticas para el municipio de Tona</t>
  </si>
  <si>
    <t>Diseñar y desarrollar rutas turisticas para fomentar el turismo en el municipio</t>
  </si>
  <si>
    <t>N° de rutas turisticas diseñadas o desarrolladas</t>
  </si>
  <si>
    <t xml:space="preserve">Adecuacion de sitios especificos de hospedaje para turistas en el municipio </t>
  </si>
  <si>
    <t>N° de hospedajes adecuados o construidos</t>
  </si>
  <si>
    <t>Parque del cristo del agua</t>
  </si>
  <si>
    <t>Construcccion del parque del cristo del agua</t>
  </si>
  <si>
    <t>Porcentaje de avance de la construccion del parque del cristo del agua</t>
  </si>
  <si>
    <t>Garantizar en el municipioi una atencion integral para la resolucion de conflictos</t>
  </si>
  <si>
    <t>N° de meses en que se trabaja en la resolucion de conflictos en el municipio</t>
  </si>
  <si>
    <t>capacitaciones a los habitantes del municipio para la resolucion de conflictos</t>
  </si>
  <si>
    <t>N° de habitantes beneficiados con los programas para la resolucion de conflictos</t>
  </si>
  <si>
    <t xml:space="preserve">A traves de convenios realizar 4 dotaciones por suministros a la policia nacional </t>
  </si>
  <si>
    <t>N° de dotaciones entregadas anualmente</t>
  </si>
  <si>
    <t>N°de habitantes beneficiados con los programas para la resolucion de conflictos</t>
  </si>
  <si>
    <t>0 niños y niñas en la calle</t>
  </si>
  <si>
    <t>Manterner en 0% el numero de niños y niñas en situacion de calle en el municipio</t>
  </si>
  <si>
    <t>N° de niñas y niños en situacion de calle</t>
  </si>
  <si>
    <t xml:space="preserve">Promover mecanismos de participacion ciudadana para la vigilacia de la inversion publica </t>
  </si>
  <si>
    <t>N° de habitantes formados como lideres comunitarios</t>
  </si>
  <si>
    <t xml:space="preserve">Capacitacion para la formacion de lideres comunitarios </t>
  </si>
  <si>
    <t>Realizar capacitaciones y asesorias para formar lideres en procesos de vigilancia a la inversion publica</t>
  </si>
  <si>
    <t>Mecanismos de seguimiento, control y ejecucion de planes de cumplimento de desarrollo intitucional</t>
  </si>
  <si>
    <t xml:space="preserve">Elaboracion de planes de gesrion </t>
  </si>
  <si>
    <t>N° de programas o planes de gestion y evalucion realizados</t>
  </si>
  <si>
    <t>Realizar capacitaciones y asesorias a funcionario publicos para el desarrollo eficiente de las competencias de ley</t>
  </si>
  <si>
    <t>SISBEN</t>
  </si>
  <si>
    <t>Actualizacion periodica de la base de datos del SISBEN</t>
  </si>
  <si>
    <t>N° de actualizaciones de la base de datos del SISBEN del municipio</t>
  </si>
  <si>
    <t>Estratificación socio económica.</t>
  </si>
  <si>
    <t>Porcentanje de avance de la Estratificaion socio economica realizada</t>
  </si>
  <si>
    <t>Actualizacion Esquema de Ordenamiento Territorial</t>
  </si>
  <si>
    <t>Realizar la actualizacion Esquema de Ordenamiento territorial</t>
  </si>
  <si>
    <t>N° de Actualizaciones al Esquema de Ordenamiento Territorial realizadas</t>
  </si>
  <si>
    <t>Alcalde Municipal, Secretaría de Gobierno, Secretaría de Planeacion.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</si>
</sst>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&quot;$&quot;\ * #,##0_ ;_ &quot;$&quot;\ * \-#,##0_ ;_ &quot;$&quot;\ * &quot;-&quot;_ ;_ @_ "/>
    <numFmt numFmtId="187" formatCode="_ * #,##0_ ;_ * \-#,##0_ ;_ * &quot;-&quot;_ ;_ @_ "/>
    <numFmt numFmtId="188" formatCode="_ &quot;$&quot;\ * #,##0.00_ ;_ &quot;$&quot;\ * \-#,##0.00_ ;_ &quot;$&quot;\ * &quot;-&quot;??_ ;_ @_ "/>
    <numFmt numFmtId="189" formatCode="_ * #,##0.00_ ;_ * \-#,##0.00_ ;_ * &quot;-&quot;??_ ;_ @_ "/>
    <numFmt numFmtId="190" formatCode="0.0%"/>
    <numFmt numFmtId="191" formatCode="_(* #,##0_);_(* \(#,##0\);_(* &quot;-&quot;??_);_(@_)"/>
    <numFmt numFmtId="192" formatCode="0;[Red]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00\ _€_-;\-* #,##0.000\ _€_-;_-* &quot;-&quot;??\ _€_-;_-@_-"/>
    <numFmt numFmtId="198" formatCode="_-* #,##0.0\ _€_-;\-* #,##0.0\ _€_-;_-* &quot;-&quot;??\ _€_-;_-@_-"/>
    <numFmt numFmtId="199" formatCode="_-* #,##0\ _€_-;\-* #,##0\ _€_-;_-* &quot;-&quot;??\ _€_-;_-@_-"/>
    <numFmt numFmtId="200" formatCode="[$-240A]dddd\,\ dd&quot; de &quot;mmmm&quot; de &quot;yyyy"/>
    <numFmt numFmtId="201" formatCode="[$-240A]hh:mm:ss\ AM/PM"/>
    <numFmt numFmtId="202" formatCode="0.000"/>
    <numFmt numFmtId="203" formatCode="0.0"/>
    <numFmt numFmtId="204" formatCode="0.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Kunstler Script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Kunstler Script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Kunstler Script"/>
      <family val="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" fillId="7" borderId="10" xfId="52" applyFont="1" applyFill="1" applyBorder="1" applyAlignment="1">
      <alignment horizontal="center" vertical="center" wrapText="1"/>
      <protection/>
    </xf>
    <xf numFmtId="0" fontId="3" fillId="7" borderId="11" xfId="5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" fontId="48" fillId="0" borderId="12" xfId="0" applyNumberFormat="1" applyFont="1" applyFill="1" applyBorder="1" applyAlignment="1">
      <alignment vertical="center" textRotation="90" wrapText="1"/>
    </xf>
    <xf numFmtId="0" fontId="48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textRotation="90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3" fontId="49" fillId="0" borderId="12" xfId="0" applyNumberFormat="1" applyFont="1" applyFill="1" applyBorder="1" applyAlignment="1">
      <alignment horizontal="right"/>
    </xf>
    <xf numFmtId="3" fontId="49" fillId="0" borderId="12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0" fontId="49" fillId="0" borderId="12" xfId="47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justify" vertical="center"/>
    </xf>
    <xf numFmtId="9" fontId="52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 textRotation="90" wrapText="1"/>
    </xf>
    <xf numFmtId="0" fontId="50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justify" vertical="center" wrapText="1"/>
    </xf>
    <xf numFmtId="9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justify" vertical="center"/>
    </xf>
    <xf numFmtId="3" fontId="48" fillId="0" borderId="12" xfId="0" applyNumberFormat="1" applyFont="1" applyFill="1" applyBorder="1" applyAlignment="1">
      <alignment horizontal="center" vertical="center" textRotation="90" wrapText="1"/>
    </xf>
    <xf numFmtId="0" fontId="48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wrapText="1"/>
    </xf>
    <xf numFmtId="0" fontId="52" fillId="0" borderId="12" xfId="0" applyNumberFormat="1" applyFont="1" applyFill="1" applyBorder="1" applyAlignment="1">
      <alignment horizontal="center" vertical="center"/>
    </xf>
    <xf numFmtId="9" fontId="49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textRotation="90" wrapText="1"/>
    </xf>
    <xf numFmtId="3" fontId="48" fillId="0" borderId="12" xfId="0" applyNumberFormat="1" applyFont="1" applyFill="1" applyBorder="1" applyAlignment="1">
      <alignment horizontal="center" vertical="center" textRotation="90" wrapText="1"/>
    </xf>
    <xf numFmtId="0" fontId="48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7" borderId="13" xfId="52" applyFont="1" applyFill="1" applyBorder="1" applyAlignment="1">
      <alignment horizontal="center" vertical="center" wrapText="1"/>
      <protection/>
    </xf>
    <xf numFmtId="0" fontId="3" fillId="7" borderId="14" xfId="5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 textRotation="90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" fillId="7" borderId="17" xfId="52" applyFont="1" applyFill="1" applyBorder="1" applyAlignment="1">
      <alignment horizontal="center" vertical="center" textRotation="90" wrapText="1"/>
      <protection/>
    </xf>
    <xf numFmtId="0" fontId="3" fillId="7" borderId="18" xfId="52" applyFont="1" applyFill="1" applyBorder="1" applyAlignment="1">
      <alignment horizontal="center" vertical="center" textRotation="90" wrapText="1"/>
      <protection/>
    </xf>
    <xf numFmtId="0" fontId="3" fillId="7" borderId="12" xfId="52" applyFont="1" applyFill="1" applyBorder="1" applyAlignment="1">
      <alignment horizontal="center" vertical="center" wrapText="1"/>
      <protection/>
    </xf>
    <xf numFmtId="0" fontId="3" fillId="7" borderId="11" xfId="52" applyFont="1" applyFill="1" applyBorder="1" applyAlignment="1">
      <alignment horizontal="center" vertical="center" wrapText="1"/>
      <protection/>
    </xf>
    <xf numFmtId="0" fontId="3" fillId="7" borderId="19" xfId="52" applyFont="1" applyFill="1" applyBorder="1" applyAlignment="1">
      <alignment horizontal="center" vertical="center" wrapText="1"/>
      <protection/>
    </xf>
    <xf numFmtId="0" fontId="3" fillId="7" borderId="10" xfId="52" applyFont="1" applyFill="1" applyBorder="1" applyAlignment="1">
      <alignment horizontal="center" vertical="center" wrapText="1"/>
      <protection/>
    </xf>
    <xf numFmtId="0" fontId="3" fillId="7" borderId="20" xfId="52" applyFont="1" applyFill="1" applyBorder="1" applyAlignment="1">
      <alignment horizontal="center" vertical="center" wrapText="1"/>
      <protection/>
    </xf>
    <xf numFmtId="0" fontId="3" fillId="7" borderId="21" xfId="52" applyFont="1" applyFill="1" applyBorder="1" applyAlignment="1">
      <alignment horizontal="center" vertical="center" wrapText="1"/>
      <protection/>
    </xf>
    <xf numFmtId="0" fontId="3" fillId="7" borderId="22" xfId="52" applyFont="1" applyFill="1" applyBorder="1" applyAlignment="1">
      <alignment horizontal="center" vertical="center" wrapText="1"/>
      <protection/>
    </xf>
    <xf numFmtId="0" fontId="3" fillId="7" borderId="23" xfId="52" applyFont="1" applyFill="1" applyBorder="1" applyAlignment="1">
      <alignment horizontal="center" vertical="center" wrapText="1"/>
      <protection/>
    </xf>
    <xf numFmtId="0" fontId="3" fillId="7" borderId="24" xfId="52" applyFont="1" applyFill="1" applyBorder="1" applyAlignment="1">
      <alignment horizontal="center" vertical="center" wrapText="1"/>
      <protection/>
    </xf>
    <xf numFmtId="0" fontId="3" fillId="7" borderId="25" xfId="52" applyFont="1" applyFill="1" applyBorder="1" applyAlignment="1">
      <alignment horizontal="center" vertical="center" wrapText="1"/>
      <protection/>
    </xf>
    <xf numFmtId="0" fontId="3" fillId="7" borderId="26" xfId="52" applyFont="1" applyFill="1" applyBorder="1" applyAlignment="1">
      <alignment horizontal="center" vertical="center" wrapText="1"/>
      <protection/>
    </xf>
    <xf numFmtId="0" fontId="3" fillId="7" borderId="27" xfId="52" applyFont="1" applyFill="1" applyBorder="1" applyAlignment="1">
      <alignment horizontal="center" vertical="center" wrapText="1"/>
      <protection/>
    </xf>
    <xf numFmtId="0" fontId="3" fillId="7" borderId="28" xfId="52" applyFont="1" applyFill="1" applyBorder="1" applyAlignment="1">
      <alignment horizontal="center" vertical="center" wrapText="1"/>
      <protection/>
    </xf>
    <xf numFmtId="0" fontId="3" fillId="7" borderId="29" xfId="52" applyFont="1" applyFill="1" applyBorder="1" applyAlignment="1">
      <alignment horizontal="center" vertical="center" wrapText="1"/>
      <protection/>
    </xf>
    <xf numFmtId="0" fontId="3" fillId="7" borderId="30" xfId="52" applyFont="1" applyFill="1" applyBorder="1" applyAlignment="1">
      <alignment horizontal="center" vertical="center" wrapText="1"/>
      <protection/>
    </xf>
    <xf numFmtId="0" fontId="3" fillId="7" borderId="31" xfId="52" applyFont="1" applyFill="1" applyBorder="1" applyAlignment="1">
      <alignment horizontal="center" vertical="center" wrapText="1"/>
      <protection/>
    </xf>
    <xf numFmtId="0" fontId="3" fillId="7" borderId="32" xfId="52" applyFont="1" applyFill="1" applyBorder="1" applyAlignment="1">
      <alignment horizontal="center" vertical="center" wrapText="1"/>
      <protection/>
    </xf>
    <xf numFmtId="3" fontId="3" fillId="7" borderId="23" xfId="52" applyNumberFormat="1" applyFont="1" applyFill="1" applyBorder="1" applyAlignment="1">
      <alignment horizontal="center" vertical="center" wrapText="1"/>
      <protection/>
    </xf>
    <xf numFmtId="3" fontId="3" fillId="7" borderId="33" xfId="52" applyNumberFormat="1" applyFont="1" applyFill="1" applyBorder="1" applyAlignment="1">
      <alignment horizontal="center" vertical="center" wrapText="1"/>
      <protection/>
    </xf>
    <xf numFmtId="3" fontId="3" fillId="7" borderId="34" xfId="52" applyNumberFormat="1" applyFont="1" applyFill="1" applyBorder="1" applyAlignment="1">
      <alignment horizontal="center" vertical="center" wrapText="1"/>
      <protection/>
    </xf>
    <xf numFmtId="3" fontId="3" fillId="7" borderId="35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3" borderId="0" xfId="59" applyFont="1" applyFill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textRotation="90"/>
    </xf>
    <xf numFmtId="0" fontId="52" fillId="0" borderId="12" xfId="0" applyFont="1" applyFill="1" applyBorder="1" applyAlignment="1">
      <alignment horizontal="center" textRotation="90"/>
    </xf>
    <xf numFmtId="3" fontId="56" fillId="0" borderId="12" xfId="0" applyNumberFormat="1" applyFont="1" applyFill="1" applyBorder="1" applyAlignment="1">
      <alignment horizontal="center" textRotation="90"/>
    </xf>
    <xf numFmtId="0" fontId="56" fillId="0" borderId="12" xfId="0" applyFont="1" applyFill="1" applyBorder="1" applyAlignment="1">
      <alignment horizontal="center" textRotation="9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3</xdr:row>
      <xdr:rowOff>9525</xdr:rowOff>
    </xdr:from>
    <xdr:to>
      <xdr:col>11</xdr:col>
      <xdr:colOff>28575</xdr:colOff>
      <xdr:row>5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63817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alys\AppData\Local\Temp\Rar$DI90.360\MATRIZ%20PLURI%20ANUAL%20DE%20INVERSIONES%202012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"/>
      <sheetName val="Plurianual Tona "/>
      <sheetName val="Metas procuradurìa"/>
      <sheetName val="Hoja2"/>
      <sheetName val="Hoja3"/>
    </sheetNames>
    <sheetDataSet>
      <sheetData sheetId="1">
        <row r="15">
          <cell r="J15">
            <v>89423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4"/>
  <sheetViews>
    <sheetView tabSelected="1" zoomScale="90" zoomScaleNormal="90" zoomScalePageLayoutView="0" workbookViewId="0" topLeftCell="A1">
      <pane ySplit="15" topLeftCell="A163" activePane="bottomLeft" state="frozen"/>
      <selection pane="topLeft" activeCell="A1" sqref="A1"/>
      <selection pane="bottomLeft" activeCell="U111" sqref="U111"/>
    </sheetView>
  </sheetViews>
  <sheetFormatPr defaultColWidth="11.421875" defaultRowHeight="15"/>
  <cols>
    <col min="1" max="1" width="4.8515625" style="0" customWidth="1"/>
    <col min="3" max="3" width="5.140625" style="20" customWidth="1"/>
    <col min="4" max="4" width="16.57421875" style="0" customWidth="1"/>
    <col min="5" max="5" width="4.140625" style="0" customWidth="1"/>
    <col min="6" max="6" width="32.57421875" style="0" customWidth="1"/>
    <col min="7" max="7" width="21.8515625" style="0" customWidth="1"/>
    <col min="8" max="8" width="10.421875" style="0" customWidth="1"/>
    <col min="9" max="9" width="11.00390625" style="0" customWidth="1"/>
    <col min="11" max="11" width="22.140625" style="0" customWidth="1"/>
    <col min="12" max="12" width="29.28125" style="0" customWidth="1"/>
    <col min="13" max="13" width="23.57421875" style="0" customWidth="1"/>
    <col min="14" max="14" width="18.28125" style="0" customWidth="1"/>
    <col min="20" max="20" width="12.421875" style="0" customWidth="1"/>
  </cols>
  <sheetData>
    <row r="2" spans="8:12" ht="15.75" customHeight="1">
      <c r="H2" s="86"/>
      <c r="I2" s="86"/>
      <c r="J2" s="86"/>
      <c r="K2" s="86"/>
      <c r="L2" s="86"/>
    </row>
    <row r="3" spans="8:12" ht="18.75" customHeight="1">
      <c r="H3" s="87" t="s">
        <v>14</v>
      </c>
      <c r="I3" s="87"/>
      <c r="J3" s="87"/>
      <c r="K3" s="87"/>
      <c r="L3" s="87"/>
    </row>
    <row r="7" spans="7:13" ht="21">
      <c r="G7" s="88" t="s">
        <v>9</v>
      </c>
      <c r="H7" s="88"/>
      <c r="I7" s="88"/>
      <c r="J7" s="88"/>
      <c r="K7" s="88"/>
      <c r="L7" s="88"/>
      <c r="M7" s="88"/>
    </row>
    <row r="8" spans="7:13" ht="21.75" thickBot="1">
      <c r="G8" s="3"/>
      <c r="H8" s="3"/>
      <c r="I8" s="3"/>
      <c r="J8" s="3"/>
      <c r="K8" s="3"/>
      <c r="L8" s="3"/>
      <c r="M8" s="3"/>
    </row>
    <row r="9" spans="4:16" ht="15.75" thickBot="1">
      <c r="D9" s="89" t="s">
        <v>15</v>
      </c>
      <c r="E9" s="90"/>
      <c r="F9" s="90"/>
      <c r="G9" s="90"/>
      <c r="H9" s="61" t="s">
        <v>16</v>
      </c>
      <c r="I9" s="62"/>
      <c r="J9" s="61" t="s">
        <v>7</v>
      </c>
      <c r="K9" s="91"/>
      <c r="L9" s="62"/>
      <c r="M9" s="61" t="s">
        <v>11</v>
      </c>
      <c r="N9" s="62"/>
      <c r="O9" s="61" t="s">
        <v>8</v>
      </c>
      <c r="P9" s="62"/>
    </row>
    <row r="10" spans="7:13" ht="21">
      <c r="G10" s="3"/>
      <c r="H10" s="3"/>
      <c r="I10" s="3"/>
      <c r="J10" s="3"/>
      <c r="K10" s="3"/>
      <c r="L10" s="3"/>
      <c r="M10" s="3"/>
    </row>
    <row r="12" ht="15.75" thickBot="1"/>
    <row r="13" spans="1:20" ht="15" customHeight="1">
      <c r="A13" s="63" t="s">
        <v>17</v>
      </c>
      <c r="B13" s="65" t="s">
        <v>26</v>
      </c>
      <c r="C13" s="63" t="s">
        <v>17</v>
      </c>
      <c r="D13" s="67" t="s">
        <v>0</v>
      </c>
      <c r="E13" s="63" t="s">
        <v>17</v>
      </c>
      <c r="F13" s="69" t="s">
        <v>18</v>
      </c>
      <c r="G13" s="71" t="s">
        <v>1</v>
      </c>
      <c r="H13" s="72"/>
      <c r="I13" s="58"/>
      <c r="J13" s="76" t="s">
        <v>19</v>
      </c>
      <c r="K13" s="77"/>
      <c r="L13" s="77"/>
      <c r="M13" s="77"/>
      <c r="N13" s="78"/>
      <c r="O13" s="82" t="s">
        <v>13</v>
      </c>
      <c r="P13" s="82"/>
      <c r="Q13" s="82"/>
      <c r="R13" s="82"/>
      <c r="S13" s="83"/>
      <c r="T13" s="58" t="s">
        <v>20</v>
      </c>
    </row>
    <row r="14" spans="1:20" ht="15.75" thickBot="1">
      <c r="A14" s="64"/>
      <c r="B14" s="65"/>
      <c r="C14" s="64"/>
      <c r="D14" s="68"/>
      <c r="E14" s="64"/>
      <c r="F14" s="70"/>
      <c r="G14" s="73"/>
      <c r="H14" s="74"/>
      <c r="I14" s="75"/>
      <c r="J14" s="79"/>
      <c r="K14" s="80"/>
      <c r="L14" s="80"/>
      <c r="M14" s="80"/>
      <c r="N14" s="81"/>
      <c r="O14" s="84"/>
      <c r="P14" s="84"/>
      <c r="Q14" s="84"/>
      <c r="R14" s="84"/>
      <c r="S14" s="85"/>
      <c r="T14" s="59"/>
    </row>
    <row r="15" spans="1:20" ht="33.75">
      <c r="A15" s="64"/>
      <c r="B15" s="66"/>
      <c r="C15" s="64"/>
      <c r="D15" s="68"/>
      <c r="E15" s="64"/>
      <c r="F15" s="68"/>
      <c r="G15" s="1" t="s">
        <v>2</v>
      </c>
      <c r="H15" s="1" t="s">
        <v>21</v>
      </c>
      <c r="I15" s="1" t="s">
        <v>22</v>
      </c>
      <c r="J15" s="1" t="s">
        <v>12</v>
      </c>
      <c r="K15" s="1" t="s">
        <v>23</v>
      </c>
      <c r="L15" s="1" t="s">
        <v>24</v>
      </c>
      <c r="M15" s="1" t="s">
        <v>2</v>
      </c>
      <c r="N15" s="1" t="s">
        <v>25</v>
      </c>
      <c r="O15" s="2" t="s">
        <v>3</v>
      </c>
      <c r="P15" s="2" t="s">
        <v>4</v>
      </c>
      <c r="Q15" s="2" t="s">
        <v>10</v>
      </c>
      <c r="R15" s="2" t="s">
        <v>5</v>
      </c>
      <c r="S15" s="2" t="s">
        <v>6</v>
      </c>
      <c r="T15" s="59"/>
    </row>
    <row r="16" spans="1:20" ht="87" customHeight="1">
      <c r="A16" s="55">
        <f>+C16+C30</f>
        <v>240558.5525</v>
      </c>
      <c r="B16" s="54" t="s">
        <v>27</v>
      </c>
      <c r="C16" s="22">
        <f>+E16</f>
        <v>196630.46899999998</v>
      </c>
      <c r="D16" s="23" t="s">
        <v>36</v>
      </c>
      <c r="E16" s="24">
        <v>196630.46899999998</v>
      </c>
      <c r="F16" s="18" t="s">
        <v>28</v>
      </c>
      <c r="G16" s="18" t="s">
        <v>29</v>
      </c>
      <c r="H16" s="25">
        <v>892</v>
      </c>
      <c r="I16" s="25">
        <v>892</v>
      </c>
      <c r="J16" s="26"/>
      <c r="K16" s="17" t="s">
        <v>465</v>
      </c>
      <c r="L16" s="18" t="s">
        <v>477</v>
      </c>
      <c r="M16" s="17" t="s">
        <v>476</v>
      </c>
      <c r="N16" s="27">
        <v>47000</v>
      </c>
      <c r="O16" s="28">
        <v>47000</v>
      </c>
      <c r="P16" s="28">
        <v>0</v>
      </c>
      <c r="Q16" s="28">
        <v>0</v>
      </c>
      <c r="R16" s="28">
        <v>0</v>
      </c>
      <c r="S16" s="29">
        <f aca="true" t="shared" si="0" ref="S16:S59">+O16+P16+Q16+R16</f>
        <v>47000</v>
      </c>
      <c r="T16" s="17" t="s">
        <v>527</v>
      </c>
    </row>
    <row r="17" spans="1:20" ht="83.25" customHeight="1">
      <c r="A17" s="54"/>
      <c r="B17" s="54"/>
      <c r="C17" s="22">
        <f>+E17</f>
        <v>16734.508</v>
      </c>
      <c r="D17" s="23" t="s">
        <v>30</v>
      </c>
      <c r="E17" s="24">
        <v>16734.508</v>
      </c>
      <c r="F17" s="17" t="s">
        <v>31</v>
      </c>
      <c r="G17" s="17" t="s">
        <v>32</v>
      </c>
      <c r="H17" s="30">
        <v>645</v>
      </c>
      <c r="I17" s="30">
        <v>645</v>
      </c>
      <c r="J17" s="26"/>
      <c r="K17" s="17" t="s">
        <v>465</v>
      </c>
      <c r="L17" s="18" t="s">
        <v>477</v>
      </c>
      <c r="M17" s="17" t="s">
        <v>476</v>
      </c>
      <c r="N17" s="27">
        <v>4000</v>
      </c>
      <c r="O17" s="28">
        <v>3000</v>
      </c>
      <c r="P17" s="28">
        <v>1000</v>
      </c>
      <c r="Q17" s="28">
        <v>0</v>
      </c>
      <c r="R17" s="28">
        <v>0</v>
      </c>
      <c r="S17" s="29">
        <f t="shared" si="0"/>
        <v>4000</v>
      </c>
      <c r="T17" s="17" t="s">
        <v>527</v>
      </c>
    </row>
    <row r="18" spans="1:20" ht="87.75" customHeight="1">
      <c r="A18" s="54"/>
      <c r="B18" s="54"/>
      <c r="C18" s="22">
        <f>+E18</f>
        <v>29285.389</v>
      </c>
      <c r="D18" s="23" t="s">
        <v>33</v>
      </c>
      <c r="E18" s="24">
        <v>29285.389</v>
      </c>
      <c r="F18" s="17" t="s">
        <v>34</v>
      </c>
      <c r="G18" s="17" t="s">
        <v>35</v>
      </c>
      <c r="H18" s="25">
        <v>788</v>
      </c>
      <c r="I18" s="25">
        <v>788</v>
      </c>
      <c r="J18" s="26"/>
      <c r="K18" s="17" t="s">
        <v>465</v>
      </c>
      <c r="L18" s="18" t="s">
        <v>477</v>
      </c>
      <c r="M18" s="17" t="s">
        <v>476</v>
      </c>
      <c r="N18" s="27">
        <v>7000</v>
      </c>
      <c r="O18" s="28">
        <v>7000</v>
      </c>
      <c r="P18" s="28">
        <v>0</v>
      </c>
      <c r="Q18" s="28">
        <v>0</v>
      </c>
      <c r="R18" s="28">
        <v>0</v>
      </c>
      <c r="S18" s="29">
        <f t="shared" si="0"/>
        <v>7000</v>
      </c>
      <c r="T18" s="17" t="s">
        <v>527</v>
      </c>
    </row>
    <row r="19" spans="1:20" ht="84.75" customHeight="1">
      <c r="A19" s="54"/>
      <c r="B19" s="54"/>
      <c r="C19" s="55">
        <f>+E19+E20+E21+E22+E23</f>
        <v>1675804.04908</v>
      </c>
      <c r="D19" s="56" t="s">
        <v>36</v>
      </c>
      <c r="E19" s="24">
        <v>1297091.71508</v>
      </c>
      <c r="F19" s="17" t="s">
        <v>37</v>
      </c>
      <c r="G19" s="17" t="s">
        <v>38</v>
      </c>
      <c r="H19" s="25">
        <v>708</v>
      </c>
      <c r="I19" s="25">
        <v>708</v>
      </c>
      <c r="J19" s="26"/>
      <c r="K19" s="17" t="s">
        <v>465</v>
      </c>
      <c r="L19" s="18" t="s">
        <v>477</v>
      </c>
      <c r="M19" s="17" t="s">
        <v>476</v>
      </c>
      <c r="N19" s="27">
        <v>310040</v>
      </c>
      <c r="O19" s="29">
        <v>4931</v>
      </c>
      <c r="P19" s="29">
        <v>0</v>
      </c>
      <c r="Q19" s="29">
        <v>0</v>
      </c>
      <c r="R19" s="29">
        <v>305109</v>
      </c>
      <c r="S19" s="29">
        <f t="shared" si="0"/>
        <v>310040</v>
      </c>
      <c r="T19" s="17" t="s">
        <v>527</v>
      </c>
    </row>
    <row r="20" spans="1:20" ht="136.5" customHeight="1">
      <c r="A20" s="54"/>
      <c r="B20" s="54"/>
      <c r="C20" s="54"/>
      <c r="D20" s="56"/>
      <c r="E20" s="24">
        <v>83672.54000000001</v>
      </c>
      <c r="F20" s="17" t="s">
        <v>39</v>
      </c>
      <c r="G20" s="18" t="s">
        <v>40</v>
      </c>
      <c r="H20" s="31">
        <v>12</v>
      </c>
      <c r="I20" s="31">
        <v>12</v>
      </c>
      <c r="J20" s="26"/>
      <c r="K20" s="17" t="s">
        <v>478</v>
      </c>
      <c r="L20" s="18" t="s">
        <v>479</v>
      </c>
      <c r="M20" s="17" t="s">
        <v>476</v>
      </c>
      <c r="N20" s="27">
        <v>20000</v>
      </c>
      <c r="O20" s="29">
        <v>0</v>
      </c>
      <c r="P20" s="29">
        <v>0</v>
      </c>
      <c r="Q20" s="29">
        <v>0</v>
      </c>
      <c r="R20" s="29">
        <v>20000</v>
      </c>
      <c r="S20" s="29">
        <f t="shared" si="0"/>
        <v>20000</v>
      </c>
      <c r="T20" s="17" t="s">
        <v>527</v>
      </c>
    </row>
    <row r="21" spans="1:20" ht="68.25" customHeight="1">
      <c r="A21" s="54"/>
      <c r="B21" s="54"/>
      <c r="C21" s="54"/>
      <c r="D21" s="56"/>
      <c r="E21" s="24">
        <v>203000</v>
      </c>
      <c r="F21" s="32" t="s">
        <v>41</v>
      </c>
      <c r="G21" s="17" t="s">
        <v>42</v>
      </c>
      <c r="H21" s="33">
        <v>0.6</v>
      </c>
      <c r="I21" s="33">
        <v>0.6</v>
      </c>
      <c r="J21" s="26"/>
      <c r="K21" s="18" t="s">
        <v>466</v>
      </c>
      <c r="L21" s="18" t="s">
        <v>480</v>
      </c>
      <c r="M21" s="17" t="s">
        <v>42</v>
      </c>
      <c r="N21" s="27">
        <v>100000</v>
      </c>
      <c r="O21" s="29">
        <v>0</v>
      </c>
      <c r="P21" s="29">
        <v>0</v>
      </c>
      <c r="Q21" s="29">
        <v>0</v>
      </c>
      <c r="R21" s="29">
        <v>100000</v>
      </c>
      <c r="S21" s="29">
        <f t="shared" si="0"/>
        <v>100000</v>
      </c>
      <c r="T21" s="17" t="s">
        <v>527</v>
      </c>
    </row>
    <row r="22" spans="1:20" ht="81.75" customHeight="1">
      <c r="A22" s="54"/>
      <c r="B22" s="54"/>
      <c r="C22" s="54"/>
      <c r="D22" s="56"/>
      <c r="E22" s="24">
        <v>8367.254</v>
      </c>
      <c r="F22" s="32" t="s">
        <v>43</v>
      </c>
      <c r="G22" s="18" t="s">
        <v>44</v>
      </c>
      <c r="H22" s="25">
        <v>100</v>
      </c>
      <c r="I22" s="25">
        <v>100</v>
      </c>
      <c r="J22" s="26"/>
      <c r="K22" s="17" t="s">
        <v>465</v>
      </c>
      <c r="L22" s="18" t="s">
        <v>477</v>
      </c>
      <c r="M22" s="17" t="s">
        <v>476</v>
      </c>
      <c r="N22" s="27">
        <v>2000</v>
      </c>
      <c r="O22" s="29">
        <v>0</v>
      </c>
      <c r="P22" s="29">
        <v>0</v>
      </c>
      <c r="Q22" s="29">
        <v>0</v>
      </c>
      <c r="R22" s="29">
        <v>2000</v>
      </c>
      <c r="S22" s="29">
        <f t="shared" si="0"/>
        <v>2000</v>
      </c>
      <c r="T22" s="17" t="s">
        <v>527</v>
      </c>
    </row>
    <row r="23" spans="1:20" ht="84" customHeight="1">
      <c r="A23" s="54"/>
      <c r="B23" s="54"/>
      <c r="C23" s="54"/>
      <c r="D23" s="56"/>
      <c r="E23" s="24">
        <v>83672.54000000001</v>
      </c>
      <c r="F23" s="32" t="s">
        <v>45</v>
      </c>
      <c r="G23" s="18" t="s">
        <v>47</v>
      </c>
      <c r="H23" s="31">
        <v>62</v>
      </c>
      <c r="I23" s="31">
        <v>62</v>
      </c>
      <c r="J23" s="26"/>
      <c r="K23" s="17" t="s">
        <v>465</v>
      </c>
      <c r="L23" s="18" t="s">
        <v>477</v>
      </c>
      <c r="M23" s="17" t="s">
        <v>476</v>
      </c>
      <c r="N23" s="27">
        <v>20000</v>
      </c>
      <c r="O23" s="29">
        <v>0</v>
      </c>
      <c r="P23" s="29">
        <v>0</v>
      </c>
      <c r="Q23" s="29">
        <v>0</v>
      </c>
      <c r="R23" s="29">
        <v>20000</v>
      </c>
      <c r="S23" s="29">
        <f t="shared" si="0"/>
        <v>20000</v>
      </c>
      <c r="T23" s="17" t="s">
        <v>527</v>
      </c>
    </row>
    <row r="24" spans="1:20" ht="63.75" customHeight="1">
      <c r="A24" s="54"/>
      <c r="B24" s="54"/>
      <c r="C24" s="55">
        <f>+E24+E25</f>
        <v>33469.016</v>
      </c>
      <c r="D24" s="56" t="s">
        <v>48</v>
      </c>
      <c r="E24" s="24">
        <v>29285.389000000003</v>
      </c>
      <c r="F24" s="32" t="s">
        <v>49</v>
      </c>
      <c r="G24" s="32" t="s">
        <v>46</v>
      </c>
      <c r="H24" s="34">
        <v>30</v>
      </c>
      <c r="I24" s="34">
        <v>30</v>
      </c>
      <c r="J24" s="26"/>
      <c r="K24" s="17" t="s">
        <v>465</v>
      </c>
      <c r="L24" s="18" t="s">
        <v>477</v>
      </c>
      <c r="M24" s="17" t="s">
        <v>476</v>
      </c>
      <c r="N24" s="27">
        <v>7000</v>
      </c>
      <c r="O24" s="29">
        <v>6000</v>
      </c>
      <c r="P24" s="29">
        <v>1000</v>
      </c>
      <c r="Q24" s="29">
        <v>0</v>
      </c>
      <c r="R24" s="29">
        <v>0</v>
      </c>
      <c r="S24" s="29">
        <f t="shared" si="0"/>
        <v>7000</v>
      </c>
      <c r="T24" s="17" t="s">
        <v>527</v>
      </c>
    </row>
    <row r="25" spans="1:20" ht="86.25" customHeight="1">
      <c r="A25" s="54"/>
      <c r="B25" s="54"/>
      <c r="C25" s="54"/>
      <c r="D25" s="56"/>
      <c r="E25" s="24">
        <v>4183.627</v>
      </c>
      <c r="F25" s="32" t="s">
        <v>50</v>
      </c>
      <c r="G25" s="18" t="s">
        <v>51</v>
      </c>
      <c r="H25" s="31">
        <v>20</v>
      </c>
      <c r="I25" s="31">
        <v>20</v>
      </c>
      <c r="J25" s="26"/>
      <c r="K25" s="17" t="s">
        <v>465</v>
      </c>
      <c r="L25" s="18" t="s">
        <v>477</v>
      </c>
      <c r="M25" s="17" t="s">
        <v>476</v>
      </c>
      <c r="N25" s="27">
        <v>1000</v>
      </c>
      <c r="O25" s="29">
        <v>1000</v>
      </c>
      <c r="P25" s="29">
        <v>0</v>
      </c>
      <c r="Q25" s="29">
        <v>0</v>
      </c>
      <c r="R25" s="29">
        <v>0</v>
      </c>
      <c r="S25" s="29">
        <f t="shared" si="0"/>
        <v>1000</v>
      </c>
      <c r="T25" s="17" t="s">
        <v>527</v>
      </c>
    </row>
    <row r="26" spans="1:20" ht="108.75" customHeight="1">
      <c r="A26" s="54"/>
      <c r="B26" s="54"/>
      <c r="C26" s="55">
        <f>+E26+E27</f>
        <v>77928.420129</v>
      </c>
      <c r="D26" s="56" t="s">
        <v>52</v>
      </c>
      <c r="E26" s="24">
        <v>6806.761129</v>
      </c>
      <c r="F26" s="32" t="s">
        <v>53</v>
      </c>
      <c r="G26" s="18" t="s">
        <v>54</v>
      </c>
      <c r="H26" s="31">
        <v>12</v>
      </c>
      <c r="I26" s="31">
        <v>12</v>
      </c>
      <c r="J26" s="26"/>
      <c r="K26" s="17" t="s">
        <v>481</v>
      </c>
      <c r="L26" s="18" t="s">
        <v>482</v>
      </c>
      <c r="M26" s="18" t="s">
        <v>483</v>
      </c>
      <c r="N26" s="27">
        <v>1627</v>
      </c>
      <c r="O26" s="29">
        <v>1627</v>
      </c>
      <c r="P26" s="29">
        <v>0</v>
      </c>
      <c r="Q26" s="29">
        <v>0</v>
      </c>
      <c r="R26" s="29">
        <v>0</v>
      </c>
      <c r="S26" s="29">
        <f t="shared" si="0"/>
        <v>1627</v>
      </c>
      <c r="T26" s="17" t="s">
        <v>527</v>
      </c>
    </row>
    <row r="27" spans="1:20" ht="88.5" customHeight="1">
      <c r="A27" s="54"/>
      <c r="B27" s="54"/>
      <c r="C27" s="55"/>
      <c r="D27" s="56"/>
      <c r="E27" s="24">
        <v>71121.659</v>
      </c>
      <c r="F27" s="32" t="s">
        <v>55</v>
      </c>
      <c r="G27" s="18" t="s">
        <v>56</v>
      </c>
      <c r="H27" s="31">
        <v>30</v>
      </c>
      <c r="I27" s="31">
        <v>30</v>
      </c>
      <c r="J27" s="26"/>
      <c r="K27" s="17" t="s">
        <v>465</v>
      </c>
      <c r="L27" s="18" t="s">
        <v>477</v>
      </c>
      <c r="M27" s="17" t="s">
        <v>476</v>
      </c>
      <c r="N27" s="27">
        <v>17000</v>
      </c>
      <c r="O27" s="29">
        <v>15000</v>
      </c>
      <c r="P27" s="29">
        <v>2000</v>
      </c>
      <c r="Q27" s="29">
        <v>0</v>
      </c>
      <c r="R27" s="29">
        <v>0</v>
      </c>
      <c r="S27" s="29">
        <f t="shared" si="0"/>
        <v>17000</v>
      </c>
      <c r="T27" s="17" t="s">
        <v>527</v>
      </c>
    </row>
    <row r="28" spans="1:20" ht="85.5" customHeight="1">
      <c r="A28" s="54"/>
      <c r="B28" s="54"/>
      <c r="C28" s="55">
        <f>+E28+E29</f>
        <v>20918.135000000002</v>
      </c>
      <c r="D28" s="56" t="s">
        <v>57</v>
      </c>
      <c r="E28" s="24">
        <v>10459.067500000001</v>
      </c>
      <c r="F28" s="32" t="s">
        <v>58</v>
      </c>
      <c r="G28" s="18" t="s">
        <v>59</v>
      </c>
      <c r="H28" s="25">
        <v>124</v>
      </c>
      <c r="I28" s="25">
        <v>124</v>
      </c>
      <c r="J28" s="26"/>
      <c r="K28" s="17" t="s">
        <v>465</v>
      </c>
      <c r="L28" s="18" t="s">
        <v>477</v>
      </c>
      <c r="M28" s="17" t="s">
        <v>476</v>
      </c>
      <c r="N28" s="27">
        <v>2500</v>
      </c>
      <c r="O28" s="29">
        <v>2000</v>
      </c>
      <c r="P28" s="29">
        <v>500</v>
      </c>
      <c r="Q28" s="29">
        <v>0</v>
      </c>
      <c r="R28" s="29">
        <v>0</v>
      </c>
      <c r="S28" s="29">
        <f t="shared" si="0"/>
        <v>2500</v>
      </c>
      <c r="T28" s="17" t="s">
        <v>527</v>
      </c>
    </row>
    <row r="29" spans="1:20" ht="86.25" customHeight="1">
      <c r="A29" s="54"/>
      <c r="B29" s="54"/>
      <c r="C29" s="54"/>
      <c r="D29" s="56"/>
      <c r="E29" s="24">
        <v>10459.067500000001</v>
      </c>
      <c r="F29" s="32" t="s">
        <v>60</v>
      </c>
      <c r="G29" s="18" t="s">
        <v>61</v>
      </c>
      <c r="H29" s="31">
        <v>5</v>
      </c>
      <c r="I29" s="31">
        <v>5</v>
      </c>
      <c r="J29" s="26"/>
      <c r="K29" s="17" t="s">
        <v>465</v>
      </c>
      <c r="L29" s="18" t="s">
        <v>477</v>
      </c>
      <c r="M29" s="17" t="s">
        <v>476</v>
      </c>
      <c r="N29" s="27">
        <v>2500</v>
      </c>
      <c r="O29" s="29">
        <v>2000</v>
      </c>
      <c r="P29" s="29">
        <v>500</v>
      </c>
      <c r="Q29" s="29">
        <v>0</v>
      </c>
      <c r="R29" s="29">
        <v>0</v>
      </c>
      <c r="S29" s="29">
        <f t="shared" si="0"/>
        <v>2500</v>
      </c>
      <c r="T29" s="17" t="s">
        <v>527</v>
      </c>
    </row>
    <row r="30" spans="1:20" ht="75" customHeight="1">
      <c r="A30" s="54"/>
      <c r="B30" s="54"/>
      <c r="C30" s="55">
        <f>+E30+E31</f>
        <v>43928.08350000001</v>
      </c>
      <c r="D30" s="53" t="s">
        <v>62</v>
      </c>
      <c r="E30" s="24">
        <v>2091.8135</v>
      </c>
      <c r="F30" s="32" t="s">
        <v>63</v>
      </c>
      <c r="G30" s="18" t="s">
        <v>64</v>
      </c>
      <c r="H30" s="31">
        <v>0</v>
      </c>
      <c r="I30" s="31">
        <v>0</v>
      </c>
      <c r="J30" s="26"/>
      <c r="K30" s="18" t="s">
        <v>467</v>
      </c>
      <c r="L30" s="18" t="s">
        <v>484</v>
      </c>
      <c r="M30" s="18" t="s">
        <v>64</v>
      </c>
      <c r="N30" s="27">
        <v>500</v>
      </c>
      <c r="O30" s="29">
        <v>500</v>
      </c>
      <c r="P30" s="29">
        <v>0</v>
      </c>
      <c r="Q30" s="29">
        <v>0</v>
      </c>
      <c r="R30" s="29">
        <v>0</v>
      </c>
      <c r="S30" s="29">
        <f t="shared" si="0"/>
        <v>500</v>
      </c>
      <c r="T30" s="17" t="s">
        <v>527</v>
      </c>
    </row>
    <row r="31" spans="1:20" ht="69" customHeight="1">
      <c r="A31" s="54"/>
      <c r="B31" s="54"/>
      <c r="C31" s="54"/>
      <c r="D31" s="57"/>
      <c r="E31" s="24">
        <v>41836.270000000004</v>
      </c>
      <c r="F31" s="32" t="s">
        <v>65</v>
      </c>
      <c r="G31" s="18" t="s">
        <v>66</v>
      </c>
      <c r="H31" s="31">
        <v>37</v>
      </c>
      <c r="I31" s="31">
        <v>37</v>
      </c>
      <c r="J31" s="26"/>
      <c r="K31" s="17" t="s">
        <v>465</v>
      </c>
      <c r="L31" s="18" t="s">
        <v>477</v>
      </c>
      <c r="M31" s="17" t="s">
        <v>476</v>
      </c>
      <c r="N31" s="27">
        <v>10000</v>
      </c>
      <c r="O31" s="29">
        <v>10000</v>
      </c>
      <c r="P31" s="29">
        <v>0</v>
      </c>
      <c r="Q31" s="29">
        <v>0</v>
      </c>
      <c r="R31" s="29">
        <v>0</v>
      </c>
      <c r="S31" s="29">
        <f t="shared" si="0"/>
        <v>10000</v>
      </c>
      <c r="T31" s="17" t="s">
        <v>527</v>
      </c>
    </row>
    <row r="32" spans="1:20" ht="105.75" customHeight="1">
      <c r="A32" s="55">
        <f>+C32</f>
        <v>4183.627</v>
      </c>
      <c r="B32" s="54" t="s">
        <v>297</v>
      </c>
      <c r="C32" s="22">
        <f>+E32</f>
        <v>4183.627</v>
      </c>
      <c r="D32" s="23" t="s">
        <v>67</v>
      </c>
      <c r="E32" s="24">
        <v>4183.627</v>
      </c>
      <c r="F32" s="32" t="s">
        <v>68</v>
      </c>
      <c r="G32" s="18" t="s">
        <v>69</v>
      </c>
      <c r="H32" s="31">
        <v>12</v>
      </c>
      <c r="I32" s="31">
        <v>12</v>
      </c>
      <c r="J32" s="26"/>
      <c r="K32" s="18" t="s">
        <v>485</v>
      </c>
      <c r="L32" s="18" t="s">
        <v>486</v>
      </c>
      <c r="M32" s="18" t="s">
        <v>502</v>
      </c>
      <c r="N32" s="27">
        <v>1000</v>
      </c>
      <c r="O32" s="29">
        <v>1000</v>
      </c>
      <c r="P32" s="29">
        <v>0</v>
      </c>
      <c r="Q32" s="29">
        <v>0</v>
      </c>
      <c r="R32" s="29">
        <v>0</v>
      </c>
      <c r="S32" s="29">
        <f t="shared" si="0"/>
        <v>1000</v>
      </c>
      <c r="T32" s="17" t="s">
        <v>528</v>
      </c>
    </row>
    <row r="33" spans="1:20" ht="190.5" customHeight="1">
      <c r="A33" s="54"/>
      <c r="B33" s="54"/>
      <c r="C33" s="22">
        <f>+E33</f>
        <v>6275.440500000001</v>
      </c>
      <c r="D33" s="23" t="s">
        <v>70</v>
      </c>
      <c r="E33" s="24">
        <v>6275.440500000001</v>
      </c>
      <c r="F33" s="32" t="s">
        <v>71</v>
      </c>
      <c r="G33" s="18" t="s">
        <v>72</v>
      </c>
      <c r="H33" s="31">
        <v>0</v>
      </c>
      <c r="I33" s="31">
        <v>0</v>
      </c>
      <c r="J33" s="26"/>
      <c r="K33" s="17" t="s">
        <v>491</v>
      </c>
      <c r="L33" s="18" t="s">
        <v>492</v>
      </c>
      <c r="M33" s="18" t="s">
        <v>493</v>
      </c>
      <c r="N33" s="27">
        <v>1500</v>
      </c>
      <c r="O33" s="29">
        <v>500</v>
      </c>
      <c r="P33" s="29">
        <v>1000</v>
      </c>
      <c r="Q33" s="29">
        <v>0</v>
      </c>
      <c r="R33" s="29">
        <v>0</v>
      </c>
      <c r="S33" s="29">
        <f t="shared" si="0"/>
        <v>1500</v>
      </c>
      <c r="T33" s="17" t="s">
        <v>528</v>
      </c>
    </row>
    <row r="34" spans="1:20" ht="114" customHeight="1">
      <c r="A34" s="54"/>
      <c r="B34" s="54"/>
      <c r="C34" s="22">
        <f>+E34</f>
        <v>2091.8135</v>
      </c>
      <c r="D34" s="23" t="s">
        <v>73</v>
      </c>
      <c r="E34" s="24">
        <v>2091.8135</v>
      </c>
      <c r="F34" s="32" t="s">
        <v>74</v>
      </c>
      <c r="G34" s="32" t="s">
        <v>75</v>
      </c>
      <c r="H34" s="25">
        <v>2</v>
      </c>
      <c r="I34" s="25">
        <v>2</v>
      </c>
      <c r="J34" s="26"/>
      <c r="K34" s="17" t="s">
        <v>459</v>
      </c>
      <c r="L34" s="18" t="s">
        <v>490</v>
      </c>
      <c r="M34" s="18" t="s">
        <v>489</v>
      </c>
      <c r="N34" s="27">
        <v>500</v>
      </c>
      <c r="O34" s="29">
        <v>500</v>
      </c>
      <c r="P34" s="29">
        <v>0</v>
      </c>
      <c r="Q34" s="29">
        <v>0</v>
      </c>
      <c r="R34" s="29">
        <v>0</v>
      </c>
      <c r="S34" s="29">
        <f t="shared" si="0"/>
        <v>500</v>
      </c>
      <c r="T34" s="17" t="s">
        <v>528</v>
      </c>
    </row>
    <row r="35" spans="1:20" ht="64.5" customHeight="1">
      <c r="A35" s="54"/>
      <c r="B35" s="54"/>
      <c r="C35" s="55">
        <f>+E35+E36</f>
        <v>16734.508</v>
      </c>
      <c r="D35" s="56" t="s">
        <v>76</v>
      </c>
      <c r="E35" s="24">
        <v>12550.881000000001</v>
      </c>
      <c r="F35" s="32" t="s">
        <v>77</v>
      </c>
      <c r="G35" s="18" t="s">
        <v>78</v>
      </c>
      <c r="H35" s="33">
        <v>0</v>
      </c>
      <c r="I35" s="33">
        <v>0</v>
      </c>
      <c r="J35" s="26"/>
      <c r="K35" s="17" t="s">
        <v>487</v>
      </c>
      <c r="L35" s="18" t="s">
        <v>488</v>
      </c>
      <c r="M35" s="18" t="s">
        <v>78</v>
      </c>
      <c r="N35" s="27">
        <v>3000</v>
      </c>
      <c r="O35" s="29">
        <v>1000</v>
      </c>
      <c r="P35" s="29">
        <v>2000</v>
      </c>
      <c r="Q35" s="29">
        <v>0</v>
      </c>
      <c r="R35" s="29">
        <v>0</v>
      </c>
      <c r="S35" s="29">
        <f t="shared" si="0"/>
        <v>3000</v>
      </c>
      <c r="T35" s="17" t="s">
        <v>528</v>
      </c>
    </row>
    <row r="36" spans="1:20" ht="102.75" customHeight="1">
      <c r="A36" s="54"/>
      <c r="B36" s="54"/>
      <c r="C36" s="54"/>
      <c r="D36" s="56"/>
      <c r="E36" s="24">
        <v>4183.627</v>
      </c>
      <c r="F36" s="32" t="s">
        <v>79</v>
      </c>
      <c r="G36" s="32" t="s">
        <v>80</v>
      </c>
      <c r="H36" s="31">
        <v>0</v>
      </c>
      <c r="I36" s="31">
        <v>0</v>
      </c>
      <c r="J36" s="26"/>
      <c r="K36" s="17" t="s">
        <v>459</v>
      </c>
      <c r="L36" s="18" t="s">
        <v>490</v>
      </c>
      <c r="M36" s="18" t="s">
        <v>489</v>
      </c>
      <c r="N36" s="27">
        <v>1000</v>
      </c>
      <c r="O36" s="29">
        <v>500</v>
      </c>
      <c r="P36" s="29">
        <v>500</v>
      </c>
      <c r="Q36" s="29">
        <v>0</v>
      </c>
      <c r="R36" s="29">
        <v>0</v>
      </c>
      <c r="S36" s="29">
        <f t="shared" si="0"/>
        <v>1000</v>
      </c>
      <c r="T36" s="17" t="s">
        <v>528</v>
      </c>
    </row>
    <row r="37" spans="1:20" ht="100.5" customHeight="1">
      <c r="A37" s="54"/>
      <c r="B37" s="54"/>
      <c r="C37" s="35"/>
      <c r="D37" s="23" t="s">
        <v>81</v>
      </c>
      <c r="E37" s="24">
        <v>0</v>
      </c>
      <c r="F37" s="32" t="s">
        <v>82</v>
      </c>
      <c r="G37" s="18" t="s">
        <v>83</v>
      </c>
      <c r="H37" s="31">
        <v>0</v>
      </c>
      <c r="I37" s="31">
        <v>0</v>
      </c>
      <c r="J37" s="26"/>
      <c r="K37" s="17" t="s">
        <v>459</v>
      </c>
      <c r="L37" s="18" t="s">
        <v>490</v>
      </c>
      <c r="M37" s="18" t="s">
        <v>489</v>
      </c>
      <c r="N37" s="27">
        <v>0</v>
      </c>
      <c r="O37" s="29"/>
      <c r="P37" s="29"/>
      <c r="Q37" s="29"/>
      <c r="R37" s="29"/>
      <c r="S37" s="29">
        <f t="shared" si="0"/>
        <v>0</v>
      </c>
      <c r="T37" s="17" t="s">
        <v>528</v>
      </c>
    </row>
    <row r="38" spans="1:20" ht="95.25" customHeight="1">
      <c r="A38" s="55">
        <f>+C38</f>
        <v>4183.627</v>
      </c>
      <c r="B38" s="54" t="s">
        <v>296</v>
      </c>
      <c r="C38" s="22">
        <f>+E38</f>
        <v>4183.627</v>
      </c>
      <c r="D38" s="23" t="s">
        <v>84</v>
      </c>
      <c r="E38" s="24">
        <v>4183.627</v>
      </c>
      <c r="F38" s="18" t="s">
        <v>85</v>
      </c>
      <c r="G38" s="18" t="s">
        <v>86</v>
      </c>
      <c r="H38" s="31">
        <v>1</v>
      </c>
      <c r="I38" s="31">
        <v>1</v>
      </c>
      <c r="J38" s="26"/>
      <c r="K38" s="17" t="s">
        <v>494</v>
      </c>
      <c r="L38" s="18" t="s">
        <v>495</v>
      </c>
      <c r="M38" s="18" t="s">
        <v>496</v>
      </c>
      <c r="N38" s="27">
        <v>1000</v>
      </c>
      <c r="O38" s="29">
        <v>1000</v>
      </c>
      <c r="P38" s="29">
        <v>0</v>
      </c>
      <c r="Q38" s="29">
        <v>0</v>
      </c>
      <c r="R38" s="29">
        <v>0</v>
      </c>
      <c r="S38" s="29">
        <f t="shared" si="0"/>
        <v>1000</v>
      </c>
      <c r="T38" s="17" t="s">
        <v>529</v>
      </c>
    </row>
    <row r="39" spans="1:20" ht="122.25" customHeight="1">
      <c r="A39" s="54"/>
      <c r="B39" s="54"/>
      <c r="C39" s="55">
        <f>+E39+E40</f>
        <v>167095.881</v>
      </c>
      <c r="D39" s="56" t="s">
        <v>87</v>
      </c>
      <c r="E39" s="24">
        <v>12550.881000000001</v>
      </c>
      <c r="F39" s="32" t="s">
        <v>88</v>
      </c>
      <c r="G39" s="32" t="s">
        <v>89</v>
      </c>
      <c r="H39" s="31">
        <v>12</v>
      </c>
      <c r="I39" s="31">
        <v>12</v>
      </c>
      <c r="J39" s="26"/>
      <c r="K39" s="17" t="s">
        <v>462</v>
      </c>
      <c r="L39" s="18" t="s">
        <v>497</v>
      </c>
      <c r="M39" s="18" t="s">
        <v>500</v>
      </c>
      <c r="N39" s="27">
        <v>3000</v>
      </c>
      <c r="O39" s="29">
        <v>3000</v>
      </c>
      <c r="P39" s="29">
        <v>0</v>
      </c>
      <c r="Q39" s="29">
        <v>0</v>
      </c>
      <c r="R39" s="29">
        <v>0</v>
      </c>
      <c r="S39" s="29">
        <f t="shared" si="0"/>
        <v>3000</v>
      </c>
      <c r="T39" s="17" t="s">
        <v>529</v>
      </c>
    </row>
    <row r="40" spans="1:20" ht="74.25" customHeight="1">
      <c r="A40" s="54"/>
      <c r="B40" s="54"/>
      <c r="C40" s="54"/>
      <c r="D40" s="56"/>
      <c r="E40" s="24">
        <v>154545</v>
      </c>
      <c r="F40" s="32" t="s">
        <v>90</v>
      </c>
      <c r="G40" s="18" t="s">
        <v>91</v>
      </c>
      <c r="H40" s="31">
        <v>100</v>
      </c>
      <c r="I40" s="31">
        <v>100</v>
      </c>
      <c r="J40" s="26"/>
      <c r="K40" s="18" t="s">
        <v>460</v>
      </c>
      <c r="L40" s="18" t="s">
        <v>499</v>
      </c>
      <c r="M40" s="18" t="s">
        <v>501</v>
      </c>
      <c r="N40" s="27">
        <v>50000</v>
      </c>
      <c r="O40" s="29">
        <v>0</v>
      </c>
      <c r="P40" s="29">
        <v>0</v>
      </c>
      <c r="Q40" s="29">
        <v>0</v>
      </c>
      <c r="R40" s="29">
        <v>50000</v>
      </c>
      <c r="S40" s="29">
        <f t="shared" si="0"/>
        <v>50000</v>
      </c>
      <c r="T40" s="17" t="s">
        <v>529</v>
      </c>
    </row>
    <row r="41" spans="1:20" ht="101.25" customHeight="1">
      <c r="A41" s="54"/>
      <c r="B41" s="54"/>
      <c r="C41" s="22">
        <f>+E41</f>
        <v>20035.389703</v>
      </c>
      <c r="D41" s="23" t="s">
        <v>92</v>
      </c>
      <c r="E41" s="24">
        <v>20035.389703</v>
      </c>
      <c r="F41" s="32" t="s">
        <v>93</v>
      </c>
      <c r="G41" s="18" t="s">
        <v>94</v>
      </c>
      <c r="H41" s="31">
        <v>12</v>
      </c>
      <c r="I41" s="31">
        <v>12</v>
      </c>
      <c r="J41" s="26"/>
      <c r="K41" s="17" t="s">
        <v>462</v>
      </c>
      <c r="L41" s="18" t="s">
        <v>497</v>
      </c>
      <c r="M41" s="18" t="s">
        <v>500</v>
      </c>
      <c r="N41" s="27">
        <v>4789</v>
      </c>
      <c r="O41" s="29">
        <v>3000</v>
      </c>
      <c r="P41" s="29">
        <v>1789</v>
      </c>
      <c r="Q41" s="29">
        <v>0</v>
      </c>
      <c r="R41" s="29">
        <v>0</v>
      </c>
      <c r="S41" s="29">
        <f t="shared" si="0"/>
        <v>4789</v>
      </c>
      <c r="T41" s="17" t="s">
        <v>529</v>
      </c>
    </row>
    <row r="42" spans="1:20" ht="126.75" customHeight="1">
      <c r="A42" s="54"/>
      <c r="B42" s="54"/>
      <c r="C42" s="22">
        <f>+E42</f>
        <v>29285.389</v>
      </c>
      <c r="D42" s="23" t="s">
        <v>95</v>
      </c>
      <c r="E42" s="24">
        <v>29285.389</v>
      </c>
      <c r="F42" s="32" t="s">
        <v>96</v>
      </c>
      <c r="G42" s="18" t="s">
        <v>97</v>
      </c>
      <c r="H42" s="25">
        <v>30</v>
      </c>
      <c r="I42" s="25">
        <v>30</v>
      </c>
      <c r="J42" s="26"/>
      <c r="K42" s="18" t="s">
        <v>461</v>
      </c>
      <c r="L42" s="18" t="s">
        <v>503</v>
      </c>
      <c r="M42" s="18" t="s">
        <v>504</v>
      </c>
      <c r="N42" s="27">
        <v>7000</v>
      </c>
      <c r="O42" s="29">
        <v>7000</v>
      </c>
      <c r="P42" s="29">
        <v>0</v>
      </c>
      <c r="Q42" s="29">
        <v>0</v>
      </c>
      <c r="R42" s="29">
        <v>0</v>
      </c>
      <c r="S42" s="29">
        <f t="shared" si="0"/>
        <v>7000</v>
      </c>
      <c r="T42" s="17" t="s">
        <v>529</v>
      </c>
    </row>
    <row r="43" spans="1:20" ht="146.25" customHeight="1">
      <c r="A43" s="54"/>
      <c r="B43" s="54"/>
      <c r="C43" s="22">
        <f>+E43</f>
        <v>16734.508</v>
      </c>
      <c r="D43" s="23" t="s">
        <v>98</v>
      </c>
      <c r="E43" s="24">
        <v>16734.508</v>
      </c>
      <c r="F43" s="32" t="s">
        <v>99</v>
      </c>
      <c r="G43" s="18" t="s">
        <v>100</v>
      </c>
      <c r="H43" s="31">
        <v>12</v>
      </c>
      <c r="I43" s="31">
        <v>12</v>
      </c>
      <c r="J43" s="26"/>
      <c r="K43" s="17" t="s">
        <v>462</v>
      </c>
      <c r="L43" s="18" t="s">
        <v>497</v>
      </c>
      <c r="M43" s="18" t="s">
        <v>498</v>
      </c>
      <c r="N43" s="27">
        <v>4000</v>
      </c>
      <c r="O43" s="29">
        <v>0</v>
      </c>
      <c r="P43" s="29">
        <v>0</v>
      </c>
      <c r="Q43" s="29">
        <v>0</v>
      </c>
      <c r="R43" s="29">
        <v>4000</v>
      </c>
      <c r="S43" s="29">
        <f t="shared" si="0"/>
        <v>4000</v>
      </c>
      <c r="T43" s="17" t="s">
        <v>529</v>
      </c>
    </row>
    <row r="44" spans="1:20" ht="114.75" customHeight="1">
      <c r="A44" s="55">
        <f>+C44</f>
        <v>16734.508</v>
      </c>
      <c r="B44" s="54" t="s">
        <v>101</v>
      </c>
      <c r="C44" s="22">
        <f>+E44</f>
        <v>16734.508</v>
      </c>
      <c r="D44" s="23" t="s">
        <v>102</v>
      </c>
      <c r="E44" s="24">
        <v>16734.508</v>
      </c>
      <c r="F44" s="32" t="s">
        <v>103</v>
      </c>
      <c r="G44" s="32" t="s">
        <v>104</v>
      </c>
      <c r="H44" s="31">
        <v>25</v>
      </c>
      <c r="I44" s="31">
        <v>25</v>
      </c>
      <c r="J44" s="26"/>
      <c r="K44" s="17" t="s">
        <v>452</v>
      </c>
      <c r="L44" s="17" t="s">
        <v>507</v>
      </c>
      <c r="M44" s="17" t="s">
        <v>505</v>
      </c>
      <c r="N44" s="27">
        <v>4000</v>
      </c>
      <c r="O44" s="29">
        <v>3000</v>
      </c>
      <c r="P44" s="29">
        <v>0</v>
      </c>
      <c r="Q44" s="29">
        <v>0</v>
      </c>
      <c r="R44" s="29">
        <v>1000</v>
      </c>
      <c r="S44" s="29">
        <f t="shared" si="0"/>
        <v>4000</v>
      </c>
      <c r="T44" s="17" t="s">
        <v>528</v>
      </c>
    </row>
    <row r="45" spans="1:20" ht="117" customHeight="1">
      <c r="A45" s="54"/>
      <c r="B45" s="60"/>
      <c r="C45" s="22">
        <f>+E45</f>
        <v>334694.343627</v>
      </c>
      <c r="D45" s="23" t="s">
        <v>105</v>
      </c>
      <c r="E45" s="24">
        <v>334694.343627</v>
      </c>
      <c r="F45" s="32" t="s">
        <v>106</v>
      </c>
      <c r="G45" s="32" t="s">
        <v>107</v>
      </c>
      <c r="H45" s="31">
        <v>12</v>
      </c>
      <c r="I45" s="31">
        <v>0</v>
      </c>
      <c r="J45" s="26"/>
      <c r="K45" s="18" t="s">
        <v>453</v>
      </c>
      <c r="L45" s="17" t="s">
        <v>507</v>
      </c>
      <c r="M45" s="17" t="s">
        <v>506</v>
      </c>
      <c r="N45" s="27">
        <v>80001</v>
      </c>
      <c r="O45" s="29">
        <v>80001</v>
      </c>
      <c r="P45" s="29">
        <v>0</v>
      </c>
      <c r="Q45" s="29">
        <v>0</v>
      </c>
      <c r="R45" s="29">
        <v>0</v>
      </c>
      <c r="S45" s="29">
        <f t="shared" si="0"/>
        <v>80001</v>
      </c>
      <c r="T45" s="17" t="s">
        <v>528</v>
      </c>
    </row>
    <row r="46" spans="1:20" ht="72.75" customHeight="1">
      <c r="A46" s="55">
        <f>+C46</f>
        <v>2197176.945</v>
      </c>
      <c r="B46" s="54" t="s">
        <v>108</v>
      </c>
      <c r="C46" s="55">
        <f>+E46+E47+E48+E49</f>
        <v>2197176.945</v>
      </c>
      <c r="D46" s="56" t="s">
        <v>109</v>
      </c>
      <c r="E46" s="24">
        <v>41836.270000000004</v>
      </c>
      <c r="F46" s="32" t="s">
        <v>110</v>
      </c>
      <c r="G46" s="18" t="s">
        <v>111</v>
      </c>
      <c r="H46" s="31">
        <v>250</v>
      </c>
      <c r="I46" s="31">
        <v>250</v>
      </c>
      <c r="J46" s="26"/>
      <c r="K46" s="17" t="s">
        <v>511</v>
      </c>
      <c r="L46" s="18" t="s">
        <v>512</v>
      </c>
      <c r="M46" s="17" t="s">
        <v>510</v>
      </c>
      <c r="N46" s="27">
        <v>10000</v>
      </c>
      <c r="O46" s="29">
        <v>10000</v>
      </c>
      <c r="P46" s="29">
        <v>0</v>
      </c>
      <c r="Q46" s="29">
        <v>0</v>
      </c>
      <c r="R46" s="29">
        <v>0</v>
      </c>
      <c r="S46" s="29">
        <f t="shared" si="0"/>
        <v>10000</v>
      </c>
      <c r="T46" s="17" t="s">
        <v>528</v>
      </c>
    </row>
    <row r="47" spans="1:20" ht="71.25" customHeight="1">
      <c r="A47" s="54"/>
      <c r="B47" s="54"/>
      <c r="C47" s="55"/>
      <c r="D47" s="57"/>
      <c r="E47" s="24">
        <v>2000000</v>
      </c>
      <c r="F47" s="32" t="s">
        <v>112</v>
      </c>
      <c r="G47" s="18" t="s">
        <v>113</v>
      </c>
      <c r="H47" s="31">
        <v>12</v>
      </c>
      <c r="I47" s="31">
        <v>12</v>
      </c>
      <c r="J47" s="26"/>
      <c r="K47" s="18" t="s">
        <v>458</v>
      </c>
      <c r="L47" s="18" t="s">
        <v>509</v>
      </c>
      <c r="M47" s="17" t="s">
        <v>508</v>
      </c>
      <c r="N47" s="27">
        <v>0</v>
      </c>
      <c r="O47" s="29">
        <v>0</v>
      </c>
      <c r="P47" s="29">
        <v>0</v>
      </c>
      <c r="Q47" s="29">
        <v>0</v>
      </c>
      <c r="R47" s="29">
        <v>0</v>
      </c>
      <c r="S47" s="29">
        <f t="shared" si="0"/>
        <v>0</v>
      </c>
      <c r="T47" s="17" t="s">
        <v>528</v>
      </c>
    </row>
    <row r="48" spans="1:20" ht="114" customHeight="1">
      <c r="A48" s="54"/>
      <c r="B48" s="54"/>
      <c r="C48" s="55"/>
      <c r="D48" s="57"/>
      <c r="E48" s="24">
        <v>104590.675</v>
      </c>
      <c r="F48" s="32" t="s">
        <v>114</v>
      </c>
      <c r="G48" s="18" t="s">
        <v>115</v>
      </c>
      <c r="H48" s="31">
        <v>20</v>
      </c>
      <c r="I48" s="31">
        <v>20</v>
      </c>
      <c r="J48" s="26"/>
      <c r="K48" s="17" t="s">
        <v>457</v>
      </c>
      <c r="L48" s="18" t="s">
        <v>515</v>
      </c>
      <c r="M48" s="18" t="s">
        <v>516</v>
      </c>
      <c r="N48" s="27">
        <v>25000</v>
      </c>
      <c r="O48" s="29">
        <v>20000</v>
      </c>
      <c r="P48" s="29">
        <v>5000</v>
      </c>
      <c r="Q48" s="29">
        <v>0</v>
      </c>
      <c r="R48" s="29">
        <v>0</v>
      </c>
      <c r="S48" s="29">
        <f t="shared" si="0"/>
        <v>25000</v>
      </c>
      <c r="T48" s="17" t="s">
        <v>528</v>
      </c>
    </row>
    <row r="49" spans="1:20" ht="64.5" customHeight="1">
      <c r="A49" s="54"/>
      <c r="B49" s="54"/>
      <c r="C49" s="55"/>
      <c r="D49" s="57"/>
      <c r="E49" s="24">
        <v>50750</v>
      </c>
      <c r="F49" s="32" t="s">
        <v>116</v>
      </c>
      <c r="G49" s="18" t="s">
        <v>117</v>
      </c>
      <c r="H49" s="31">
        <v>0</v>
      </c>
      <c r="I49" s="31">
        <v>0</v>
      </c>
      <c r="J49" s="26"/>
      <c r="K49" s="18" t="s">
        <v>456</v>
      </c>
      <c r="L49" s="18" t="s">
        <v>517</v>
      </c>
      <c r="M49" s="18" t="s">
        <v>518</v>
      </c>
      <c r="N49" s="27">
        <v>0</v>
      </c>
      <c r="O49" s="29">
        <v>0</v>
      </c>
      <c r="P49" s="29">
        <v>0</v>
      </c>
      <c r="Q49" s="29">
        <v>0</v>
      </c>
      <c r="R49" s="29">
        <v>0</v>
      </c>
      <c r="S49" s="29">
        <f t="shared" si="0"/>
        <v>0</v>
      </c>
      <c r="T49" s="17" t="s">
        <v>528</v>
      </c>
    </row>
    <row r="50" spans="1:20" ht="73.5" customHeight="1">
      <c r="A50" s="54"/>
      <c r="B50" s="54"/>
      <c r="C50" s="55">
        <f>+E50+E51</f>
        <v>399620.05104000005</v>
      </c>
      <c r="D50" s="53" t="s">
        <v>118</v>
      </c>
      <c r="E50" s="24">
        <v>378701.91604000004</v>
      </c>
      <c r="F50" s="32" t="s">
        <v>119</v>
      </c>
      <c r="G50" s="36" t="s">
        <v>120</v>
      </c>
      <c r="H50" s="31">
        <v>25</v>
      </c>
      <c r="I50" s="31">
        <v>25</v>
      </c>
      <c r="J50" s="26"/>
      <c r="K50" s="17" t="s">
        <v>454</v>
      </c>
      <c r="L50" s="18" t="s">
        <v>513</v>
      </c>
      <c r="M50" s="18" t="s">
        <v>514</v>
      </c>
      <c r="N50" s="27">
        <v>90520</v>
      </c>
      <c r="O50" s="29">
        <v>72520</v>
      </c>
      <c r="P50" s="29">
        <v>10000</v>
      </c>
      <c r="Q50" s="29">
        <v>0</v>
      </c>
      <c r="R50" s="29">
        <v>8000</v>
      </c>
      <c r="S50" s="29">
        <f t="shared" si="0"/>
        <v>90520</v>
      </c>
      <c r="T50" s="17" t="s">
        <v>528</v>
      </c>
    </row>
    <row r="51" spans="1:20" ht="72" customHeight="1">
      <c r="A51" s="54"/>
      <c r="B51" s="54"/>
      <c r="C51" s="54"/>
      <c r="D51" s="57"/>
      <c r="E51" s="24">
        <v>20918.135000000002</v>
      </c>
      <c r="F51" s="32" t="s">
        <v>121</v>
      </c>
      <c r="G51" s="32" t="s">
        <v>122</v>
      </c>
      <c r="H51" s="25">
        <v>20</v>
      </c>
      <c r="I51" s="25">
        <v>20</v>
      </c>
      <c r="J51" s="26"/>
      <c r="K51" s="17" t="s">
        <v>454</v>
      </c>
      <c r="L51" s="18" t="s">
        <v>513</v>
      </c>
      <c r="M51" s="18" t="s">
        <v>514</v>
      </c>
      <c r="N51" s="27">
        <v>5000</v>
      </c>
      <c r="O51" s="29">
        <v>5000</v>
      </c>
      <c r="P51" s="29">
        <v>0</v>
      </c>
      <c r="Q51" s="29">
        <v>0</v>
      </c>
      <c r="R51" s="29">
        <v>0</v>
      </c>
      <c r="S51" s="29">
        <f t="shared" si="0"/>
        <v>5000</v>
      </c>
      <c r="T51" s="17" t="s">
        <v>528</v>
      </c>
    </row>
    <row r="52" spans="1:20" ht="153.75" customHeight="1">
      <c r="A52" s="54"/>
      <c r="B52" s="54"/>
      <c r="C52" s="22">
        <f>+E52</f>
        <v>16734.508</v>
      </c>
      <c r="D52" s="23" t="s">
        <v>123</v>
      </c>
      <c r="E52" s="24">
        <v>16734.508</v>
      </c>
      <c r="F52" s="32" t="s">
        <v>124</v>
      </c>
      <c r="G52" s="32" t="s">
        <v>125</v>
      </c>
      <c r="H52" s="31">
        <v>12</v>
      </c>
      <c r="I52" s="31">
        <v>12</v>
      </c>
      <c r="J52" s="26"/>
      <c r="K52" s="17" t="s">
        <v>455</v>
      </c>
      <c r="L52" s="18" t="s">
        <v>519</v>
      </c>
      <c r="M52" s="18" t="s">
        <v>520</v>
      </c>
      <c r="N52" s="27">
        <v>4000</v>
      </c>
      <c r="O52" s="29">
        <v>4000</v>
      </c>
      <c r="P52" s="29">
        <v>0</v>
      </c>
      <c r="Q52" s="29">
        <v>0</v>
      </c>
      <c r="R52" s="29">
        <v>0</v>
      </c>
      <c r="S52" s="29">
        <f t="shared" si="0"/>
        <v>4000</v>
      </c>
      <c r="T52" s="17" t="s">
        <v>528</v>
      </c>
    </row>
    <row r="53" spans="1:20" ht="132" customHeight="1">
      <c r="A53" s="55">
        <f>+C53</f>
        <v>92039.79400000001</v>
      </c>
      <c r="B53" s="54" t="s">
        <v>126</v>
      </c>
      <c r="C53" s="55">
        <f>+E53+E54+E55</f>
        <v>92039.79400000001</v>
      </c>
      <c r="D53" s="56" t="s">
        <v>127</v>
      </c>
      <c r="E53" s="24">
        <v>62754.405</v>
      </c>
      <c r="F53" s="32" t="s">
        <v>128</v>
      </c>
      <c r="G53" s="18" t="s">
        <v>129</v>
      </c>
      <c r="H53" s="31">
        <v>1</v>
      </c>
      <c r="I53" s="31">
        <v>1</v>
      </c>
      <c r="J53" s="26"/>
      <c r="K53" s="17" t="s">
        <v>470</v>
      </c>
      <c r="L53" s="18" t="s">
        <v>524</v>
      </c>
      <c r="M53" s="37" t="s">
        <v>521</v>
      </c>
      <c r="N53" s="27">
        <v>15000</v>
      </c>
      <c r="O53" s="29">
        <v>12000</v>
      </c>
      <c r="P53" s="29">
        <v>3000</v>
      </c>
      <c r="Q53" s="29">
        <v>0</v>
      </c>
      <c r="R53" s="29">
        <v>0</v>
      </c>
      <c r="S53" s="29">
        <f t="shared" si="0"/>
        <v>15000</v>
      </c>
      <c r="T53" s="17" t="s">
        <v>528</v>
      </c>
    </row>
    <row r="54" spans="1:20" ht="75" customHeight="1">
      <c r="A54" s="54"/>
      <c r="B54" s="54"/>
      <c r="C54" s="54"/>
      <c r="D54" s="56"/>
      <c r="E54" s="24">
        <v>20918.135000000002</v>
      </c>
      <c r="F54" s="32" t="s">
        <v>130</v>
      </c>
      <c r="G54" s="32" t="s">
        <v>131</v>
      </c>
      <c r="H54" s="38">
        <v>1</v>
      </c>
      <c r="I54" s="38">
        <v>1</v>
      </c>
      <c r="J54" s="26"/>
      <c r="K54" s="18" t="s">
        <v>468</v>
      </c>
      <c r="L54" s="18" t="s">
        <v>524</v>
      </c>
      <c r="M54" s="37" t="s">
        <v>523</v>
      </c>
      <c r="N54" s="27">
        <v>5000</v>
      </c>
      <c r="O54" s="29">
        <v>3000</v>
      </c>
      <c r="P54" s="29">
        <v>2000</v>
      </c>
      <c r="Q54" s="29">
        <v>0</v>
      </c>
      <c r="R54" s="29">
        <v>0</v>
      </c>
      <c r="S54" s="29">
        <f t="shared" si="0"/>
        <v>5000</v>
      </c>
      <c r="T54" s="17" t="s">
        <v>528</v>
      </c>
    </row>
    <row r="55" spans="1:20" ht="102.75" customHeight="1">
      <c r="A55" s="54"/>
      <c r="B55" s="54"/>
      <c r="C55" s="54"/>
      <c r="D55" s="56"/>
      <c r="E55" s="24">
        <v>8367.254</v>
      </c>
      <c r="F55" s="32" t="s">
        <v>132</v>
      </c>
      <c r="G55" s="18" t="s">
        <v>133</v>
      </c>
      <c r="H55" s="31">
        <v>2</v>
      </c>
      <c r="I55" s="31">
        <v>2</v>
      </c>
      <c r="J55" s="26"/>
      <c r="K55" s="17" t="s">
        <v>469</v>
      </c>
      <c r="L55" s="18" t="s">
        <v>524</v>
      </c>
      <c r="M55" s="37" t="s">
        <v>522</v>
      </c>
      <c r="N55" s="27">
        <v>2000</v>
      </c>
      <c r="O55" s="29">
        <v>2000</v>
      </c>
      <c r="P55" s="29">
        <v>0</v>
      </c>
      <c r="Q55" s="29">
        <v>0</v>
      </c>
      <c r="R55" s="29">
        <v>0</v>
      </c>
      <c r="S55" s="29">
        <f t="shared" si="0"/>
        <v>2000</v>
      </c>
      <c r="T55" s="17" t="s">
        <v>528</v>
      </c>
    </row>
    <row r="56" spans="1:20" ht="84.75" customHeight="1">
      <c r="A56" s="54"/>
      <c r="B56" s="54"/>
      <c r="C56" s="55">
        <f>+E56+E57+E58+E59</f>
        <v>20918.135000000002</v>
      </c>
      <c r="D56" s="56" t="s">
        <v>134</v>
      </c>
      <c r="E56" s="24">
        <v>4183.627</v>
      </c>
      <c r="F56" s="32" t="s">
        <v>135</v>
      </c>
      <c r="G56" s="18" t="s">
        <v>136</v>
      </c>
      <c r="H56" s="31">
        <v>1</v>
      </c>
      <c r="I56" s="31">
        <v>1</v>
      </c>
      <c r="J56" s="26"/>
      <c r="K56" s="17" t="s">
        <v>470</v>
      </c>
      <c r="L56" s="18" t="s">
        <v>524</v>
      </c>
      <c r="M56" s="37" t="s">
        <v>521</v>
      </c>
      <c r="N56" s="27">
        <v>1000</v>
      </c>
      <c r="O56" s="29">
        <v>1000</v>
      </c>
      <c r="P56" s="29">
        <v>0</v>
      </c>
      <c r="Q56" s="29">
        <v>0</v>
      </c>
      <c r="R56" s="29">
        <v>0</v>
      </c>
      <c r="S56" s="29">
        <f t="shared" si="0"/>
        <v>1000</v>
      </c>
      <c r="T56" s="17" t="s">
        <v>528</v>
      </c>
    </row>
    <row r="57" spans="1:20" ht="91.5" customHeight="1">
      <c r="A57" s="54"/>
      <c r="B57" s="54"/>
      <c r="C57" s="54"/>
      <c r="D57" s="56"/>
      <c r="E57" s="24">
        <v>8367.254</v>
      </c>
      <c r="F57" s="32" t="s">
        <v>137</v>
      </c>
      <c r="G57" s="18" t="s">
        <v>138</v>
      </c>
      <c r="H57" s="25">
        <v>2</v>
      </c>
      <c r="I57" s="25">
        <v>2</v>
      </c>
      <c r="J57" s="26"/>
      <c r="K57" s="17" t="s">
        <v>470</v>
      </c>
      <c r="L57" s="18" t="s">
        <v>524</v>
      </c>
      <c r="M57" s="37" t="s">
        <v>521</v>
      </c>
      <c r="N57" s="27">
        <v>2000</v>
      </c>
      <c r="O57" s="29">
        <v>2000</v>
      </c>
      <c r="P57" s="29">
        <v>0</v>
      </c>
      <c r="Q57" s="29">
        <v>0</v>
      </c>
      <c r="R57" s="29">
        <v>0</v>
      </c>
      <c r="S57" s="29">
        <f t="shared" si="0"/>
        <v>2000</v>
      </c>
      <c r="T57" s="17" t="s">
        <v>528</v>
      </c>
    </row>
    <row r="58" spans="1:20" ht="49.5" customHeight="1">
      <c r="A58" s="54"/>
      <c r="B58" s="54"/>
      <c r="C58" s="54"/>
      <c r="D58" s="56"/>
      <c r="E58" s="24">
        <v>4183.627</v>
      </c>
      <c r="F58" s="32" t="s">
        <v>139</v>
      </c>
      <c r="G58" s="18" t="s">
        <v>140</v>
      </c>
      <c r="H58" s="33">
        <v>0</v>
      </c>
      <c r="I58" s="33">
        <v>0</v>
      </c>
      <c r="J58" s="26"/>
      <c r="K58" s="32" t="s">
        <v>139</v>
      </c>
      <c r="L58" s="18" t="s">
        <v>526</v>
      </c>
      <c r="M58" s="18" t="s">
        <v>525</v>
      </c>
      <c r="N58" s="27">
        <v>1000</v>
      </c>
      <c r="O58" s="29">
        <v>1000</v>
      </c>
      <c r="P58" s="29">
        <v>0</v>
      </c>
      <c r="Q58" s="29">
        <v>0</v>
      </c>
      <c r="R58" s="29">
        <v>0</v>
      </c>
      <c r="S58" s="29">
        <f t="shared" si="0"/>
        <v>1000</v>
      </c>
      <c r="T58" s="17" t="s">
        <v>528</v>
      </c>
    </row>
    <row r="59" spans="1:20" ht="91.5" customHeight="1">
      <c r="A59" s="54"/>
      <c r="B59" s="54"/>
      <c r="C59" s="54"/>
      <c r="D59" s="56"/>
      <c r="E59" s="24">
        <v>4183.627</v>
      </c>
      <c r="F59" s="32" t="s">
        <v>141</v>
      </c>
      <c r="G59" s="18" t="s">
        <v>142</v>
      </c>
      <c r="H59" s="31">
        <v>1</v>
      </c>
      <c r="I59" s="31">
        <v>1</v>
      </c>
      <c r="J59" s="26"/>
      <c r="K59" s="17" t="s">
        <v>470</v>
      </c>
      <c r="L59" s="18" t="s">
        <v>524</v>
      </c>
      <c r="M59" s="37" t="s">
        <v>521</v>
      </c>
      <c r="N59" s="27">
        <v>1000</v>
      </c>
      <c r="O59" s="29">
        <v>1000</v>
      </c>
      <c r="P59" s="29">
        <v>0</v>
      </c>
      <c r="Q59" s="29">
        <v>0</v>
      </c>
      <c r="R59" s="29">
        <v>0</v>
      </c>
      <c r="S59" s="29">
        <f t="shared" si="0"/>
        <v>1000</v>
      </c>
      <c r="T59" s="17" t="s">
        <v>528</v>
      </c>
    </row>
    <row r="60" spans="1:20" ht="106.5" customHeight="1">
      <c r="A60" s="55">
        <f>+C60+C61+C62+C63+C65+C66</f>
        <v>2587567.307666</v>
      </c>
      <c r="B60" s="54" t="s">
        <v>295</v>
      </c>
      <c r="C60" s="22">
        <f>+E60</f>
        <v>1500000</v>
      </c>
      <c r="D60" s="23" t="s">
        <v>143</v>
      </c>
      <c r="E60" s="24">
        <v>1500000</v>
      </c>
      <c r="F60" s="32" t="s">
        <v>144</v>
      </c>
      <c r="G60" s="18" t="s">
        <v>145</v>
      </c>
      <c r="H60" s="33">
        <v>0</v>
      </c>
      <c r="I60" s="33">
        <v>0</v>
      </c>
      <c r="J60" s="26"/>
      <c r="K60" s="39" t="s">
        <v>530</v>
      </c>
      <c r="L60" s="39" t="s">
        <v>429</v>
      </c>
      <c r="M60" s="18" t="s">
        <v>145</v>
      </c>
      <c r="N60" s="27">
        <v>0</v>
      </c>
      <c r="O60" s="29"/>
      <c r="P60" s="29"/>
      <c r="Q60" s="29"/>
      <c r="R60" s="29"/>
      <c r="S60" s="29">
        <f>+O60+P60+Q60+R60</f>
        <v>0</v>
      </c>
      <c r="T60" s="17" t="s">
        <v>528</v>
      </c>
    </row>
    <row r="61" spans="1:20" ht="72" customHeight="1">
      <c r="A61" s="54"/>
      <c r="B61" s="54"/>
      <c r="C61" s="22">
        <f>+E61</f>
        <v>48530.0732</v>
      </c>
      <c r="D61" s="23" t="s">
        <v>146</v>
      </c>
      <c r="E61" s="24">
        <v>48530.0732</v>
      </c>
      <c r="F61" s="32" t="s">
        <v>147</v>
      </c>
      <c r="G61" s="18" t="s">
        <v>148</v>
      </c>
      <c r="H61" s="31">
        <v>1</v>
      </c>
      <c r="I61" s="31">
        <v>1</v>
      </c>
      <c r="J61" s="26"/>
      <c r="K61" s="17" t="s">
        <v>430</v>
      </c>
      <c r="L61" s="18" t="s">
        <v>531</v>
      </c>
      <c r="M61" s="17" t="s">
        <v>532</v>
      </c>
      <c r="N61" s="27">
        <v>11600</v>
      </c>
      <c r="O61" s="29">
        <v>11600</v>
      </c>
      <c r="P61" s="29">
        <v>0</v>
      </c>
      <c r="Q61" s="29">
        <v>0</v>
      </c>
      <c r="R61" s="29">
        <v>0</v>
      </c>
      <c r="S61" s="29">
        <f aca="true" t="shared" si="1" ref="S61:S124">+O61+P61+Q61+R61</f>
        <v>11600</v>
      </c>
      <c r="T61" s="17" t="s">
        <v>528</v>
      </c>
    </row>
    <row r="62" spans="1:20" ht="73.5" customHeight="1">
      <c r="A62" s="54"/>
      <c r="B62" s="54"/>
      <c r="C62" s="22">
        <f>+E62</f>
        <v>82003.272827</v>
      </c>
      <c r="D62" s="23" t="s">
        <v>154</v>
      </c>
      <c r="E62" s="24">
        <v>82003.272827</v>
      </c>
      <c r="F62" s="32" t="s">
        <v>155</v>
      </c>
      <c r="G62" s="18" t="s">
        <v>156</v>
      </c>
      <c r="H62" s="25">
        <v>12</v>
      </c>
      <c r="I62" s="25">
        <v>12</v>
      </c>
      <c r="J62" s="26"/>
      <c r="K62" s="17" t="s">
        <v>433</v>
      </c>
      <c r="L62" s="18" t="s">
        <v>533</v>
      </c>
      <c r="M62" s="18" t="s">
        <v>534</v>
      </c>
      <c r="N62" s="27">
        <v>19601</v>
      </c>
      <c r="O62" s="29">
        <v>19601</v>
      </c>
      <c r="P62" s="29">
        <v>0</v>
      </c>
      <c r="Q62" s="29">
        <v>0</v>
      </c>
      <c r="R62" s="29">
        <v>0</v>
      </c>
      <c r="S62" s="29">
        <f t="shared" si="1"/>
        <v>19601</v>
      </c>
      <c r="T62" s="17" t="s">
        <v>535</v>
      </c>
    </row>
    <row r="63" spans="1:20" ht="64.5" customHeight="1">
      <c r="A63" s="54"/>
      <c r="B63" s="54"/>
      <c r="C63" s="55">
        <f>+E63+E64</f>
        <v>775213.5322189999</v>
      </c>
      <c r="D63" s="23" t="s">
        <v>157</v>
      </c>
      <c r="E63" s="24">
        <v>382479.731221</v>
      </c>
      <c r="F63" s="32" t="s">
        <v>158</v>
      </c>
      <c r="G63" s="32" t="s">
        <v>159</v>
      </c>
      <c r="H63" s="25">
        <v>400</v>
      </c>
      <c r="I63" s="25">
        <v>400</v>
      </c>
      <c r="J63" s="26"/>
      <c r="K63" s="40" t="s">
        <v>431</v>
      </c>
      <c r="L63" s="18" t="s">
        <v>536</v>
      </c>
      <c r="M63" s="17" t="s">
        <v>537</v>
      </c>
      <c r="N63" s="27">
        <v>91423</v>
      </c>
      <c r="O63" s="29">
        <f>+'[1]Plurianual Tona '!$J$15</f>
        <v>89423</v>
      </c>
      <c r="P63" s="29">
        <v>2000</v>
      </c>
      <c r="Q63" s="29">
        <v>0</v>
      </c>
      <c r="R63" s="29">
        <v>0</v>
      </c>
      <c r="S63" s="29">
        <f t="shared" si="1"/>
        <v>91423</v>
      </c>
      <c r="T63" s="17" t="s">
        <v>538</v>
      </c>
    </row>
    <row r="64" spans="1:20" ht="58.5" customHeight="1">
      <c r="A64" s="54"/>
      <c r="B64" s="54"/>
      <c r="C64" s="54"/>
      <c r="D64" s="23" t="s">
        <v>161</v>
      </c>
      <c r="E64" s="24">
        <v>392733.80099799996</v>
      </c>
      <c r="F64" s="32" t="s">
        <v>162</v>
      </c>
      <c r="G64" s="32" t="s">
        <v>163</v>
      </c>
      <c r="H64" s="31">
        <v>1457</v>
      </c>
      <c r="I64" s="31">
        <v>1457</v>
      </c>
      <c r="J64" s="26"/>
      <c r="K64" s="17" t="s">
        <v>434</v>
      </c>
      <c r="L64" s="18" t="s">
        <v>539</v>
      </c>
      <c r="M64" s="17" t="s">
        <v>540</v>
      </c>
      <c r="N64" s="27">
        <v>93874</v>
      </c>
      <c r="O64" s="29">
        <v>93874</v>
      </c>
      <c r="P64" s="29"/>
      <c r="Q64" s="29"/>
      <c r="R64" s="29"/>
      <c r="S64" s="29">
        <f t="shared" si="1"/>
        <v>93874</v>
      </c>
      <c r="T64" s="17" t="s">
        <v>538</v>
      </c>
    </row>
    <row r="65" spans="1:20" ht="60.75" customHeight="1">
      <c r="A65" s="54"/>
      <c r="B65" s="54"/>
      <c r="C65" s="22">
        <f>+E65</f>
        <v>152535.04042</v>
      </c>
      <c r="D65" s="23" t="s">
        <v>160</v>
      </c>
      <c r="E65" s="24">
        <v>152535.04042</v>
      </c>
      <c r="F65" s="32" t="s">
        <v>164</v>
      </c>
      <c r="G65" s="18" t="s">
        <v>165</v>
      </c>
      <c r="H65" s="41">
        <v>1200</v>
      </c>
      <c r="I65" s="41">
        <v>1200</v>
      </c>
      <c r="J65" s="26"/>
      <c r="K65" s="39" t="s">
        <v>435</v>
      </c>
      <c r="L65" s="18" t="s">
        <v>541</v>
      </c>
      <c r="M65" s="17" t="s">
        <v>542</v>
      </c>
      <c r="N65" s="27">
        <v>36460</v>
      </c>
      <c r="O65" s="29">
        <v>16460</v>
      </c>
      <c r="P65" s="29">
        <v>20000</v>
      </c>
      <c r="Q65" s="29">
        <v>0</v>
      </c>
      <c r="R65" s="29">
        <v>0</v>
      </c>
      <c r="S65" s="29">
        <f t="shared" si="1"/>
        <v>36460</v>
      </c>
      <c r="T65" s="17" t="s">
        <v>538</v>
      </c>
    </row>
    <row r="66" spans="1:20" ht="77.25" customHeight="1">
      <c r="A66" s="54"/>
      <c r="B66" s="54"/>
      <c r="C66" s="55">
        <f>+E66+E67</f>
        <v>29285.389000000003</v>
      </c>
      <c r="D66" s="56" t="s">
        <v>149</v>
      </c>
      <c r="E66" s="24">
        <v>12550.881000000001</v>
      </c>
      <c r="F66" s="32" t="s">
        <v>150</v>
      </c>
      <c r="G66" s="32" t="s">
        <v>151</v>
      </c>
      <c r="H66" s="31">
        <v>1</v>
      </c>
      <c r="I66" s="31">
        <v>1</v>
      </c>
      <c r="J66" s="26"/>
      <c r="K66" s="39" t="s">
        <v>432</v>
      </c>
      <c r="L66" s="18" t="s">
        <v>543</v>
      </c>
      <c r="M66" s="18" t="s">
        <v>544</v>
      </c>
      <c r="N66" s="27">
        <v>3000</v>
      </c>
      <c r="O66" s="29">
        <v>2000</v>
      </c>
      <c r="P66" s="29">
        <v>1000</v>
      </c>
      <c r="Q66" s="29">
        <v>0</v>
      </c>
      <c r="R66" s="29">
        <v>0</v>
      </c>
      <c r="S66" s="29">
        <f t="shared" si="1"/>
        <v>3000</v>
      </c>
      <c r="T66" s="17" t="s">
        <v>528</v>
      </c>
    </row>
    <row r="67" spans="1:20" ht="86.25" customHeight="1">
      <c r="A67" s="54"/>
      <c r="B67" s="54"/>
      <c r="C67" s="54"/>
      <c r="D67" s="56"/>
      <c r="E67" s="24">
        <v>16734.508</v>
      </c>
      <c r="F67" s="32" t="s">
        <v>152</v>
      </c>
      <c r="G67" s="18" t="s">
        <v>153</v>
      </c>
      <c r="H67" s="31">
        <v>0</v>
      </c>
      <c r="I67" s="31">
        <v>0</v>
      </c>
      <c r="J67" s="26"/>
      <c r="K67" s="39" t="s">
        <v>432</v>
      </c>
      <c r="L67" s="18" t="s">
        <v>545</v>
      </c>
      <c r="M67" s="18" t="s">
        <v>546</v>
      </c>
      <c r="N67" s="27">
        <v>4000</v>
      </c>
      <c r="O67" s="29">
        <v>2000</v>
      </c>
      <c r="P67" s="29">
        <v>2000</v>
      </c>
      <c r="Q67" s="29">
        <v>0</v>
      </c>
      <c r="R67" s="29">
        <v>0</v>
      </c>
      <c r="S67" s="29">
        <f t="shared" si="1"/>
        <v>4000</v>
      </c>
      <c r="T67" s="17" t="s">
        <v>538</v>
      </c>
    </row>
    <row r="68" spans="1:20" ht="78" customHeight="1">
      <c r="A68" s="54"/>
      <c r="B68" s="54"/>
      <c r="C68" s="22">
        <f>+E68</f>
        <v>8367.254</v>
      </c>
      <c r="D68" s="23" t="s">
        <v>166</v>
      </c>
      <c r="E68" s="24">
        <v>8367.254</v>
      </c>
      <c r="F68" s="32" t="s">
        <v>167</v>
      </c>
      <c r="G68" s="18" t="s">
        <v>168</v>
      </c>
      <c r="H68" s="25">
        <v>2</v>
      </c>
      <c r="I68" s="25">
        <v>2</v>
      </c>
      <c r="J68" s="26"/>
      <c r="K68" s="39" t="s">
        <v>547</v>
      </c>
      <c r="L68" s="18" t="s">
        <v>548</v>
      </c>
      <c r="M68" s="17" t="s">
        <v>549</v>
      </c>
      <c r="N68" s="27">
        <v>2000</v>
      </c>
      <c r="O68" s="29">
        <v>0</v>
      </c>
      <c r="P68" s="29">
        <v>0</v>
      </c>
      <c r="Q68" s="29">
        <v>0</v>
      </c>
      <c r="R68" s="29">
        <v>2000</v>
      </c>
      <c r="S68" s="29">
        <f t="shared" si="1"/>
        <v>2000</v>
      </c>
      <c r="T68" s="17" t="s">
        <v>538</v>
      </c>
    </row>
    <row r="69" spans="1:20" ht="87.75" customHeight="1">
      <c r="A69" s="55">
        <f>+C69+C71+C74+C79+C94+C95+C96+C97+C98</f>
        <v>7321803.265343</v>
      </c>
      <c r="B69" s="54" t="s">
        <v>294</v>
      </c>
      <c r="C69" s="55">
        <f>+E69+E70</f>
        <v>7118809.499675999</v>
      </c>
      <c r="D69" s="56" t="s">
        <v>169</v>
      </c>
      <c r="E69" s="24">
        <v>6735589.266476</v>
      </c>
      <c r="F69" s="32" t="s">
        <v>170</v>
      </c>
      <c r="G69" s="18" t="s">
        <v>171</v>
      </c>
      <c r="H69" s="42">
        <v>4764</v>
      </c>
      <c r="I69" s="42">
        <v>4764</v>
      </c>
      <c r="J69" s="26"/>
      <c r="K69" s="18" t="s">
        <v>436</v>
      </c>
      <c r="L69" s="32" t="s">
        <v>550</v>
      </c>
      <c r="M69" s="17" t="s">
        <v>551</v>
      </c>
      <c r="N69" s="27">
        <v>1609988</v>
      </c>
      <c r="O69" s="29">
        <v>860441</v>
      </c>
      <c r="P69" s="29">
        <v>0</v>
      </c>
      <c r="Q69" s="29">
        <v>0</v>
      </c>
      <c r="R69" s="29">
        <v>749547</v>
      </c>
      <c r="S69" s="29">
        <f t="shared" si="1"/>
        <v>1609988</v>
      </c>
      <c r="T69" s="17" t="s">
        <v>552</v>
      </c>
    </row>
    <row r="70" spans="1:20" ht="49.5" customHeight="1">
      <c r="A70" s="54"/>
      <c r="B70" s="54"/>
      <c r="C70" s="54"/>
      <c r="D70" s="56"/>
      <c r="E70" s="24">
        <v>383220.2332</v>
      </c>
      <c r="F70" s="32" t="s">
        <v>172</v>
      </c>
      <c r="G70" s="18" t="s">
        <v>173</v>
      </c>
      <c r="H70" s="31">
        <v>4814</v>
      </c>
      <c r="I70" s="31">
        <v>4814</v>
      </c>
      <c r="J70" s="26"/>
      <c r="K70" s="18" t="s">
        <v>436</v>
      </c>
      <c r="L70" s="32" t="s">
        <v>550</v>
      </c>
      <c r="M70" s="17" t="s">
        <v>551</v>
      </c>
      <c r="N70" s="27">
        <v>91600</v>
      </c>
      <c r="O70" s="29">
        <v>0</v>
      </c>
      <c r="P70" s="29">
        <v>91600</v>
      </c>
      <c r="Q70" s="29">
        <v>0</v>
      </c>
      <c r="R70" s="29">
        <v>0</v>
      </c>
      <c r="S70" s="29">
        <f t="shared" si="1"/>
        <v>91600</v>
      </c>
      <c r="T70" s="17" t="s">
        <v>552</v>
      </c>
    </row>
    <row r="71" spans="1:20" ht="72" customHeight="1">
      <c r="A71" s="54"/>
      <c r="B71" s="54"/>
      <c r="C71" s="55">
        <f>+E71+E72+E73</f>
        <v>33469.016</v>
      </c>
      <c r="D71" s="56" t="s">
        <v>174</v>
      </c>
      <c r="E71" s="24">
        <v>12550.881000000001</v>
      </c>
      <c r="F71" s="32" t="s">
        <v>175</v>
      </c>
      <c r="G71" s="32" t="s">
        <v>176</v>
      </c>
      <c r="H71" s="25">
        <v>131</v>
      </c>
      <c r="I71" s="25">
        <v>131</v>
      </c>
      <c r="J71" s="26"/>
      <c r="K71" s="17" t="s">
        <v>437</v>
      </c>
      <c r="L71" s="18" t="s">
        <v>553</v>
      </c>
      <c r="M71" s="17" t="s">
        <v>554</v>
      </c>
      <c r="N71" s="27">
        <v>3000</v>
      </c>
      <c r="O71" s="29">
        <v>2000</v>
      </c>
      <c r="P71" s="29">
        <v>1000</v>
      </c>
      <c r="Q71" s="29">
        <v>0</v>
      </c>
      <c r="R71" s="29">
        <v>0</v>
      </c>
      <c r="S71" s="29">
        <f t="shared" si="1"/>
        <v>3000</v>
      </c>
      <c r="T71" s="17" t="s">
        <v>552</v>
      </c>
    </row>
    <row r="72" spans="1:20" ht="69" customHeight="1">
      <c r="A72" s="54"/>
      <c r="B72" s="54"/>
      <c r="C72" s="54"/>
      <c r="D72" s="56"/>
      <c r="E72" s="24">
        <v>12550.881000000001</v>
      </c>
      <c r="F72" s="32" t="s">
        <v>177</v>
      </c>
      <c r="G72" s="32" t="s">
        <v>178</v>
      </c>
      <c r="H72" s="30">
        <v>771</v>
      </c>
      <c r="I72" s="30">
        <v>771</v>
      </c>
      <c r="J72" s="26"/>
      <c r="K72" s="17" t="s">
        <v>437</v>
      </c>
      <c r="L72" s="18" t="s">
        <v>553</v>
      </c>
      <c r="M72" s="17" t="s">
        <v>554</v>
      </c>
      <c r="N72" s="27">
        <v>3000</v>
      </c>
      <c r="O72" s="29">
        <v>2000</v>
      </c>
      <c r="P72" s="29">
        <v>1000</v>
      </c>
      <c r="Q72" s="29">
        <v>0</v>
      </c>
      <c r="R72" s="29">
        <v>0</v>
      </c>
      <c r="S72" s="29">
        <f t="shared" si="1"/>
        <v>3000</v>
      </c>
      <c r="T72" s="17" t="s">
        <v>552</v>
      </c>
    </row>
    <row r="73" spans="1:20" ht="88.5" customHeight="1">
      <c r="A73" s="54"/>
      <c r="B73" s="54"/>
      <c r="C73" s="54"/>
      <c r="D73" s="56"/>
      <c r="E73" s="24">
        <v>8367.254</v>
      </c>
      <c r="F73" s="32" t="s">
        <v>179</v>
      </c>
      <c r="G73" s="18" t="s">
        <v>180</v>
      </c>
      <c r="H73" s="25">
        <v>4</v>
      </c>
      <c r="I73" s="25">
        <v>4</v>
      </c>
      <c r="J73" s="26"/>
      <c r="K73" s="17" t="s">
        <v>555</v>
      </c>
      <c r="L73" s="18" t="s">
        <v>556</v>
      </c>
      <c r="M73" s="18" t="s">
        <v>557</v>
      </c>
      <c r="N73" s="27">
        <v>2000</v>
      </c>
      <c r="O73" s="29">
        <v>1000</v>
      </c>
      <c r="P73" s="29">
        <v>1000</v>
      </c>
      <c r="Q73" s="29">
        <v>0</v>
      </c>
      <c r="R73" s="29">
        <v>0</v>
      </c>
      <c r="S73" s="29">
        <f t="shared" si="1"/>
        <v>2000</v>
      </c>
      <c r="T73" s="17" t="s">
        <v>552</v>
      </c>
    </row>
    <row r="74" spans="1:20" ht="93.75" customHeight="1">
      <c r="A74" s="54"/>
      <c r="B74" s="54"/>
      <c r="C74" s="55">
        <f>+E74+E75+E76+E77+E78</f>
        <v>33469.016</v>
      </c>
      <c r="D74" s="56" t="s">
        <v>181</v>
      </c>
      <c r="E74" s="24">
        <v>4183.627</v>
      </c>
      <c r="F74" s="32" t="s">
        <v>182</v>
      </c>
      <c r="G74" s="18" t="s">
        <v>183</v>
      </c>
      <c r="H74" s="25">
        <v>200</v>
      </c>
      <c r="I74" s="25">
        <v>200</v>
      </c>
      <c r="J74" s="26"/>
      <c r="K74" s="17" t="s">
        <v>438</v>
      </c>
      <c r="L74" s="18" t="s">
        <v>553</v>
      </c>
      <c r="M74" s="17" t="s">
        <v>558</v>
      </c>
      <c r="N74" s="27">
        <v>1000</v>
      </c>
      <c r="O74" s="29">
        <v>1000</v>
      </c>
      <c r="P74" s="29">
        <v>0</v>
      </c>
      <c r="Q74" s="29">
        <v>0</v>
      </c>
      <c r="R74" s="29">
        <v>0</v>
      </c>
      <c r="S74" s="29">
        <f t="shared" si="1"/>
        <v>1000</v>
      </c>
      <c r="T74" s="17" t="s">
        <v>552</v>
      </c>
    </row>
    <row r="75" spans="1:20" ht="114" customHeight="1">
      <c r="A75" s="54"/>
      <c r="B75" s="54"/>
      <c r="C75" s="54"/>
      <c r="D75" s="56"/>
      <c r="E75" s="24">
        <v>12550.881000000001</v>
      </c>
      <c r="F75" s="32" t="s">
        <v>184</v>
      </c>
      <c r="G75" s="18" t="s">
        <v>185</v>
      </c>
      <c r="H75" s="25">
        <v>2</v>
      </c>
      <c r="I75" s="25">
        <v>2</v>
      </c>
      <c r="J75" s="26"/>
      <c r="K75" s="17" t="s">
        <v>559</v>
      </c>
      <c r="L75" s="18" t="s">
        <v>560</v>
      </c>
      <c r="M75" s="17" t="s">
        <v>561</v>
      </c>
      <c r="N75" s="27">
        <v>3000</v>
      </c>
      <c r="O75" s="29">
        <v>1000</v>
      </c>
      <c r="P75" s="29">
        <v>2000</v>
      </c>
      <c r="Q75" s="29">
        <v>0</v>
      </c>
      <c r="R75" s="29">
        <v>0</v>
      </c>
      <c r="S75" s="29">
        <f t="shared" si="1"/>
        <v>3000</v>
      </c>
      <c r="T75" s="17" t="s">
        <v>552</v>
      </c>
    </row>
    <row r="76" spans="1:20" ht="83.25" customHeight="1">
      <c r="A76" s="54"/>
      <c r="B76" s="54"/>
      <c r="C76" s="54"/>
      <c r="D76" s="56"/>
      <c r="E76" s="24">
        <v>8367.254</v>
      </c>
      <c r="F76" s="32" t="s">
        <v>186</v>
      </c>
      <c r="G76" s="18" t="s">
        <v>187</v>
      </c>
      <c r="H76" s="25">
        <v>12</v>
      </c>
      <c r="I76" s="25">
        <v>12</v>
      </c>
      <c r="J76" s="26"/>
      <c r="K76" s="17" t="s">
        <v>562</v>
      </c>
      <c r="L76" s="18" t="s">
        <v>563</v>
      </c>
      <c r="M76" s="18" t="s">
        <v>564</v>
      </c>
      <c r="N76" s="27">
        <v>2000</v>
      </c>
      <c r="O76" s="29">
        <v>1000</v>
      </c>
      <c r="P76" s="29">
        <v>1000</v>
      </c>
      <c r="Q76" s="29">
        <v>0</v>
      </c>
      <c r="R76" s="29">
        <v>0</v>
      </c>
      <c r="S76" s="29">
        <f t="shared" si="1"/>
        <v>2000</v>
      </c>
      <c r="T76" s="17" t="s">
        <v>552</v>
      </c>
    </row>
    <row r="77" spans="1:20" ht="64.5" customHeight="1">
      <c r="A77" s="54"/>
      <c r="B77" s="54"/>
      <c r="C77" s="54"/>
      <c r="D77" s="56"/>
      <c r="E77" s="24">
        <v>4183.627</v>
      </c>
      <c r="F77" s="32" t="s">
        <v>188</v>
      </c>
      <c r="G77" s="32" t="s">
        <v>189</v>
      </c>
      <c r="H77" s="25">
        <v>200</v>
      </c>
      <c r="I77" s="25">
        <v>200</v>
      </c>
      <c r="J77" s="26"/>
      <c r="K77" s="17" t="s">
        <v>438</v>
      </c>
      <c r="L77" s="18" t="s">
        <v>553</v>
      </c>
      <c r="M77" s="17" t="s">
        <v>558</v>
      </c>
      <c r="N77" s="27">
        <v>1000</v>
      </c>
      <c r="O77" s="29">
        <v>1000</v>
      </c>
      <c r="P77" s="29">
        <v>0</v>
      </c>
      <c r="Q77" s="29">
        <v>0</v>
      </c>
      <c r="R77" s="29">
        <v>0</v>
      </c>
      <c r="S77" s="29">
        <f t="shared" si="1"/>
        <v>1000</v>
      </c>
      <c r="T77" s="17" t="s">
        <v>552</v>
      </c>
    </row>
    <row r="78" spans="1:20" ht="99" customHeight="1">
      <c r="A78" s="54"/>
      <c r="B78" s="54"/>
      <c r="C78" s="54"/>
      <c r="D78" s="56"/>
      <c r="E78" s="24">
        <v>4183.627</v>
      </c>
      <c r="F78" s="32" t="s">
        <v>190</v>
      </c>
      <c r="G78" s="18" t="s">
        <v>191</v>
      </c>
      <c r="H78" s="25">
        <v>100</v>
      </c>
      <c r="I78" s="25">
        <v>100</v>
      </c>
      <c r="J78" s="26"/>
      <c r="K78" s="17" t="s">
        <v>438</v>
      </c>
      <c r="L78" s="18" t="s">
        <v>553</v>
      </c>
      <c r="M78" s="17" t="s">
        <v>558</v>
      </c>
      <c r="N78" s="27">
        <v>1000</v>
      </c>
      <c r="O78" s="29">
        <v>1000</v>
      </c>
      <c r="P78" s="29">
        <v>0</v>
      </c>
      <c r="Q78" s="29">
        <v>0</v>
      </c>
      <c r="R78" s="29">
        <v>0</v>
      </c>
      <c r="S78" s="29">
        <f t="shared" si="1"/>
        <v>1000</v>
      </c>
      <c r="T78" s="17" t="s">
        <v>552</v>
      </c>
    </row>
    <row r="79" spans="1:20" ht="99" customHeight="1">
      <c r="A79" s="54"/>
      <c r="B79" s="54"/>
      <c r="C79" s="55">
        <f>+E79+E80+E81+E82</f>
        <v>121413.03916700001</v>
      </c>
      <c r="D79" s="56" t="s">
        <v>192</v>
      </c>
      <c r="E79" s="24">
        <v>73301.32866700001</v>
      </c>
      <c r="F79" s="18" t="s">
        <v>193</v>
      </c>
      <c r="G79" s="18" t="s">
        <v>194</v>
      </c>
      <c r="H79" s="42">
        <v>6926</v>
      </c>
      <c r="I79" s="42">
        <v>6926</v>
      </c>
      <c r="J79" s="26"/>
      <c r="K79" s="17" t="s">
        <v>438</v>
      </c>
      <c r="L79" s="18" t="s">
        <v>553</v>
      </c>
      <c r="M79" s="17" t="s">
        <v>558</v>
      </c>
      <c r="N79" s="27">
        <v>17521</v>
      </c>
      <c r="O79" s="29">
        <v>6121</v>
      </c>
      <c r="P79" s="29">
        <v>11400</v>
      </c>
      <c r="Q79" s="29">
        <v>0</v>
      </c>
      <c r="R79" s="29">
        <v>0</v>
      </c>
      <c r="S79" s="29">
        <f t="shared" si="1"/>
        <v>17521</v>
      </c>
      <c r="T79" s="17" t="s">
        <v>552</v>
      </c>
    </row>
    <row r="80" spans="1:20" ht="74.25" customHeight="1">
      <c r="A80" s="54"/>
      <c r="B80" s="54"/>
      <c r="C80" s="54"/>
      <c r="D80" s="56"/>
      <c r="E80" s="24">
        <v>0</v>
      </c>
      <c r="F80" s="18" t="s">
        <v>195</v>
      </c>
      <c r="G80" s="18" t="s">
        <v>196</v>
      </c>
      <c r="H80" s="25">
        <v>1</v>
      </c>
      <c r="I80" s="25">
        <v>1</v>
      </c>
      <c r="J80" s="26"/>
      <c r="K80" s="17" t="s">
        <v>565</v>
      </c>
      <c r="L80" s="18" t="s">
        <v>566</v>
      </c>
      <c r="M80" s="17" t="s">
        <v>198</v>
      </c>
      <c r="N80" s="27">
        <v>0</v>
      </c>
      <c r="O80" s="29"/>
      <c r="P80" s="29"/>
      <c r="Q80" s="29"/>
      <c r="R80" s="29"/>
      <c r="S80" s="29">
        <f t="shared" si="1"/>
        <v>0</v>
      </c>
      <c r="T80" s="17" t="s">
        <v>552</v>
      </c>
    </row>
    <row r="81" spans="1:20" ht="88.5" customHeight="1">
      <c r="A81" s="54"/>
      <c r="B81" s="54"/>
      <c r="C81" s="54"/>
      <c r="D81" s="56"/>
      <c r="E81" s="24">
        <v>46019.897</v>
      </c>
      <c r="F81" s="32" t="s">
        <v>197</v>
      </c>
      <c r="G81" s="17" t="s">
        <v>198</v>
      </c>
      <c r="H81" s="25">
        <v>1</v>
      </c>
      <c r="I81" s="25">
        <v>1</v>
      </c>
      <c r="J81" s="26"/>
      <c r="K81" s="17" t="s">
        <v>565</v>
      </c>
      <c r="L81" s="18" t="s">
        <v>566</v>
      </c>
      <c r="M81" s="17" t="s">
        <v>198</v>
      </c>
      <c r="N81" s="27">
        <v>11000</v>
      </c>
      <c r="O81" s="29">
        <v>7000</v>
      </c>
      <c r="P81" s="29">
        <v>4000</v>
      </c>
      <c r="Q81" s="29">
        <v>0</v>
      </c>
      <c r="R81" s="29">
        <v>0</v>
      </c>
      <c r="S81" s="29">
        <f t="shared" si="1"/>
        <v>11000</v>
      </c>
      <c r="T81" s="17" t="s">
        <v>552</v>
      </c>
    </row>
    <row r="82" spans="1:20" ht="97.5" customHeight="1">
      <c r="A82" s="54"/>
      <c r="B82" s="54"/>
      <c r="C82" s="54"/>
      <c r="D82" s="56"/>
      <c r="E82" s="24">
        <v>2091.8135</v>
      </c>
      <c r="F82" s="32" t="s">
        <v>199</v>
      </c>
      <c r="G82" s="17" t="s">
        <v>200</v>
      </c>
      <c r="H82" s="25">
        <v>4</v>
      </c>
      <c r="I82" s="25">
        <v>4</v>
      </c>
      <c r="J82" s="26"/>
      <c r="K82" s="17" t="s">
        <v>559</v>
      </c>
      <c r="L82" s="18" t="s">
        <v>560</v>
      </c>
      <c r="M82" s="17" t="s">
        <v>561</v>
      </c>
      <c r="N82" s="27">
        <v>500</v>
      </c>
      <c r="O82" s="29">
        <v>500</v>
      </c>
      <c r="P82" s="29">
        <v>0</v>
      </c>
      <c r="Q82" s="29">
        <v>0</v>
      </c>
      <c r="R82" s="29">
        <v>0</v>
      </c>
      <c r="S82" s="29">
        <f t="shared" si="1"/>
        <v>500</v>
      </c>
      <c r="T82" s="17" t="s">
        <v>552</v>
      </c>
    </row>
    <row r="83" spans="1:20" ht="70.5" customHeight="1">
      <c r="A83" s="54"/>
      <c r="B83" s="54"/>
      <c r="C83" s="22">
        <f>+E83</f>
        <v>41836.270000000004</v>
      </c>
      <c r="D83" s="23" t="s">
        <v>201</v>
      </c>
      <c r="E83" s="24">
        <v>41836.270000000004</v>
      </c>
      <c r="F83" s="32" t="s">
        <v>202</v>
      </c>
      <c r="G83" s="18" t="s">
        <v>203</v>
      </c>
      <c r="H83" s="41">
        <v>6962</v>
      </c>
      <c r="I83" s="41">
        <v>6962</v>
      </c>
      <c r="J83" s="26"/>
      <c r="K83" s="17" t="s">
        <v>438</v>
      </c>
      <c r="L83" s="18" t="s">
        <v>553</v>
      </c>
      <c r="M83" s="17" t="s">
        <v>558</v>
      </c>
      <c r="N83" s="27">
        <v>10000</v>
      </c>
      <c r="O83" s="29">
        <v>5000</v>
      </c>
      <c r="P83" s="29">
        <v>5000</v>
      </c>
      <c r="Q83" s="29">
        <v>0</v>
      </c>
      <c r="R83" s="29">
        <v>0</v>
      </c>
      <c r="S83" s="29">
        <f t="shared" si="1"/>
        <v>10000</v>
      </c>
      <c r="T83" s="17" t="s">
        <v>552</v>
      </c>
    </row>
    <row r="84" spans="1:20" ht="96.75" customHeight="1">
      <c r="A84" s="54"/>
      <c r="B84" s="54"/>
      <c r="C84" s="55">
        <f>+E84+E85+E86+E87+E88</f>
        <v>29285.389000000003</v>
      </c>
      <c r="D84" s="56" t="s">
        <v>204</v>
      </c>
      <c r="E84" s="24">
        <v>12550.881000000001</v>
      </c>
      <c r="F84" s="32" t="s">
        <v>205</v>
      </c>
      <c r="G84" s="18" t="s">
        <v>206</v>
      </c>
      <c r="H84" s="25">
        <v>12</v>
      </c>
      <c r="I84" s="25">
        <v>12</v>
      </c>
      <c r="J84" s="26"/>
      <c r="K84" s="17" t="s">
        <v>562</v>
      </c>
      <c r="L84" s="18" t="s">
        <v>563</v>
      </c>
      <c r="M84" s="18" t="s">
        <v>564</v>
      </c>
      <c r="N84" s="27">
        <v>3000</v>
      </c>
      <c r="O84" s="29">
        <v>3000</v>
      </c>
      <c r="P84" s="29">
        <v>0</v>
      </c>
      <c r="Q84" s="29">
        <v>0</v>
      </c>
      <c r="R84" s="29">
        <v>0</v>
      </c>
      <c r="S84" s="29">
        <f t="shared" si="1"/>
        <v>3000</v>
      </c>
      <c r="T84" s="17" t="s">
        <v>552</v>
      </c>
    </row>
    <row r="85" spans="1:20" ht="95.25" customHeight="1">
      <c r="A85" s="54"/>
      <c r="B85" s="54"/>
      <c r="C85" s="54"/>
      <c r="D85" s="56"/>
      <c r="E85" s="24">
        <v>4183.627</v>
      </c>
      <c r="F85" s="32" t="s">
        <v>207</v>
      </c>
      <c r="G85" s="18" t="s">
        <v>208</v>
      </c>
      <c r="H85" s="25">
        <v>4</v>
      </c>
      <c r="I85" s="25">
        <v>4</v>
      </c>
      <c r="J85" s="26"/>
      <c r="K85" s="17" t="s">
        <v>438</v>
      </c>
      <c r="L85" s="18" t="s">
        <v>553</v>
      </c>
      <c r="M85" s="18" t="s">
        <v>567</v>
      </c>
      <c r="N85" s="27">
        <v>1000</v>
      </c>
      <c r="O85" s="29">
        <v>1000</v>
      </c>
      <c r="P85" s="29">
        <v>0</v>
      </c>
      <c r="Q85" s="29">
        <v>0</v>
      </c>
      <c r="R85" s="29">
        <v>0</v>
      </c>
      <c r="S85" s="29">
        <f t="shared" si="1"/>
        <v>1000</v>
      </c>
      <c r="T85" s="17" t="s">
        <v>552</v>
      </c>
    </row>
    <row r="86" spans="1:20" ht="96.75" customHeight="1">
      <c r="A86" s="54"/>
      <c r="B86" s="54"/>
      <c r="C86" s="54"/>
      <c r="D86" s="56"/>
      <c r="E86" s="24">
        <v>4183.627</v>
      </c>
      <c r="F86" s="32" t="s">
        <v>209</v>
      </c>
      <c r="G86" s="18" t="s">
        <v>210</v>
      </c>
      <c r="H86" s="31">
        <v>37</v>
      </c>
      <c r="I86" s="31">
        <v>37</v>
      </c>
      <c r="J86" s="26"/>
      <c r="K86" s="17" t="s">
        <v>438</v>
      </c>
      <c r="L86" s="18" t="s">
        <v>553</v>
      </c>
      <c r="M86" s="17" t="s">
        <v>558</v>
      </c>
      <c r="N86" s="27">
        <v>1000</v>
      </c>
      <c r="O86" s="29">
        <v>1000</v>
      </c>
      <c r="P86" s="29">
        <v>0</v>
      </c>
      <c r="Q86" s="29">
        <v>0</v>
      </c>
      <c r="R86" s="29">
        <v>0</v>
      </c>
      <c r="S86" s="29">
        <f t="shared" si="1"/>
        <v>1000</v>
      </c>
      <c r="T86" s="17" t="s">
        <v>552</v>
      </c>
    </row>
    <row r="87" spans="1:20" ht="72.75" customHeight="1">
      <c r="A87" s="54"/>
      <c r="B87" s="54"/>
      <c r="C87" s="54"/>
      <c r="D87" s="56"/>
      <c r="E87" s="24">
        <v>4183.627</v>
      </c>
      <c r="F87" s="32" t="s">
        <v>211</v>
      </c>
      <c r="G87" s="18" t="s">
        <v>212</v>
      </c>
      <c r="H87" s="31">
        <v>50</v>
      </c>
      <c r="I87" s="31">
        <v>50</v>
      </c>
      <c r="J87" s="26"/>
      <c r="K87" s="17" t="s">
        <v>438</v>
      </c>
      <c r="L87" s="18" t="s">
        <v>553</v>
      </c>
      <c r="M87" s="17" t="s">
        <v>558</v>
      </c>
      <c r="N87" s="27">
        <v>1000</v>
      </c>
      <c r="O87" s="29">
        <v>1000</v>
      </c>
      <c r="P87" s="29">
        <v>0</v>
      </c>
      <c r="Q87" s="29">
        <v>0</v>
      </c>
      <c r="R87" s="29">
        <v>0</v>
      </c>
      <c r="S87" s="29">
        <f t="shared" si="1"/>
        <v>1000</v>
      </c>
      <c r="T87" s="17" t="s">
        <v>552</v>
      </c>
    </row>
    <row r="88" spans="1:20" ht="155.25" customHeight="1">
      <c r="A88" s="54"/>
      <c r="B88" s="54"/>
      <c r="C88" s="54"/>
      <c r="D88" s="56"/>
      <c r="E88" s="24">
        <v>4183.627</v>
      </c>
      <c r="F88" s="32" t="s">
        <v>213</v>
      </c>
      <c r="G88" s="17" t="s">
        <v>214</v>
      </c>
      <c r="H88" s="31">
        <v>1</v>
      </c>
      <c r="I88" s="31">
        <v>1</v>
      </c>
      <c r="J88" s="26"/>
      <c r="K88" s="17" t="s">
        <v>438</v>
      </c>
      <c r="L88" s="18" t="s">
        <v>553</v>
      </c>
      <c r="M88" s="18" t="s">
        <v>567</v>
      </c>
      <c r="N88" s="27">
        <v>1000</v>
      </c>
      <c r="O88" s="29">
        <v>1000</v>
      </c>
      <c r="P88" s="29">
        <v>0</v>
      </c>
      <c r="Q88" s="29">
        <v>0</v>
      </c>
      <c r="R88" s="29">
        <v>0</v>
      </c>
      <c r="S88" s="29">
        <f t="shared" si="1"/>
        <v>1000</v>
      </c>
      <c r="T88" s="17" t="s">
        <v>552</v>
      </c>
    </row>
    <row r="89" spans="1:20" ht="119.25" customHeight="1">
      <c r="A89" s="54"/>
      <c r="B89" s="54"/>
      <c r="C89" s="22">
        <f>+E89</f>
        <v>269329.35537899996</v>
      </c>
      <c r="D89" s="23" t="s">
        <v>215</v>
      </c>
      <c r="E89" s="24">
        <v>269329.35537899996</v>
      </c>
      <c r="F89" s="32" t="s">
        <v>216</v>
      </c>
      <c r="G89" s="18" t="s">
        <v>217</v>
      </c>
      <c r="H89" s="25">
        <v>12</v>
      </c>
      <c r="I89" s="25">
        <v>12</v>
      </c>
      <c r="J89" s="26"/>
      <c r="K89" s="17" t="s">
        <v>562</v>
      </c>
      <c r="L89" s="18" t="s">
        <v>563</v>
      </c>
      <c r="M89" s="18" t="s">
        <v>564</v>
      </c>
      <c r="N89" s="27">
        <v>64377</v>
      </c>
      <c r="O89" s="29">
        <v>64377</v>
      </c>
      <c r="P89" s="29">
        <v>0</v>
      </c>
      <c r="Q89" s="29">
        <v>0</v>
      </c>
      <c r="R89" s="29">
        <v>0</v>
      </c>
      <c r="S89" s="29">
        <f t="shared" si="1"/>
        <v>64377</v>
      </c>
      <c r="T89" s="17" t="s">
        <v>552</v>
      </c>
    </row>
    <row r="90" spans="1:20" ht="101.25" customHeight="1">
      <c r="A90" s="54"/>
      <c r="B90" s="54"/>
      <c r="C90" s="22">
        <f>+E90</f>
        <v>101500</v>
      </c>
      <c r="D90" s="23" t="s">
        <v>218</v>
      </c>
      <c r="E90" s="24">
        <v>101500</v>
      </c>
      <c r="F90" s="32" t="s">
        <v>219</v>
      </c>
      <c r="G90" s="18" t="s">
        <v>220</v>
      </c>
      <c r="H90" s="43">
        <v>1</v>
      </c>
      <c r="I90" s="43">
        <v>1</v>
      </c>
      <c r="J90" s="26"/>
      <c r="K90" s="17" t="s">
        <v>568</v>
      </c>
      <c r="L90" s="18" t="s">
        <v>569</v>
      </c>
      <c r="M90" s="18" t="s">
        <v>570</v>
      </c>
      <c r="N90" s="27">
        <v>0</v>
      </c>
      <c r="O90" s="29">
        <v>0</v>
      </c>
      <c r="P90" s="29">
        <v>0</v>
      </c>
      <c r="Q90" s="29">
        <v>0</v>
      </c>
      <c r="R90" s="29">
        <v>0</v>
      </c>
      <c r="S90" s="29">
        <f t="shared" si="1"/>
        <v>0</v>
      </c>
      <c r="T90" s="17" t="s">
        <v>528</v>
      </c>
    </row>
    <row r="91" spans="1:20" ht="102.75" customHeight="1">
      <c r="A91" s="54"/>
      <c r="B91" s="54"/>
      <c r="C91" s="55">
        <f>+E91+E92+E93</f>
        <v>18826.321500000002</v>
      </c>
      <c r="D91" s="56" t="s">
        <v>221</v>
      </c>
      <c r="E91" s="24">
        <v>14642.694500000001</v>
      </c>
      <c r="F91" s="32" t="s">
        <v>222</v>
      </c>
      <c r="G91" s="18" t="s">
        <v>223</v>
      </c>
      <c r="H91" s="25">
        <v>12</v>
      </c>
      <c r="I91" s="25">
        <v>12</v>
      </c>
      <c r="J91" s="26"/>
      <c r="K91" s="17" t="s">
        <v>571</v>
      </c>
      <c r="L91" s="18" t="s">
        <v>572</v>
      </c>
      <c r="M91" s="18" t="s">
        <v>223</v>
      </c>
      <c r="N91" s="27">
        <v>3500</v>
      </c>
      <c r="O91" s="29">
        <v>500</v>
      </c>
      <c r="P91" s="29">
        <v>3000</v>
      </c>
      <c r="Q91" s="29">
        <v>0</v>
      </c>
      <c r="R91" s="29">
        <v>0</v>
      </c>
      <c r="S91" s="29">
        <f t="shared" si="1"/>
        <v>3500</v>
      </c>
      <c r="T91" s="17" t="s">
        <v>552</v>
      </c>
    </row>
    <row r="92" spans="1:20" ht="142.5" customHeight="1">
      <c r="A92" s="54"/>
      <c r="B92" s="54"/>
      <c r="C92" s="54"/>
      <c r="D92" s="56"/>
      <c r="E92" s="24">
        <v>2091.8135</v>
      </c>
      <c r="F92" s="32" t="s">
        <v>224</v>
      </c>
      <c r="G92" s="18" t="s">
        <v>225</v>
      </c>
      <c r="H92" s="25">
        <v>12</v>
      </c>
      <c r="I92" s="25">
        <v>12</v>
      </c>
      <c r="J92" s="26"/>
      <c r="K92" s="17" t="s">
        <v>562</v>
      </c>
      <c r="L92" s="18" t="s">
        <v>563</v>
      </c>
      <c r="M92" s="18" t="s">
        <v>564</v>
      </c>
      <c r="N92" s="27">
        <v>500</v>
      </c>
      <c r="O92" s="29">
        <v>500</v>
      </c>
      <c r="P92" s="29">
        <v>0</v>
      </c>
      <c r="Q92" s="29">
        <v>0</v>
      </c>
      <c r="R92" s="29">
        <v>0</v>
      </c>
      <c r="S92" s="29">
        <f t="shared" si="1"/>
        <v>500</v>
      </c>
      <c r="T92" s="17" t="s">
        <v>552</v>
      </c>
    </row>
    <row r="93" spans="1:20" ht="124.5" customHeight="1">
      <c r="A93" s="54"/>
      <c r="B93" s="54"/>
      <c r="C93" s="54"/>
      <c r="D93" s="56"/>
      <c r="E93" s="24">
        <v>2091.8135</v>
      </c>
      <c r="F93" s="18" t="s">
        <v>226</v>
      </c>
      <c r="G93" s="18" t="s">
        <v>227</v>
      </c>
      <c r="H93" s="25">
        <v>12</v>
      </c>
      <c r="I93" s="25">
        <v>12</v>
      </c>
      <c r="J93" s="26"/>
      <c r="K93" s="17" t="s">
        <v>573</v>
      </c>
      <c r="L93" s="18" t="s">
        <v>574</v>
      </c>
      <c r="M93" s="17" t="s">
        <v>558</v>
      </c>
      <c r="N93" s="27">
        <v>500</v>
      </c>
      <c r="O93" s="29">
        <v>500</v>
      </c>
      <c r="P93" s="29">
        <v>0</v>
      </c>
      <c r="Q93" s="29">
        <v>0</v>
      </c>
      <c r="R93" s="29">
        <v>0</v>
      </c>
      <c r="S93" s="29">
        <f t="shared" si="1"/>
        <v>500</v>
      </c>
      <c r="T93" s="17" t="s">
        <v>552</v>
      </c>
    </row>
    <row r="94" spans="1:20" ht="100.5" customHeight="1">
      <c r="A94" s="54"/>
      <c r="B94" s="54"/>
      <c r="C94" s="22">
        <f aca="true" t="shared" si="2" ref="C94:C101">+E94</f>
        <v>4183.627</v>
      </c>
      <c r="D94" s="23" t="s">
        <v>181</v>
      </c>
      <c r="E94" s="24">
        <v>4183.627</v>
      </c>
      <c r="F94" s="32" t="s">
        <v>228</v>
      </c>
      <c r="G94" s="17" t="s">
        <v>229</v>
      </c>
      <c r="H94" s="31">
        <v>25</v>
      </c>
      <c r="I94" s="31">
        <v>25</v>
      </c>
      <c r="J94" s="26"/>
      <c r="K94" s="17" t="s">
        <v>438</v>
      </c>
      <c r="L94" s="18" t="s">
        <v>553</v>
      </c>
      <c r="M94" s="17" t="s">
        <v>558</v>
      </c>
      <c r="N94" s="27">
        <v>1000</v>
      </c>
      <c r="O94" s="29">
        <v>1000</v>
      </c>
      <c r="P94" s="29">
        <v>0</v>
      </c>
      <c r="Q94" s="29">
        <v>0</v>
      </c>
      <c r="R94" s="29">
        <v>0</v>
      </c>
      <c r="S94" s="29">
        <f t="shared" si="1"/>
        <v>1000</v>
      </c>
      <c r="T94" s="17" t="s">
        <v>552</v>
      </c>
    </row>
    <row r="95" spans="1:20" ht="71.25" customHeight="1">
      <c r="A95" s="54"/>
      <c r="B95" s="54"/>
      <c r="C95" s="22">
        <f t="shared" si="2"/>
        <v>4183.627</v>
      </c>
      <c r="D95" s="23" t="s">
        <v>181</v>
      </c>
      <c r="E95" s="24">
        <v>4183.627</v>
      </c>
      <c r="F95" s="32" t="s">
        <v>230</v>
      </c>
      <c r="G95" s="17" t="s">
        <v>231</v>
      </c>
      <c r="H95" s="31">
        <v>0</v>
      </c>
      <c r="I95" s="31">
        <v>0</v>
      </c>
      <c r="J95" s="26"/>
      <c r="K95" s="17" t="s">
        <v>438</v>
      </c>
      <c r="L95" s="18" t="s">
        <v>553</v>
      </c>
      <c r="M95" s="18" t="s">
        <v>567</v>
      </c>
      <c r="N95" s="27">
        <v>1000</v>
      </c>
      <c r="O95" s="29">
        <v>1000</v>
      </c>
      <c r="P95" s="29">
        <v>0</v>
      </c>
      <c r="Q95" s="29">
        <v>0</v>
      </c>
      <c r="R95" s="29">
        <v>0</v>
      </c>
      <c r="S95" s="29">
        <f t="shared" si="1"/>
        <v>1000</v>
      </c>
      <c r="T95" s="17" t="s">
        <v>552</v>
      </c>
    </row>
    <row r="96" spans="1:20" ht="72" customHeight="1">
      <c r="A96" s="54"/>
      <c r="B96" s="54"/>
      <c r="C96" s="22">
        <f t="shared" si="2"/>
        <v>2091.8135</v>
      </c>
      <c r="D96" s="23" t="s">
        <v>232</v>
      </c>
      <c r="E96" s="24">
        <v>2091.8135</v>
      </c>
      <c r="F96" s="32" t="s">
        <v>233</v>
      </c>
      <c r="G96" s="18" t="s">
        <v>234</v>
      </c>
      <c r="H96" s="42">
        <v>1707</v>
      </c>
      <c r="I96" s="42">
        <v>1707</v>
      </c>
      <c r="J96" s="26"/>
      <c r="K96" s="17" t="s">
        <v>438</v>
      </c>
      <c r="L96" s="18" t="s">
        <v>553</v>
      </c>
      <c r="M96" s="17" t="s">
        <v>558</v>
      </c>
      <c r="N96" s="27">
        <v>500</v>
      </c>
      <c r="O96" s="29">
        <v>500</v>
      </c>
      <c r="P96" s="29">
        <v>0</v>
      </c>
      <c r="Q96" s="29">
        <v>0</v>
      </c>
      <c r="R96" s="29">
        <v>0</v>
      </c>
      <c r="S96" s="29">
        <f t="shared" si="1"/>
        <v>500</v>
      </c>
      <c r="T96" s="17" t="s">
        <v>552</v>
      </c>
    </row>
    <row r="97" spans="1:20" ht="99.75" customHeight="1">
      <c r="A97" s="54"/>
      <c r="B97" s="54"/>
      <c r="C97" s="22">
        <f t="shared" si="2"/>
        <v>2091.8135</v>
      </c>
      <c r="D97" s="23" t="s">
        <v>232</v>
      </c>
      <c r="E97" s="24">
        <v>2091.8135</v>
      </c>
      <c r="F97" s="32" t="s">
        <v>235</v>
      </c>
      <c r="G97" s="18" t="s">
        <v>236</v>
      </c>
      <c r="H97" s="25">
        <v>2</v>
      </c>
      <c r="I97" s="25">
        <v>2</v>
      </c>
      <c r="J97" s="26"/>
      <c r="K97" s="17" t="s">
        <v>559</v>
      </c>
      <c r="L97" s="18" t="s">
        <v>560</v>
      </c>
      <c r="M97" s="17" t="s">
        <v>575</v>
      </c>
      <c r="N97" s="27">
        <v>500</v>
      </c>
      <c r="O97" s="29">
        <v>500</v>
      </c>
      <c r="P97" s="29">
        <v>0</v>
      </c>
      <c r="Q97" s="29">
        <v>0</v>
      </c>
      <c r="R97" s="29">
        <v>0</v>
      </c>
      <c r="S97" s="29">
        <f t="shared" si="1"/>
        <v>500</v>
      </c>
      <c r="T97" s="17" t="s">
        <v>552</v>
      </c>
    </row>
    <row r="98" spans="1:20" ht="66" customHeight="1">
      <c r="A98" s="54"/>
      <c r="B98" s="54"/>
      <c r="C98" s="22">
        <f t="shared" si="2"/>
        <v>2091.8135</v>
      </c>
      <c r="D98" s="23" t="s">
        <v>232</v>
      </c>
      <c r="E98" s="24">
        <v>2091.8135</v>
      </c>
      <c r="F98" s="32" t="s">
        <v>237</v>
      </c>
      <c r="G98" s="18" t="s">
        <v>238</v>
      </c>
      <c r="H98" s="38">
        <v>1</v>
      </c>
      <c r="I98" s="38">
        <v>1</v>
      </c>
      <c r="J98" s="26"/>
      <c r="K98" s="17" t="s">
        <v>576</v>
      </c>
      <c r="L98" s="18" t="s">
        <v>577</v>
      </c>
      <c r="M98" s="18" t="s">
        <v>238</v>
      </c>
      <c r="N98" s="27">
        <v>500</v>
      </c>
      <c r="O98" s="29">
        <v>500</v>
      </c>
      <c r="P98" s="29">
        <v>0</v>
      </c>
      <c r="Q98" s="29">
        <v>0</v>
      </c>
      <c r="R98" s="29">
        <v>0</v>
      </c>
      <c r="S98" s="29">
        <f t="shared" si="1"/>
        <v>500</v>
      </c>
      <c r="T98" s="17" t="s">
        <v>552</v>
      </c>
    </row>
    <row r="99" spans="1:20" ht="108" customHeight="1">
      <c r="A99" s="55">
        <f>+C99+C101+C105+C106+C107+C110</f>
        <v>1046291.6436839999</v>
      </c>
      <c r="B99" s="54" t="s">
        <v>239</v>
      </c>
      <c r="C99" s="22">
        <f t="shared" si="2"/>
        <v>213649.463636</v>
      </c>
      <c r="D99" s="23" t="s">
        <v>240</v>
      </c>
      <c r="E99" s="24">
        <v>213649.463636</v>
      </c>
      <c r="F99" s="32" t="s">
        <v>241</v>
      </c>
      <c r="G99" s="32" t="s">
        <v>242</v>
      </c>
      <c r="H99" s="25">
        <v>181</v>
      </c>
      <c r="I99" s="25">
        <v>181</v>
      </c>
      <c r="J99" s="26"/>
      <c r="K99" s="17" t="s">
        <v>578</v>
      </c>
      <c r="L99" s="17" t="s">
        <v>439</v>
      </c>
      <c r="M99" s="17" t="s">
        <v>579</v>
      </c>
      <c r="N99" s="27">
        <v>51068</v>
      </c>
      <c r="O99" s="29">
        <v>51068</v>
      </c>
      <c r="P99" s="29">
        <v>0</v>
      </c>
      <c r="Q99" s="29">
        <v>0</v>
      </c>
      <c r="R99" s="29">
        <v>0</v>
      </c>
      <c r="S99" s="29">
        <f t="shared" si="1"/>
        <v>51068</v>
      </c>
      <c r="T99" s="17" t="s">
        <v>580</v>
      </c>
    </row>
    <row r="100" spans="1:20" ht="183" customHeight="1">
      <c r="A100" s="54"/>
      <c r="B100" s="54"/>
      <c r="C100" s="22">
        <f t="shared" si="2"/>
        <v>16734.508</v>
      </c>
      <c r="D100" s="23" t="s">
        <v>243</v>
      </c>
      <c r="E100" s="24">
        <v>16734.508</v>
      </c>
      <c r="F100" s="32" t="s">
        <v>244</v>
      </c>
      <c r="G100" s="18" t="s">
        <v>245</v>
      </c>
      <c r="H100" s="33">
        <v>1</v>
      </c>
      <c r="I100" s="33">
        <v>1</v>
      </c>
      <c r="J100" s="26"/>
      <c r="K100" s="32" t="s">
        <v>244</v>
      </c>
      <c r="L100" s="18" t="s">
        <v>581</v>
      </c>
      <c r="M100" s="18" t="s">
        <v>245</v>
      </c>
      <c r="N100" s="27">
        <v>4000</v>
      </c>
      <c r="O100" s="29">
        <v>4000</v>
      </c>
      <c r="P100" s="29">
        <v>0</v>
      </c>
      <c r="Q100" s="29">
        <v>0</v>
      </c>
      <c r="R100" s="29">
        <v>0</v>
      </c>
      <c r="S100" s="29">
        <f t="shared" si="1"/>
        <v>4000</v>
      </c>
      <c r="T100" s="17" t="s">
        <v>580</v>
      </c>
    </row>
    <row r="101" spans="1:20" ht="72.75" customHeight="1">
      <c r="A101" s="54"/>
      <c r="B101" s="54"/>
      <c r="C101" s="22">
        <f t="shared" si="2"/>
        <v>83772.947048</v>
      </c>
      <c r="D101" s="23" t="s">
        <v>249</v>
      </c>
      <c r="E101" s="24">
        <v>83772.947048</v>
      </c>
      <c r="F101" s="44" t="s">
        <v>250</v>
      </c>
      <c r="G101" s="44" t="s">
        <v>251</v>
      </c>
      <c r="H101" s="31">
        <v>300</v>
      </c>
      <c r="I101" s="31">
        <v>300</v>
      </c>
      <c r="J101" s="26"/>
      <c r="K101" s="17" t="s">
        <v>441</v>
      </c>
      <c r="L101" s="18" t="s">
        <v>582</v>
      </c>
      <c r="M101" s="37" t="s">
        <v>583</v>
      </c>
      <c r="N101" s="27">
        <v>20024</v>
      </c>
      <c r="O101" s="29">
        <v>20024</v>
      </c>
      <c r="P101" s="29">
        <v>0</v>
      </c>
      <c r="Q101" s="29">
        <v>0</v>
      </c>
      <c r="R101" s="29">
        <v>0</v>
      </c>
      <c r="S101" s="29">
        <f t="shared" si="1"/>
        <v>20024</v>
      </c>
      <c r="T101" s="17" t="s">
        <v>580</v>
      </c>
    </row>
    <row r="102" spans="1:20" ht="53.25" customHeight="1">
      <c r="A102" s="54"/>
      <c r="B102" s="54"/>
      <c r="C102" s="55">
        <f>+E102+E103</f>
        <v>149966.293442</v>
      </c>
      <c r="D102" s="56" t="s">
        <v>252</v>
      </c>
      <c r="E102" s="24">
        <v>66293.753442</v>
      </c>
      <c r="F102" s="32" t="s">
        <v>253</v>
      </c>
      <c r="G102" s="18" t="s">
        <v>254</v>
      </c>
      <c r="H102" s="31">
        <v>2</v>
      </c>
      <c r="I102" s="31">
        <v>2</v>
      </c>
      <c r="J102" s="26"/>
      <c r="K102" s="17" t="s">
        <v>584</v>
      </c>
      <c r="L102" s="18" t="s">
        <v>585</v>
      </c>
      <c r="M102" s="18" t="s">
        <v>586</v>
      </c>
      <c r="N102" s="27">
        <v>15846</v>
      </c>
      <c r="O102" s="29">
        <v>15846</v>
      </c>
      <c r="P102" s="29">
        <v>0</v>
      </c>
      <c r="Q102" s="29">
        <v>0</v>
      </c>
      <c r="R102" s="29">
        <v>0</v>
      </c>
      <c r="S102" s="29">
        <f t="shared" si="1"/>
        <v>15846</v>
      </c>
      <c r="T102" s="17" t="s">
        <v>580</v>
      </c>
    </row>
    <row r="103" spans="1:20" ht="66" customHeight="1">
      <c r="A103" s="54"/>
      <c r="B103" s="54"/>
      <c r="C103" s="54"/>
      <c r="D103" s="56"/>
      <c r="E103" s="24">
        <v>83672.54000000001</v>
      </c>
      <c r="F103" s="32" t="s">
        <v>255</v>
      </c>
      <c r="G103" s="18" t="s">
        <v>256</v>
      </c>
      <c r="H103" s="31">
        <v>12</v>
      </c>
      <c r="I103" s="31">
        <v>12</v>
      </c>
      <c r="J103" s="26"/>
      <c r="K103" s="17" t="s">
        <v>440</v>
      </c>
      <c r="L103" s="18" t="s">
        <v>587</v>
      </c>
      <c r="M103" s="18" t="s">
        <v>256</v>
      </c>
      <c r="N103" s="27">
        <v>20000</v>
      </c>
      <c r="O103" s="29">
        <v>20000</v>
      </c>
      <c r="P103" s="29">
        <v>0</v>
      </c>
      <c r="Q103" s="29">
        <v>0</v>
      </c>
      <c r="R103" s="29">
        <v>0</v>
      </c>
      <c r="S103" s="29">
        <f t="shared" si="1"/>
        <v>20000</v>
      </c>
      <c r="T103" s="17" t="s">
        <v>580</v>
      </c>
    </row>
    <row r="104" spans="1:20" ht="84.75" customHeight="1">
      <c r="A104" s="54"/>
      <c r="B104" s="54"/>
      <c r="C104" s="22">
        <f>+E104</f>
        <v>18901.626786</v>
      </c>
      <c r="D104" s="23" t="s">
        <v>257</v>
      </c>
      <c r="E104" s="24">
        <v>18901.626786</v>
      </c>
      <c r="F104" s="32" t="s">
        <v>258</v>
      </c>
      <c r="G104" s="18" t="s">
        <v>259</v>
      </c>
      <c r="H104" s="31">
        <v>0</v>
      </c>
      <c r="I104" s="31">
        <v>0</v>
      </c>
      <c r="J104" s="26"/>
      <c r="K104" s="17" t="s">
        <v>440</v>
      </c>
      <c r="L104" s="18" t="s">
        <v>587</v>
      </c>
      <c r="M104" s="18" t="s">
        <v>588</v>
      </c>
      <c r="N104" s="27">
        <v>4518</v>
      </c>
      <c r="O104" s="29">
        <v>4518</v>
      </c>
      <c r="P104" s="29">
        <v>0</v>
      </c>
      <c r="Q104" s="29">
        <v>0</v>
      </c>
      <c r="R104" s="29">
        <v>0</v>
      </c>
      <c r="S104" s="29">
        <f t="shared" si="1"/>
        <v>4518</v>
      </c>
      <c r="T104" s="17" t="s">
        <v>580</v>
      </c>
    </row>
    <row r="105" spans="1:20" ht="144.75" customHeight="1">
      <c r="A105" s="54"/>
      <c r="B105" s="54"/>
      <c r="C105" s="22">
        <f>+E105</f>
        <v>522953.375</v>
      </c>
      <c r="D105" s="23" t="s">
        <v>246</v>
      </c>
      <c r="E105" s="24">
        <v>522953.375</v>
      </c>
      <c r="F105" s="32" t="s">
        <v>247</v>
      </c>
      <c r="G105" s="18" t="s">
        <v>248</v>
      </c>
      <c r="H105" s="31">
        <v>4</v>
      </c>
      <c r="I105" s="31">
        <v>4</v>
      </c>
      <c r="J105" s="26"/>
      <c r="K105" s="17" t="s">
        <v>584</v>
      </c>
      <c r="L105" s="18" t="s">
        <v>585</v>
      </c>
      <c r="M105" s="18" t="s">
        <v>586</v>
      </c>
      <c r="N105" s="27">
        <v>125000</v>
      </c>
      <c r="O105" s="29">
        <v>125000</v>
      </c>
      <c r="P105" s="29">
        <v>0</v>
      </c>
      <c r="Q105" s="29">
        <v>0</v>
      </c>
      <c r="R105" s="29">
        <v>0</v>
      </c>
      <c r="S105" s="29">
        <f t="shared" si="1"/>
        <v>125000</v>
      </c>
      <c r="T105" s="17" t="s">
        <v>580</v>
      </c>
    </row>
    <row r="106" spans="1:20" ht="192.75" customHeight="1">
      <c r="A106" s="54"/>
      <c r="B106" s="54"/>
      <c r="C106" s="22">
        <f>+E106</f>
        <v>8367.254</v>
      </c>
      <c r="D106" s="23" t="s">
        <v>260</v>
      </c>
      <c r="E106" s="24">
        <v>8367.254</v>
      </c>
      <c r="F106" s="32" t="s">
        <v>261</v>
      </c>
      <c r="G106" s="18" t="s">
        <v>262</v>
      </c>
      <c r="H106" s="33">
        <v>0.7</v>
      </c>
      <c r="I106" s="33">
        <v>0.7</v>
      </c>
      <c r="J106" s="26"/>
      <c r="K106" s="32" t="s">
        <v>589</v>
      </c>
      <c r="L106" s="18" t="s">
        <v>590</v>
      </c>
      <c r="M106" s="18" t="s">
        <v>262</v>
      </c>
      <c r="N106" s="27">
        <v>2000</v>
      </c>
      <c r="O106" s="29">
        <v>2000</v>
      </c>
      <c r="P106" s="29">
        <v>0</v>
      </c>
      <c r="Q106" s="29">
        <v>0</v>
      </c>
      <c r="R106" s="29">
        <v>0</v>
      </c>
      <c r="S106" s="29">
        <f t="shared" si="1"/>
        <v>2000</v>
      </c>
      <c r="T106" s="17" t="s">
        <v>580</v>
      </c>
    </row>
    <row r="107" spans="1:20" ht="82.5" customHeight="1">
      <c r="A107" s="54"/>
      <c r="B107" s="54"/>
      <c r="C107" s="55">
        <f>+E107+E108</f>
        <v>8367.254</v>
      </c>
      <c r="D107" s="56" t="s">
        <v>263</v>
      </c>
      <c r="E107" s="24">
        <v>8367.254</v>
      </c>
      <c r="F107" s="32" t="s">
        <v>264</v>
      </c>
      <c r="G107" s="18" t="s">
        <v>265</v>
      </c>
      <c r="H107" s="31">
        <v>0</v>
      </c>
      <c r="I107" s="31">
        <v>0</v>
      </c>
      <c r="J107" s="26"/>
      <c r="K107" s="32" t="s">
        <v>591</v>
      </c>
      <c r="L107" s="32" t="s">
        <v>592</v>
      </c>
      <c r="M107" s="18" t="s">
        <v>265</v>
      </c>
      <c r="N107" s="27">
        <v>2000</v>
      </c>
      <c r="O107" s="29">
        <v>2000</v>
      </c>
      <c r="P107" s="29">
        <v>0</v>
      </c>
      <c r="Q107" s="29">
        <v>0</v>
      </c>
      <c r="R107" s="29">
        <v>0</v>
      </c>
      <c r="S107" s="29">
        <f t="shared" si="1"/>
        <v>2000</v>
      </c>
      <c r="T107" s="17" t="s">
        <v>580</v>
      </c>
    </row>
    <row r="108" spans="1:20" ht="53.25" customHeight="1">
      <c r="A108" s="54"/>
      <c r="B108" s="54"/>
      <c r="C108" s="54"/>
      <c r="D108" s="56"/>
      <c r="E108" s="24">
        <v>0</v>
      </c>
      <c r="F108" s="32" t="s">
        <v>266</v>
      </c>
      <c r="G108" s="17" t="s">
        <v>267</v>
      </c>
      <c r="H108" s="31">
        <v>0</v>
      </c>
      <c r="I108" s="31">
        <v>0</v>
      </c>
      <c r="J108" s="26"/>
      <c r="K108" s="17" t="s">
        <v>593</v>
      </c>
      <c r="L108" s="18" t="s">
        <v>594</v>
      </c>
      <c r="M108" s="17" t="s">
        <v>267</v>
      </c>
      <c r="N108" s="27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f t="shared" si="1"/>
        <v>0</v>
      </c>
      <c r="T108" s="17" t="s">
        <v>580</v>
      </c>
    </row>
    <row r="109" spans="1:20" ht="64.5" customHeight="1">
      <c r="A109" s="54"/>
      <c r="B109" s="54"/>
      <c r="C109" s="22">
        <f>+E109</f>
        <v>90366.3432</v>
      </c>
      <c r="D109" s="23" t="s">
        <v>268</v>
      </c>
      <c r="E109" s="24">
        <v>90366.3432</v>
      </c>
      <c r="F109" s="32" t="s">
        <v>269</v>
      </c>
      <c r="G109" s="17" t="s">
        <v>270</v>
      </c>
      <c r="H109" s="31">
        <v>20</v>
      </c>
      <c r="I109" s="31">
        <v>20</v>
      </c>
      <c r="J109" s="26"/>
      <c r="K109" s="17" t="s">
        <v>595</v>
      </c>
      <c r="L109" s="18" t="s">
        <v>596</v>
      </c>
      <c r="M109" s="18" t="s">
        <v>597</v>
      </c>
      <c r="N109" s="27">
        <v>21600</v>
      </c>
      <c r="O109" s="29">
        <v>21600</v>
      </c>
      <c r="P109" s="29">
        <v>0</v>
      </c>
      <c r="Q109" s="29">
        <v>0</v>
      </c>
      <c r="R109" s="29">
        <v>0</v>
      </c>
      <c r="S109" s="29">
        <f t="shared" si="1"/>
        <v>21600</v>
      </c>
      <c r="T109" s="17" t="s">
        <v>580</v>
      </c>
    </row>
    <row r="110" spans="1:20" ht="113.25" customHeight="1">
      <c r="A110" s="54"/>
      <c r="B110" s="54"/>
      <c r="C110" s="22">
        <f>+E110</f>
        <v>209181.35</v>
      </c>
      <c r="D110" s="23" t="s">
        <v>271</v>
      </c>
      <c r="E110" s="24">
        <v>209181.35</v>
      </c>
      <c r="F110" s="32" t="s">
        <v>272</v>
      </c>
      <c r="G110" s="18" t="s">
        <v>273</v>
      </c>
      <c r="H110" s="25">
        <v>52</v>
      </c>
      <c r="I110" s="25">
        <v>52</v>
      </c>
      <c r="J110" s="26"/>
      <c r="K110" s="32" t="s">
        <v>598</v>
      </c>
      <c r="L110" s="32" t="s">
        <v>442</v>
      </c>
      <c r="M110" s="18" t="s">
        <v>273</v>
      </c>
      <c r="N110" s="27">
        <v>50000</v>
      </c>
      <c r="O110" s="29">
        <v>50000</v>
      </c>
      <c r="P110" s="29">
        <v>0</v>
      </c>
      <c r="Q110" s="29">
        <v>0</v>
      </c>
      <c r="R110" s="29">
        <v>0</v>
      </c>
      <c r="S110" s="29">
        <f t="shared" si="1"/>
        <v>50000</v>
      </c>
      <c r="T110" s="17" t="s">
        <v>580</v>
      </c>
    </row>
    <row r="111" spans="1:20" ht="145.5" customHeight="1">
      <c r="A111" s="55">
        <f>+C111+C116</f>
        <v>89625.84122100001</v>
      </c>
      <c r="B111" s="54" t="s">
        <v>293</v>
      </c>
      <c r="C111" s="22">
        <f>+E111</f>
        <v>62754.405</v>
      </c>
      <c r="D111" s="23" t="s">
        <v>274</v>
      </c>
      <c r="E111" s="24">
        <v>62754.405</v>
      </c>
      <c r="F111" s="32" t="s">
        <v>275</v>
      </c>
      <c r="G111" s="17" t="s">
        <v>276</v>
      </c>
      <c r="H111" s="25">
        <v>10</v>
      </c>
      <c r="I111" s="25">
        <v>10</v>
      </c>
      <c r="J111" s="26"/>
      <c r="K111" s="17" t="s">
        <v>444</v>
      </c>
      <c r="L111" s="18" t="s">
        <v>599</v>
      </c>
      <c r="M111" s="18" t="s">
        <v>600</v>
      </c>
      <c r="N111" s="27">
        <v>15000</v>
      </c>
      <c r="O111" s="29">
        <v>15000</v>
      </c>
      <c r="P111" s="29">
        <v>0</v>
      </c>
      <c r="Q111" s="29">
        <v>0</v>
      </c>
      <c r="R111" s="29">
        <v>0</v>
      </c>
      <c r="S111" s="29">
        <f t="shared" si="1"/>
        <v>15000</v>
      </c>
      <c r="T111" s="17" t="s">
        <v>601</v>
      </c>
    </row>
    <row r="112" spans="1:20" ht="77.25" customHeight="1">
      <c r="A112" s="54"/>
      <c r="B112" s="54"/>
      <c r="C112" s="55">
        <f>+E112+E113</f>
        <v>129285.389</v>
      </c>
      <c r="D112" s="53" t="s">
        <v>277</v>
      </c>
      <c r="E112" s="24">
        <v>29285.389</v>
      </c>
      <c r="F112" s="32" t="s">
        <v>278</v>
      </c>
      <c r="G112" s="18" t="s">
        <v>279</v>
      </c>
      <c r="H112" s="31">
        <v>4</v>
      </c>
      <c r="I112" s="31">
        <v>4</v>
      </c>
      <c r="J112" s="26"/>
      <c r="K112" s="17" t="s">
        <v>602</v>
      </c>
      <c r="L112" s="18" t="s">
        <v>603</v>
      </c>
      <c r="M112" s="17" t="s">
        <v>604</v>
      </c>
      <c r="N112" s="27">
        <v>7000</v>
      </c>
      <c r="O112" s="29">
        <v>7000</v>
      </c>
      <c r="P112" s="29">
        <v>0</v>
      </c>
      <c r="Q112" s="29">
        <v>0</v>
      </c>
      <c r="R112" s="29">
        <v>0</v>
      </c>
      <c r="S112" s="29">
        <f t="shared" si="1"/>
        <v>7000</v>
      </c>
      <c r="T112" s="17" t="s">
        <v>605</v>
      </c>
    </row>
    <row r="113" spans="1:20" ht="75" customHeight="1">
      <c r="A113" s="54"/>
      <c r="B113" s="54"/>
      <c r="C113" s="54"/>
      <c r="D113" s="53"/>
      <c r="E113" s="24">
        <v>100000</v>
      </c>
      <c r="F113" s="32" t="s">
        <v>280</v>
      </c>
      <c r="G113" s="18" t="s">
        <v>281</v>
      </c>
      <c r="H113" s="31">
        <v>0</v>
      </c>
      <c r="I113" s="31">
        <v>0</v>
      </c>
      <c r="J113" s="26"/>
      <c r="K113" s="17" t="s">
        <v>443</v>
      </c>
      <c r="L113" s="18" t="s">
        <v>606</v>
      </c>
      <c r="M113" s="18" t="s">
        <v>281</v>
      </c>
      <c r="N113" s="27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f t="shared" si="1"/>
        <v>0</v>
      </c>
      <c r="T113" s="17" t="s">
        <v>605</v>
      </c>
    </row>
    <row r="114" spans="1:20" ht="127.5" customHeight="1">
      <c r="A114" s="54"/>
      <c r="B114" s="54"/>
      <c r="C114" s="22">
        <f>+E114</f>
        <v>20918.135000000002</v>
      </c>
      <c r="D114" s="23" t="s">
        <v>282</v>
      </c>
      <c r="E114" s="24">
        <v>20918.135000000002</v>
      </c>
      <c r="F114" s="32" t="s">
        <v>283</v>
      </c>
      <c r="G114" s="18" t="s">
        <v>284</v>
      </c>
      <c r="H114" s="31">
        <v>0</v>
      </c>
      <c r="I114" s="31">
        <v>0</v>
      </c>
      <c r="J114" s="26"/>
      <c r="K114" s="17" t="s">
        <v>602</v>
      </c>
      <c r="L114" s="18" t="s">
        <v>603</v>
      </c>
      <c r="M114" s="17" t="s">
        <v>604</v>
      </c>
      <c r="N114" s="27">
        <v>5000</v>
      </c>
      <c r="O114" s="29">
        <v>5000</v>
      </c>
      <c r="P114" s="29">
        <v>0</v>
      </c>
      <c r="Q114" s="29">
        <v>0</v>
      </c>
      <c r="R114" s="29">
        <v>0</v>
      </c>
      <c r="S114" s="29">
        <f t="shared" si="1"/>
        <v>5000</v>
      </c>
      <c r="T114" s="17" t="s">
        <v>601</v>
      </c>
    </row>
    <row r="115" spans="1:20" ht="81" customHeight="1">
      <c r="A115" s="54"/>
      <c r="B115" s="54"/>
      <c r="C115" s="22">
        <f>+E115</f>
        <v>20918.135000000002</v>
      </c>
      <c r="D115" s="23" t="s">
        <v>285</v>
      </c>
      <c r="E115" s="24">
        <v>20918.135000000002</v>
      </c>
      <c r="F115" s="32" t="s">
        <v>286</v>
      </c>
      <c r="G115" s="17" t="s">
        <v>287</v>
      </c>
      <c r="H115" s="31">
        <v>1</v>
      </c>
      <c r="I115" s="31">
        <v>1</v>
      </c>
      <c r="J115" s="26"/>
      <c r="K115" s="17" t="s">
        <v>602</v>
      </c>
      <c r="L115" s="18" t="s">
        <v>603</v>
      </c>
      <c r="M115" s="17" t="s">
        <v>604</v>
      </c>
      <c r="N115" s="27">
        <v>5000</v>
      </c>
      <c r="O115" s="29">
        <v>5000</v>
      </c>
      <c r="P115" s="29">
        <v>0</v>
      </c>
      <c r="Q115" s="29">
        <v>0</v>
      </c>
      <c r="R115" s="29">
        <v>0</v>
      </c>
      <c r="S115" s="29">
        <f t="shared" si="1"/>
        <v>5000</v>
      </c>
      <c r="T115" s="17" t="s">
        <v>601</v>
      </c>
    </row>
    <row r="116" spans="1:20" ht="151.5" customHeight="1">
      <c r="A116" s="54"/>
      <c r="B116" s="54"/>
      <c r="C116" s="22">
        <f>+E116</f>
        <v>26871.436221000004</v>
      </c>
      <c r="D116" s="23" t="s">
        <v>274</v>
      </c>
      <c r="E116" s="24">
        <v>26871.436221000004</v>
      </c>
      <c r="F116" s="32" t="s">
        <v>288</v>
      </c>
      <c r="G116" s="18" t="s">
        <v>289</v>
      </c>
      <c r="H116" s="31">
        <v>1</v>
      </c>
      <c r="I116" s="31">
        <v>1</v>
      </c>
      <c r="J116" s="26"/>
      <c r="K116" s="17" t="s">
        <v>444</v>
      </c>
      <c r="L116" s="18" t="s">
        <v>607</v>
      </c>
      <c r="M116" s="18" t="s">
        <v>608</v>
      </c>
      <c r="N116" s="27">
        <v>6423</v>
      </c>
      <c r="O116" s="29">
        <v>6423</v>
      </c>
      <c r="P116" s="29">
        <v>0</v>
      </c>
      <c r="Q116" s="29">
        <v>0</v>
      </c>
      <c r="R116" s="29">
        <v>0</v>
      </c>
      <c r="S116" s="29">
        <f t="shared" si="1"/>
        <v>6423</v>
      </c>
      <c r="T116" s="17" t="s">
        <v>601</v>
      </c>
    </row>
    <row r="117" spans="1:20" ht="123.75" customHeight="1">
      <c r="A117" s="54"/>
      <c r="B117" s="54"/>
      <c r="C117" s="22">
        <f>+E117</f>
        <v>20918.135000000002</v>
      </c>
      <c r="D117" s="23" t="s">
        <v>290</v>
      </c>
      <c r="E117" s="24">
        <v>20918.135000000002</v>
      </c>
      <c r="F117" s="32" t="s">
        <v>291</v>
      </c>
      <c r="G117" s="18" t="s">
        <v>292</v>
      </c>
      <c r="H117" s="31">
        <v>1</v>
      </c>
      <c r="I117" s="31">
        <v>1</v>
      </c>
      <c r="J117" s="26"/>
      <c r="K117" s="17" t="s">
        <v>609</v>
      </c>
      <c r="L117" s="18" t="s">
        <v>610</v>
      </c>
      <c r="M117" s="18" t="s">
        <v>611</v>
      </c>
      <c r="N117" s="27">
        <v>5000</v>
      </c>
      <c r="O117" s="29">
        <v>5000</v>
      </c>
      <c r="P117" s="29">
        <v>0</v>
      </c>
      <c r="Q117" s="29">
        <v>0</v>
      </c>
      <c r="R117" s="29">
        <v>0</v>
      </c>
      <c r="S117" s="29">
        <f t="shared" si="1"/>
        <v>5000</v>
      </c>
      <c r="T117" s="17" t="s">
        <v>601</v>
      </c>
    </row>
    <row r="118" spans="1:20" ht="106.5" customHeight="1">
      <c r="A118" s="55">
        <f>+C118+C121</f>
        <v>159659.757201</v>
      </c>
      <c r="B118" s="54" t="s">
        <v>298</v>
      </c>
      <c r="C118" s="22">
        <f>+E118</f>
        <v>153334.113177</v>
      </c>
      <c r="D118" s="23" t="s">
        <v>299</v>
      </c>
      <c r="E118" s="24">
        <v>153334.113177</v>
      </c>
      <c r="F118" s="32" t="s">
        <v>300</v>
      </c>
      <c r="G118" s="17" t="s">
        <v>301</v>
      </c>
      <c r="H118" s="25">
        <v>12</v>
      </c>
      <c r="I118" s="25">
        <v>12</v>
      </c>
      <c r="J118" s="26"/>
      <c r="K118" s="17" t="s">
        <v>612</v>
      </c>
      <c r="L118" s="17" t="s">
        <v>445</v>
      </c>
      <c r="M118" s="17" t="s">
        <v>613</v>
      </c>
      <c r="N118" s="27">
        <v>36651</v>
      </c>
      <c r="O118" s="29">
        <v>12651</v>
      </c>
      <c r="P118" s="29">
        <v>24000</v>
      </c>
      <c r="Q118" s="29">
        <v>0</v>
      </c>
      <c r="R118" s="29">
        <v>0</v>
      </c>
      <c r="S118" s="29">
        <f t="shared" si="1"/>
        <v>36651</v>
      </c>
      <c r="T118" s="17" t="s">
        <v>614</v>
      </c>
    </row>
    <row r="119" spans="1:20" ht="119.25" customHeight="1">
      <c r="A119" s="54"/>
      <c r="B119" s="54"/>
      <c r="C119" s="55">
        <f>+E119+E120</f>
        <v>37652.643000000004</v>
      </c>
      <c r="D119" s="56" t="s">
        <v>302</v>
      </c>
      <c r="E119" s="24">
        <v>29285.389000000003</v>
      </c>
      <c r="F119" s="32" t="s">
        <v>303</v>
      </c>
      <c r="G119" s="17" t="s">
        <v>304</v>
      </c>
      <c r="H119" s="31">
        <v>30</v>
      </c>
      <c r="I119" s="31">
        <v>30</v>
      </c>
      <c r="J119" s="26"/>
      <c r="K119" s="17" t="s">
        <v>445</v>
      </c>
      <c r="L119" s="18" t="s">
        <v>615</v>
      </c>
      <c r="M119" s="18" t="s">
        <v>616</v>
      </c>
      <c r="N119" s="27">
        <v>7000</v>
      </c>
      <c r="O119" s="29">
        <v>1000</v>
      </c>
      <c r="P119" s="29">
        <v>6000</v>
      </c>
      <c r="Q119" s="29">
        <v>0</v>
      </c>
      <c r="R119" s="29">
        <v>0</v>
      </c>
      <c r="S119" s="29">
        <f t="shared" si="1"/>
        <v>7000</v>
      </c>
      <c r="T119" s="17" t="s">
        <v>614</v>
      </c>
    </row>
    <row r="120" spans="1:20" ht="114.75" customHeight="1">
      <c r="A120" s="54"/>
      <c r="B120" s="54"/>
      <c r="C120" s="54"/>
      <c r="D120" s="56"/>
      <c r="E120" s="24">
        <v>8367.254</v>
      </c>
      <c r="F120" s="32" t="s">
        <v>305</v>
      </c>
      <c r="G120" s="18" t="s">
        <v>306</v>
      </c>
      <c r="H120" s="25">
        <v>2</v>
      </c>
      <c r="I120" s="25">
        <v>2</v>
      </c>
      <c r="J120" s="40"/>
      <c r="K120" s="17" t="s">
        <v>617</v>
      </c>
      <c r="L120" s="18" t="s">
        <v>618</v>
      </c>
      <c r="M120" s="18" t="s">
        <v>619</v>
      </c>
      <c r="N120" s="27">
        <v>2000</v>
      </c>
      <c r="O120" s="29">
        <v>2000</v>
      </c>
      <c r="P120" s="29">
        <v>0</v>
      </c>
      <c r="Q120" s="29">
        <v>0</v>
      </c>
      <c r="R120" s="29">
        <v>0</v>
      </c>
      <c r="S120" s="29">
        <f t="shared" si="1"/>
        <v>2000</v>
      </c>
      <c r="T120" s="17" t="s">
        <v>614</v>
      </c>
    </row>
    <row r="121" spans="1:20" ht="81.75" customHeight="1">
      <c r="A121" s="54"/>
      <c r="B121" s="54"/>
      <c r="C121" s="22">
        <f>+E121</f>
        <v>6325.644024000001</v>
      </c>
      <c r="D121" s="23" t="s">
        <v>307</v>
      </c>
      <c r="E121" s="24">
        <v>6325.644024000001</v>
      </c>
      <c r="F121" s="32" t="s">
        <v>308</v>
      </c>
      <c r="G121" s="17" t="s">
        <v>309</v>
      </c>
      <c r="H121" s="25">
        <v>3</v>
      </c>
      <c r="I121" s="25">
        <v>3</v>
      </c>
      <c r="J121" s="40"/>
      <c r="K121" s="17" t="s">
        <v>602</v>
      </c>
      <c r="L121" s="18" t="s">
        <v>603</v>
      </c>
      <c r="M121" s="17" t="s">
        <v>604</v>
      </c>
      <c r="N121" s="27">
        <v>1512</v>
      </c>
      <c r="O121" s="29">
        <v>1512</v>
      </c>
      <c r="P121" s="29">
        <v>0</v>
      </c>
      <c r="Q121" s="29">
        <v>0</v>
      </c>
      <c r="R121" s="29">
        <v>0</v>
      </c>
      <c r="S121" s="29">
        <f t="shared" si="1"/>
        <v>1512</v>
      </c>
      <c r="T121" s="17" t="s">
        <v>614</v>
      </c>
    </row>
    <row r="122" spans="1:20" ht="89.25" customHeight="1">
      <c r="A122" s="54"/>
      <c r="B122" s="54"/>
      <c r="C122" s="22">
        <f>+E122</f>
        <v>33469.016</v>
      </c>
      <c r="D122" s="23" t="s">
        <v>310</v>
      </c>
      <c r="E122" s="24">
        <v>33469.016</v>
      </c>
      <c r="F122" s="32" t="s">
        <v>311</v>
      </c>
      <c r="G122" s="17" t="s">
        <v>312</v>
      </c>
      <c r="H122" s="31">
        <v>1</v>
      </c>
      <c r="I122" s="31">
        <v>1</v>
      </c>
      <c r="J122" s="40"/>
      <c r="K122" s="17" t="s">
        <v>602</v>
      </c>
      <c r="L122" s="18" t="s">
        <v>603</v>
      </c>
      <c r="M122" s="17" t="s">
        <v>604</v>
      </c>
      <c r="N122" s="27">
        <v>8000</v>
      </c>
      <c r="O122" s="29">
        <v>8000</v>
      </c>
      <c r="P122" s="29">
        <v>0</v>
      </c>
      <c r="Q122" s="29">
        <v>0</v>
      </c>
      <c r="R122" s="29">
        <v>0</v>
      </c>
      <c r="S122" s="29">
        <f t="shared" si="1"/>
        <v>8000</v>
      </c>
      <c r="T122" s="17" t="s">
        <v>614</v>
      </c>
    </row>
    <row r="123" spans="1:20" ht="75.75" customHeight="1">
      <c r="A123" s="54"/>
      <c r="B123" s="54"/>
      <c r="C123" s="55">
        <f>+E123+E124</f>
        <v>20520.690435</v>
      </c>
      <c r="D123" s="56" t="s">
        <v>313</v>
      </c>
      <c r="E123" s="24">
        <v>16337.063435</v>
      </c>
      <c r="F123" s="32" t="s">
        <v>314</v>
      </c>
      <c r="G123" s="17" t="s">
        <v>315</v>
      </c>
      <c r="H123" s="42">
        <v>1743</v>
      </c>
      <c r="I123" s="42">
        <v>1743</v>
      </c>
      <c r="J123" s="40"/>
      <c r="K123" s="17" t="s">
        <v>446</v>
      </c>
      <c r="L123" s="18" t="s">
        <v>620</v>
      </c>
      <c r="M123" s="18" t="s">
        <v>616</v>
      </c>
      <c r="N123" s="27">
        <v>3905</v>
      </c>
      <c r="O123" s="29">
        <v>3405</v>
      </c>
      <c r="P123" s="29">
        <v>500</v>
      </c>
      <c r="Q123" s="29">
        <v>0</v>
      </c>
      <c r="R123" s="29">
        <v>0</v>
      </c>
      <c r="S123" s="29">
        <f t="shared" si="1"/>
        <v>3905</v>
      </c>
      <c r="T123" s="17" t="s">
        <v>614</v>
      </c>
    </row>
    <row r="124" spans="1:20" ht="102.75" customHeight="1">
      <c r="A124" s="54"/>
      <c r="B124" s="54"/>
      <c r="C124" s="54"/>
      <c r="D124" s="56"/>
      <c r="E124" s="24">
        <v>4183.627</v>
      </c>
      <c r="F124" s="32" t="s">
        <v>316</v>
      </c>
      <c r="G124" s="18" t="s">
        <v>317</v>
      </c>
      <c r="H124" s="31">
        <v>12</v>
      </c>
      <c r="I124" s="31">
        <v>12</v>
      </c>
      <c r="J124" s="40"/>
      <c r="K124" s="17" t="s">
        <v>445</v>
      </c>
      <c r="L124" s="32" t="s">
        <v>621</v>
      </c>
      <c r="M124" s="18" t="s">
        <v>622</v>
      </c>
      <c r="N124" s="27">
        <v>1000</v>
      </c>
      <c r="O124" s="29">
        <v>1000</v>
      </c>
      <c r="P124" s="29">
        <v>0</v>
      </c>
      <c r="Q124" s="29">
        <v>0</v>
      </c>
      <c r="R124" s="29">
        <v>0</v>
      </c>
      <c r="S124" s="29">
        <f t="shared" si="1"/>
        <v>1000</v>
      </c>
      <c r="T124" s="17" t="s">
        <v>614</v>
      </c>
    </row>
    <row r="125" spans="1:20" ht="102.75" customHeight="1">
      <c r="A125" s="55">
        <f>+C125+C127</f>
        <v>267752.128</v>
      </c>
      <c r="B125" s="54" t="s">
        <v>318</v>
      </c>
      <c r="C125" s="22">
        <f>+E125</f>
        <v>267752.128</v>
      </c>
      <c r="D125" s="23" t="s">
        <v>319</v>
      </c>
      <c r="E125" s="24">
        <v>267752.128</v>
      </c>
      <c r="F125" s="45" t="s">
        <v>320</v>
      </c>
      <c r="G125" s="36" t="s">
        <v>321</v>
      </c>
      <c r="H125" s="25">
        <v>708</v>
      </c>
      <c r="I125" s="25">
        <v>708</v>
      </c>
      <c r="J125" s="40"/>
      <c r="K125" s="17" t="s">
        <v>449</v>
      </c>
      <c r="L125" s="18" t="s">
        <v>623</v>
      </c>
      <c r="M125" s="17" t="s">
        <v>624</v>
      </c>
      <c r="N125" s="27">
        <v>64000</v>
      </c>
      <c r="O125" s="29">
        <v>4000</v>
      </c>
      <c r="P125" s="29">
        <v>0</v>
      </c>
      <c r="Q125" s="29">
        <v>0</v>
      </c>
      <c r="R125" s="29">
        <v>60000</v>
      </c>
      <c r="S125" s="29">
        <f aca="true" t="shared" si="3" ref="S125:S165">+O125+P125+Q125+R125</f>
        <v>64000</v>
      </c>
      <c r="T125" s="17" t="s">
        <v>625</v>
      </c>
    </row>
    <row r="126" spans="1:20" ht="102.75" customHeight="1">
      <c r="A126" s="54"/>
      <c r="B126" s="54"/>
      <c r="C126" s="22">
        <f>+E126</f>
        <v>4183.627</v>
      </c>
      <c r="D126" s="23" t="s">
        <v>322</v>
      </c>
      <c r="E126" s="24">
        <v>4183.627</v>
      </c>
      <c r="F126" s="45" t="s">
        <v>323</v>
      </c>
      <c r="G126" s="18" t="s">
        <v>324</v>
      </c>
      <c r="H126" s="31">
        <v>0</v>
      </c>
      <c r="I126" s="31">
        <v>0</v>
      </c>
      <c r="J126" s="40"/>
      <c r="K126" s="17" t="s">
        <v>447</v>
      </c>
      <c r="L126" s="18" t="s">
        <v>626</v>
      </c>
      <c r="M126" s="37" t="s">
        <v>627</v>
      </c>
      <c r="N126" s="27">
        <v>1000</v>
      </c>
      <c r="O126" s="29">
        <v>1000</v>
      </c>
      <c r="P126" s="29">
        <v>0</v>
      </c>
      <c r="Q126" s="29">
        <v>0</v>
      </c>
      <c r="R126" s="29">
        <v>0</v>
      </c>
      <c r="S126" s="29">
        <f t="shared" si="3"/>
        <v>1000</v>
      </c>
      <c r="T126" s="17" t="s">
        <v>625</v>
      </c>
    </row>
    <row r="127" spans="1:20" ht="102.75" customHeight="1">
      <c r="A127" s="54"/>
      <c r="B127" s="54"/>
      <c r="C127" s="46">
        <f>+E127</f>
        <v>0</v>
      </c>
      <c r="D127" s="47" t="s">
        <v>325</v>
      </c>
      <c r="E127" s="24">
        <v>0</v>
      </c>
      <c r="F127" s="48" t="s">
        <v>326</v>
      </c>
      <c r="G127" s="18" t="s">
        <v>327</v>
      </c>
      <c r="H127" s="31">
        <v>179</v>
      </c>
      <c r="I127" s="31">
        <v>179</v>
      </c>
      <c r="J127" s="40"/>
      <c r="K127" s="37" t="s">
        <v>448</v>
      </c>
      <c r="L127" s="18" t="s">
        <v>628</v>
      </c>
      <c r="M127" s="18" t="s">
        <v>629</v>
      </c>
      <c r="N127" s="27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f t="shared" si="3"/>
        <v>0</v>
      </c>
      <c r="T127" s="17" t="s">
        <v>625</v>
      </c>
    </row>
    <row r="128" spans="1:20" ht="73.5" customHeight="1">
      <c r="A128" s="92">
        <f>+C128</f>
        <v>50203.524000000005</v>
      </c>
      <c r="B128" s="54" t="s">
        <v>328</v>
      </c>
      <c r="C128" s="55">
        <f>+E128+E129</f>
        <v>50203.524000000005</v>
      </c>
      <c r="D128" s="56" t="s">
        <v>329</v>
      </c>
      <c r="E128" s="24">
        <v>41836.270000000004</v>
      </c>
      <c r="F128" s="18" t="s">
        <v>330</v>
      </c>
      <c r="G128" s="18" t="s">
        <v>331</v>
      </c>
      <c r="H128" s="31">
        <v>0</v>
      </c>
      <c r="I128" s="31">
        <v>0</v>
      </c>
      <c r="J128" s="40"/>
      <c r="K128" s="17" t="s">
        <v>630</v>
      </c>
      <c r="L128" s="18" t="s">
        <v>631</v>
      </c>
      <c r="M128" s="18" t="s">
        <v>632</v>
      </c>
      <c r="N128" s="27">
        <v>10000</v>
      </c>
      <c r="O128" s="29">
        <v>10000</v>
      </c>
      <c r="P128" s="29">
        <v>0</v>
      </c>
      <c r="Q128" s="29">
        <v>0</v>
      </c>
      <c r="R128" s="29">
        <v>0</v>
      </c>
      <c r="S128" s="29">
        <f t="shared" si="3"/>
        <v>10000</v>
      </c>
      <c r="T128" s="17" t="s">
        <v>633</v>
      </c>
    </row>
    <row r="129" spans="1:20" ht="70.5" customHeight="1">
      <c r="A129" s="93"/>
      <c r="B129" s="54"/>
      <c r="C129" s="54"/>
      <c r="D129" s="56"/>
      <c r="E129" s="24">
        <v>8367.254</v>
      </c>
      <c r="F129" s="18" t="s">
        <v>332</v>
      </c>
      <c r="G129" s="18" t="s">
        <v>331</v>
      </c>
      <c r="H129" s="31">
        <v>0</v>
      </c>
      <c r="I129" s="31">
        <v>0</v>
      </c>
      <c r="J129" s="40"/>
      <c r="K129" s="17" t="s">
        <v>630</v>
      </c>
      <c r="L129" s="18" t="s">
        <v>631</v>
      </c>
      <c r="M129" s="18" t="s">
        <v>632</v>
      </c>
      <c r="N129" s="27">
        <v>2000</v>
      </c>
      <c r="O129" s="29">
        <v>2000</v>
      </c>
      <c r="P129" s="29">
        <v>0</v>
      </c>
      <c r="Q129" s="29">
        <v>0</v>
      </c>
      <c r="R129" s="29">
        <v>0</v>
      </c>
      <c r="S129" s="29">
        <f t="shared" si="3"/>
        <v>2000</v>
      </c>
      <c r="T129" s="17" t="s">
        <v>633</v>
      </c>
    </row>
    <row r="130" spans="1:20" ht="137.25" customHeight="1">
      <c r="A130" s="93"/>
      <c r="B130" s="54"/>
      <c r="C130" s="22">
        <f>+E130</f>
        <v>33469.016</v>
      </c>
      <c r="D130" s="23" t="s">
        <v>333</v>
      </c>
      <c r="E130" s="24">
        <v>33469.016</v>
      </c>
      <c r="F130" s="18" t="s">
        <v>334</v>
      </c>
      <c r="G130" s="18" t="s">
        <v>335</v>
      </c>
      <c r="H130" s="31">
        <v>0</v>
      </c>
      <c r="I130" s="31">
        <v>0</v>
      </c>
      <c r="J130" s="40"/>
      <c r="K130" s="18" t="s">
        <v>634</v>
      </c>
      <c r="L130" s="18" t="s">
        <v>635</v>
      </c>
      <c r="M130" s="18" t="s">
        <v>636</v>
      </c>
      <c r="N130" s="27">
        <v>8000</v>
      </c>
      <c r="O130" s="29">
        <v>8000</v>
      </c>
      <c r="P130" s="29">
        <v>0</v>
      </c>
      <c r="Q130" s="29">
        <v>0</v>
      </c>
      <c r="R130" s="29">
        <v>0</v>
      </c>
      <c r="S130" s="29">
        <f t="shared" si="3"/>
        <v>8000</v>
      </c>
      <c r="T130" s="17" t="s">
        <v>633</v>
      </c>
    </row>
    <row r="131" spans="1:20" ht="93.75" customHeight="1">
      <c r="A131" s="93"/>
      <c r="B131" s="54"/>
      <c r="C131" s="55">
        <f>+E131+E132+E133</f>
        <v>12550.881000000001</v>
      </c>
      <c r="D131" s="56" t="s">
        <v>336</v>
      </c>
      <c r="E131" s="24">
        <v>4183.627</v>
      </c>
      <c r="F131" s="18" t="s">
        <v>337</v>
      </c>
      <c r="G131" s="18" t="s">
        <v>338</v>
      </c>
      <c r="H131" s="25">
        <v>50</v>
      </c>
      <c r="I131" s="25">
        <v>50</v>
      </c>
      <c r="J131" s="40"/>
      <c r="K131" s="17" t="s">
        <v>450</v>
      </c>
      <c r="L131" s="18" t="s">
        <v>637</v>
      </c>
      <c r="M131" s="18" t="s">
        <v>638</v>
      </c>
      <c r="N131" s="27">
        <v>1000</v>
      </c>
      <c r="O131" s="29">
        <v>1000</v>
      </c>
      <c r="P131" s="29">
        <v>0</v>
      </c>
      <c r="Q131" s="29">
        <v>0</v>
      </c>
      <c r="R131" s="29">
        <v>0</v>
      </c>
      <c r="S131" s="29">
        <f t="shared" si="3"/>
        <v>1000</v>
      </c>
      <c r="T131" s="17" t="s">
        <v>633</v>
      </c>
    </row>
    <row r="132" spans="1:20" ht="78" customHeight="1">
      <c r="A132" s="93"/>
      <c r="B132" s="54"/>
      <c r="C132" s="54"/>
      <c r="D132" s="56"/>
      <c r="E132" s="24">
        <v>4183.627</v>
      </c>
      <c r="F132" s="18" t="s">
        <v>340</v>
      </c>
      <c r="G132" s="18" t="s">
        <v>339</v>
      </c>
      <c r="H132" s="31">
        <v>50</v>
      </c>
      <c r="I132" s="31">
        <v>50</v>
      </c>
      <c r="J132" s="40"/>
      <c r="K132" s="17" t="s">
        <v>451</v>
      </c>
      <c r="L132" s="18" t="s">
        <v>639</v>
      </c>
      <c r="M132" s="18" t="s">
        <v>640</v>
      </c>
      <c r="N132" s="27">
        <v>1000</v>
      </c>
      <c r="O132" s="29">
        <v>1000</v>
      </c>
      <c r="P132" s="29">
        <v>0</v>
      </c>
      <c r="Q132" s="29">
        <v>0</v>
      </c>
      <c r="R132" s="29">
        <v>0</v>
      </c>
      <c r="S132" s="29">
        <f t="shared" si="3"/>
        <v>1000</v>
      </c>
      <c r="T132" s="17" t="s">
        <v>633</v>
      </c>
    </row>
    <row r="133" spans="1:20" ht="84" customHeight="1">
      <c r="A133" s="93"/>
      <c r="B133" s="54"/>
      <c r="C133" s="54"/>
      <c r="D133" s="56"/>
      <c r="E133" s="24">
        <v>4183.627</v>
      </c>
      <c r="F133" s="18" t="s">
        <v>341</v>
      </c>
      <c r="G133" s="18" t="s">
        <v>342</v>
      </c>
      <c r="H133" s="31">
        <v>1</v>
      </c>
      <c r="I133" s="31">
        <v>1</v>
      </c>
      <c r="J133" s="40"/>
      <c r="K133" s="17" t="s">
        <v>451</v>
      </c>
      <c r="L133" s="18" t="s">
        <v>639</v>
      </c>
      <c r="M133" s="18" t="s">
        <v>641</v>
      </c>
      <c r="N133" s="27">
        <v>1000</v>
      </c>
      <c r="O133" s="29">
        <v>1000</v>
      </c>
      <c r="P133" s="29">
        <v>0</v>
      </c>
      <c r="Q133" s="29">
        <v>0</v>
      </c>
      <c r="R133" s="29">
        <v>0</v>
      </c>
      <c r="S133" s="29">
        <f t="shared" si="3"/>
        <v>1000</v>
      </c>
      <c r="T133" s="17" t="s">
        <v>633</v>
      </c>
    </row>
    <row r="134" spans="1:20" ht="87.75" customHeight="1">
      <c r="A134" s="93"/>
      <c r="B134" s="54"/>
      <c r="C134" s="55">
        <f>+E134+E135+E136+E137+E138+E139++E140</f>
        <v>243248.29084400003</v>
      </c>
      <c r="D134" s="56" t="s">
        <v>347</v>
      </c>
      <c r="E134" s="24">
        <v>109493.885844</v>
      </c>
      <c r="F134" s="18" t="s">
        <v>343</v>
      </c>
      <c r="G134" s="18" t="s">
        <v>344</v>
      </c>
      <c r="H134" s="31">
        <v>5</v>
      </c>
      <c r="I134" s="31">
        <v>5</v>
      </c>
      <c r="J134" s="40"/>
      <c r="K134" s="17" t="s">
        <v>642</v>
      </c>
      <c r="L134" s="18" t="s">
        <v>643</v>
      </c>
      <c r="M134" s="18" t="s">
        <v>644</v>
      </c>
      <c r="N134" s="27">
        <v>26172</v>
      </c>
      <c r="O134" s="29">
        <v>26172</v>
      </c>
      <c r="P134" s="29">
        <v>0</v>
      </c>
      <c r="Q134" s="29">
        <v>0</v>
      </c>
      <c r="R134" s="29">
        <v>0</v>
      </c>
      <c r="S134" s="29">
        <f t="shared" si="3"/>
        <v>26172</v>
      </c>
      <c r="T134" s="17" t="s">
        <v>633</v>
      </c>
    </row>
    <row r="135" spans="1:20" ht="49.5" customHeight="1">
      <c r="A135" s="93"/>
      <c r="B135" s="54"/>
      <c r="C135" s="54"/>
      <c r="D135" s="56"/>
      <c r="E135" s="24">
        <v>1000</v>
      </c>
      <c r="F135" s="18" t="s">
        <v>345</v>
      </c>
      <c r="G135" s="18" t="s">
        <v>346</v>
      </c>
      <c r="H135" s="31">
        <v>0</v>
      </c>
      <c r="I135" s="31">
        <v>0</v>
      </c>
      <c r="J135" s="40"/>
      <c r="K135" s="18" t="s">
        <v>645</v>
      </c>
      <c r="L135" s="18" t="s">
        <v>345</v>
      </c>
      <c r="M135" s="18" t="s">
        <v>346</v>
      </c>
      <c r="N135" s="27">
        <v>1000</v>
      </c>
      <c r="O135" s="29">
        <v>1000</v>
      </c>
      <c r="P135" s="29">
        <v>0</v>
      </c>
      <c r="Q135" s="29">
        <v>0</v>
      </c>
      <c r="R135" s="29">
        <v>0</v>
      </c>
      <c r="S135" s="29">
        <f t="shared" si="3"/>
        <v>1000</v>
      </c>
      <c r="T135" s="17" t="s">
        <v>633</v>
      </c>
    </row>
    <row r="136" spans="1:20" ht="64.5" customHeight="1">
      <c r="A136" s="93"/>
      <c r="B136" s="54"/>
      <c r="C136" s="54"/>
      <c r="D136" s="56"/>
      <c r="E136" s="24">
        <v>0</v>
      </c>
      <c r="F136" s="18" t="s">
        <v>348</v>
      </c>
      <c r="G136" s="18" t="s">
        <v>349</v>
      </c>
      <c r="H136" s="31">
        <v>2</v>
      </c>
      <c r="I136" s="31">
        <v>2</v>
      </c>
      <c r="J136" s="40"/>
      <c r="K136" s="17" t="s">
        <v>646</v>
      </c>
      <c r="L136" s="18" t="s">
        <v>647</v>
      </c>
      <c r="M136" s="18" t="s">
        <v>648</v>
      </c>
      <c r="N136" s="27">
        <v>0</v>
      </c>
      <c r="O136" s="29"/>
      <c r="P136" s="29"/>
      <c r="Q136" s="29"/>
      <c r="R136" s="29"/>
      <c r="S136" s="29">
        <f t="shared" si="3"/>
        <v>0</v>
      </c>
      <c r="T136" s="17" t="s">
        <v>633</v>
      </c>
    </row>
    <row r="137" spans="1:20" ht="45.75" customHeight="1">
      <c r="A137" s="93"/>
      <c r="B137" s="54"/>
      <c r="C137" s="54"/>
      <c r="D137" s="56"/>
      <c r="E137" s="24">
        <v>70000</v>
      </c>
      <c r="F137" s="18" t="s">
        <v>350</v>
      </c>
      <c r="G137" s="18" t="s">
        <v>351</v>
      </c>
      <c r="H137" s="31">
        <v>0</v>
      </c>
      <c r="I137" s="31">
        <v>0</v>
      </c>
      <c r="J137" s="40"/>
      <c r="K137" s="18" t="s">
        <v>649</v>
      </c>
      <c r="L137" s="18" t="s">
        <v>350</v>
      </c>
      <c r="M137" s="18" t="s">
        <v>351</v>
      </c>
      <c r="N137" s="27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f t="shared" si="3"/>
        <v>0</v>
      </c>
      <c r="T137" s="17" t="s">
        <v>650</v>
      </c>
    </row>
    <row r="138" spans="1:20" ht="71.25" customHeight="1">
      <c r="A138" s="93"/>
      <c r="B138" s="54"/>
      <c r="C138" s="54"/>
      <c r="D138" s="56"/>
      <c r="E138" s="24">
        <v>20918.135000000002</v>
      </c>
      <c r="F138" s="39" t="s">
        <v>352</v>
      </c>
      <c r="G138" s="39" t="s">
        <v>353</v>
      </c>
      <c r="H138" s="31">
        <v>50</v>
      </c>
      <c r="I138" s="31">
        <v>50</v>
      </c>
      <c r="J138" s="40"/>
      <c r="K138" s="17" t="s">
        <v>450</v>
      </c>
      <c r="L138" s="18" t="s">
        <v>637</v>
      </c>
      <c r="M138" s="18" t="s">
        <v>651</v>
      </c>
      <c r="N138" s="27">
        <v>5000</v>
      </c>
      <c r="O138" s="29">
        <v>5000</v>
      </c>
      <c r="P138" s="29">
        <v>0</v>
      </c>
      <c r="Q138" s="29">
        <v>0</v>
      </c>
      <c r="R138" s="29">
        <v>0</v>
      </c>
      <c r="S138" s="29">
        <f t="shared" si="3"/>
        <v>5000</v>
      </c>
      <c r="T138" s="17" t="s">
        <v>633</v>
      </c>
    </row>
    <row r="139" spans="1:20" ht="101.25" customHeight="1">
      <c r="A139" s="93"/>
      <c r="B139" s="54"/>
      <c r="C139" s="54"/>
      <c r="D139" s="56"/>
      <c r="E139" s="24">
        <v>20918.135000000002</v>
      </c>
      <c r="F139" s="39" t="s">
        <v>354</v>
      </c>
      <c r="G139" s="39" t="s">
        <v>355</v>
      </c>
      <c r="H139" s="31">
        <v>25</v>
      </c>
      <c r="I139" s="31">
        <v>25</v>
      </c>
      <c r="J139" s="40"/>
      <c r="K139" s="17" t="s">
        <v>450</v>
      </c>
      <c r="L139" s="18" t="s">
        <v>637</v>
      </c>
      <c r="M139" s="18" t="s">
        <v>651</v>
      </c>
      <c r="N139" s="27">
        <v>5000</v>
      </c>
      <c r="O139" s="29">
        <v>5000</v>
      </c>
      <c r="P139" s="29">
        <v>0</v>
      </c>
      <c r="Q139" s="29">
        <v>0</v>
      </c>
      <c r="R139" s="29">
        <v>0</v>
      </c>
      <c r="S139" s="29">
        <f t="shared" si="3"/>
        <v>5000</v>
      </c>
      <c r="T139" s="17" t="s">
        <v>633</v>
      </c>
    </row>
    <row r="140" spans="1:20" ht="86.25" customHeight="1">
      <c r="A140" s="93"/>
      <c r="B140" s="54"/>
      <c r="C140" s="54"/>
      <c r="D140" s="56"/>
      <c r="E140" s="24">
        <v>20918.135000000002</v>
      </c>
      <c r="F140" s="39" t="s">
        <v>356</v>
      </c>
      <c r="G140" s="39" t="s">
        <v>357</v>
      </c>
      <c r="H140" s="31">
        <v>1</v>
      </c>
      <c r="I140" s="31">
        <v>1</v>
      </c>
      <c r="J140" s="40"/>
      <c r="K140" s="17" t="s">
        <v>652</v>
      </c>
      <c r="L140" s="18" t="s">
        <v>653</v>
      </c>
      <c r="M140" s="39" t="s">
        <v>357</v>
      </c>
      <c r="N140" s="27">
        <v>5000</v>
      </c>
      <c r="O140" s="29">
        <v>5000</v>
      </c>
      <c r="P140" s="29">
        <v>0</v>
      </c>
      <c r="Q140" s="29">
        <v>0</v>
      </c>
      <c r="R140" s="29">
        <v>0</v>
      </c>
      <c r="S140" s="29">
        <f t="shared" si="3"/>
        <v>5000</v>
      </c>
      <c r="T140" s="17" t="s">
        <v>633</v>
      </c>
    </row>
    <row r="141" spans="1:20" ht="125.25" customHeight="1">
      <c r="A141" s="92">
        <f>+C141</f>
        <v>16734.508</v>
      </c>
      <c r="B141" s="54" t="s">
        <v>358</v>
      </c>
      <c r="C141" s="55">
        <f>+E141+E142+E143</f>
        <v>16734.508</v>
      </c>
      <c r="D141" s="53" t="s">
        <v>359</v>
      </c>
      <c r="E141" s="24">
        <v>8367.254</v>
      </c>
      <c r="F141" s="39" t="s">
        <v>360</v>
      </c>
      <c r="G141" s="39" t="s">
        <v>361</v>
      </c>
      <c r="H141" s="25">
        <v>60</v>
      </c>
      <c r="I141" s="25">
        <v>60</v>
      </c>
      <c r="J141" s="26"/>
      <c r="K141" s="17" t="s">
        <v>463</v>
      </c>
      <c r="L141" s="18" t="s">
        <v>654</v>
      </c>
      <c r="M141" s="18" t="s">
        <v>655</v>
      </c>
      <c r="N141" s="27">
        <v>2000</v>
      </c>
      <c r="O141" s="29">
        <v>2000</v>
      </c>
      <c r="P141" s="29">
        <v>0</v>
      </c>
      <c r="Q141" s="29">
        <v>0</v>
      </c>
      <c r="R141" s="29">
        <v>0</v>
      </c>
      <c r="S141" s="29">
        <f t="shared" si="3"/>
        <v>2000</v>
      </c>
      <c r="T141" s="17" t="s">
        <v>538</v>
      </c>
    </row>
    <row r="142" spans="1:20" ht="116.25" customHeight="1">
      <c r="A142" s="93"/>
      <c r="B142" s="54"/>
      <c r="C142" s="54"/>
      <c r="D142" s="53"/>
      <c r="E142" s="24">
        <v>4183.627</v>
      </c>
      <c r="F142" s="39" t="s">
        <v>362</v>
      </c>
      <c r="G142" s="39" t="s">
        <v>363</v>
      </c>
      <c r="H142" s="25">
        <v>20</v>
      </c>
      <c r="I142" s="25">
        <v>20</v>
      </c>
      <c r="J142" s="26"/>
      <c r="K142" s="17" t="s">
        <v>463</v>
      </c>
      <c r="L142" s="18" t="s">
        <v>654</v>
      </c>
      <c r="M142" s="18" t="s">
        <v>655</v>
      </c>
      <c r="N142" s="27">
        <v>1000</v>
      </c>
      <c r="O142" s="29">
        <v>1000</v>
      </c>
      <c r="P142" s="29">
        <v>0</v>
      </c>
      <c r="Q142" s="29">
        <v>0</v>
      </c>
      <c r="R142" s="29">
        <v>0</v>
      </c>
      <c r="S142" s="29">
        <f t="shared" si="3"/>
        <v>1000</v>
      </c>
      <c r="T142" s="17" t="s">
        <v>538</v>
      </c>
    </row>
    <row r="143" spans="1:20" ht="100.5" customHeight="1">
      <c r="A143" s="93"/>
      <c r="B143" s="54"/>
      <c r="C143" s="54"/>
      <c r="D143" s="53"/>
      <c r="E143" s="24">
        <v>4183.627</v>
      </c>
      <c r="F143" s="39" t="s">
        <v>364</v>
      </c>
      <c r="G143" s="39" t="s">
        <v>365</v>
      </c>
      <c r="H143" s="31">
        <v>5</v>
      </c>
      <c r="I143" s="31">
        <v>5</v>
      </c>
      <c r="J143" s="26"/>
      <c r="K143" s="17" t="s">
        <v>463</v>
      </c>
      <c r="L143" s="18" t="s">
        <v>654</v>
      </c>
      <c r="M143" s="18" t="s">
        <v>655</v>
      </c>
      <c r="N143" s="27">
        <v>1000</v>
      </c>
      <c r="O143" s="29">
        <v>1000</v>
      </c>
      <c r="P143" s="29">
        <v>0</v>
      </c>
      <c r="Q143" s="29">
        <v>0</v>
      </c>
      <c r="R143" s="29">
        <v>0</v>
      </c>
      <c r="S143" s="29">
        <f t="shared" si="3"/>
        <v>1000</v>
      </c>
      <c r="T143" s="17" t="s">
        <v>538</v>
      </c>
    </row>
    <row r="144" spans="1:20" ht="71.25" customHeight="1">
      <c r="A144" s="93"/>
      <c r="B144" s="54"/>
      <c r="C144" s="22">
        <f>+E144</f>
        <v>33469.016</v>
      </c>
      <c r="D144" s="47" t="s">
        <v>366</v>
      </c>
      <c r="E144" s="24">
        <v>33469.016</v>
      </c>
      <c r="F144" s="39" t="s">
        <v>367</v>
      </c>
      <c r="G144" s="39" t="s">
        <v>368</v>
      </c>
      <c r="H144" s="31">
        <v>0</v>
      </c>
      <c r="I144" s="31">
        <v>0</v>
      </c>
      <c r="J144" s="26"/>
      <c r="K144" s="17" t="s">
        <v>656</v>
      </c>
      <c r="L144" s="49" t="s">
        <v>657</v>
      </c>
      <c r="M144" s="18" t="s">
        <v>658</v>
      </c>
      <c r="N144" s="27">
        <v>8000</v>
      </c>
      <c r="O144" s="29">
        <v>8000</v>
      </c>
      <c r="P144" s="29">
        <v>0</v>
      </c>
      <c r="Q144" s="29">
        <v>0</v>
      </c>
      <c r="R144" s="29">
        <v>0</v>
      </c>
      <c r="S144" s="29">
        <f t="shared" si="3"/>
        <v>8000</v>
      </c>
      <c r="T144" s="17" t="s">
        <v>538</v>
      </c>
    </row>
    <row r="145" spans="1:20" ht="58.5" customHeight="1">
      <c r="A145" s="93"/>
      <c r="B145" s="54"/>
      <c r="C145" s="55">
        <f>+E145+E146+E147</f>
        <v>33469.016</v>
      </c>
      <c r="D145" s="53" t="s">
        <v>369</v>
      </c>
      <c r="E145" s="24">
        <v>0</v>
      </c>
      <c r="F145" s="39" t="s">
        <v>370</v>
      </c>
      <c r="G145" s="39" t="s">
        <v>371</v>
      </c>
      <c r="H145" s="31">
        <v>0</v>
      </c>
      <c r="I145" s="31">
        <v>0</v>
      </c>
      <c r="J145" s="26"/>
      <c r="K145" s="17" t="s">
        <v>464</v>
      </c>
      <c r="L145" s="18" t="s">
        <v>659</v>
      </c>
      <c r="M145" s="18" t="s">
        <v>660</v>
      </c>
      <c r="N145" s="27">
        <v>0</v>
      </c>
      <c r="O145" s="29"/>
      <c r="P145" s="29"/>
      <c r="Q145" s="29"/>
      <c r="R145" s="29"/>
      <c r="S145" s="29">
        <f t="shared" si="3"/>
        <v>0</v>
      </c>
      <c r="T145" s="17" t="s">
        <v>528</v>
      </c>
    </row>
    <row r="146" spans="1:20" ht="59.25" customHeight="1">
      <c r="A146" s="93"/>
      <c r="B146" s="54"/>
      <c r="C146" s="54"/>
      <c r="D146" s="53"/>
      <c r="E146" s="24">
        <v>33469.016</v>
      </c>
      <c r="F146" s="39" t="s">
        <v>372</v>
      </c>
      <c r="G146" s="39" t="s">
        <v>373</v>
      </c>
      <c r="H146" s="33">
        <v>0</v>
      </c>
      <c r="I146" s="33">
        <v>0</v>
      </c>
      <c r="J146" s="26"/>
      <c r="K146" s="39" t="s">
        <v>661</v>
      </c>
      <c r="L146" s="18" t="s">
        <v>662</v>
      </c>
      <c r="M146" s="18" t="s">
        <v>663</v>
      </c>
      <c r="N146" s="27">
        <v>8000</v>
      </c>
      <c r="O146" s="29">
        <v>8000</v>
      </c>
      <c r="P146" s="29">
        <v>0</v>
      </c>
      <c r="Q146" s="29">
        <v>0</v>
      </c>
      <c r="R146" s="29">
        <v>0</v>
      </c>
      <c r="S146" s="29">
        <f t="shared" si="3"/>
        <v>8000</v>
      </c>
      <c r="T146" s="17" t="s">
        <v>528</v>
      </c>
    </row>
    <row r="147" spans="1:20" ht="77.25" customHeight="1">
      <c r="A147" s="93"/>
      <c r="B147" s="54"/>
      <c r="C147" s="54"/>
      <c r="D147" s="53"/>
      <c r="E147" s="24">
        <v>0</v>
      </c>
      <c r="F147" s="39" t="s">
        <v>374</v>
      </c>
      <c r="G147" s="39" t="s">
        <v>375</v>
      </c>
      <c r="H147" s="50">
        <v>0</v>
      </c>
      <c r="I147" s="50">
        <v>0</v>
      </c>
      <c r="J147" s="26"/>
      <c r="K147" s="17" t="s">
        <v>464</v>
      </c>
      <c r="L147" s="18" t="s">
        <v>659</v>
      </c>
      <c r="M147" s="18" t="s">
        <v>660</v>
      </c>
      <c r="N147" s="27">
        <v>0</v>
      </c>
      <c r="O147" s="29"/>
      <c r="P147" s="29"/>
      <c r="Q147" s="29"/>
      <c r="R147" s="29"/>
      <c r="S147" s="29">
        <f t="shared" si="3"/>
        <v>0</v>
      </c>
      <c r="T147" s="17" t="s">
        <v>528</v>
      </c>
    </row>
    <row r="148" spans="1:20" ht="49.5" customHeight="1">
      <c r="A148" s="92">
        <f>+C148+C149+C150+C151+C152+C154+C155</f>
        <v>372171.27429300005</v>
      </c>
      <c r="B148" s="54" t="s">
        <v>376</v>
      </c>
      <c r="C148" s="22">
        <f>+E148</f>
        <v>138059.69100000002</v>
      </c>
      <c r="D148" s="47" t="s">
        <v>377</v>
      </c>
      <c r="E148" s="24">
        <v>138059.69100000002</v>
      </c>
      <c r="F148" s="39" t="s">
        <v>378</v>
      </c>
      <c r="G148" s="39" t="s">
        <v>379</v>
      </c>
      <c r="H148" s="31">
        <v>12</v>
      </c>
      <c r="I148" s="31">
        <v>12</v>
      </c>
      <c r="J148" s="26"/>
      <c r="K148" s="17" t="s">
        <v>474</v>
      </c>
      <c r="L148" s="18" t="s">
        <v>664</v>
      </c>
      <c r="M148" s="18" t="s">
        <v>665</v>
      </c>
      <c r="N148" s="27">
        <v>33000</v>
      </c>
      <c r="O148" s="29">
        <v>33000</v>
      </c>
      <c r="P148" s="29">
        <v>0</v>
      </c>
      <c r="Q148" s="29">
        <v>0</v>
      </c>
      <c r="R148" s="29">
        <v>0</v>
      </c>
      <c r="S148" s="29">
        <f t="shared" si="3"/>
        <v>33000</v>
      </c>
      <c r="T148" s="17" t="s">
        <v>538</v>
      </c>
    </row>
    <row r="149" spans="1:20" ht="132.75" customHeight="1">
      <c r="A149" s="93"/>
      <c r="B149" s="54"/>
      <c r="C149" s="22">
        <f>+E149</f>
        <v>4183.627</v>
      </c>
      <c r="D149" s="47" t="s">
        <v>380</v>
      </c>
      <c r="E149" s="24">
        <v>4183.627</v>
      </c>
      <c r="F149" s="39" t="s">
        <v>381</v>
      </c>
      <c r="G149" s="39" t="s">
        <v>382</v>
      </c>
      <c r="H149" s="25">
        <v>200</v>
      </c>
      <c r="I149" s="25">
        <v>200</v>
      </c>
      <c r="J149" s="26"/>
      <c r="K149" s="17" t="s">
        <v>474</v>
      </c>
      <c r="L149" s="18" t="s">
        <v>666</v>
      </c>
      <c r="M149" s="18" t="s">
        <v>667</v>
      </c>
      <c r="N149" s="27">
        <v>1000</v>
      </c>
      <c r="O149" s="29">
        <v>1000</v>
      </c>
      <c r="P149" s="29">
        <v>0</v>
      </c>
      <c r="Q149" s="29">
        <v>0</v>
      </c>
      <c r="R149" s="29">
        <v>0</v>
      </c>
      <c r="S149" s="29">
        <f t="shared" si="3"/>
        <v>1000</v>
      </c>
      <c r="T149" s="17" t="s">
        <v>538</v>
      </c>
    </row>
    <row r="150" spans="1:20" ht="216" customHeight="1">
      <c r="A150" s="93"/>
      <c r="B150" s="54"/>
      <c r="C150" s="22">
        <f>+E150</f>
        <v>150439.04329300002</v>
      </c>
      <c r="D150" s="47" t="s">
        <v>383</v>
      </c>
      <c r="E150" s="24">
        <v>150439.04329300002</v>
      </c>
      <c r="F150" s="39" t="s">
        <v>384</v>
      </c>
      <c r="G150" s="39" t="s">
        <v>385</v>
      </c>
      <c r="H150" s="31">
        <v>12</v>
      </c>
      <c r="I150" s="31">
        <v>12</v>
      </c>
      <c r="J150" s="26"/>
      <c r="K150" s="17" t="s">
        <v>474</v>
      </c>
      <c r="L150" s="18" t="s">
        <v>664</v>
      </c>
      <c r="M150" s="18" t="s">
        <v>665</v>
      </c>
      <c r="N150" s="27">
        <v>35959</v>
      </c>
      <c r="O150" s="29">
        <v>35959</v>
      </c>
      <c r="P150" s="29">
        <v>0</v>
      </c>
      <c r="Q150" s="29">
        <v>0</v>
      </c>
      <c r="R150" s="29">
        <v>0</v>
      </c>
      <c r="S150" s="29">
        <f t="shared" si="3"/>
        <v>35959</v>
      </c>
      <c r="T150" s="17" t="s">
        <v>538</v>
      </c>
    </row>
    <row r="151" spans="1:20" ht="99" customHeight="1">
      <c r="A151" s="93"/>
      <c r="B151" s="54"/>
      <c r="C151" s="22">
        <f>+E151</f>
        <v>25101.762000000002</v>
      </c>
      <c r="D151" s="47" t="s">
        <v>386</v>
      </c>
      <c r="E151" s="24">
        <v>25101.762000000002</v>
      </c>
      <c r="F151" s="39" t="s">
        <v>387</v>
      </c>
      <c r="G151" s="39" t="s">
        <v>388</v>
      </c>
      <c r="H151" s="31">
        <v>1</v>
      </c>
      <c r="I151" s="31">
        <v>1</v>
      </c>
      <c r="J151" s="26"/>
      <c r="K151" s="17" t="s">
        <v>475</v>
      </c>
      <c r="L151" s="18" t="s">
        <v>668</v>
      </c>
      <c r="M151" s="18" t="s">
        <v>669</v>
      </c>
      <c r="N151" s="27">
        <v>6000</v>
      </c>
      <c r="O151" s="29">
        <v>1000</v>
      </c>
      <c r="P151" s="29">
        <v>0</v>
      </c>
      <c r="Q151" s="29">
        <v>0</v>
      </c>
      <c r="R151" s="29">
        <v>5000</v>
      </c>
      <c r="S151" s="29">
        <f t="shared" si="3"/>
        <v>6000</v>
      </c>
      <c r="T151" s="17" t="s">
        <v>538</v>
      </c>
    </row>
    <row r="152" spans="1:20" ht="100.5" customHeight="1">
      <c r="A152" s="93"/>
      <c r="B152" s="54"/>
      <c r="C152" s="55">
        <f>+E152+E153</f>
        <v>16734.508</v>
      </c>
      <c r="D152" s="53" t="s">
        <v>389</v>
      </c>
      <c r="E152" s="24">
        <v>8367.254</v>
      </c>
      <c r="F152" s="39" t="s">
        <v>381</v>
      </c>
      <c r="G152" s="39" t="s">
        <v>390</v>
      </c>
      <c r="H152" s="25">
        <v>200</v>
      </c>
      <c r="I152" s="25">
        <v>200</v>
      </c>
      <c r="J152" s="26"/>
      <c r="K152" s="17" t="s">
        <v>474</v>
      </c>
      <c r="L152" s="18" t="s">
        <v>666</v>
      </c>
      <c r="M152" s="18" t="s">
        <v>670</v>
      </c>
      <c r="N152" s="27">
        <v>2000</v>
      </c>
      <c r="O152" s="29">
        <v>1000</v>
      </c>
      <c r="P152" s="29">
        <v>0</v>
      </c>
      <c r="Q152" s="29">
        <v>0</v>
      </c>
      <c r="R152" s="29">
        <v>1000</v>
      </c>
      <c r="S152" s="29">
        <f t="shared" si="3"/>
        <v>2000</v>
      </c>
      <c r="T152" s="17" t="s">
        <v>538</v>
      </c>
    </row>
    <row r="153" spans="1:20" ht="129" customHeight="1">
      <c r="A153" s="93"/>
      <c r="B153" s="54"/>
      <c r="C153" s="54"/>
      <c r="D153" s="53"/>
      <c r="E153" s="24">
        <v>8367.254</v>
      </c>
      <c r="F153" s="39" t="s">
        <v>391</v>
      </c>
      <c r="G153" s="39" t="s">
        <v>392</v>
      </c>
      <c r="H153" s="31">
        <v>12</v>
      </c>
      <c r="I153" s="31">
        <v>12</v>
      </c>
      <c r="J153" s="26"/>
      <c r="K153" s="17" t="s">
        <v>474</v>
      </c>
      <c r="L153" s="18" t="s">
        <v>664</v>
      </c>
      <c r="M153" s="18" t="s">
        <v>665</v>
      </c>
      <c r="N153" s="27">
        <v>2000</v>
      </c>
      <c r="O153" s="29">
        <v>1000</v>
      </c>
      <c r="P153" s="29">
        <v>0</v>
      </c>
      <c r="Q153" s="29">
        <v>0</v>
      </c>
      <c r="R153" s="29">
        <v>1000</v>
      </c>
      <c r="S153" s="29">
        <f t="shared" si="3"/>
        <v>2000</v>
      </c>
      <c r="T153" s="17" t="s">
        <v>538</v>
      </c>
    </row>
    <row r="154" spans="1:20" ht="95.25" customHeight="1">
      <c r="A154" s="93"/>
      <c r="B154" s="54"/>
      <c r="C154" s="22">
        <f aca="true" t="shared" si="4" ref="C154:C160">+E154</f>
        <v>37652.643</v>
      </c>
      <c r="D154" s="47" t="s">
        <v>393</v>
      </c>
      <c r="E154" s="24">
        <v>37652.643</v>
      </c>
      <c r="F154" s="39" t="s">
        <v>394</v>
      </c>
      <c r="G154" s="39" t="s">
        <v>395</v>
      </c>
      <c r="H154" s="31">
        <v>100</v>
      </c>
      <c r="I154" s="31">
        <v>100</v>
      </c>
      <c r="J154" s="26"/>
      <c r="K154" s="17" t="s">
        <v>474</v>
      </c>
      <c r="L154" s="18" t="s">
        <v>666</v>
      </c>
      <c r="M154" s="18" t="s">
        <v>667</v>
      </c>
      <c r="N154" s="27">
        <v>9000</v>
      </c>
      <c r="O154" s="29">
        <v>1000</v>
      </c>
      <c r="P154" s="29">
        <v>0</v>
      </c>
      <c r="Q154" s="29">
        <v>0</v>
      </c>
      <c r="R154" s="29">
        <v>8000</v>
      </c>
      <c r="S154" s="29">
        <f t="shared" si="3"/>
        <v>9000</v>
      </c>
      <c r="T154" s="17" t="s">
        <v>538</v>
      </c>
    </row>
    <row r="155" spans="1:20" ht="66" customHeight="1">
      <c r="A155" s="93"/>
      <c r="B155" s="54"/>
      <c r="C155" s="22">
        <f t="shared" si="4"/>
        <v>0</v>
      </c>
      <c r="D155" s="47" t="s">
        <v>393</v>
      </c>
      <c r="E155" s="24">
        <v>0</v>
      </c>
      <c r="F155" s="39" t="s">
        <v>396</v>
      </c>
      <c r="G155" s="39" t="s">
        <v>397</v>
      </c>
      <c r="H155" s="51">
        <v>0</v>
      </c>
      <c r="I155" s="51">
        <v>0</v>
      </c>
      <c r="J155" s="26"/>
      <c r="K155" s="17" t="s">
        <v>671</v>
      </c>
      <c r="L155" s="18" t="s">
        <v>672</v>
      </c>
      <c r="M155" s="18" t="s">
        <v>673</v>
      </c>
      <c r="N155" s="27">
        <v>0</v>
      </c>
      <c r="O155" s="29"/>
      <c r="P155" s="29"/>
      <c r="Q155" s="29"/>
      <c r="R155" s="29"/>
      <c r="S155" s="29">
        <f t="shared" si="3"/>
        <v>0</v>
      </c>
      <c r="T155" s="17" t="s">
        <v>538</v>
      </c>
    </row>
    <row r="156" spans="1:20" ht="207.75" customHeight="1">
      <c r="A156" s="92">
        <f>+C156</f>
        <v>16734.508</v>
      </c>
      <c r="B156" s="54" t="s">
        <v>398</v>
      </c>
      <c r="C156" s="22">
        <f t="shared" si="4"/>
        <v>16734.508</v>
      </c>
      <c r="D156" s="47" t="s">
        <v>399</v>
      </c>
      <c r="E156" s="24">
        <v>16734.508</v>
      </c>
      <c r="F156" s="39" t="s">
        <v>400</v>
      </c>
      <c r="G156" s="39" t="s">
        <v>401</v>
      </c>
      <c r="H156" s="25">
        <v>30</v>
      </c>
      <c r="I156" s="25">
        <v>30</v>
      </c>
      <c r="J156" s="26"/>
      <c r="K156" s="17" t="s">
        <v>471</v>
      </c>
      <c r="L156" s="18" t="s">
        <v>674</v>
      </c>
      <c r="M156" s="18" t="s">
        <v>675</v>
      </c>
      <c r="N156" s="27">
        <v>4000</v>
      </c>
      <c r="O156" s="29">
        <v>4000</v>
      </c>
      <c r="P156" s="29">
        <v>0</v>
      </c>
      <c r="Q156" s="29">
        <v>0</v>
      </c>
      <c r="R156" s="29">
        <v>0</v>
      </c>
      <c r="S156" s="29">
        <f t="shared" si="3"/>
        <v>4000</v>
      </c>
      <c r="T156" s="17" t="s">
        <v>538</v>
      </c>
    </row>
    <row r="157" spans="1:20" ht="129" customHeight="1">
      <c r="A157" s="93"/>
      <c r="B157" s="54"/>
      <c r="C157" s="22">
        <f t="shared" si="4"/>
        <v>8367.254</v>
      </c>
      <c r="D157" s="47" t="s">
        <v>402</v>
      </c>
      <c r="E157" s="24">
        <v>8367.254</v>
      </c>
      <c r="F157" s="39" t="s">
        <v>403</v>
      </c>
      <c r="G157" s="39" t="s">
        <v>404</v>
      </c>
      <c r="H157" s="31">
        <v>1</v>
      </c>
      <c r="I157" s="31">
        <v>1</v>
      </c>
      <c r="J157" s="26"/>
      <c r="K157" s="17" t="s">
        <v>676</v>
      </c>
      <c r="L157" s="18" t="s">
        <v>677</v>
      </c>
      <c r="M157" s="18" t="s">
        <v>648</v>
      </c>
      <c r="N157" s="27">
        <v>2000</v>
      </c>
      <c r="O157" s="29">
        <v>2000</v>
      </c>
      <c r="P157" s="29">
        <v>0</v>
      </c>
      <c r="Q157" s="29">
        <v>0</v>
      </c>
      <c r="R157" s="29">
        <v>0</v>
      </c>
      <c r="S157" s="29">
        <f t="shared" si="3"/>
        <v>2000</v>
      </c>
      <c r="T157" s="17" t="s">
        <v>538</v>
      </c>
    </row>
    <row r="158" spans="1:20" ht="110.25" customHeight="1">
      <c r="A158" s="93"/>
      <c r="B158" s="54"/>
      <c r="C158" s="22">
        <f t="shared" si="4"/>
        <v>16734.508</v>
      </c>
      <c r="D158" s="47" t="s">
        <v>405</v>
      </c>
      <c r="E158" s="24">
        <v>16734.508</v>
      </c>
      <c r="F158" s="39" t="s">
        <v>406</v>
      </c>
      <c r="G158" s="39" t="s">
        <v>407</v>
      </c>
      <c r="H158" s="25">
        <v>20</v>
      </c>
      <c r="I158" s="25">
        <v>20</v>
      </c>
      <c r="J158" s="26"/>
      <c r="K158" s="17" t="s">
        <v>471</v>
      </c>
      <c r="L158" s="18" t="s">
        <v>674</v>
      </c>
      <c r="M158" s="18" t="s">
        <v>675</v>
      </c>
      <c r="N158" s="27">
        <v>4000</v>
      </c>
      <c r="O158" s="29">
        <v>4000</v>
      </c>
      <c r="P158" s="29">
        <v>0</v>
      </c>
      <c r="Q158" s="29">
        <v>0</v>
      </c>
      <c r="R158" s="29">
        <v>0</v>
      </c>
      <c r="S158" s="29">
        <f t="shared" si="3"/>
        <v>4000</v>
      </c>
      <c r="T158" s="17" t="s">
        <v>538</v>
      </c>
    </row>
    <row r="159" spans="1:20" ht="107.25" customHeight="1">
      <c r="A159" s="94">
        <f>+C159+C160+C161+C163</f>
        <v>466282.5593000001</v>
      </c>
      <c r="B159" s="54" t="s">
        <v>408</v>
      </c>
      <c r="C159" s="22">
        <f t="shared" si="4"/>
        <v>99988.68530000001</v>
      </c>
      <c r="D159" s="47" t="s">
        <v>409</v>
      </c>
      <c r="E159" s="24">
        <v>99988.68530000001</v>
      </c>
      <c r="F159" s="39" t="s">
        <v>410</v>
      </c>
      <c r="G159" s="39" t="s">
        <v>411</v>
      </c>
      <c r="H159" s="31">
        <v>1</v>
      </c>
      <c r="I159" s="31">
        <v>1</v>
      </c>
      <c r="J159" s="26"/>
      <c r="K159" s="17" t="s">
        <v>678</v>
      </c>
      <c r="L159" s="18" t="s">
        <v>679</v>
      </c>
      <c r="M159" s="18" t="s">
        <v>680</v>
      </c>
      <c r="N159" s="27">
        <v>23900</v>
      </c>
      <c r="O159" s="29">
        <v>6500</v>
      </c>
      <c r="P159" s="29">
        <v>17400</v>
      </c>
      <c r="Q159" s="29">
        <v>0</v>
      </c>
      <c r="R159" s="29">
        <v>0</v>
      </c>
      <c r="S159" s="29">
        <f t="shared" si="3"/>
        <v>23900</v>
      </c>
      <c r="T159" s="17" t="s">
        <v>538</v>
      </c>
    </row>
    <row r="160" spans="1:20" ht="114.75">
      <c r="A160" s="95"/>
      <c r="B160" s="54"/>
      <c r="C160" s="22">
        <f t="shared" si="4"/>
        <v>125508.81</v>
      </c>
      <c r="D160" s="47" t="s">
        <v>412</v>
      </c>
      <c r="E160" s="24">
        <v>125508.81</v>
      </c>
      <c r="F160" s="39" t="s">
        <v>413</v>
      </c>
      <c r="G160" s="39" t="s">
        <v>414</v>
      </c>
      <c r="H160" s="25">
        <v>2</v>
      </c>
      <c r="I160" s="25">
        <v>2</v>
      </c>
      <c r="J160" s="26"/>
      <c r="K160" s="17" t="s">
        <v>472</v>
      </c>
      <c r="L160" s="18" t="s">
        <v>681</v>
      </c>
      <c r="M160" s="18" t="s">
        <v>648</v>
      </c>
      <c r="N160" s="27">
        <v>30000</v>
      </c>
      <c r="O160" s="29">
        <v>20000</v>
      </c>
      <c r="P160" s="29">
        <v>10000</v>
      </c>
      <c r="Q160" s="29">
        <v>0</v>
      </c>
      <c r="R160" s="29">
        <v>0</v>
      </c>
      <c r="S160" s="29">
        <f t="shared" si="3"/>
        <v>30000</v>
      </c>
      <c r="T160" s="17" t="s">
        <v>538</v>
      </c>
    </row>
    <row r="161" spans="1:20" ht="70.5" customHeight="1">
      <c r="A161" s="95"/>
      <c r="B161" s="54"/>
      <c r="C161" s="55">
        <f>+E161+E162</f>
        <v>70203.524</v>
      </c>
      <c r="D161" s="47" t="s">
        <v>415</v>
      </c>
      <c r="E161" s="24">
        <v>50203.524000000005</v>
      </c>
      <c r="F161" s="39" t="s">
        <v>416</v>
      </c>
      <c r="G161" s="39" t="s">
        <v>417</v>
      </c>
      <c r="H161" s="31">
        <v>5</v>
      </c>
      <c r="I161" s="31">
        <v>5</v>
      </c>
      <c r="J161" s="26"/>
      <c r="K161" s="17" t="s">
        <v>682</v>
      </c>
      <c r="L161" s="18" t="s">
        <v>683</v>
      </c>
      <c r="M161" s="18" t="s">
        <v>684</v>
      </c>
      <c r="N161" s="27">
        <v>12000</v>
      </c>
      <c r="O161" s="29">
        <v>0</v>
      </c>
      <c r="P161" s="29">
        <v>12000</v>
      </c>
      <c r="Q161" s="29">
        <v>0</v>
      </c>
      <c r="R161" s="29">
        <v>0</v>
      </c>
      <c r="S161" s="29">
        <f t="shared" si="3"/>
        <v>12000</v>
      </c>
      <c r="T161" s="17" t="s">
        <v>538</v>
      </c>
    </row>
    <row r="162" spans="1:20" ht="71.25" customHeight="1">
      <c r="A162" s="95"/>
      <c r="B162" s="54"/>
      <c r="C162" s="54"/>
      <c r="D162" s="47" t="s">
        <v>418</v>
      </c>
      <c r="E162" s="24">
        <v>20000</v>
      </c>
      <c r="F162" s="39" t="s">
        <v>419</v>
      </c>
      <c r="G162" s="39" t="s">
        <v>420</v>
      </c>
      <c r="H162" s="38">
        <v>0</v>
      </c>
      <c r="I162" s="38">
        <v>0</v>
      </c>
      <c r="J162" s="26"/>
      <c r="K162" s="39" t="s">
        <v>685</v>
      </c>
      <c r="L162" s="39" t="s">
        <v>473</v>
      </c>
      <c r="M162" s="18" t="s">
        <v>686</v>
      </c>
      <c r="N162" s="27">
        <v>20000</v>
      </c>
      <c r="O162" s="29">
        <v>10000</v>
      </c>
      <c r="P162" s="29">
        <v>10000</v>
      </c>
      <c r="Q162" s="29">
        <v>0</v>
      </c>
      <c r="R162" s="29">
        <v>0</v>
      </c>
      <c r="S162" s="29">
        <f t="shared" si="3"/>
        <v>20000</v>
      </c>
      <c r="T162" s="17" t="s">
        <v>538</v>
      </c>
    </row>
    <row r="163" spans="1:20" ht="159.75" customHeight="1">
      <c r="A163" s="95"/>
      <c r="B163" s="54"/>
      <c r="C163" s="55">
        <f>+E163+E164</f>
        <v>170581.54</v>
      </c>
      <c r="D163" s="53" t="s">
        <v>421</v>
      </c>
      <c r="E163" s="24">
        <v>128745.27</v>
      </c>
      <c r="F163" s="39" t="s">
        <v>422</v>
      </c>
      <c r="G163" s="39" t="s">
        <v>423</v>
      </c>
      <c r="H163" s="31">
        <v>6</v>
      </c>
      <c r="I163" s="31">
        <v>6</v>
      </c>
      <c r="J163" s="26"/>
      <c r="K163" s="17" t="s">
        <v>678</v>
      </c>
      <c r="L163" s="18" t="s">
        <v>679</v>
      </c>
      <c r="M163" s="18" t="s">
        <v>680</v>
      </c>
      <c r="N163" s="27">
        <v>66000</v>
      </c>
      <c r="O163" s="29">
        <v>56000</v>
      </c>
      <c r="P163" s="29">
        <v>10000</v>
      </c>
      <c r="Q163" s="29">
        <v>0</v>
      </c>
      <c r="R163" s="29">
        <v>0</v>
      </c>
      <c r="S163" s="29">
        <f t="shared" si="3"/>
        <v>66000</v>
      </c>
      <c r="T163" s="17" t="s">
        <v>538</v>
      </c>
    </row>
    <row r="164" spans="1:20" ht="74.25" customHeight="1">
      <c r="A164" s="95"/>
      <c r="B164" s="54"/>
      <c r="C164" s="54"/>
      <c r="D164" s="53"/>
      <c r="E164" s="24">
        <v>41836.270000000004</v>
      </c>
      <c r="F164" s="39" t="s">
        <v>424</v>
      </c>
      <c r="G164" s="39" t="s">
        <v>425</v>
      </c>
      <c r="H164" s="31">
        <v>1</v>
      </c>
      <c r="I164" s="31">
        <v>1</v>
      </c>
      <c r="J164" s="26"/>
      <c r="K164" s="17" t="s">
        <v>678</v>
      </c>
      <c r="L164" s="18" t="s">
        <v>679</v>
      </c>
      <c r="M164" s="18" t="s">
        <v>680</v>
      </c>
      <c r="N164" s="27">
        <v>10000</v>
      </c>
      <c r="O164" s="29">
        <v>10000</v>
      </c>
      <c r="P164" s="29">
        <v>0</v>
      </c>
      <c r="Q164" s="29">
        <v>0</v>
      </c>
      <c r="R164" s="29">
        <v>0</v>
      </c>
      <c r="S164" s="29">
        <f t="shared" si="3"/>
        <v>10000</v>
      </c>
      <c r="T164" s="17" t="s">
        <v>538</v>
      </c>
    </row>
    <row r="165" spans="1:20" ht="111" customHeight="1">
      <c r="A165" s="95"/>
      <c r="B165" s="54"/>
      <c r="C165" s="22">
        <f>+E165</f>
        <v>70000</v>
      </c>
      <c r="D165" s="47" t="s">
        <v>426</v>
      </c>
      <c r="E165" s="24">
        <v>70000</v>
      </c>
      <c r="F165" s="39" t="s">
        <v>427</v>
      </c>
      <c r="G165" s="39" t="s">
        <v>428</v>
      </c>
      <c r="H165" s="31">
        <v>0</v>
      </c>
      <c r="I165" s="31">
        <v>0</v>
      </c>
      <c r="J165" s="26"/>
      <c r="K165" s="18" t="s">
        <v>687</v>
      </c>
      <c r="L165" s="18" t="s">
        <v>688</v>
      </c>
      <c r="M165" s="18" t="s">
        <v>689</v>
      </c>
      <c r="N165" s="27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f t="shared" si="3"/>
        <v>0</v>
      </c>
      <c r="T165" s="17" t="s">
        <v>690</v>
      </c>
    </row>
    <row r="166" spans="1:20" ht="15">
      <c r="A166" s="52"/>
      <c r="B166" s="52"/>
      <c r="C166" s="52"/>
      <c r="D166" s="52"/>
      <c r="E166" s="6"/>
      <c r="F166" s="8"/>
      <c r="G166" s="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5">
      <c r="A167" s="52"/>
      <c r="B167" s="52"/>
      <c r="C167" s="52"/>
      <c r="D167" s="52"/>
      <c r="E167" s="6"/>
      <c r="F167" s="8"/>
      <c r="G167" s="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5">
      <c r="A168" s="52"/>
      <c r="B168" s="52"/>
      <c r="C168" s="52"/>
      <c r="D168" s="52"/>
      <c r="E168" s="6"/>
      <c r="F168" s="8"/>
      <c r="G168" s="9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5">
      <c r="A169" s="52"/>
      <c r="B169" s="52"/>
      <c r="C169" s="52"/>
      <c r="D169" s="52"/>
      <c r="E169" s="6"/>
      <c r="F169" s="8"/>
      <c r="G169" s="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5">
      <c r="A170" s="52"/>
      <c r="B170" s="52"/>
      <c r="C170" s="52"/>
      <c r="D170" s="52"/>
      <c r="E170" s="6"/>
      <c r="F170" s="8"/>
      <c r="G170" s="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5">
      <c r="A171" s="52"/>
      <c r="B171" s="52"/>
      <c r="C171" s="52"/>
      <c r="D171" s="52"/>
      <c r="E171" s="6"/>
      <c r="F171" s="8"/>
      <c r="G171" s="9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5">
      <c r="A172" s="52"/>
      <c r="B172" s="52"/>
      <c r="C172" s="52"/>
      <c r="D172" s="52"/>
      <c r="E172" s="6"/>
      <c r="F172" s="8"/>
      <c r="G172" s="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5">
      <c r="A173" s="52"/>
      <c r="B173" s="52"/>
      <c r="C173" s="52"/>
      <c r="D173" s="52"/>
      <c r="E173" s="6"/>
      <c r="F173" s="8"/>
      <c r="G173" s="9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5">
      <c r="A174" s="52"/>
      <c r="B174" s="52"/>
      <c r="C174" s="52"/>
      <c r="D174" s="52"/>
      <c r="E174" s="6"/>
      <c r="F174" s="8"/>
      <c r="G174" s="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5">
      <c r="A175" s="52"/>
      <c r="B175" s="52"/>
      <c r="C175" s="52"/>
      <c r="D175" s="52"/>
      <c r="E175" s="6"/>
      <c r="F175" s="8"/>
      <c r="G175" s="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5">
      <c r="A176" s="52"/>
      <c r="B176" s="52"/>
      <c r="C176" s="52"/>
      <c r="D176" s="52"/>
      <c r="E176" s="6"/>
      <c r="F176" s="8"/>
      <c r="G176" s="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5">
      <c r="A177" s="52"/>
      <c r="B177" s="52"/>
      <c r="C177" s="52"/>
      <c r="D177" s="52"/>
      <c r="E177" s="6"/>
      <c r="F177" s="8"/>
      <c r="G177" s="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5">
      <c r="A178" s="52"/>
      <c r="B178" s="52"/>
      <c r="C178" s="52"/>
      <c r="D178" s="52"/>
      <c r="E178" s="6"/>
      <c r="F178" s="8"/>
      <c r="G178" s="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5">
      <c r="A179" s="52"/>
      <c r="B179" s="52"/>
      <c r="C179" s="52"/>
      <c r="D179" s="52"/>
      <c r="E179" s="6"/>
      <c r="F179" s="8"/>
      <c r="G179" s="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5">
      <c r="A180" s="52"/>
      <c r="B180" s="52"/>
      <c r="C180" s="52"/>
      <c r="D180" s="52"/>
      <c r="E180" s="6"/>
      <c r="F180" s="8"/>
      <c r="G180" s="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5">
      <c r="A181" s="52"/>
      <c r="B181" s="52"/>
      <c r="C181" s="52"/>
      <c r="D181" s="52"/>
      <c r="E181" s="6"/>
      <c r="F181" s="8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5">
      <c r="A182" s="52"/>
      <c r="B182" s="52"/>
      <c r="C182" s="52"/>
      <c r="D182" s="52"/>
      <c r="E182" s="6"/>
      <c r="F182" s="8"/>
      <c r="G182" s="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5">
      <c r="A183" s="52"/>
      <c r="B183" s="52"/>
      <c r="C183" s="52"/>
      <c r="D183" s="52"/>
      <c r="E183" s="6"/>
      <c r="F183" s="8"/>
      <c r="G183" s="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5">
      <c r="A184" s="52"/>
      <c r="B184" s="52"/>
      <c r="C184" s="52"/>
      <c r="D184" s="52"/>
      <c r="E184" s="6"/>
      <c r="F184" s="8"/>
      <c r="G184" s="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5">
      <c r="A185" s="52"/>
      <c r="B185" s="52"/>
      <c r="C185" s="52"/>
      <c r="D185" s="52"/>
      <c r="E185" s="6"/>
      <c r="F185" s="8"/>
      <c r="G185" s="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5">
      <c r="A186" s="52"/>
      <c r="B186" s="52"/>
      <c r="C186" s="52"/>
      <c r="D186" s="52"/>
      <c r="E186" s="6"/>
      <c r="F186" s="8"/>
      <c r="G186" s="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5">
      <c r="A187" s="52"/>
      <c r="B187" s="52"/>
      <c r="C187" s="52"/>
      <c r="D187" s="52"/>
      <c r="E187" s="6"/>
      <c r="F187" s="8"/>
      <c r="G187" s="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5">
      <c r="A188" s="52"/>
      <c r="B188" s="52"/>
      <c r="C188" s="52"/>
      <c r="D188" s="52"/>
      <c r="E188" s="6"/>
      <c r="F188" s="9"/>
      <c r="G188" s="9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5">
      <c r="A189" s="52"/>
      <c r="B189" s="52"/>
      <c r="C189" s="52"/>
      <c r="D189" s="52"/>
      <c r="E189" s="6"/>
      <c r="F189" s="8"/>
      <c r="G189" s="9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5">
      <c r="A190" s="52"/>
      <c r="B190" s="52"/>
      <c r="C190" s="52"/>
      <c r="D190" s="52"/>
      <c r="E190" s="6"/>
      <c r="F190" s="8"/>
      <c r="G190" s="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5">
      <c r="A191" s="52"/>
      <c r="B191" s="52"/>
      <c r="C191" s="19"/>
      <c r="D191" s="10"/>
      <c r="E191" s="6"/>
      <c r="F191" s="8"/>
      <c r="G191" s="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5">
      <c r="A192" s="52"/>
      <c r="B192" s="52"/>
      <c r="C192" s="52"/>
      <c r="D192" s="52"/>
      <c r="E192" s="6"/>
      <c r="F192" s="8"/>
      <c r="G192" s="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5">
      <c r="A193" s="52"/>
      <c r="B193" s="52"/>
      <c r="C193" s="52"/>
      <c r="D193" s="52"/>
      <c r="E193" s="6"/>
      <c r="F193" s="8"/>
      <c r="G193" s="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5">
      <c r="A194" s="52"/>
      <c r="B194" s="52"/>
      <c r="C194" s="52"/>
      <c r="D194" s="52"/>
      <c r="E194" s="6"/>
      <c r="F194" s="8"/>
      <c r="G194" s="9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5">
      <c r="A195" s="52"/>
      <c r="B195" s="52"/>
      <c r="C195" s="52"/>
      <c r="D195" s="52"/>
      <c r="E195" s="6"/>
      <c r="F195" s="8"/>
      <c r="G195" s="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5">
      <c r="A196" s="52"/>
      <c r="B196" s="52"/>
      <c r="C196" s="52"/>
      <c r="D196" s="52"/>
      <c r="E196" s="6"/>
      <c r="F196" s="8"/>
      <c r="G196" s="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5">
      <c r="A197" s="52"/>
      <c r="B197" s="52"/>
      <c r="C197" s="52"/>
      <c r="D197" s="52"/>
      <c r="E197" s="6"/>
      <c r="F197" s="8"/>
      <c r="G197" s="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5">
      <c r="A198" s="52"/>
      <c r="B198" s="52"/>
      <c r="C198" s="52"/>
      <c r="D198" s="52"/>
      <c r="E198" s="6"/>
      <c r="F198" s="8"/>
      <c r="G198" s="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5">
      <c r="A199" s="52"/>
      <c r="B199" s="52"/>
      <c r="C199" s="19"/>
      <c r="D199" s="10"/>
      <c r="E199" s="6"/>
      <c r="F199" s="8"/>
      <c r="G199" s="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5">
      <c r="A200" s="52"/>
      <c r="B200" s="52"/>
      <c r="C200" s="19"/>
      <c r="D200" s="10"/>
      <c r="E200" s="6"/>
      <c r="F200" s="8"/>
      <c r="G200" s="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5">
      <c r="A201" s="52"/>
      <c r="B201" s="52"/>
      <c r="C201" s="52"/>
      <c r="D201" s="52"/>
      <c r="E201" s="6"/>
      <c r="F201" s="8"/>
      <c r="G201" s="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5">
      <c r="A202" s="52"/>
      <c r="B202" s="52"/>
      <c r="C202" s="52"/>
      <c r="D202" s="52"/>
      <c r="E202" s="6"/>
      <c r="F202" s="8"/>
      <c r="G202" s="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5">
      <c r="A203" s="52"/>
      <c r="B203" s="52"/>
      <c r="C203" s="52"/>
      <c r="D203" s="52"/>
      <c r="E203" s="6"/>
      <c r="F203" s="8"/>
      <c r="G203" s="9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5">
      <c r="A204" s="52"/>
      <c r="B204" s="52"/>
      <c r="C204" s="52"/>
      <c r="D204" s="52"/>
      <c r="E204" s="6"/>
      <c r="F204" s="8"/>
      <c r="G204" s="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5">
      <c r="A205" s="52"/>
      <c r="B205" s="52"/>
      <c r="C205" s="52"/>
      <c r="D205" s="52"/>
      <c r="E205" s="6"/>
      <c r="F205" s="8"/>
      <c r="G205" s="9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5">
      <c r="A206" s="52"/>
      <c r="B206" s="52"/>
      <c r="C206" s="52"/>
      <c r="D206" s="52"/>
      <c r="E206" s="6"/>
      <c r="F206" s="8"/>
      <c r="G206" s="9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5">
      <c r="A207" s="52"/>
      <c r="B207" s="52"/>
      <c r="C207" s="52"/>
      <c r="D207" s="52"/>
      <c r="E207" s="6"/>
      <c r="F207" s="8"/>
      <c r="G207" s="9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5">
      <c r="A208" s="52"/>
      <c r="B208" s="52"/>
      <c r="C208" s="52"/>
      <c r="D208" s="52"/>
      <c r="E208" s="6"/>
      <c r="F208" s="8"/>
      <c r="G208" s="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5">
      <c r="A209" s="52"/>
      <c r="B209" s="52"/>
      <c r="C209" s="52"/>
      <c r="D209" s="52"/>
      <c r="E209" s="6"/>
      <c r="F209" s="8"/>
      <c r="G209" s="9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5">
      <c r="A210" s="52"/>
      <c r="B210" s="52"/>
      <c r="C210" s="52"/>
      <c r="D210" s="52"/>
      <c r="E210" s="6"/>
      <c r="F210" s="8"/>
      <c r="G210" s="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5">
      <c r="A211" s="52"/>
      <c r="B211" s="52"/>
      <c r="C211" s="52"/>
      <c r="D211" s="52"/>
      <c r="E211" s="6"/>
      <c r="F211" s="8"/>
      <c r="G211" s="9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5">
      <c r="A212" s="52"/>
      <c r="B212" s="52"/>
      <c r="C212" s="52"/>
      <c r="D212" s="52"/>
      <c r="E212" s="6"/>
      <c r="F212" s="8"/>
      <c r="G212" s="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5">
      <c r="A213" s="52"/>
      <c r="B213" s="52"/>
      <c r="C213" s="52"/>
      <c r="D213" s="52"/>
      <c r="E213" s="6"/>
      <c r="F213" s="8"/>
      <c r="G213" s="9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5">
      <c r="A214" s="52"/>
      <c r="B214" s="52"/>
      <c r="C214" s="52"/>
      <c r="D214" s="52"/>
      <c r="E214" s="6"/>
      <c r="F214" s="8"/>
      <c r="G214" s="9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5">
      <c r="A215" s="52"/>
      <c r="B215" s="52"/>
      <c r="C215" s="52"/>
      <c r="D215" s="52"/>
      <c r="E215" s="6"/>
      <c r="F215" s="8"/>
      <c r="G215" s="9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5">
      <c r="A216" s="52"/>
      <c r="B216" s="52"/>
      <c r="C216" s="52"/>
      <c r="D216" s="52"/>
      <c r="E216" s="6"/>
      <c r="F216" s="8"/>
      <c r="G216" s="9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5">
      <c r="A217" s="52"/>
      <c r="B217" s="52"/>
      <c r="C217" s="52"/>
      <c r="D217" s="52"/>
      <c r="E217" s="6"/>
      <c r="F217" s="8"/>
      <c r="G217" s="9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5">
      <c r="A218" s="52"/>
      <c r="B218" s="52"/>
      <c r="C218" s="52"/>
      <c r="D218" s="52"/>
      <c r="E218" s="6"/>
      <c r="F218" s="8"/>
      <c r="G218" s="9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5">
      <c r="A219" s="52"/>
      <c r="B219" s="52"/>
      <c r="C219" s="52"/>
      <c r="D219" s="52"/>
      <c r="E219" s="6"/>
      <c r="F219" s="8"/>
      <c r="G219" s="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5">
      <c r="A220" s="52"/>
      <c r="B220" s="52"/>
      <c r="C220" s="52"/>
      <c r="D220" s="52"/>
      <c r="E220" s="6"/>
      <c r="F220" s="8"/>
      <c r="G220" s="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5">
      <c r="A221" s="52"/>
      <c r="B221" s="52"/>
      <c r="C221" s="52"/>
      <c r="D221" s="52"/>
      <c r="E221" s="6"/>
      <c r="F221" s="8"/>
      <c r="G221" s="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5">
      <c r="A222" s="52"/>
      <c r="B222" s="52"/>
      <c r="C222" s="52"/>
      <c r="D222" s="52"/>
      <c r="E222" s="6"/>
      <c r="F222" s="8"/>
      <c r="G222" s="9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5">
      <c r="A223" s="52"/>
      <c r="B223" s="52"/>
      <c r="C223" s="52"/>
      <c r="D223" s="52"/>
      <c r="E223" s="6"/>
      <c r="F223" s="8"/>
      <c r="G223" s="9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5">
      <c r="A224" s="52"/>
      <c r="B224" s="52"/>
      <c r="C224" s="52"/>
      <c r="D224" s="52"/>
      <c r="E224" s="6"/>
      <c r="F224" s="8"/>
      <c r="G224" s="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5">
      <c r="A225" s="52"/>
      <c r="B225" s="52"/>
      <c r="C225" s="52"/>
      <c r="D225" s="52"/>
      <c r="E225" s="6"/>
      <c r="F225" s="8"/>
      <c r="G225" s="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5">
      <c r="A226" s="52"/>
      <c r="B226" s="52"/>
      <c r="C226" s="52"/>
      <c r="D226" s="52"/>
      <c r="E226" s="6"/>
      <c r="F226" s="8"/>
      <c r="G226" s="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5">
      <c r="A227" s="52"/>
      <c r="B227" s="52"/>
      <c r="C227" s="52"/>
      <c r="D227" s="52"/>
      <c r="E227" s="6"/>
      <c r="F227" s="8"/>
      <c r="G227" s="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5">
      <c r="A228" s="52"/>
      <c r="B228" s="52"/>
      <c r="C228" s="52"/>
      <c r="D228" s="52"/>
      <c r="E228" s="6"/>
      <c r="F228" s="8"/>
      <c r="G228" s="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5">
      <c r="A229" s="52"/>
      <c r="B229" s="52"/>
      <c r="C229" s="52"/>
      <c r="D229" s="52"/>
      <c r="E229" s="6"/>
      <c r="F229" s="8"/>
      <c r="G229" s="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5">
      <c r="A230" s="52"/>
      <c r="B230" s="52"/>
      <c r="C230" s="52"/>
      <c r="D230" s="52"/>
      <c r="E230" s="6"/>
      <c r="F230" s="8"/>
      <c r="G230" s="9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5">
      <c r="A231" s="52"/>
      <c r="B231" s="52"/>
      <c r="C231" s="52"/>
      <c r="D231" s="52"/>
      <c r="E231" s="6"/>
      <c r="F231" s="8"/>
      <c r="G231" s="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5">
      <c r="A232" s="52"/>
      <c r="B232" s="52"/>
      <c r="C232" s="19"/>
      <c r="D232" s="10"/>
      <c r="E232" s="6"/>
      <c r="F232" s="8"/>
      <c r="G232" s="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5">
      <c r="A233" s="52"/>
      <c r="B233" s="52"/>
      <c r="C233" s="52"/>
      <c r="D233" s="52"/>
      <c r="E233" s="6"/>
      <c r="F233" s="8"/>
      <c r="G233" s="9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5">
      <c r="A234" s="52"/>
      <c r="B234" s="52"/>
      <c r="C234" s="52"/>
      <c r="D234" s="52"/>
      <c r="E234" s="6"/>
      <c r="F234" s="8"/>
      <c r="G234" s="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5">
      <c r="A235" s="52"/>
      <c r="B235" s="52"/>
      <c r="C235" s="52"/>
      <c r="D235" s="52"/>
      <c r="E235" s="6"/>
      <c r="F235" s="8"/>
      <c r="G235" s="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5">
      <c r="A236" s="52"/>
      <c r="B236" s="52"/>
      <c r="C236" s="52"/>
      <c r="D236" s="52"/>
      <c r="E236" s="6"/>
      <c r="F236" s="8"/>
      <c r="G236" s="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5">
      <c r="A237" s="52"/>
      <c r="B237" s="52"/>
      <c r="C237" s="52"/>
      <c r="D237" s="52"/>
      <c r="E237" s="6"/>
      <c r="F237" s="8"/>
      <c r="G237" s="9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5">
      <c r="A238" s="52"/>
      <c r="B238" s="52"/>
      <c r="C238" s="52"/>
      <c r="D238" s="52"/>
      <c r="E238" s="6"/>
      <c r="F238" s="8"/>
      <c r="G238" s="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5">
      <c r="A239" s="52"/>
      <c r="B239" s="52"/>
      <c r="C239" s="4"/>
      <c r="D239" s="9"/>
      <c r="E239" s="6"/>
      <c r="F239" s="5"/>
      <c r="G239" s="9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5">
      <c r="A240" s="52"/>
      <c r="B240" s="52"/>
      <c r="C240" s="52"/>
      <c r="D240" s="52"/>
      <c r="E240" s="6"/>
      <c r="F240" s="8"/>
      <c r="G240" s="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5">
      <c r="A241" s="52"/>
      <c r="B241" s="52"/>
      <c r="C241" s="52"/>
      <c r="D241" s="52"/>
      <c r="E241" s="6"/>
      <c r="F241" s="8"/>
      <c r="G241" s="9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5">
      <c r="A242" s="52"/>
      <c r="B242" s="52"/>
      <c r="C242" s="52"/>
      <c r="D242" s="52"/>
      <c r="E242" s="6"/>
      <c r="F242" s="8"/>
      <c r="G242" s="4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5">
      <c r="A243" s="52"/>
      <c r="B243" s="52"/>
      <c r="C243" s="52"/>
      <c r="D243" s="52"/>
      <c r="E243" s="6"/>
      <c r="F243" s="8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5">
      <c r="A244" s="52"/>
      <c r="B244" s="52"/>
      <c r="C244" s="52"/>
      <c r="D244" s="52"/>
      <c r="E244" s="6"/>
      <c r="F244" s="8"/>
      <c r="G244" s="9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5">
      <c r="A245" s="52"/>
      <c r="B245" s="52"/>
      <c r="C245" s="52"/>
      <c r="D245" s="52"/>
      <c r="E245" s="6"/>
      <c r="F245" s="8"/>
      <c r="G245" s="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5">
      <c r="A246" s="52"/>
      <c r="B246" s="52"/>
      <c r="C246" s="52"/>
      <c r="D246" s="52"/>
      <c r="E246" s="6"/>
      <c r="F246" s="8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5">
      <c r="A247" s="52"/>
      <c r="B247" s="52"/>
      <c r="C247" s="52"/>
      <c r="D247" s="52"/>
      <c r="E247" s="6"/>
      <c r="F247" s="8"/>
      <c r="G247" s="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5">
      <c r="A248" s="52"/>
      <c r="B248" s="52"/>
      <c r="C248" s="52"/>
      <c r="D248" s="52"/>
      <c r="E248" s="6"/>
      <c r="F248" s="9"/>
      <c r="G248" s="9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5">
      <c r="A249" s="52"/>
      <c r="B249" s="52"/>
      <c r="C249" s="52"/>
      <c r="D249" s="52"/>
      <c r="E249" s="6"/>
      <c r="F249" s="8"/>
      <c r="G249" s="9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5">
      <c r="A250" s="52"/>
      <c r="B250" s="52"/>
      <c r="C250" s="52"/>
      <c r="D250" s="52"/>
      <c r="E250" s="6"/>
      <c r="F250" s="8"/>
      <c r="G250" s="9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5">
      <c r="A251" s="52"/>
      <c r="B251" s="52"/>
      <c r="C251" s="52"/>
      <c r="D251" s="52"/>
      <c r="E251" s="6"/>
      <c r="F251" s="8"/>
      <c r="G251" s="9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5">
      <c r="A252" s="52"/>
      <c r="B252" s="52"/>
      <c r="C252" s="52"/>
      <c r="D252" s="52"/>
      <c r="E252" s="6"/>
      <c r="F252" s="8"/>
      <c r="G252" s="9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5">
      <c r="A253" s="52"/>
      <c r="B253" s="52"/>
      <c r="C253" s="52"/>
      <c r="D253" s="52"/>
      <c r="E253" s="6"/>
      <c r="F253" s="8"/>
      <c r="G253" s="9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5">
      <c r="A254" s="52"/>
      <c r="B254" s="52"/>
      <c r="C254" s="52"/>
      <c r="D254" s="52"/>
      <c r="E254" s="6"/>
      <c r="F254" s="8"/>
      <c r="G254" s="9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5">
      <c r="A255" s="52"/>
      <c r="B255" s="52"/>
      <c r="C255" s="52"/>
      <c r="D255" s="52"/>
      <c r="E255" s="6"/>
      <c r="F255" s="8"/>
      <c r="G255" s="9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5">
      <c r="A256" s="52"/>
      <c r="B256" s="52"/>
      <c r="C256" s="52"/>
      <c r="D256" s="52"/>
      <c r="E256" s="6"/>
      <c r="F256" s="8"/>
      <c r="G256" s="9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5">
      <c r="A257" s="52"/>
      <c r="B257" s="52"/>
      <c r="C257" s="52"/>
      <c r="D257" s="52"/>
      <c r="E257" s="6"/>
      <c r="F257" s="8"/>
      <c r="G257" s="9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5">
      <c r="A258" s="52"/>
      <c r="B258" s="52"/>
      <c r="C258" s="52"/>
      <c r="D258" s="52"/>
      <c r="E258" s="6"/>
      <c r="F258" s="8"/>
      <c r="G258" s="9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5">
      <c r="A259" s="52"/>
      <c r="B259" s="52"/>
      <c r="C259" s="52"/>
      <c r="D259" s="52"/>
      <c r="E259" s="6"/>
      <c r="F259" s="8"/>
      <c r="G259" s="9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5">
      <c r="A260" s="52"/>
      <c r="B260" s="52"/>
      <c r="C260" s="52"/>
      <c r="D260" s="52"/>
      <c r="E260" s="6"/>
      <c r="F260" s="8"/>
      <c r="G260" s="9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5">
      <c r="A261" s="52"/>
      <c r="B261" s="52"/>
      <c r="C261" s="52"/>
      <c r="D261" s="52"/>
      <c r="E261" s="6"/>
      <c r="F261" s="8"/>
      <c r="G261" s="9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5">
      <c r="A262" s="52"/>
      <c r="B262" s="52"/>
      <c r="C262" s="52"/>
      <c r="D262" s="52"/>
      <c r="E262" s="6"/>
      <c r="F262" s="8"/>
      <c r="G262" s="9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5">
      <c r="A263" s="52"/>
      <c r="B263" s="52"/>
      <c r="C263" s="19"/>
      <c r="D263" s="10"/>
      <c r="E263" s="6"/>
      <c r="F263" s="8"/>
      <c r="G263" s="9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5">
      <c r="A264" s="52"/>
      <c r="B264" s="52"/>
      <c r="C264" s="52"/>
      <c r="D264" s="52"/>
      <c r="E264" s="6"/>
      <c r="F264" s="5"/>
      <c r="G264" s="9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5">
      <c r="A265" s="52"/>
      <c r="B265" s="52"/>
      <c r="C265" s="52"/>
      <c r="D265" s="52"/>
      <c r="E265" s="6"/>
      <c r="F265" s="8"/>
      <c r="G265" s="9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5">
      <c r="A266" s="52"/>
      <c r="B266" s="52"/>
      <c r="C266" s="52"/>
      <c r="D266" s="52"/>
      <c r="E266" s="6"/>
      <c r="F266" s="8"/>
      <c r="G266" s="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5">
      <c r="A267" s="52"/>
      <c r="B267" s="52"/>
      <c r="C267" s="52"/>
      <c r="D267" s="52"/>
      <c r="E267" s="6"/>
      <c r="F267" s="9"/>
      <c r="G267" s="9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5">
      <c r="A268" s="52"/>
      <c r="B268" s="52"/>
      <c r="C268" s="52"/>
      <c r="D268" s="52"/>
      <c r="E268" s="6"/>
      <c r="F268" s="8"/>
      <c r="G268" s="9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5">
      <c r="A269" s="52"/>
      <c r="B269" s="52"/>
      <c r="C269" s="52"/>
      <c r="D269" s="52"/>
      <c r="E269" s="6"/>
      <c r="F269" s="8"/>
      <c r="G269" s="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5">
      <c r="A270" s="52"/>
      <c r="B270" s="52"/>
      <c r="C270" s="52"/>
      <c r="D270" s="52"/>
      <c r="E270" s="6"/>
      <c r="F270" s="8"/>
      <c r="G270" s="9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5">
      <c r="A271" s="52"/>
      <c r="B271" s="52"/>
      <c r="C271" s="52"/>
      <c r="D271" s="52"/>
      <c r="E271" s="6"/>
      <c r="F271" s="8"/>
      <c r="G271" s="9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5">
      <c r="A272" s="52"/>
      <c r="B272" s="52"/>
      <c r="C272" s="52"/>
      <c r="D272" s="52"/>
      <c r="E272" s="6"/>
      <c r="F272" s="8"/>
      <c r="G272" s="9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5">
      <c r="A273" s="52"/>
      <c r="B273" s="52"/>
      <c r="C273" s="52"/>
      <c r="D273" s="52"/>
      <c r="E273" s="6"/>
      <c r="F273" s="8"/>
      <c r="G273" s="9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5">
      <c r="A274" s="52"/>
      <c r="B274" s="52"/>
      <c r="C274" s="52"/>
      <c r="D274" s="52"/>
      <c r="E274" s="6"/>
      <c r="F274" s="8"/>
      <c r="G274" s="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5">
      <c r="A275" s="52"/>
      <c r="B275" s="52"/>
      <c r="C275" s="52"/>
      <c r="D275" s="52"/>
      <c r="E275" s="6"/>
      <c r="F275" s="8"/>
      <c r="G275" s="9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5">
      <c r="A276" s="52"/>
      <c r="B276" s="52"/>
      <c r="C276" s="52"/>
      <c r="D276" s="52"/>
      <c r="E276" s="6"/>
      <c r="F276" s="8"/>
      <c r="G276" s="9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5">
      <c r="A277" s="52"/>
      <c r="B277" s="52"/>
      <c r="C277" s="52"/>
      <c r="D277" s="52"/>
      <c r="E277" s="6"/>
      <c r="F277" s="8"/>
      <c r="G277" s="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5">
      <c r="A278" s="52"/>
      <c r="B278" s="52"/>
      <c r="C278" s="52"/>
      <c r="D278" s="52"/>
      <c r="E278" s="6"/>
      <c r="F278" s="8"/>
      <c r="G278" s="9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5">
      <c r="A279" s="52"/>
      <c r="B279" s="52"/>
      <c r="C279" s="52"/>
      <c r="D279" s="52"/>
      <c r="E279" s="6"/>
      <c r="F279" s="8"/>
      <c r="G279" s="9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5">
      <c r="A280" s="52"/>
      <c r="B280" s="52"/>
      <c r="C280" s="52"/>
      <c r="D280" s="52"/>
      <c r="E280" s="6"/>
      <c r="F280" s="8"/>
      <c r="G280" s="9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5">
      <c r="A281" s="52"/>
      <c r="B281" s="52"/>
      <c r="C281" s="52"/>
      <c r="D281" s="52"/>
      <c r="E281" s="6"/>
      <c r="F281" s="8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5">
      <c r="A282" s="52"/>
      <c r="B282" s="52"/>
      <c r="C282" s="52"/>
      <c r="D282" s="52"/>
      <c r="E282" s="6"/>
      <c r="F282" s="8"/>
      <c r="G282" s="9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5">
      <c r="A283" s="52"/>
      <c r="B283" s="52"/>
      <c r="C283" s="52"/>
      <c r="D283" s="52"/>
      <c r="E283" s="6"/>
      <c r="F283" s="9"/>
      <c r="G283" s="9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5">
      <c r="A284" s="52"/>
      <c r="B284" s="52"/>
      <c r="C284" s="52"/>
      <c r="D284" s="52"/>
      <c r="E284" s="6"/>
      <c r="F284" s="9"/>
      <c r="G284" s="9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5">
      <c r="A285" s="52"/>
      <c r="B285" s="52"/>
      <c r="C285" s="52"/>
      <c r="D285" s="52"/>
      <c r="E285" s="6"/>
      <c r="F285" s="8"/>
      <c r="G285" s="9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5">
      <c r="A286" s="52"/>
      <c r="B286" s="52"/>
      <c r="C286" s="52"/>
      <c r="D286" s="52"/>
      <c r="E286" s="6"/>
      <c r="F286" s="8"/>
      <c r="G286" s="9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5">
      <c r="A287" s="52"/>
      <c r="B287" s="52"/>
      <c r="C287" s="52"/>
      <c r="D287" s="52"/>
      <c r="E287" s="6"/>
      <c r="F287" s="8"/>
      <c r="G287" s="9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5">
      <c r="A288" s="52"/>
      <c r="B288" s="52"/>
      <c r="C288" s="52"/>
      <c r="D288" s="52"/>
      <c r="E288" s="6"/>
      <c r="F288" s="8"/>
      <c r="G288" s="9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5">
      <c r="A289" s="52"/>
      <c r="B289" s="52"/>
      <c r="C289" s="52"/>
      <c r="D289" s="52"/>
      <c r="E289" s="6"/>
      <c r="F289" s="8"/>
      <c r="G289" s="9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5">
      <c r="A290" s="52"/>
      <c r="B290" s="52"/>
      <c r="C290" s="52"/>
      <c r="D290" s="52"/>
      <c r="E290" s="6"/>
      <c r="F290" s="8"/>
      <c r="G290" s="9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5">
      <c r="A291" s="52"/>
      <c r="B291" s="52"/>
      <c r="C291" s="52"/>
      <c r="D291" s="52"/>
      <c r="E291" s="6"/>
      <c r="F291" s="8"/>
      <c r="G291" s="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5">
      <c r="A292" s="52"/>
      <c r="B292" s="52"/>
      <c r="C292" s="19"/>
      <c r="D292" s="10"/>
      <c r="E292" s="6"/>
      <c r="F292" s="8"/>
      <c r="G292" s="9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5">
      <c r="A293" s="52"/>
      <c r="B293" s="52"/>
      <c r="C293" s="19"/>
      <c r="D293" s="10"/>
      <c r="E293" s="6"/>
      <c r="F293" s="8"/>
      <c r="G293" s="9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5">
      <c r="A294" s="52"/>
      <c r="B294" s="52"/>
      <c r="C294" s="52"/>
      <c r="D294" s="52"/>
      <c r="E294" s="6"/>
      <c r="F294" s="8"/>
      <c r="G294" s="9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5">
      <c r="A295" s="52"/>
      <c r="B295" s="52"/>
      <c r="C295" s="52"/>
      <c r="D295" s="52"/>
      <c r="E295" s="6"/>
      <c r="F295" s="8"/>
      <c r="G295" s="9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5">
      <c r="A296" s="52"/>
      <c r="B296" s="52"/>
      <c r="C296" s="52"/>
      <c r="D296" s="52"/>
      <c r="E296" s="6"/>
      <c r="F296" s="8"/>
      <c r="G296" s="9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5">
      <c r="A297" s="52"/>
      <c r="B297" s="52"/>
      <c r="C297" s="52"/>
      <c r="D297" s="52"/>
      <c r="E297" s="6"/>
      <c r="F297" s="8"/>
      <c r="G297" s="9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5">
      <c r="A298" s="52"/>
      <c r="B298" s="52"/>
      <c r="C298" s="52"/>
      <c r="D298" s="52"/>
      <c r="E298" s="6"/>
      <c r="F298" s="8"/>
      <c r="G298" s="9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5">
      <c r="A299" s="52"/>
      <c r="B299" s="52"/>
      <c r="C299" s="52"/>
      <c r="D299" s="52"/>
      <c r="E299" s="6"/>
      <c r="F299" s="8"/>
      <c r="G299" s="9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5">
      <c r="A300" s="52"/>
      <c r="B300" s="52"/>
      <c r="C300" s="52"/>
      <c r="D300" s="52"/>
      <c r="E300" s="6"/>
      <c r="F300" s="8"/>
      <c r="G300" s="9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5">
      <c r="A301" s="52"/>
      <c r="B301" s="52"/>
      <c r="C301" s="52"/>
      <c r="D301" s="52"/>
      <c r="E301" s="6"/>
      <c r="F301" s="8"/>
      <c r="G301" s="9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5">
      <c r="A302" s="52"/>
      <c r="B302" s="52"/>
      <c r="C302" s="52"/>
      <c r="D302" s="52"/>
      <c r="E302" s="6"/>
      <c r="F302" s="8"/>
      <c r="G302" s="9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5">
      <c r="A303" s="52"/>
      <c r="B303" s="52"/>
      <c r="C303" s="52"/>
      <c r="D303" s="52"/>
      <c r="E303" s="6"/>
      <c r="F303" s="12"/>
      <c r="G303" s="1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5">
      <c r="A304" s="52"/>
      <c r="B304" s="52"/>
      <c r="C304" s="52"/>
      <c r="D304" s="52"/>
      <c r="E304" s="6"/>
      <c r="F304" s="8"/>
      <c r="G304" s="1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5">
      <c r="A305" s="52"/>
      <c r="B305" s="52"/>
      <c r="C305" s="52"/>
      <c r="D305" s="52"/>
      <c r="E305" s="6"/>
      <c r="F305" s="12"/>
      <c r="G305" s="1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5">
      <c r="A306" s="52"/>
      <c r="B306" s="52"/>
      <c r="C306" s="52"/>
      <c r="D306" s="52"/>
      <c r="E306" s="6"/>
      <c r="F306" s="12"/>
      <c r="G306" s="1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5">
      <c r="A307" s="52"/>
      <c r="B307" s="52"/>
      <c r="C307" s="52"/>
      <c r="D307" s="52"/>
      <c r="E307" s="6"/>
      <c r="F307" s="12"/>
      <c r="G307" s="1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5">
      <c r="A308" s="52"/>
      <c r="B308" s="52"/>
      <c r="C308" s="52"/>
      <c r="D308" s="52"/>
      <c r="E308" s="6"/>
      <c r="F308" s="12"/>
      <c r="G308" s="13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5">
      <c r="A309" s="52"/>
      <c r="B309" s="52"/>
      <c r="C309" s="52"/>
      <c r="D309" s="52"/>
      <c r="E309" s="6"/>
      <c r="F309" s="12"/>
      <c r="G309" s="1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5">
      <c r="A310" s="52"/>
      <c r="B310" s="52"/>
      <c r="C310" s="52"/>
      <c r="D310" s="52"/>
      <c r="E310" s="6"/>
      <c r="F310" s="12"/>
      <c r="G310" s="13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5">
      <c r="A311" s="52"/>
      <c r="B311" s="52"/>
      <c r="C311" s="52"/>
      <c r="D311" s="52"/>
      <c r="E311" s="6"/>
      <c r="F311" s="8"/>
      <c r="G311" s="9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5">
      <c r="A312" s="52"/>
      <c r="B312" s="52"/>
      <c r="C312" s="52"/>
      <c r="D312" s="52"/>
      <c r="E312" s="6"/>
      <c r="F312" s="12"/>
      <c r="G312" s="13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5">
      <c r="A313" s="52"/>
      <c r="B313" s="52"/>
      <c r="C313" s="52"/>
      <c r="D313" s="52"/>
      <c r="E313" s="6"/>
      <c r="F313" s="12"/>
      <c r="G313" s="1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5">
      <c r="A314" s="52"/>
      <c r="B314" s="52"/>
      <c r="C314" s="52"/>
      <c r="D314" s="52"/>
      <c r="E314" s="6"/>
      <c r="F314" s="12"/>
      <c r="G314" s="1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5">
      <c r="A315" s="52"/>
      <c r="B315" s="52"/>
      <c r="C315" s="52"/>
      <c r="D315" s="52"/>
      <c r="E315" s="6"/>
      <c r="F315" s="12"/>
      <c r="G315" s="13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5">
      <c r="A316" s="52"/>
      <c r="B316" s="52"/>
      <c r="C316" s="52"/>
      <c r="D316" s="52"/>
      <c r="E316" s="6"/>
      <c r="F316" s="12"/>
      <c r="G316" s="1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5">
      <c r="A317" s="52"/>
      <c r="B317" s="52"/>
      <c r="C317" s="52"/>
      <c r="D317" s="52"/>
      <c r="E317" s="6"/>
      <c r="F317" s="12"/>
      <c r="G317" s="1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5">
      <c r="A318" s="52"/>
      <c r="B318" s="52"/>
      <c r="C318" s="52"/>
      <c r="D318" s="52"/>
      <c r="E318" s="6"/>
      <c r="F318" s="12"/>
      <c r="G318" s="1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5">
      <c r="A319" s="52"/>
      <c r="B319" s="52"/>
      <c r="C319" s="52"/>
      <c r="D319" s="52"/>
      <c r="E319" s="6"/>
      <c r="F319" s="12"/>
      <c r="G319" s="1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5">
      <c r="A320" s="52"/>
      <c r="B320" s="52"/>
      <c r="C320" s="52"/>
      <c r="D320" s="52"/>
      <c r="E320" s="6"/>
      <c r="F320" s="8"/>
      <c r="G320" s="1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5">
      <c r="A321" s="52"/>
      <c r="B321" s="52"/>
      <c r="C321" s="52"/>
      <c r="D321" s="52"/>
      <c r="E321" s="6"/>
      <c r="F321" s="12"/>
      <c r="G321" s="1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5">
      <c r="A322" s="52"/>
      <c r="B322" s="52"/>
      <c r="C322" s="52"/>
      <c r="D322" s="52"/>
      <c r="E322" s="6"/>
      <c r="F322" s="12"/>
      <c r="G322" s="1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5">
      <c r="A323" s="52"/>
      <c r="B323" s="52"/>
      <c r="C323" s="4"/>
      <c r="D323" s="9"/>
      <c r="E323" s="6"/>
      <c r="F323" s="5"/>
      <c r="G323" s="9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5">
      <c r="A324" s="52"/>
      <c r="B324" s="52"/>
      <c r="C324" s="52"/>
      <c r="D324" s="52"/>
      <c r="E324" s="6"/>
      <c r="F324" s="8"/>
      <c r="G324" s="9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5">
      <c r="A325" s="52"/>
      <c r="B325" s="52"/>
      <c r="C325" s="52"/>
      <c r="D325" s="52"/>
      <c r="E325" s="6"/>
      <c r="F325" s="8"/>
      <c r="G325" s="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5">
      <c r="A326" s="52"/>
      <c r="B326" s="52"/>
      <c r="C326" s="19"/>
      <c r="D326" s="10"/>
      <c r="E326" s="6"/>
      <c r="F326" s="8"/>
      <c r="G326" s="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5">
      <c r="A327" s="52"/>
      <c r="B327" s="52"/>
      <c r="C327" s="19"/>
      <c r="D327" s="52"/>
      <c r="E327" s="6"/>
      <c r="F327" s="8"/>
      <c r="G327" s="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5">
      <c r="A328" s="52"/>
      <c r="B328" s="52"/>
      <c r="C328" s="19"/>
      <c r="D328" s="52"/>
      <c r="E328" s="6"/>
      <c r="F328" s="8"/>
      <c r="G328" s="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5">
      <c r="A329" s="52"/>
      <c r="B329" s="52"/>
      <c r="C329" s="19"/>
      <c r="D329" s="10"/>
      <c r="E329" s="6"/>
      <c r="F329" s="8"/>
      <c r="G329" s="9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5">
      <c r="A330" s="52"/>
      <c r="B330" s="52"/>
      <c r="C330" s="19"/>
      <c r="D330" s="10"/>
      <c r="E330" s="6"/>
      <c r="F330" s="8"/>
      <c r="G330" s="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5">
      <c r="A331" s="52"/>
      <c r="B331" s="52"/>
      <c r="C331" s="19"/>
      <c r="D331" s="10"/>
      <c r="E331" s="6"/>
      <c r="F331" s="8"/>
      <c r="G331" s="9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5">
      <c r="A332" s="52"/>
      <c r="B332" s="52"/>
      <c r="C332" s="52"/>
      <c r="D332" s="52"/>
      <c r="E332" s="6"/>
      <c r="F332" s="8"/>
      <c r="G332" s="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5">
      <c r="A333" s="52"/>
      <c r="B333" s="52"/>
      <c r="C333" s="52"/>
      <c r="D333" s="52"/>
      <c r="E333" s="6"/>
      <c r="F333" s="8"/>
      <c r="G333" s="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5">
      <c r="A334" s="52"/>
      <c r="B334" s="52"/>
      <c r="C334" s="52"/>
      <c r="D334" s="52"/>
      <c r="E334" s="6"/>
      <c r="F334" s="8"/>
      <c r="G334" s="9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5">
      <c r="A335" s="52"/>
      <c r="B335" s="52"/>
      <c r="C335" s="52"/>
      <c r="D335" s="52"/>
      <c r="E335" s="6"/>
      <c r="F335" s="8"/>
      <c r="G335" s="9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5">
      <c r="A336" s="52"/>
      <c r="B336" s="52"/>
      <c r="C336" s="52"/>
      <c r="D336" s="52"/>
      <c r="E336" s="6"/>
      <c r="F336" s="8"/>
      <c r="G336" s="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5">
      <c r="A337" s="52"/>
      <c r="B337" s="52"/>
      <c r="C337" s="52"/>
      <c r="D337" s="52"/>
      <c r="E337" s="6"/>
      <c r="F337" s="8"/>
      <c r="G337" s="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5">
      <c r="A338" s="52"/>
      <c r="B338" s="52"/>
      <c r="C338" s="52"/>
      <c r="D338" s="52"/>
      <c r="E338" s="6"/>
      <c r="F338" s="8"/>
      <c r="G338" s="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5">
      <c r="A339" s="52"/>
      <c r="B339" s="52"/>
      <c r="C339" s="52"/>
      <c r="D339" s="52"/>
      <c r="E339" s="6"/>
      <c r="F339" s="12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5">
      <c r="A340" s="52"/>
      <c r="B340" s="52"/>
      <c r="C340" s="52"/>
      <c r="D340" s="52"/>
      <c r="E340" s="6"/>
      <c r="F340" s="8"/>
      <c r="G340" s="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5">
      <c r="A341" s="52"/>
      <c r="B341" s="52"/>
      <c r="C341" s="52"/>
      <c r="D341" s="52"/>
      <c r="E341" s="6"/>
      <c r="F341" s="8"/>
      <c r="G341" s="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5">
      <c r="A342" s="52"/>
      <c r="B342" s="52"/>
      <c r="C342" s="52"/>
      <c r="D342" s="52"/>
      <c r="E342" s="6"/>
      <c r="F342" s="8"/>
      <c r="G342" s="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5">
      <c r="A343" s="52"/>
      <c r="B343" s="52"/>
      <c r="C343" s="52"/>
      <c r="D343" s="52"/>
      <c r="E343" s="6"/>
      <c r="F343" s="8"/>
      <c r="G343" s="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5">
      <c r="A344" s="52"/>
      <c r="B344" s="52"/>
      <c r="C344" s="52"/>
      <c r="D344" s="52"/>
      <c r="E344" s="6"/>
      <c r="F344" s="8"/>
      <c r="G344" s="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5">
      <c r="A345" s="52"/>
      <c r="B345" s="52"/>
      <c r="C345" s="52"/>
      <c r="D345" s="52"/>
      <c r="E345" s="6"/>
      <c r="F345" s="8"/>
      <c r="G345" s="9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5">
      <c r="A346" s="52"/>
      <c r="B346" s="52"/>
      <c r="C346" s="52"/>
      <c r="D346" s="52"/>
      <c r="E346" s="6"/>
      <c r="F346" s="8"/>
      <c r="G346" s="9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5">
      <c r="A347" s="52"/>
      <c r="B347" s="52"/>
      <c r="C347" s="52"/>
      <c r="D347" s="52"/>
      <c r="E347" s="6"/>
      <c r="F347" s="8"/>
      <c r="G347" s="9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5">
      <c r="A348" s="52"/>
      <c r="B348" s="52"/>
      <c r="C348" s="52"/>
      <c r="D348" s="52"/>
      <c r="E348" s="6"/>
      <c r="F348" s="8"/>
      <c r="G348" s="1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5">
      <c r="A349" s="52"/>
      <c r="B349" s="52"/>
      <c r="C349" s="52"/>
      <c r="D349" s="52"/>
      <c r="E349" s="6"/>
      <c r="F349" s="12"/>
      <c r="G349" s="1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5">
      <c r="A350" s="52"/>
      <c r="B350" s="52"/>
      <c r="C350" s="52"/>
      <c r="D350" s="52"/>
      <c r="E350" s="6"/>
      <c r="F350" s="12"/>
      <c r="G350" s="1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5">
      <c r="A351" s="52"/>
      <c r="B351" s="52"/>
      <c r="C351" s="52"/>
      <c r="D351" s="52"/>
      <c r="E351" s="6"/>
      <c r="F351" s="12"/>
      <c r="G351" s="13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5">
      <c r="A352" s="52"/>
      <c r="B352" s="52"/>
      <c r="C352" s="52"/>
      <c r="D352" s="52"/>
      <c r="E352" s="6"/>
      <c r="F352" s="12"/>
      <c r="G352" s="13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5">
      <c r="A353" s="52"/>
      <c r="B353" s="52"/>
      <c r="C353" s="52"/>
      <c r="D353" s="52"/>
      <c r="E353" s="6"/>
      <c r="F353" s="12"/>
      <c r="G353" s="9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5">
      <c r="A354" s="52"/>
      <c r="B354" s="52"/>
      <c r="C354" s="52"/>
      <c r="D354" s="52"/>
      <c r="E354" s="6"/>
      <c r="F354" s="8"/>
      <c r="G354" s="9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5">
      <c r="A355" s="52"/>
      <c r="B355" s="52"/>
      <c r="C355" s="52"/>
      <c r="D355" s="52"/>
      <c r="E355" s="6"/>
      <c r="F355" s="8"/>
      <c r="G355" s="9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5">
      <c r="A356" s="52"/>
      <c r="B356" s="52"/>
      <c r="C356" s="52"/>
      <c r="D356" s="52"/>
      <c r="E356" s="6"/>
      <c r="F356" s="8"/>
      <c r="G356" s="9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5">
      <c r="A357" s="52"/>
      <c r="B357" s="52"/>
      <c r="C357" s="52"/>
      <c r="D357" s="52"/>
      <c r="E357" s="6"/>
      <c r="F357" s="8"/>
      <c r="G357" s="9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5">
      <c r="A358" s="52"/>
      <c r="B358" s="52"/>
      <c r="C358" s="52"/>
      <c r="D358" s="52"/>
      <c r="E358" s="6"/>
      <c r="F358" s="8"/>
      <c r="G358" s="9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5">
      <c r="A359" s="52"/>
      <c r="B359" s="52"/>
      <c r="C359" s="52"/>
      <c r="D359" s="52"/>
      <c r="E359" s="6"/>
      <c r="F359" s="8"/>
      <c r="G359" s="9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5">
      <c r="A360" s="52"/>
      <c r="B360" s="52"/>
      <c r="C360" s="52"/>
      <c r="D360" s="52"/>
      <c r="E360" s="6"/>
      <c r="F360" s="8"/>
      <c r="G360" s="9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5">
      <c r="A361" s="52"/>
      <c r="B361" s="52"/>
      <c r="C361" s="52"/>
      <c r="D361" s="52"/>
      <c r="E361" s="6"/>
      <c r="F361" s="8"/>
      <c r="G361" s="9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5">
      <c r="A362" s="52"/>
      <c r="B362" s="52"/>
      <c r="C362" s="52"/>
      <c r="D362" s="52"/>
      <c r="E362" s="6"/>
      <c r="F362" s="8"/>
      <c r="G362" s="9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5">
      <c r="A363" s="52"/>
      <c r="B363" s="52"/>
      <c r="C363" s="52"/>
      <c r="D363" s="52"/>
      <c r="E363" s="6"/>
      <c r="F363" s="8"/>
      <c r="G363" s="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5">
      <c r="A364" s="52"/>
      <c r="B364" s="52"/>
      <c r="C364" s="52"/>
      <c r="D364" s="52"/>
      <c r="E364" s="6"/>
      <c r="F364" s="12"/>
      <c r="G364" s="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5">
      <c r="A365" s="52"/>
      <c r="B365" s="52"/>
      <c r="C365" s="52"/>
      <c r="D365" s="52"/>
      <c r="E365" s="6"/>
      <c r="F365" s="12"/>
      <c r="G365" s="9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5">
      <c r="A366" s="52"/>
      <c r="B366" s="52"/>
      <c r="C366" s="52"/>
      <c r="D366" s="52"/>
      <c r="E366" s="6"/>
      <c r="F366" s="8"/>
      <c r="G366" s="9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5">
      <c r="A367" s="52"/>
      <c r="B367" s="52"/>
      <c r="C367" s="52"/>
      <c r="D367" s="52"/>
      <c r="E367" s="6"/>
      <c r="F367" s="8"/>
      <c r="G367" s="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5">
      <c r="A368" s="52"/>
      <c r="B368" s="52"/>
      <c r="C368" s="52"/>
      <c r="D368" s="52"/>
      <c r="E368" s="6"/>
      <c r="F368" s="9"/>
      <c r="G368" s="9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5">
      <c r="A369" s="52"/>
      <c r="B369" s="52"/>
      <c r="C369" s="52"/>
      <c r="D369" s="52"/>
      <c r="E369" s="6"/>
      <c r="F369" s="8"/>
      <c r="G369" s="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5">
      <c r="A370" s="52"/>
      <c r="B370" s="52"/>
      <c r="C370" s="52"/>
      <c r="D370" s="52"/>
      <c r="E370" s="6"/>
      <c r="F370" s="8"/>
      <c r="G370" s="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5">
      <c r="A371" s="52"/>
      <c r="B371" s="52"/>
      <c r="C371" s="52"/>
      <c r="D371" s="52"/>
      <c r="E371" s="6"/>
      <c r="F371" s="8"/>
      <c r="G371" s="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5">
      <c r="A372" s="52"/>
      <c r="B372" s="52"/>
      <c r="C372" s="52"/>
      <c r="D372" s="52"/>
      <c r="E372" s="6"/>
      <c r="F372" s="8"/>
      <c r="G372" s="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5">
      <c r="A373" s="52"/>
      <c r="B373" s="52"/>
      <c r="C373" s="52"/>
      <c r="D373" s="52"/>
      <c r="E373" s="6"/>
      <c r="F373" s="8"/>
      <c r="G373" s="9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5">
      <c r="A374" s="52"/>
      <c r="B374" s="52"/>
      <c r="C374" s="52"/>
      <c r="D374" s="52"/>
      <c r="E374" s="6"/>
      <c r="F374" s="8"/>
      <c r="G374" s="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5">
      <c r="A375" s="52"/>
      <c r="B375" s="52"/>
      <c r="C375" s="52"/>
      <c r="D375" s="52"/>
      <c r="E375" s="6"/>
      <c r="F375" s="8"/>
      <c r="G375" s="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5">
      <c r="A376" s="52"/>
      <c r="B376" s="52"/>
      <c r="C376" s="52"/>
      <c r="D376" s="52"/>
      <c r="E376" s="6"/>
      <c r="F376" s="8"/>
      <c r="G376" s="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5">
      <c r="A377" s="52"/>
      <c r="B377" s="52"/>
      <c r="C377" s="52"/>
      <c r="D377" s="52"/>
      <c r="E377" s="6"/>
      <c r="F377" s="8"/>
      <c r="G377" s="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5">
      <c r="A378" s="52"/>
      <c r="B378" s="52"/>
      <c r="C378" s="52"/>
      <c r="D378" s="52"/>
      <c r="E378" s="6"/>
      <c r="F378" s="8"/>
      <c r="G378" s="9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5">
      <c r="A379" s="52"/>
      <c r="B379" s="52"/>
      <c r="C379" s="52"/>
      <c r="D379" s="52"/>
      <c r="E379" s="6"/>
      <c r="F379" s="8"/>
      <c r="G379" s="9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5">
      <c r="A380" s="52"/>
      <c r="B380" s="52"/>
      <c r="C380" s="52"/>
      <c r="D380" s="52"/>
      <c r="E380" s="6"/>
      <c r="F380" s="8"/>
      <c r="G380" s="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5">
      <c r="A381" s="52"/>
      <c r="B381" s="52"/>
      <c r="C381" s="52"/>
      <c r="D381" s="52"/>
      <c r="E381" s="6"/>
      <c r="F381" s="8"/>
      <c r="G381" s="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5">
      <c r="A382" s="52"/>
      <c r="B382" s="52"/>
      <c r="C382" s="52"/>
      <c r="D382" s="52"/>
      <c r="E382" s="6"/>
      <c r="F382" s="8"/>
      <c r="G382" s="9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5">
      <c r="A383" s="52"/>
      <c r="B383" s="52"/>
      <c r="C383" s="52"/>
      <c r="D383" s="52"/>
      <c r="E383" s="6"/>
      <c r="F383" s="8"/>
      <c r="G383" s="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5">
      <c r="A384" s="52"/>
      <c r="B384" s="52"/>
      <c r="C384" s="52"/>
      <c r="D384" s="52"/>
      <c r="E384" s="6"/>
      <c r="F384" s="12"/>
      <c r="G384" s="9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5">
      <c r="A385" s="52"/>
      <c r="B385" s="52"/>
      <c r="C385" s="52"/>
      <c r="D385" s="52"/>
      <c r="E385" s="6"/>
      <c r="F385" s="8"/>
      <c r="G385" s="9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5">
      <c r="A386" s="52"/>
      <c r="B386" s="52"/>
      <c r="C386" s="52"/>
      <c r="D386" s="52"/>
      <c r="E386" s="6"/>
      <c r="F386" s="9"/>
      <c r="G386" s="9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5">
      <c r="A387" s="52"/>
      <c r="B387" s="52"/>
      <c r="C387" s="52"/>
      <c r="D387" s="52"/>
      <c r="E387" s="6"/>
      <c r="F387" s="12"/>
      <c r="G387" s="13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5">
      <c r="A388" s="52"/>
      <c r="B388" s="52"/>
      <c r="C388" s="52"/>
      <c r="D388" s="52"/>
      <c r="E388" s="6"/>
      <c r="F388" s="12"/>
      <c r="G388" s="13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5">
      <c r="A389" s="52"/>
      <c r="B389" s="52"/>
      <c r="C389" s="52"/>
      <c r="D389" s="52"/>
      <c r="E389" s="6"/>
      <c r="F389" s="12"/>
      <c r="G389" s="13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5">
      <c r="A390" s="52"/>
      <c r="B390" s="52"/>
      <c r="C390" s="52"/>
      <c r="D390" s="52"/>
      <c r="E390" s="6"/>
      <c r="F390" s="12"/>
      <c r="G390" s="13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5">
      <c r="A391" s="52"/>
      <c r="B391" s="52"/>
      <c r="C391" s="52"/>
      <c r="D391" s="52"/>
      <c r="E391" s="6"/>
      <c r="F391" s="12"/>
      <c r="G391" s="13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5">
      <c r="A392" s="52"/>
      <c r="B392" s="52"/>
      <c r="C392" s="52"/>
      <c r="D392" s="52"/>
      <c r="E392" s="6"/>
      <c r="F392" s="12"/>
      <c r="G392" s="1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5">
      <c r="A393" s="52"/>
      <c r="B393" s="52"/>
      <c r="C393" s="52"/>
      <c r="D393" s="52"/>
      <c r="E393" s="6"/>
      <c r="F393" s="12"/>
      <c r="G393" s="1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5">
      <c r="A394" s="52"/>
      <c r="B394" s="52"/>
      <c r="C394" s="52"/>
      <c r="D394" s="52"/>
      <c r="E394" s="6"/>
      <c r="F394" s="12"/>
      <c r="G394" s="1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5">
      <c r="A395" s="52"/>
      <c r="B395" s="52"/>
      <c r="C395" s="19"/>
      <c r="D395" s="52"/>
      <c r="E395" s="6"/>
      <c r="F395" s="12"/>
      <c r="G395" s="1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5">
      <c r="A396" s="52"/>
      <c r="B396" s="52"/>
      <c r="C396" s="19"/>
      <c r="D396" s="52"/>
      <c r="E396" s="6"/>
      <c r="F396" s="12"/>
      <c r="G396" s="1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5">
      <c r="A397" s="52"/>
      <c r="B397" s="52"/>
      <c r="C397" s="19"/>
      <c r="D397" s="52"/>
      <c r="E397" s="6"/>
      <c r="F397" s="12"/>
      <c r="G397" s="1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5">
      <c r="A398" s="52"/>
      <c r="B398" s="52"/>
      <c r="C398" s="19"/>
      <c r="D398" s="52"/>
      <c r="E398" s="6"/>
      <c r="F398" s="12"/>
      <c r="G398" s="1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5">
      <c r="A399" s="52"/>
      <c r="B399" s="52"/>
      <c r="C399" s="19"/>
      <c r="D399" s="52"/>
      <c r="E399" s="6"/>
      <c r="F399" s="12"/>
      <c r="G399" s="1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5">
      <c r="A400" s="52"/>
      <c r="B400" s="52"/>
      <c r="C400" s="52"/>
      <c r="D400" s="52"/>
      <c r="E400" s="6"/>
      <c r="F400" s="12"/>
      <c r="G400" s="13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5">
      <c r="A401" s="52"/>
      <c r="B401" s="52"/>
      <c r="C401" s="52"/>
      <c r="D401" s="52"/>
      <c r="E401" s="6"/>
      <c r="F401" s="12"/>
      <c r="G401" s="9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5">
      <c r="A402" s="52"/>
      <c r="B402" s="52"/>
      <c r="C402" s="52"/>
      <c r="D402" s="52"/>
      <c r="E402" s="6"/>
      <c r="F402" s="8"/>
      <c r="G402" s="9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5">
      <c r="A403" s="52"/>
      <c r="B403" s="52"/>
      <c r="C403" s="52"/>
      <c r="D403" s="52"/>
      <c r="E403" s="6"/>
      <c r="F403" s="9"/>
      <c r="G403" s="9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5">
      <c r="A404" s="52"/>
      <c r="B404" s="52"/>
      <c r="C404" s="52"/>
      <c r="D404" s="52"/>
      <c r="E404" s="6"/>
      <c r="F404" s="8"/>
      <c r="G404" s="9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5">
      <c r="A405" s="52"/>
      <c r="B405" s="52"/>
      <c r="C405" s="52"/>
      <c r="D405" s="52"/>
      <c r="E405" s="6"/>
      <c r="F405" s="8"/>
      <c r="G405" s="9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5">
      <c r="A406" s="52"/>
      <c r="B406" s="52"/>
      <c r="C406" s="52"/>
      <c r="D406" s="52"/>
      <c r="E406" s="6"/>
      <c r="F406" s="8"/>
      <c r="G406" s="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5">
      <c r="A407" s="52"/>
      <c r="B407" s="52"/>
      <c r="C407" s="52"/>
      <c r="D407" s="52"/>
      <c r="E407" s="6"/>
      <c r="F407" s="8"/>
      <c r="G407" s="9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5">
      <c r="A408" s="52"/>
      <c r="B408" s="52"/>
      <c r="C408" s="52"/>
      <c r="D408" s="52"/>
      <c r="E408" s="6"/>
      <c r="F408" s="8"/>
      <c r="G408" s="9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5">
      <c r="A409" s="52"/>
      <c r="B409" s="52"/>
      <c r="C409" s="52"/>
      <c r="D409" s="52"/>
      <c r="E409" s="6"/>
      <c r="F409" s="8"/>
      <c r="G409" s="9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5">
      <c r="A410" s="52"/>
      <c r="B410" s="52"/>
      <c r="C410" s="52"/>
      <c r="D410" s="52"/>
      <c r="E410" s="6"/>
      <c r="F410" s="8"/>
      <c r="G410" s="9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5">
      <c r="A411" s="52"/>
      <c r="B411" s="52"/>
      <c r="C411" s="52"/>
      <c r="D411" s="52"/>
      <c r="E411" s="6"/>
      <c r="F411" s="8"/>
      <c r="G411" s="9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5">
      <c r="A412" s="52"/>
      <c r="B412" s="52"/>
      <c r="C412" s="19"/>
      <c r="D412" s="52"/>
      <c r="E412" s="6"/>
      <c r="F412" s="8"/>
      <c r="G412" s="9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5">
      <c r="A413" s="52"/>
      <c r="B413" s="52"/>
      <c r="C413" s="19"/>
      <c r="D413" s="52"/>
      <c r="E413" s="6"/>
      <c r="F413" s="8"/>
      <c r="G413" s="9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5">
      <c r="A414" s="52"/>
      <c r="B414" s="52"/>
      <c r="C414" s="52"/>
      <c r="D414" s="52"/>
      <c r="E414" s="6"/>
      <c r="F414" s="8"/>
      <c r="G414" s="9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5">
      <c r="A415" s="52"/>
      <c r="B415" s="52"/>
      <c r="C415" s="52"/>
      <c r="D415" s="52"/>
      <c r="E415" s="6"/>
      <c r="F415" s="8"/>
      <c r="G415" s="9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5">
      <c r="A416" s="52"/>
      <c r="B416" s="52"/>
      <c r="C416" s="52"/>
      <c r="D416" s="52"/>
      <c r="E416" s="6"/>
      <c r="F416" s="8"/>
      <c r="G416" s="9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5">
      <c r="A417" s="52"/>
      <c r="B417" s="52"/>
      <c r="C417" s="52"/>
      <c r="D417" s="52"/>
      <c r="E417" s="6"/>
      <c r="F417" s="8"/>
      <c r="G417" s="9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5">
      <c r="A418" s="52"/>
      <c r="B418" s="52"/>
      <c r="C418" s="52"/>
      <c r="D418" s="52"/>
      <c r="E418" s="6"/>
      <c r="F418" s="8"/>
      <c r="G418" s="9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5">
      <c r="A419" s="52"/>
      <c r="B419" s="52"/>
      <c r="C419" s="52"/>
      <c r="D419" s="52"/>
      <c r="E419" s="6"/>
      <c r="F419" s="8"/>
      <c r="G419" s="9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5">
      <c r="A420" s="52"/>
      <c r="B420" s="52"/>
      <c r="C420" s="52"/>
      <c r="D420" s="52"/>
      <c r="E420" s="6"/>
      <c r="F420" s="8"/>
      <c r="G420" s="9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5">
      <c r="A421" s="52"/>
      <c r="B421" s="52"/>
      <c r="C421" s="52"/>
      <c r="D421" s="52"/>
      <c r="E421" s="6"/>
      <c r="F421" s="8"/>
      <c r="G421" s="9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5">
      <c r="A422" s="52"/>
      <c r="B422" s="52"/>
      <c r="C422" s="52"/>
      <c r="D422" s="52"/>
      <c r="E422" s="6"/>
      <c r="F422" s="8"/>
      <c r="G422" s="9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5">
      <c r="A423" s="52"/>
      <c r="B423" s="52"/>
      <c r="C423" s="52"/>
      <c r="D423" s="52"/>
      <c r="E423" s="6"/>
      <c r="F423" s="8"/>
      <c r="G423" s="9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5">
      <c r="A424" s="52"/>
      <c r="B424" s="52"/>
      <c r="C424" s="52"/>
      <c r="D424" s="52"/>
      <c r="E424" s="6"/>
      <c r="F424" s="8"/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5">
      <c r="A425" s="52"/>
      <c r="B425" s="52"/>
      <c r="C425" s="52"/>
      <c r="D425" s="52"/>
      <c r="E425" s="6"/>
      <c r="F425" s="8"/>
      <c r="G425" s="9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5">
      <c r="A426" s="52"/>
      <c r="B426" s="52"/>
      <c r="C426" s="52"/>
      <c r="D426" s="52"/>
      <c r="E426" s="6"/>
      <c r="F426" s="8"/>
      <c r="G426" s="9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5">
      <c r="A427" s="52"/>
      <c r="B427" s="52"/>
      <c r="C427" s="52"/>
      <c r="D427" s="52"/>
      <c r="E427" s="6"/>
      <c r="F427" s="8"/>
      <c r="G427" s="9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5">
      <c r="A428" s="6"/>
      <c r="B428" s="6"/>
      <c r="C428" s="2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5">
      <c r="A429" s="6"/>
      <c r="B429" s="6"/>
      <c r="C429" s="2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5">
      <c r="A430" s="6"/>
      <c r="B430" s="6"/>
      <c r="C430" s="2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5">
      <c r="A431" s="6"/>
      <c r="B431" s="6"/>
      <c r="C431" s="2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5">
      <c r="A432" s="6"/>
      <c r="B432" s="6"/>
      <c r="C432" s="21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5">
      <c r="A433" s="6"/>
      <c r="B433" s="6"/>
      <c r="C433" s="21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5">
      <c r="A434" s="6"/>
      <c r="B434" s="6"/>
      <c r="C434" s="2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5">
      <c r="A435" s="6"/>
      <c r="B435" s="6"/>
      <c r="C435" s="21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5">
      <c r="A436" s="6"/>
      <c r="B436" s="6"/>
      <c r="C436" s="2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5">
      <c r="A437" s="6"/>
      <c r="B437" s="6"/>
      <c r="C437" s="21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5">
      <c r="A438" s="6"/>
      <c r="B438" s="6"/>
      <c r="C438" s="21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5">
      <c r="A439" s="6"/>
      <c r="B439" s="6"/>
      <c r="C439" s="21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5">
      <c r="A440" s="6"/>
      <c r="B440" s="6"/>
      <c r="C440" s="21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5">
      <c r="A441" s="6"/>
      <c r="B441" s="6"/>
      <c r="C441" s="2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5">
      <c r="A442" s="6"/>
      <c r="B442" s="6"/>
      <c r="C442" s="2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5">
      <c r="A443" s="6"/>
      <c r="B443" s="6"/>
      <c r="C443" s="2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5">
      <c r="A444" s="6"/>
      <c r="B444" s="6"/>
      <c r="C444" s="21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5">
      <c r="A445" s="6"/>
      <c r="B445" s="6"/>
      <c r="C445" s="21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5">
      <c r="A446" s="6"/>
      <c r="B446" s="6"/>
      <c r="C446" s="21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5">
      <c r="A447" s="6"/>
      <c r="B447" s="6"/>
      <c r="C447" s="21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5">
      <c r="A448" s="6"/>
      <c r="B448" s="6"/>
      <c r="C448" s="21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5">
      <c r="A449" s="6"/>
      <c r="B449" s="6"/>
      <c r="C449" s="21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5">
      <c r="A450" s="6"/>
      <c r="B450" s="6"/>
      <c r="C450" s="21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5">
      <c r="A451" s="6"/>
      <c r="B451" s="6"/>
      <c r="C451" s="2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5">
      <c r="A452" s="6"/>
      <c r="B452" s="6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5">
      <c r="A453" s="6"/>
      <c r="B453" s="6"/>
      <c r="C453" s="2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5">
      <c r="A454" s="6"/>
      <c r="B454" s="6"/>
      <c r="C454" s="21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</sheetData>
  <sheetProtection/>
  <mergeCells count="213">
    <mergeCell ref="A148:A155"/>
    <mergeCell ref="A159:A165"/>
    <mergeCell ref="C141:C143"/>
    <mergeCell ref="C145:C147"/>
    <mergeCell ref="C163:C164"/>
    <mergeCell ref="A16:A31"/>
    <mergeCell ref="A60:A68"/>
    <mergeCell ref="A69:A98"/>
    <mergeCell ref="A99:A110"/>
    <mergeCell ref="A111:A117"/>
    <mergeCell ref="A125:A127"/>
    <mergeCell ref="C84:C88"/>
    <mergeCell ref="C91:C93"/>
    <mergeCell ref="C102:C103"/>
    <mergeCell ref="C107:C108"/>
    <mergeCell ref="C123:C124"/>
    <mergeCell ref="A128:A140"/>
    <mergeCell ref="A141:A147"/>
    <mergeCell ref="A156:A158"/>
    <mergeCell ref="C19:C23"/>
    <mergeCell ref="C24:C25"/>
    <mergeCell ref="C26:C27"/>
    <mergeCell ref="C28:C29"/>
    <mergeCell ref="C35:C36"/>
    <mergeCell ref="C39:C40"/>
    <mergeCell ref="A118:A124"/>
    <mergeCell ref="C30:C31"/>
    <mergeCell ref="C161:C162"/>
    <mergeCell ref="A32:A37"/>
    <mergeCell ref="A38:A43"/>
    <mergeCell ref="A44:A45"/>
    <mergeCell ref="A46:A52"/>
    <mergeCell ref="A53:A59"/>
    <mergeCell ref="C112:C113"/>
    <mergeCell ref="C119:C120"/>
    <mergeCell ref="C46:C49"/>
    <mergeCell ref="D28:D29"/>
    <mergeCell ref="D30:D31"/>
    <mergeCell ref="H2:L2"/>
    <mergeCell ref="H3:L3"/>
    <mergeCell ref="G7:M7"/>
    <mergeCell ref="D9:G9"/>
    <mergeCell ref="H9:I9"/>
    <mergeCell ref="J9:L9"/>
    <mergeCell ref="M9:N9"/>
    <mergeCell ref="O9:P9"/>
    <mergeCell ref="A13:A15"/>
    <mergeCell ref="B13:B15"/>
    <mergeCell ref="C13:C15"/>
    <mergeCell ref="D13:D15"/>
    <mergeCell ref="E13:E15"/>
    <mergeCell ref="F13:F15"/>
    <mergeCell ref="G13:I14"/>
    <mergeCell ref="J13:N14"/>
    <mergeCell ref="O13:S14"/>
    <mergeCell ref="T13:T15"/>
    <mergeCell ref="D35:D36"/>
    <mergeCell ref="B32:B37"/>
    <mergeCell ref="D39:D40"/>
    <mergeCell ref="B38:B43"/>
    <mergeCell ref="B44:B45"/>
    <mergeCell ref="B16:B31"/>
    <mergeCell ref="D19:D23"/>
    <mergeCell ref="D24:D25"/>
    <mergeCell ref="D26:D27"/>
    <mergeCell ref="D46:D49"/>
    <mergeCell ref="D50:D51"/>
    <mergeCell ref="B46:B52"/>
    <mergeCell ref="D53:D55"/>
    <mergeCell ref="D56:D59"/>
    <mergeCell ref="B53:B59"/>
    <mergeCell ref="C56:C59"/>
    <mergeCell ref="C53:C55"/>
    <mergeCell ref="C50:C51"/>
    <mergeCell ref="D66:D67"/>
    <mergeCell ref="B60:B68"/>
    <mergeCell ref="D69:D70"/>
    <mergeCell ref="D71:D73"/>
    <mergeCell ref="D74:D78"/>
    <mergeCell ref="D79:D82"/>
    <mergeCell ref="C63:C64"/>
    <mergeCell ref="C69:C70"/>
    <mergeCell ref="C71:C73"/>
    <mergeCell ref="C66:C67"/>
    <mergeCell ref="D84:D88"/>
    <mergeCell ref="D91:D93"/>
    <mergeCell ref="D102:D103"/>
    <mergeCell ref="D107:D108"/>
    <mergeCell ref="D112:D113"/>
    <mergeCell ref="B69:B98"/>
    <mergeCell ref="B99:B110"/>
    <mergeCell ref="B111:B117"/>
    <mergeCell ref="C74:C78"/>
    <mergeCell ref="C79:C82"/>
    <mergeCell ref="D119:D120"/>
    <mergeCell ref="D123:D124"/>
    <mergeCell ref="B118:B124"/>
    <mergeCell ref="D128:D129"/>
    <mergeCell ref="D131:D133"/>
    <mergeCell ref="D134:D140"/>
    <mergeCell ref="B128:B140"/>
    <mergeCell ref="C131:C133"/>
    <mergeCell ref="C134:C140"/>
    <mergeCell ref="C128:C129"/>
    <mergeCell ref="D163:D164"/>
    <mergeCell ref="B159:B165"/>
    <mergeCell ref="B125:B127"/>
    <mergeCell ref="D141:D143"/>
    <mergeCell ref="D145:D147"/>
    <mergeCell ref="B141:B147"/>
    <mergeCell ref="D152:D153"/>
    <mergeCell ref="B148:B155"/>
    <mergeCell ref="B156:B158"/>
    <mergeCell ref="C152:C153"/>
    <mergeCell ref="A166:A239"/>
    <mergeCell ref="B166:B239"/>
    <mergeCell ref="C166:C172"/>
    <mergeCell ref="D166:D172"/>
    <mergeCell ref="C173:C185"/>
    <mergeCell ref="D173:D185"/>
    <mergeCell ref="C186:C190"/>
    <mergeCell ref="D186:D190"/>
    <mergeCell ref="C192:C198"/>
    <mergeCell ref="D192:D198"/>
    <mergeCell ref="C201:C204"/>
    <mergeCell ref="D201:D204"/>
    <mergeCell ref="C205:C208"/>
    <mergeCell ref="D205:D208"/>
    <mergeCell ref="C209:C213"/>
    <mergeCell ref="D209:D213"/>
    <mergeCell ref="C214:C215"/>
    <mergeCell ref="D214:D215"/>
    <mergeCell ref="C216:C218"/>
    <mergeCell ref="D216:D218"/>
    <mergeCell ref="C219:C222"/>
    <mergeCell ref="D219:D222"/>
    <mergeCell ref="C223:C231"/>
    <mergeCell ref="D223:D231"/>
    <mergeCell ref="C233:C238"/>
    <mergeCell ref="D233:D238"/>
    <mergeCell ref="A240:A262"/>
    <mergeCell ref="B240:B262"/>
    <mergeCell ref="C240:C245"/>
    <mergeCell ref="D240:D245"/>
    <mergeCell ref="C246:C250"/>
    <mergeCell ref="D246:D250"/>
    <mergeCell ref="C251:C258"/>
    <mergeCell ref="D251:D258"/>
    <mergeCell ref="C259:C260"/>
    <mergeCell ref="D259:D260"/>
    <mergeCell ref="C261:C262"/>
    <mergeCell ref="D261:D262"/>
    <mergeCell ref="A263:A322"/>
    <mergeCell ref="B263:B322"/>
    <mergeCell ref="C264:C265"/>
    <mergeCell ref="D264:D265"/>
    <mergeCell ref="C266:C273"/>
    <mergeCell ref="D266:D273"/>
    <mergeCell ref="C274:C277"/>
    <mergeCell ref="D274:D277"/>
    <mergeCell ref="C278:C282"/>
    <mergeCell ref="D278:D282"/>
    <mergeCell ref="C283:C284"/>
    <mergeCell ref="D283:D284"/>
    <mergeCell ref="C285:C291"/>
    <mergeCell ref="D285:D291"/>
    <mergeCell ref="C294:C301"/>
    <mergeCell ref="D294:D301"/>
    <mergeCell ref="C302:C310"/>
    <mergeCell ref="D302:D310"/>
    <mergeCell ref="C311:C322"/>
    <mergeCell ref="D311:D322"/>
    <mergeCell ref="A323:A427"/>
    <mergeCell ref="B323:B427"/>
    <mergeCell ref="C324:C325"/>
    <mergeCell ref="D324:D325"/>
    <mergeCell ref="D327:D328"/>
    <mergeCell ref="C332:C338"/>
    <mergeCell ref="D332:D338"/>
    <mergeCell ref="C339:C343"/>
    <mergeCell ref="D339:D343"/>
    <mergeCell ref="C344:C347"/>
    <mergeCell ref="D344:D347"/>
    <mergeCell ref="C348:C352"/>
    <mergeCell ref="D348:D352"/>
    <mergeCell ref="C353:C357"/>
    <mergeCell ref="D353:D357"/>
    <mergeCell ref="C358:C363"/>
    <mergeCell ref="D358:D363"/>
    <mergeCell ref="C364:C365"/>
    <mergeCell ref="D364:D365"/>
    <mergeCell ref="C366:C371"/>
    <mergeCell ref="D366:D371"/>
    <mergeCell ref="C372:C384"/>
    <mergeCell ref="D372:D384"/>
    <mergeCell ref="C385:C386"/>
    <mergeCell ref="D385:D386"/>
    <mergeCell ref="C387:C394"/>
    <mergeCell ref="D387:D399"/>
    <mergeCell ref="C400:C401"/>
    <mergeCell ref="D400:D401"/>
    <mergeCell ref="C402:C407"/>
    <mergeCell ref="D402:D407"/>
    <mergeCell ref="C408:C411"/>
    <mergeCell ref="D408:D413"/>
    <mergeCell ref="C414:C418"/>
    <mergeCell ref="D414:D418"/>
    <mergeCell ref="C424:C427"/>
    <mergeCell ref="D424:D427"/>
    <mergeCell ref="C419:C420"/>
    <mergeCell ref="D419:D420"/>
    <mergeCell ref="C421:C423"/>
    <mergeCell ref="D421:D423"/>
  </mergeCells>
  <printOptions/>
  <pageMargins left="0.7086614173228347" right="0.7086614173228347" top="0.7480314960629921" bottom="0.7480314960629921" header="0.31496062992125984" footer="0.31496062992125984"/>
  <pageSetup horizontalDpi="120" verticalDpi="12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</cp:lastModifiedBy>
  <cp:lastPrinted>2012-07-30T20:31:47Z</cp:lastPrinted>
  <dcterms:created xsi:type="dcterms:W3CDTF">2011-06-22T14:04:55Z</dcterms:created>
  <dcterms:modified xsi:type="dcterms:W3CDTF">2014-06-25T18:03:15Z</dcterms:modified>
  <cp:category/>
  <cp:version/>
  <cp:contentType/>
  <cp:contentStatus/>
</cp:coreProperties>
</file>