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9260" windowHeight="5325" firstSheet="3" activeTab="7"/>
  </bookViews>
  <sheets>
    <sheet name="Cobertura educativa" sheetId="1" r:id="rId1"/>
    <sheet name="Calidad educativa" sheetId="2" r:id="rId2"/>
    <sheet name="TRANSPORTE ESCOLAR" sheetId="3" r:id="rId3"/>
    <sheet name="ALIMENTACIION ESCOLAR" sheetId="4" r:id="rId4"/>
    <sheet name="P I C" sheetId="5" r:id="rId5"/>
    <sheet name="ASEGURAMIENTO" sheetId="6" r:id="rId6"/>
    <sheet name="ERRADICACION POBREZA" sheetId="7" r:id="rId7"/>
    <sheet name="ADULTO MAYOR" sheetId="8" r:id="rId8"/>
  </sheets>
  <definedNames/>
  <calcPr fullCalcOnLoad="1"/>
</workbook>
</file>

<file path=xl/sharedStrings.xml><?xml version="1.0" encoding="utf-8"?>
<sst xmlns="http://schemas.openxmlformats.org/spreadsheetml/2006/main" count="394" uniqueCount="115">
  <si>
    <t>FORMATO DAPC No 2</t>
  </si>
  <si>
    <t>CUNDINAMARCA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</si>
  <si>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</si>
  <si>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</si>
  <si>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</si>
  <si>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</si>
  <si>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</si>
  <si>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</si>
  <si>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</si>
  <si>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</si>
  <si>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</si>
  <si>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</si>
  <si>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</si>
  <si>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</si>
  <si>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</si>
  <si>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</si>
  <si>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</si>
  <si>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</si>
  <si>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</si>
  <si>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</si>
  <si>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</si>
  <si>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</si>
  <si>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TOTALES</t>
  </si>
  <si>
    <t xml:space="preserve">INVERSIÓN INTEGRAL EN EL SER HUMANO
</t>
  </si>
  <si>
    <t>BOJACÁ</t>
  </si>
  <si>
    <t>SECRETARIA DE DESARROLLO SOCIAL</t>
  </si>
  <si>
    <t xml:space="preserve"> </t>
  </si>
  <si>
    <t>DESARROLLO SOCIAL</t>
  </si>
  <si>
    <t>FERNANDO FRANCO BERMUDEZ</t>
  </si>
  <si>
    <t>EDUCACION PARA EL DESARROLLO</t>
  </si>
  <si>
    <t>META FÍSICA
2012</t>
  </si>
  <si>
    <t>AVANCE FISICO 30/JUNIO/2012</t>
  </si>
  <si>
    <t>%DE AVANCE FISICO A  junio 30/2012</t>
  </si>
  <si>
    <t>Campaña "Todos los niños a estudiar"</t>
  </si>
  <si>
    <t>$ TOTAL EJECUTADO
 31-DIC-2012</t>
  </si>
  <si>
    <t>SGP y Superavit Fiscal</t>
  </si>
  <si>
    <t>TRANSPORTE ESCOLAR</t>
  </si>
  <si>
    <t>META ANUAL: Cofinanciar costo rutas escolares</t>
  </si>
  <si>
    <t>Fortalecimiento y funcionmamiento del transporte escolar municipal</t>
  </si>
  <si>
    <t>Combustible, mentenimiento de buseta y cofinanciaciòn nuevas rutas escolares</t>
  </si>
  <si>
    <t>ALIMENTACION ESCOLAR</t>
  </si>
  <si>
    <t>META ANUAL: Refuerzo alimenticio para estudiantes de bajos recursos</t>
  </si>
  <si>
    <t>Compra de alimentos</t>
  </si>
  <si>
    <t>Convenio tripartita para suministro de alimentaciòn preparada en instituciones educativas</t>
  </si>
  <si>
    <t>CONTRTOS ASEGURAMIENTO</t>
  </si>
  <si>
    <t>META ANUAL: Asegurar a la población pobre del municipio</t>
  </si>
  <si>
    <t>Plan de Intervenciones Colectivas en Salud</t>
  </si>
  <si>
    <t>Convenio Interadministrativo con -IPS Pùblica para ejecuciòn PIC</t>
  </si>
  <si>
    <t>Coordinador PIC</t>
  </si>
  <si>
    <t>Contrataciòn de Servicios con profesional de la salud, para coordinaciòn y seguimiento al Plan de Intervenciones Colectivas</t>
  </si>
  <si>
    <t>META ANUAL: Promover la prevención en Salud en las familias bojaquences</t>
  </si>
  <si>
    <t>Familias en Acción</t>
  </si>
  <si>
    <t xml:space="preserve">META DE RESULTADO PARA EL PERIODO DE GOBIERNO 
META 1 Atención a familias en extrema pobreza
</t>
  </si>
  <si>
    <t>META ANUAL: Atender a la población pobre vincluada a los programas</t>
  </si>
  <si>
    <t>Red Unidos</t>
  </si>
  <si>
    <t>Para cofinanciar convenios</t>
  </si>
  <si>
    <t xml:space="preserve">HOJA No  1 de 8   </t>
  </si>
  <si>
    <t>ATENCION A LA POBLACION VULNERABLE</t>
  </si>
  <si>
    <t xml:space="preserve">HOJA No  8 de 8   </t>
  </si>
  <si>
    <t xml:space="preserve">META DE RESULTADO PARA EL PERIODO DE GOBIERNO 
META 1 Atención a los adultos mayores
</t>
  </si>
  <si>
    <t>META ANUAL: Mantener atención a adultos mayores</t>
  </si>
  <si>
    <t>Fortalecimiento, funcionamiento y dotación del hogar día</t>
  </si>
  <si>
    <t>Atención población adulto mayor</t>
  </si>
  <si>
    <t>Eventos programados para Adulto Mayor</t>
  </si>
  <si>
    <t>Centro de Vida sensorial</t>
  </si>
  <si>
    <t>Contrato de profesional para atenciòn a poblaciòn en situaciòn de discapacidad</t>
  </si>
  <si>
    <t xml:space="preserve">HOJA No  4 de 8   </t>
  </si>
  <si>
    <t xml:space="preserve">HOJA No  5 de 8   </t>
  </si>
  <si>
    <t xml:space="preserve">HOJA No  6 de 8   </t>
  </si>
  <si>
    <t xml:space="preserve">HOJA No  7 de 8   </t>
  </si>
  <si>
    <t>GANA Bojacá, GANAMOS TODOS</t>
  </si>
  <si>
    <t>COMPONENTE DE EFICACIA -PLAN DE ACCIÓN  PROYECTADO - AÑO 2013</t>
  </si>
  <si>
    <t>DESARROLLO SOCIAL PARA TODOS</t>
  </si>
  <si>
    <t xml:space="preserve">Y LA VIDA  INICIA EN EL NIDO CON 7 FORMAS: LUZ, CALOR, TERNURA, MAGIA,JUEGO, RISA Y COLOR </t>
  </si>
  <si>
    <t xml:space="preserve">META DE RESULTADO PARA EL PERIODO DE GOBIERNO 
META 1: Ampliar cobertura NN en transición a 85%, basica primaria 99%, básica secundaria 99% y media vocacional a 99%
</t>
  </si>
  <si>
    <t>META ANUAL: Incrementar el número de cupos escolares</t>
  </si>
  <si>
    <t>META FÍSICA
2013</t>
  </si>
  <si>
    <t>AVANCE FISICO 30/JUNIO/2013</t>
  </si>
  <si>
    <t>$ TOTAL EJECUTADO
 31-DIC-2013</t>
  </si>
  <si>
    <t>DESARROLLO PRIMERA INFANCIA, DESARROLLO DE LA INFANCIA, DESARROLLO ADOLESCENCIA, Bojacá EDUCADA</t>
  </si>
  <si>
    <t>Hacer 2 búsquedas activas de niños y niñas entre 6 y 11 años desescolarizados y responsabilizar a los padres por la inducción a no estudiar</t>
  </si>
  <si>
    <t>%DE AVANCE FISICO A  junio 30/2013</t>
  </si>
  <si>
    <t>%DE AVANCE FISICO A  Dic 31/2013</t>
  </si>
  <si>
    <t>COMPONENTE DE EFICACIA -PLAN DE ACCIÓN PROYECTADO - AÑO 2013</t>
  </si>
  <si>
    <t>FORTALICIMIENTO Y  FUNCIONAMIENTO DEL TRANSPORTE ESCOLAR MUNICIPAL</t>
  </si>
  <si>
    <t xml:space="preserve">META DE RESULTADO PARA EL PERIODO DE GOBIERNO 
META 1 Transportar y/o apoyar con subsidio de transporte escolar a estudiantes con vivienda lejana de la institución educativa
</t>
  </si>
  <si>
    <t>EDUCACION Bojacá EDUCADA</t>
  </si>
  <si>
    <t>DOTACION DE LA INFRAESTRUCTURA PARA LAALIMENTACION ESCOLAR</t>
  </si>
  <si>
    <t>EDUCACIÓN Bojacá EDUCADA</t>
  </si>
  <si>
    <t xml:space="preserve">META DE RESULTADO PARA EL PERIODO DE GOBIERNO 
META 1 Refrigerio reforzado para 793 estudiantes de básica primaria, y 397 refirgerios tipo desayunos para estudiantes de básica secundaria 
</t>
  </si>
  <si>
    <t>Infraestrructura para alimentación escolar</t>
  </si>
  <si>
    <t>Construcción restaurante para Sede Santa Helena</t>
  </si>
  <si>
    <t>SALUD Bojacá SALUDABLE</t>
  </si>
  <si>
    <t>OPERACIÓN DE INSTITUCIONES EDUCATIVAS MUNICIPALES</t>
  </si>
  <si>
    <t xml:space="preserve">META DE RESULTADO PARA EL PERIODO DE GOBIERNO 
META 1: Incrementar en cien (100) los cupos de alimentación escolar
</t>
  </si>
  <si>
    <t>Garantizar el funcionamiento de las instituciones escolares</t>
  </si>
  <si>
    <t>Pago servicios públiclos de Energía, Acueducto y alcantarillado y Gasta natural</t>
  </si>
  <si>
    <t xml:space="preserve">META DE RESULTADO PARA EL PERIODO DE GOBIERNO 
META 1 Plan de Intervenciones Colectivas en Salud
</t>
  </si>
  <si>
    <t>EXISTENCIA EN LAPRIMERA INFANCIA EXISTENCIA EN LA INFANCIA DESARROLLO DE LA INFANCIA EXISTENCIA EN LA ADOLSCENCIA, Bojacá A VIVIR EN FAMILIA</t>
  </si>
  <si>
    <t>Bojacá ESTIMULA LA EXPERIENCIA DE LA POBLACION  ADULTA Y MADURA. HABLEMOS DE MUJERES Y HOMBRES</t>
  </si>
  <si>
    <t>BOJACASALUDABLE . FONDO LOCAL DE SALUD</t>
  </si>
  <si>
    <t xml:space="preserve">META DE RESULTADO PARA EL PERIODO DE GOBIERNO 
META 1 Aseguramiento a la población vulnerable
</t>
  </si>
  <si>
    <t>Aseguramiento a la población vulnerable</t>
  </si>
  <si>
    <t>Auditoría Régimen Subsidiado</t>
  </si>
  <si>
    <t>Contrataciòn de Servicios con firma auditoro para garantizar adecuada prestación de los servicios de salud</t>
  </si>
  <si>
    <t>Garantizar segueridadsocial a la población pobre del municipio</t>
  </si>
  <si>
    <t>Vinculación de la población de bajos recursos</t>
  </si>
  <si>
    <t>Visitas a IPS municipales y suscripción de acuerdos de mejoramiento</t>
  </si>
  <si>
    <t>Bojacá ZONA LIBRE DE POBREZA EXTREMA</t>
  </si>
  <si>
    <t>EXISTENCIA EN LA PRIMERA INFANCIA COMPETENCIAS FAMILIARES VIVIENDA DIGNA  PARA TODSOS</t>
  </si>
  <si>
    <t>SECTOR ATENCIÓN A POBLACIÓN VULNERABLE Y VICTIMA DEL CONFLICTO ARMADO</t>
  </si>
  <si>
    <t>Perifoneo (500M) apoyo a la gestiòn (10,3MM) Asistencia capacitaciones (500M) Sonido (700M)</t>
  </si>
  <si>
    <t>Contrataciòn Auxiliar de cocina y servicios generales para el Hogar dìa (7.140 miles) Dotación</t>
  </si>
  <si>
    <t>Bojacá RINDE HONORES A LOS AÑOS DORADOS VIGOROSOS LIBRES DE AFAN</t>
  </si>
  <si>
    <t>ADULTO MASYOR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</si>
</sst>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\ _€_-;\-* #,##0\ _€_-;_-* &quot;-&quot;??\ _€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_);_(* \(#,##0\);_(* &quot;-&quot;??_);_(@_)"/>
    <numFmt numFmtId="192" formatCode="_-* #,##0.0\ _€_-;\-* #,##0.0\ _€_-;_-* &quot;-&quot;??\ _€_-;_-@_-"/>
    <numFmt numFmtId="193" formatCode="_ * #,##0.0_ ;_ * \-#,##0.0_ ;_ * &quot;-&quot;??_ ;_ @_ "/>
    <numFmt numFmtId="194" formatCode="_ * #,##0_ ;_ * \-#,##0_ ;_ * &quot;-&quot;??_ ;_ @_ "/>
    <numFmt numFmtId="195" formatCode="[$-C0A]dddd\,\ dd&quot; de &quot;mmmm&quot; de &quot;yyyy"/>
    <numFmt numFmtId="196" formatCode="0.0"/>
    <numFmt numFmtId="197" formatCode="_(* #,##0.0_);_(* \(#,##0.0\);_(* &quot;-&quot;??_);_(@_)"/>
    <numFmt numFmtId="198" formatCode="0.0%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85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8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53">
    <xf numFmtId="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textRotation="90" wrapText="1"/>
    </xf>
    <xf numFmtId="3" fontId="1" fillId="0" borderId="10" xfId="49" applyNumberFormat="1" applyFont="1" applyBorder="1" applyAlignment="1">
      <alignment horizontal="center" vertical="center" wrapText="1"/>
    </xf>
    <xf numFmtId="185" fontId="4" fillId="24" borderId="10" xfId="0" applyFont="1" applyFill="1" applyBorder="1" applyAlignment="1">
      <alignment horizontal="justify" vertical="center"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91" fontId="4" fillId="4" borderId="10" xfId="49" applyNumberFormat="1" applyFont="1" applyFill="1" applyBorder="1" applyAlignment="1">
      <alignment horizontal="center" vertical="center" textRotation="90" wrapText="1"/>
    </xf>
    <xf numFmtId="191" fontId="4" fillId="0" borderId="10" xfId="49" applyNumberFormat="1" applyFont="1" applyFill="1" applyBorder="1" applyAlignment="1">
      <alignment horizontal="center" vertical="center" textRotation="90" wrapText="1"/>
    </xf>
    <xf numFmtId="9" fontId="4" fillId="0" borderId="10" xfId="55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/>
    </xf>
    <xf numFmtId="191" fontId="4" fillId="0" borderId="11" xfId="49" applyNumberFormat="1" applyFont="1" applyFill="1" applyBorder="1" applyAlignment="1">
      <alignment horizontal="center" vertical="center" textRotation="90" wrapText="1"/>
    </xf>
    <xf numFmtId="191" fontId="4" fillId="4" borderId="11" xfId="49" applyNumberFormat="1" applyFont="1" applyFill="1" applyBorder="1" applyAlignment="1">
      <alignment horizontal="center" vertical="center" textRotation="90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justify" vertical="center"/>
    </xf>
    <xf numFmtId="9" fontId="4" fillId="0" borderId="11" xfId="55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justify" vertical="center"/>
    </xf>
    <xf numFmtId="9" fontId="1" fillId="0" borderId="10" xfId="0" applyNumberFormat="1" applyFont="1" applyBorder="1" applyAlignment="1">
      <alignment horizontal="center" vertical="center"/>
    </xf>
    <xf numFmtId="191" fontId="4" fillId="4" borderId="10" xfId="49" applyNumberFormat="1" applyFont="1" applyFill="1" applyBorder="1" applyAlignment="1">
      <alignment horizontal="center" vertical="center" textRotation="90" wrapText="1"/>
    </xf>
    <xf numFmtId="191" fontId="4" fillId="0" borderId="10" xfId="49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185" fontId="4" fillId="24" borderId="10" xfId="0" applyFont="1" applyFill="1" applyBorder="1" applyAlignment="1">
      <alignment horizontal="justify" vertical="center" wrapText="1"/>
    </xf>
    <xf numFmtId="185" fontId="1" fillId="24" borderId="10" xfId="0" applyFont="1" applyFill="1" applyBorder="1" applyAlignment="1">
      <alignment horizontal="justify" vertical="center"/>
    </xf>
    <xf numFmtId="9" fontId="4" fillId="0" borderId="10" xfId="55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91" fontId="4" fillId="0" borderId="11" xfId="49" applyNumberFormat="1" applyFont="1" applyFill="1" applyBorder="1" applyAlignment="1">
      <alignment horizontal="center" vertical="center" textRotation="90" wrapText="1"/>
    </xf>
    <xf numFmtId="191" fontId="4" fillId="0" borderId="12" xfId="49" applyNumberFormat="1" applyFont="1" applyFill="1" applyBorder="1" applyAlignment="1">
      <alignment horizontal="center" vertical="center" textRotation="90" wrapText="1"/>
    </xf>
    <xf numFmtId="191" fontId="4" fillId="4" borderId="11" xfId="49" applyNumberFormat="1" applyFont="1" applyFill="1" applyBorder="1" applyAlignment="1">
      <alignment horizontal="center" vertical="center" textRotation="90" wrapText="1"/>
    </xf>
    <xf numFmtId="191" fontId="4" fillId="4" borderId="12" xfId="49" applyNumberFormat="1" applyFont="1" applyFill="1" applyBorder="1" applyAlignment="1">
      <alignment horizontal="center" vertical="center" textRotation="90" wrapText="1"/>
    </xf>
    <xf numFmtId="185" fontId="4" fillId="24" borderId="10" xfId="0" applyFont="1" applyFill="1" applyBorder="1" applyAlignment="1">
      <alignment horizontal="justify" vertical="center"/>
    </xf>
    <xf numFmtId="9" fontId="4" fillId="0" borderId="11" xfId="55" applyFont="1" applyFill="1" applyBorder="1" applyAlignment="1">
      <alignment horizontal="center" vertical="center"/>
    </xf>
    <xf numFmtId="9" fontId="4" fillId="0" borderId="12" xfId="55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/>
    </xf>
    <xf numFmtId="0" fontId="25" fillId="0" borderId="15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0"/>
  <sheetViews>
    <sheetView zoomScale="150" zoomScaleNormal="150" zoomScalePageLayoutView="0" workbookViewId="0" topLeftCell="A1">
      <selection activeCell="C10" sqref="C10:F10"/>
    </sheetView>
  </sheetViews>
  <sheetFormatPr defaultColWidth="11.421875" defaultRowHeight="12.75"/>
  <sheetData>
    <row r="3" spans="1:17" ht="12.75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56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74</v>
      </c>
      <c r="H9" s="38"/>
      <c r="I9" s="38"/>
      <c r="J9" s="38"/>
      <c r="K9" s="38"/>
      <c r="L9" s="38"/>
      <c r="M9" s="38"/>
      <c r="N9" s="38"/>
      <c r="O9" s="38"/>
      <c r="P9" s="35" t="s">
        <v>75</v>
      </c>
      <c r="Q9" s="36"/>
    </row>
    <row r="10" spans="1:17" ht="12.75">
      <c r="A10" s="5" t="s">
        <v>3</v>
      </c>
      <c r="B10" s="5"/>
      <c r="C10" s="39" t="s">
        <v>73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79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29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82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78</v>
      </c>
      <c r="P14" s="29"/>
      <c r="Q14" s="29"/>
    </row>
    <row r="15" spans="1:17" ht="33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25" t="s">
        <v>80</v>
      </c>
      <c r="C16" s="6">
        <v>1</v>
      </c>
      <c r="D16" s="2"/>
      <c r="E16" s="18">
        <v>1</v>
      </c>
      <c r="F16" s="26"/>
      <c r="G16" s="20"/>
      <c r="H16" s="20"/>
      <c r="I16" s="20"/>
      <c r="J16" s="20"/>
      <c r="K16" s="20"/>
      <c r="L16" s="20">
        <v>1000</v>
      </c>
      <c r="M16" s="20"/>
      <c r="N16" s="19">
        <f>SUM(G16:M19)</f>
        <v>1000</v>
      </c>
      <c r="O16" s="20"/>
      <c r="P16" s="20" t="s">
        <v>27</v>
      </c>
      <c r="Q16" s="18"/>
    </row>
    <row r="17" spans="1:17" ht="124.5" customHeight="1">
      <c r="A17" s="23"/>
      <c r="B17" s="25"/>
      <c r="C17" s="3" t="s">
        <v>33</v>
      </c>
      <c r="D17" s="3">
        <v>0</v>
      </c>
      <c r="E17" s="18"/>
      <c r="F17" s="26"/>
      <c r="G17" s="20"/>
      <c r="H17" s="20"/>
      <c r="I17" s="20"/>
      <c r="J17" s="20"/>
      <c r="K17" s="20"/>
      <c r="L17" s="20"/>
      <c r="M17" s="20"/>
      <c r="N17" s="19"/>
      <c r="O17" s="20"/>
      <c r="P17" s="20"/>
      <c r="Q17" s="18"/>
    </row>
    <row r="18" spans="1:17" ht="12.75">
      <c r="A18" s="23">
        <v>2</v>
      </c>
      <c r="B18" s="24"/>
      <c r="C18" s="6"/>
      <c r="D18" s="2"/>
      <c r="E18" s="18"/>
      <c r="F18" s="26"/>
      <c r="G18" s="20"/>
      <c r="H18" s="20"/>
      <c r="I18" s="20"/>
      <c r="J18" s="20"/>
      <c r="K18" s="20"/>
      <c r="L18" s="20"/>
      <c r="M18" s="20"/>
      <c r="N18" s="19"/>
      <c r="O18" s="20"/>
      <c r="P18" s="20"/>
      <c r="Q18" s="18"/>
    </row>
    <row r="19" spans="1:17" ht="12.75">
      <c r="A19" s="23"/>
      <c r="B19" s="24"/>
      <c r="C19" s="3"/>
      <c r="D19" s="3"/>
      <c r="E19" s="18"/>
      <c r="F19" s="26"/>
      <c r="G19" s="20"/>
      <c r="H19" s="20"/>
      <c r="I19" s="20"/>
      <c r="J19" s="20"/>
      <c r="K19" s="20"/>
      <c r="L19" s="20"/>
      <c r="M19" s="20"/>
      <c r="N19" s="19"/>
      <c r="O19" s="20"/>
      <c r="P19" s="20"/>
      <c r="Q19" s="18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10">
        <f>SUM(L16)</f>
        <v>1000</v>
      </c>
      <c r="M20" s="4"/>
      <c r="N20" s="10">
        <f>SUM(N16)</f>
        <v>1000</v>
      </c>
      <c r="O20" s="4"/>
      <c r="P20" s="4"/>
      <c r="Q20" s="4"/>
    </row>
  </sheetData>
  <sheetProtection/>
  <mergeCells count="40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O14:O15"/>
    <mergeCell ref="A16:A17"/>
    <mergeCell ref="B16:B17"/>
    <mergeCell ref="E16:E17"/>
    <mergeCell ref="F16:F19"/>
    <mergeCell ref="L16:L19"/>
    <mergeCell ref="M16:M19"/>
    <mergeCell ref="A18:A19"/>
    <mergeCell ref="B18:B19"/>
    <mergeCell ref="E18:E19"/>
    <mergeCell ref="J16:J19"/>
    <mergeCell ref="G14:M14"/>
    <mergeCell ref="N14:N15"/>
    <mergeCell ref="G16:G19"/>
    <mergeCell ref="H16:H19"/>
    <mergeCell ref="I16:I19"/>
    <mergeCell ref="K16:K19"/>
    <mergeCell ref="Q18:Q19"/>
    <mergeCell ref="N16:N19"/>
    <mergeCell ref="O16:O19"/>
    <mergeCell ref="P16:P19"/>
    <mergeCell ref="Q16:Q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0"/>
  <sheetViews>
    <sheetView zoomScale="150" zoomScaleNormal="150" zoomScalePageLayoutView="0" workbookViewId="0" topLeftCell="A1">
      <selection activeCell="C10" sqref="C10:F10"/>
    </sheetView>
  </sheetViews>
  <sheetFormatPr defaultColWidth="11.421875" defaultRowHeight="12.75"/>
  <sheetData>
    <row r="3" spans="1:17" ht="12.75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56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94</v>
      </c>
      <c r="H9" s="38"/>
      <c r="I9" s="38"/>
      <c r="J9" s="38"/>
      <c r="K9" s="38"/>
      <c r="L9" s="38"/>
      <c r="M9" s="38"/>
      <c r="N9" s="38"/>
      <c r="O9" s="38"/>
      <c r="P9" s="35" t="s">
        <v>75</v>
      </c>
      <c r="Q9" s="36"/>
    </row>
    <row r="10" spans="1:17" ht="12.75">
      <c r="A10" s="5" t="s">
        <v>3</v>
      </c>
      <c r="B10" s="5"/>
      <c r="C10" s="39" t="s">
        <v>73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93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29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82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78</v>
      </c>
      <c r="P14" s="29"/>
      <c r="Q14" s="29"/>
    </row>
    <row r="15" spans="1:17" ht="33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25" t="s">
        <v>95</v>
      </c>
      <c r="C16" s="6">
        <v>1</v>
      </c>
      <c r="D16" s="2"/>
      <c r="E16" s="18">
        <v>1</v>
      </c>
      <c r="F16" s="26"/>
      <c r="G16" s="20"/>
      <c r="H16" s="20"/>
      <c r="I16" s="20">
        <v>20000</v>
      </c>
      <c r="J16" s="20"/>
      <c r="K16" s="20"/>
      <c r="L16" s="20"/>
      <c r="M16" s="20"/>
      <c r="N16" s="19">
        <f>SUM(G16:M19)</f>
        <v>20000</v>
      </c>
      <c r="O16" s="20"/>
      <c r="P16" s="20" t="s">
        <v>27</v>
      </c>
      <c r="Q16" s="18"/>
    </row>
    <row r="17" spans="1:17" ht="124.5" customHeight="1">
      <c r="A17" s="23"/>
      <c r="B17" s="25"/>
      <c r="C17" s="3" t="s">
        <v>96</v>
      </c>
      <c r="D17" s="3">
        <v>0</v>
      </c>
      <c r="E17" s="18"/>
      <c r="F17" s="26"/>
      <c r="G17" s="20"/>
      <c r="H17" s="20"/>
      <c r="I17" s="20"/>
      <c r="J17" s="20"/>
      <c r="K17" s="20"/>
      <c r="L17" s="20"/>
      <c r="M17" s="20"/>
      <c r="N17" s="19"/>
      <c r="O17" s="20"/>
      <c r="P17" s="20"/>
      <c r="Q17" s="18"/>
    </row>
    <row r="18" spans="1:17" ht="12.75">
      <c r="A18" s="23">
        <v>2</v>
      </c>
      <c r="B18" s="24"/>
      <c r="C18" s="6"/>
      <c r="D18" s="2"/>
      <c r="E18" s="18"/>
      <c r="F18" s="26"/>
      <c r="G18" s="20"/>
      <c r="H18" s="20"/>
      <c r="I18" s="20"/>
      <c r="J18" s="20"/>
      <c r="K18" s="20"/>
      <c r="L18" s="20"/>
      <c r="M18" s="20"/>
      <c r="N18" s="19"/>
      <c r="O18" s="20"/>
      <c r="P18" s="20"/>
      <c r="Q18" s="18"/>
    </row>
    <row r="19" spans="1:17" ht="12.75">
      <c r="A19" s="23"/>
      <c r="B19" s="24"/>
      <c r="C19" s="3"/>
      <c r="D19" s="3"/>
      <c r="E19" s="18"/>
      <c r="F19" s="26"/>
      <c r="G19" s="20"/>
      <c r="H19" s="20"/>
      <c r="I19" s="20"/>
      <c r="J19" s="20"/>
      <c r="K19" s="20"/>
      <c r="L19" s="20"/>
      <c r="M19" s="20"/>
      <c r="N19" s="19"/>
      <c r="O19" s="20"/>
      <c r="P19" s="20"/>
      <c r="Q19" s="18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10">
        <f>SUM(L16)</f>
        <v>0</v>
      </c>
      <c r="M20" s="4"/>
      <c r="N20" s="10">
        <f>SUM(N16)</f>
        <v>20000</v>
      </c>
      <c r="O20" s="4"/>
      <c r="P20" s="4"/>
      <c r="Q20" s="4"/>
    </row>
  </sheetData>
  <sheetProtection/>
  <mergeCells count="40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9"/>
    <mergeCell ref="N16:N19"/>
    <mergeCell ref="O16:O19"/>
    <mergeCell ref="G14:M14"/>
    <mergeCell ref="N14:N15"/>
    <mergeCell ref="O14:O15"/>
    <mergeCell ref="G16:G19"/>
    <mergeCell ref="H16:H19"/>
    <mergeCell ref="I16:I19"/>
    <mergeCell ref="P16:P19"/>
    <mergeCell ref="Q16:Q17"/>
    <mergeCell ref="A18:A19"/>
    <mergeCell ref="B18:B19"/>
    <mergeCell ref="E18:E19"/>
    <mergeCell ref="Q18:Q19"/>
    <mergeCell ref="J16:J19"/>
    <mergeCell ref="K16:K19"/>
    <mergeCell ref="L16:L19"/>
    <mergeCell ref="M16:M19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">
      <selection activeCell="C10" sqref="C10:F10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66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85</v>
      </c>
      <c r="H9" s="38"/>
      <c r="I9" s="38"/>
      <c r="J9" s="38"/>
      <c r="K9" s="38"/>
      <c r="L9" s="38"/>
      <c r="M9" s="38"/>
      <c r="N9" s="38"/>
      <c r="O9" s="38"/>
      <c r="P9" s="35" t="s">
        <v>37</v>
      </c>
      <c r="Q9" s="36"/>
    </row>
    <row r="10" spans="1:17" ht="12.75">
      <c r="A10" s="5" t="s">
        <v>3</v>
      </c>
      <c r="B10" s="5"/>
      <c r="C10" s="39" t="s">
        <v>36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9" t="s">
        <v>84</v>
      </c>
      <c r="D11" s="40"/>
      <c r="E11" s="40"/>
      <c r="F11" s="40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86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32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47" t="s">
        <v>38</v>
      </c>
      <c r="C16" s="6">
        <v>1</v>
      </c>
      <c r="D16" s="2"/>
      <c r="E16" s="18">
        <v>0.4</v>
      </c>
      <c r="F16" s="48"/>
      <c r="G16" s="43">
        <v>10000</v>
      </c>
      <c r="H16" s="43"/>
      <c r="I16" s="43">
        <v>0</v>
      </c>
      <c r="J16" s="43"/>
      <c r="K16" s="43"/>
      <c r="L16" s="43"/>
      <c r="M16" s="43"/>
      <c r="N16" s="45">
        <f>SUM(G16:M17)</f>
        <v>10000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39</v>
      </c>
      <c r="D17" s="3">
        <v>0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2.75">
      <c r="A18" s="23">
        <v>2</v>
      </c>
      <c r="B18" s="24"/>
      <c r="C18" s="6">
        <v>2</v>
      </c>
      <c r="D18" s="2"/>
      <c r="E18" s="18"/>
      <c r="F18" s="9"/>
      <c r="G18" s="8"/>
      <c r="H18" s="8"/>
      <c r="I18" s="8"/>
      <c r="J18" s="8"/>
      <c r="K18" s="8"/>
      <c r="L18" s="8"/>
      <c r="M18" s="8"/>
      <c r="N18" s="7"/>
      <c r="O18" s="20"/>
      <c r="P18" s="20"/>
      <c r="Q18" s="20" t="s">
        <v>35</v>
      </c>
    </row>
    <row r="19" spans="1:17" ht="121.5" customHeight="1">
      <c r="A19" s="23"/>
      <c r="B19" s="24"/>
      <c r="C19" s="3"/>
      <c r="D19" s="3">
        <v>0</v>
      </c>
      <c r="E19" s="18"/>
      <c r="F19" s="9"/>
      <c r="G19" s="8"/>
      <c r="H19" s="8"/>
      <c r="I19" s="8"/>
      <c r="J19" s="8"/>
      <c r="K19" s="8"/>
      <c r="L19" s="8"/>
      <c r="M19" s="8"/>
      <c r="N19" s="12">
        <f>+I19</f>
        <v>0</v>
      </c>
      <c r="O19" s="20"/>
      <c r="P19" s="20"/>
      <c r="Q19" s="20"/>
    </row>
    <row r="20" spans="1:17" ht="12.75">
      <c r="A20" s="5"/>
      <c r="B20" s="4" t="s">
        <v>22</v>
      </c>
      <c r="C20" s="4"/>
      <c r="D20" s="4"/>
      <c r="E20" s="4"/>
      <c r="F20" s="4"/>
      <c r="G20" s="10">
        <f>SUM(G16:G19)</f>
        <v>10000</v>
      </c>
      <c r="H20" s="4"/>
      <c r="I20" s="10">
        <f>SUM(I16:I19)</f>
        <v>0</v>
      </c>
      <c r="J20" s="4"/>
      <c r="K20" s="4"/>
      <c r="L20" s="4"/>
      <c r="M20" s="4"/>
      <c r="N20" s="10">
        <f>SUM(N16:N19)</f>
        <v>10000</v>
      </c>
      <c r="O20" s="4"/>
      <c r="P20" s="4"/>
      <c r="Q20" s="4"/>
    </row>
  </sheetData>
  <sheetProtection/>
  <mergeCells count="40">
    <mergeCell ref="M16:M17"/>
    <mergeCell ref="G16:G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19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">
      <selection activeCell="C10" sqref="C10:F10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56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89</v>
      </c>
      <c r="H9" s="38"/>
      <c r="I9" s="38"/>
      <c r="J9" s="38"/>
      <c r="K9" s="38"/>
      <c r="L9" s="38"/>
      <c r="M9" s="38"/>
      <c r="N9" s="38"/>
      <c r="O9" s="38"/>
      <c r="P9" s="35" t="s">
        <v>41</v>
      </c>
      <c r="Q9" s="36"/>
    </row>
    <row r="10" spans="1:17" ht="12.75">
      <c r="A10" s="5" t="s">
        <v>3</v>
      </c>
      <c r="B10" s="5"/>
      <c r="C10" s="50" t="s">
        <v>87</v>
      </c>
      <c r="D10" s="51"/>
      <c r="E10" s="51"/>
      <c r="F10" s="52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40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88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30</v>
      </c>
      <c r="D14" s="31" t="s">
        <v>31</v>
      </c>
      <c r="E14" s="31" t="s">
        <v>81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 customHeight="1">
      <c r="A16" s="23">
        <v>1</v>
      </c>
      <c r="B16" s="47" t="s">
        <v>42</v>
      </c>
      <c r="C16" s="6">
        <v>1</v>
      </c>
      <c r="D16" s="2"/>
      <c r="E16" s="18">
        <v>0.5</v>
      </c>
      <c r="F16" s="48"/>
      <c r="G16" s="43">
        <v>9990</v>
      </c>
      <c r="H16" s="43">
        <f>20000+19741</f>
        <v>39741</v>
      </c>
      <c r="I16" s="43">
        <v>50000</v>
      </c>
      <c r="J16" s="43"/>
      <c r="K16" s="43">
        <v>3250</v>
      </c>
      <c r="L16" s="43">
        <v>50</v>
      </c>
      <c r="M16" s="43"/>
      <c r="N16" s="45">
        <f>+G16+H16+I16+J16+K16+L16+M16</f>
        <v>103031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43</v>
      </c>
      <c r="D17" s="3">
        <v>0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2.75">
      <c r="A18" s="23">
        <v>2</v>
      </c>
      <c r="B18" s="24" t="s">
        <v>90</v>
      </c>
      <c r="C18" s="6"/>
      <c r="D18" s="2"/>
      <c r="E18" s="18"/>
      <c r="F18" s="9"/>
      <c r="G18" s="8"/>
      <c r="H18" s="8"/>
      <c r="I18" s="8"/>
      <c r="J18" s="8"/>
      <c r="K18" s="8"/>
      <c r="L18" s="8"/>
      <c r="M18" s="8"/>
      <c r="N18" s="7"/>
      <c r="O18" s="20"/>
      <c r="P18" s="20"/>
      <c r="Q18" s="20" t="s">
        <v>35</v>
      </c>
    </row>
    <row r="19" spans="1:17" ht="121.5" customHeight="1">
      <c r="A19" s="23"/>
      <c r="B19" s="24"/>
      <c r="C19" s="3" t="s">
        <v>91</v>
      </c>
      <c r="D19" s="3"/>
      <c r="E19" s="18"/>
      <c r="F19" s="9"/>
      <c r="G19" s="8"/>
      <c r="H19" s="8">
        <v>70000</v>
      </c>
      <c r="I19" s="8">
        <v>19063</v>
      </c>
      <c r="J19" s="8"/>
      <c r="K19" s="8"/>
      <c r="L19" s="8"/>
      <c r="M19" s="8"/>
      <c r="N19" s="12">
        <f>SUM(G19:M19)</f>
        <v>89063</v>
      </c>
      <c r="O19" s="20"/>
      <c r="P19" s="20"/>
      <c r="Q19" s="20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10">
        <f>SUM(I16:I19)</f>
        <v>69063</v>
      </c>
      <c r="J20" s="4"/>
      <c r="K20" s="4"/>
      <c r="L20" s="4"/>
      <c r="M20" s="4"/>
      <c r="N20" s="10">
        <f>SUM(N16:N19)</f>
        <v>192094</v>
      </c>
      <c r="O20" s="4"/>
      <c r="P20" s="4"/>
      <c r="Q20" s="4"/>
    </row>
  </sheetData>
  <sheetProtection/>
  <mergeCells count="40">
    <mergeCell ref="M16:M17"/>
    <mergeCell ref="G16:G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19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B14">
      <selection activeCell="G20" sqref="G20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67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97</v>
      </c>
      <c r="H9" s="38"/>
      <c r="I9" s="38"/>
      <c r="J9" s="38"/>
      <c r="K9" s="38"/>
      <c r="L9" s="38"/>
      <c r="M9" s="38"/>
      <c r="N9" s="38"/>
      <c r="O9" s="38"/>
      <c r="P9" s="35" t="s">
        <v>50</v>
      </c>
      <c r="Q9" s="36"/>
    </row>
    <row r="10" spans="1:17" ht="12.75" customHeight="1">
      <c r="A10" s="5" t="s">
        <v>3</v>
      </c>
      <c r="B10" s="5"/>
      <c r="C10" s="39" t="s">
        <v>73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98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92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30</v>
      </c>
      <c r="D14" s="31" t="s">
        <v>31</v>
      </c>
      <c r="E14" s="31" t="s">
        <v>32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47" t="s">
        <v>46</v>
      </c>
      <c r="C16" s="6">
        <v>1</v>
      </c>
      <c r="D16" s="2"/>
      <c r="E16" s="18">
        <v>0.5</v>
      </c>
      <c r="F16" s="48"/>
      <c r="G16" s="43"/>
      <c r="H16" s="43">
        <v>44596</v>
      </c>
      <c r="I16" s="43"/>
      <c r="J16" s="43"/>
      <c r="K16" s="43"/>
      <c r="L16" s="43">
        <v>200</v>
      </c>
      <c r="M16" s="43"/>
      <c r="N16" s="45">
        <f>+G16+H16+I16+J16+K16+L16+M16</f>
        <v>44796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47</v>
      </c>
      <c r="D17" s="3">
        <v>0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2.75">
      <c r="A18" s="23">
        <v>2</v>
      </c>
      <c r="B18" s="24" t="s">
        <v>48</v>
      </c>
      <c r="C18" s="6">
        <v>2</v>
      </c>
      <c r="D18" s="2"/>
      <c r="E18" s="18"/>
      <c r="F18" s="9"/>
      <c r="G18" s="8"/>
      <c r="H18" s="8"/>
      <c r="I18" s="8"/>
      <c r="J18" s="8"/>
      <c r="K18" s="8"/>
      <c r="L18" s="8"/>
      <c r="M18" s="8"/>
      <c r="N18" s="7"/>
      <c r="O18" s="20"/>
      <c r="P18" s="20"/>
      <c r="Q18" s="20" t="s">
        <v>35</v>
      </c>
    </row>
    <row r="19" spans="1:17" ht="121.5" customHeight="1">
      <c r="A19" s="23"/>
      <c r="B19" s="24"/>
      <c r="C19" s="3" t="s">
        <v>49</v>
      </c>
      <c r="D19" s="3"/>
      <c r="E19" s="18"/>
      <c r="F19" s="9"/>
      <c r="G19" s="8">
        <v>10250</v>
      </c>
      <c r="H19" s="8"/>
      <c r="I19" s="8">
        <v>3000</v>
      </c>
      <c r="J19" s="8"/>
      <c r="K19" s="8"/>
      <c r="L19" s="8">
        <v>2000</v>
      </c>
      <c r="M19" s="8"/>
      <c r="N19" s="12">
        <f>+G19+L19</f>
        <v>12250</v>
      </c>
      <c r="O19" s="20"/>
      <c r="P19" s="20"/>
      <c r="Q19" s="20"/>
    </row>
    <row r="20" spans="1:17" ht="12.75">
      <c r="A20" s="5"/>
      <c r="B20" s="4" t="s">
        <v>22</v>
      </c>
      <c r="C20" s="4"/>
      <c r="D20" s="4"/>
      <c r="E20" s="4"/>
      <c r="F20" s="4"/>
      <c r="G20" s="10">
        <f aca="true" t="shared" si="0" ref="G20:N20">SUM(G16:G19)</f>
        <v>10250</v>
      </c>
      <c r="H20" s="10">
        <f t="shared" si="0"/>
        <v>44596</v>
      </c>
      <c r="I20" s="10">
        <f t="shared" si="0"/>
        <v>3000</v>
      </c>
      <c r="J20" s="10">
        <f t="shared" si="0"/>
        <v>0</v>
      </c>
      <c r="K20" s="10">
        <f t="shared" si="0"/>
        <v>0</v>
      </c>
      <c r="L20" s="10">
        <f t="shared" si="0"/>
        <v>2200</v>
      </c>
      <c r="M20" s="10">
        <f t="shared" si="0"/>
        <v>0</v>
      </c>
      <c r="N20" s="10">
        <f t="shared" si="0"/>
        <v>57046</v>
      </c>
      <c r="O20" s="4"/>
      <c r="P20" s="4"/>
      <c r="Q20" s="4"/>
    </row>
  </sheetData>
  <sheetProtection/>
  <mergeCells count="40">
    <mergeCell ref="M16:M17"/>
    <mergeCell ref="G16:G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19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">
      <selection activeCell="A1" sqref="A1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68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6" t="s">
        <v>23</v>
      </c>
      <c r="D9" s="36"/>
      <c r="E9" s="36"/>
      <c r="F9" s="36"/>
      <c r="G9" s="37" t="s">
        <v>101</v>
      </c>
      <c r="H9" s="38"/>
      <c r="I9" s="38"/>
      <c r="J9" s="38"/>
      <c r="K9" s="38"/>
      <c r="L9" s="38"/>
      <c r="M9" s="38"/>
      <c r="N9" s="38"/>
      <c r="O9" s="38"/>
      <c r="P9" s="35" t="s">
        <v>45</v>
      </c>
      <c r="Q9" s="36"/>
    </row>
    <row r="10" spans="1:17" ht="12.75">
      <c r="A10" s="5" t="s">
        <v>3</v>
      </c>
      <c r="B10" s="5"/>
      <c r="C10" s="39" t="s">
        <v>99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44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 customHeight="1">
      <c r="A12" s="5" t="s">
        <v>5</v>
      </c>
      <c r="B12" s="5"/>
      <c r="C12" s="41" t="s">
        <v>100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32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47" t="s">
        <v>102</v>
      </c>
      <c r="C16" s="6">
        <v>1</v>
      </c>
      <c r="D16" s="2"/>
      <c r="E16" s="18">
        <v>0.5</v>
      </c>
      <c r="F16" s="48"/>
      <c r="G16" s="43"/>
      <c r="H16" s="43">
        <v>470104</v>
      </c>
      <c r="I16" s="43"/>
      <c r="J16" s="43"/>
      <c r="K16" s="43"/>
      <c r="L16" s="43">
        <f>5250+5000+271902+328145+47845</f>
        <v>658142</v>
      </c>
      <c r="M16" s="43">
        <v>270764</v>
      </c>
      <c r="N16" s="45">
        <f>+G16+H16+I16+J16+K16+L16+M16</f>
        <v>1399010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105</v>
      </c>
      <c r="D17" s="3" t="s">
        <v>106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2.75">
      <c r="A18" s="23">
        <v>2</v>
      </c>
      <c r="B18" s="24" t="s">
        <v>103</v>
      </c>
      <c r="C18" s="6">
        <v>2</v>
      </c>
      <c r="D18" s="2"/>
      <c r="E18" s="18">
        <v>0.5</v>
      </c>
      <c r="F18" s="9"/>
      <c r="G18" s="8"/>
      <c r="H18" s="8"/>
      <c r="I18" s="8"/>
      <c r="J18" s="8"/>
      <c r="K18" s="8"/>
      <c r="L18" s="8"/>
      <c r="M18" s="8"/>
      <c r="N18" s="7"/>
      <c r="O18" s="20"/>
      <c r="P18" s="20"/>
      <c r="Q18" s="20" t="s">
        <v>35</v>
      </c>
    </row>
    <row r="19" spans="1:17" ht="121.5" customHeight="1">
      <c r="A19" s="23"/>
      <c r="B19" s="24"/>
      <c r="C19" s="3" t="s">
        <v>104</v>
      </c>
      <c r="D19" s="3" t="s">
        <v>107</v>
      </c>
      <c r="E19" s="18"/>
      <c r="F19" s="9"/>
      <c r="G19" s="8">
        <v>12000</v>
      </c>
      <c r="H19" s="8"/>
      <c r="I19" s="8">
        <v>2300</v>
      </c>
      <c r="J19" s="8"/>
      <c r="K19" s="8"/>
      <c r="L19" s="8"/>
      <c r="M19" s="8"/>
      <c r="N19" s="12">
        <f>SUM(G19:M19)</f>
        <v>14300</v>
      </c>
      <c r="O19" s="20"/>
      <c r="P19" s="20"/>
      <c r="Q19" s="20"/>
    </row>
    <row r="20" spans="1:17" ht="12.75">
      <c r="A20" s="5"/>
      <c r="B20" s="4" t="s">
        <v>22</v>
      </c>
      <c r="C20" s="4"/>
      <c r="D20" s="4"/>
      <c r="E20" s="4"/>
      <c r="F20" s="4"/>
      <c r="G20" s="10">
        <f aca="true" t="shared" si="0" ref="G20:N20">SUM(G16:G19)</f>
        <v>12000</v>
      </c>
      <c r="H20" s="10">
        <f t="shared" si="0"/>
        <v>470104</v>
      </c>
      <c r="I20" s="10">
        <f t="shared" si="0"/>
        <v>2300</v>
      </c>
      <c r="J20" s="10">
        <f t="shared" si="0"/>
        <v>0</v>
      </c>
      <c r="K20" s="10">
        <f t="shared" si="0"/>
        <v>0</v>
      </c>
      <c r="L20" s="10">
        <f t="shared" si="0"/>
        <v>658142</v>
      </c>
      <c r="M20" s="10">
        <f t="shared" si="0"/>
        <v>270764</v>
      </c>
      <c r="N20" s="10">
        <f t="shared" si="0"/>
        <v>1413310</v>
      </c>
      <c r="O20" s="4"/>
      <c r="P20" s="4"/>
      <c r="Q20" s="4"/>
    </row>
  </sheetData>
  <sheetProtection/>
  <mergeCells count="40">
    <mergeCell ref="M16:M17"/>
    <mergeCell ref="G16:G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19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6">
      <selection activeCell="E6" sqref="E6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69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52</v>
      </c>
      <c r="H9" s="38"/>
      <c r="I9" s="38"/>
      <c r="J9" s="38"/>
      <c r="K9" s="38"/>
      <c r="L9" s="38"/>
      <c r="M9" s="38"/>
      <c r="N9" s="38"/>
      <c r="O9" s="38"/>
      <c r="P9" s="35" t="s">
        <v>53</v>
      </c>
      <c r="Q9" s="36"/>
    </row>
    <row r="10" spans="1:17" ht="12.75">
      <c r="A10" s="5" t="s">
        <v>3</v>
      </c>
      <c r="B10" s="5"/>
      <c r="C10" s="39" t="s">
        <v>108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109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>
      <c r="A12" s="5" t="s">
        <v>5</v>
      </c>
      <c r="B12" s="5"/>
      <c r="C12" s="41" t="s">
        <v>110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81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47" t="s">
        <v>51</v>
      </c>
      <c r="C16" s="6">
        <v>1</v>
      </c>
      <c r="D16" s="2"/>
      <c r="E16" s="18">
        <v>0.5</v>
      </c>
      <c r="F16" s="48"/>
      <c r="G16" s="43">
        <v>10000</v>
      </c>
      <c r="H16" s="43">
        <v>2000</v>
      </c>
      <c r="I16" s="43"/>
      <c r="J16" s="43"/>
      <c r="K16" s="43"/>
      <c r="L16" s="43"/>
      <c r="M16" s="43"/>
      <c r="N16" s="45">
        <f>+G16+H16+I16+J16+K16+L16+M16</f>
        <v>12000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111</v>
      </c>
      <c r="D17" s="3">
        <v>0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2.75">
      <c r="A18" s="23">
        <v>2</v>
      </c>
      <c r="B18" s="24" t="s">
        <v>54</v>
      </c>
      <c r="C18" s="6">
        <v>2</v>
      </c>
      <c r="D18" s="2"/>
      <c r="E18" s="18"/>
      <c r="F18" s="9"/>
      <c r="G18" s="8"/>
      <c r="H18" s="8"/>
      <c r="I18" s="8"/>
      <c r="J18" s="8"/>
      <c r="K18" s="8"/>
      <c r="L18" s="8"/>
      <c r="M18" s="8"/>
      <c r="N18" s="7"/>
      <c r="O18" s="20"/>
      <c r="P18" s="20"/>
      <c r="Q18" s="20" t="s">
        <v>35</v>
      </c>
    </row>
    <row r="19" spans="1:17" ht="121.5" customHeight="1">
      <c r="A19" s="23"/>
      <c r="B19" s="24"/>
      <c r="C19" s="3" t="s">
        <v>55</v>
      </c>
      <c r="D19" s="3">
        <v>0</v>
      </c>
      <c r="E19" s="18"/>
      <c r="F19" s="9"/>
      <c r="G19" s="8"/>
      <c r="H19" s="8"/>
      <c r="I19" s="8">
        <v>2000</v>
      </c>
      <c r="J19" s="8"/>
      <c r="K19" s="8"/>
      <c r="L19" s="8"/>
      <c r="M19" s="8"/>
      <c r="N19" s="12">
        <f>SUM(G19:M19)</f>
        <v>2000</v>
      </c>
      <c r="O19" s="20"/>
      <c r="P19" s="20"/>
      <c r="Q19" s="20"/>
    </row>
    <row r="20" spans="1:17" ht="12.75">
      <c r="A20" s="5"/>
      <c r="B20" s="4" t="s">
        <v>22</v>
      </c>
      <c r="C20" s="4"/>
      <c r="D20" s="4"/>
      <c r="E20" s="4"/>
      <c r="F20" s="4"/>
      <c r="G20" s="10">
        <f aca="true" t="shared" si="0" ref="G20:N20">SUM(G16:G19)</f>
        <v>10000</v>
      </c>
      <c r="H20" s="10">
        <f t="shared" si="0"/>
        <v>2000</v>
      </c>
      <c r="I20" s="10">
        <f t="shared" si="0"/>
        <v>2000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 t="shared" si="0"/>
        <v>14000</v>
      </c>
      <c r="O20" s="4"/>
      <c r="P20" s="4"/>
      <c r="Q20" s="4"/>
    </row>
  </sheetData>
  <sheetProtection/>
  <mergeCells count="40">
    <mergeCell ref="M16:M17"/>
    <mergeCell ref="G16:G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19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tabSelected="1" view="pageLayout" zoomScaleNormal="75" workbookViewId="0" topLeftCell="A1">
      <selection activeCell="E14" sqref="E14:E15"/>
    </sheetView>
  </sheetViews>
  <sheetFormatPr defaultColWidth="11.421875" defaultRowHeight="12.75"/>
  <sheetData>
    <row r="3" spans="1:17" ht="12.75">
      <c r="A3" s="33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5" t="s">
        <v>26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26</v>
      </c>
      <c r="B5" s="5"/>
      <c r="C5" s="5" t="s">
        <v>1</v>
      </c>
      <c r="D5" s="5"/>
      <c r="E5" s="5"/>
      <c r="F5" s="5"/>
      <c r="G5" s="5"/>
      <c r="H5" s="5"/>
      <c r="I5" s="6" t="s">
        <v>58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26</v>
      </c>
      <c r="B6" s="5"/>
      <c r="C6" s="5" t="s">
        <v>24</v>
      </c>
      <c r="D6" s="5"/>
      <c r="E6" s="5"/>
      <c r="F6" s="5"/>
      <c r="G6" s="5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26</v>
      </c>
      <c r="B7" s="5"/>
      <c r="C7" s="34" t="s">
        <v>70</v>
      </c>
      <c r="D7" s="34"/>
      <c r="E7" s="34"/>
      <c r="F7" s="34"/>
      <c r="G7" s="34"/>
      <c r="H7" s="5"/>
      <c r="I7" s="6" t="s">
        <v>28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5" t="s">
        <v>72</v>
      </c>
      <c r="D9" s="36"/>
      <c r="E9" s="36"/>
      <c r="F9" s="36"/>
      <c r="G9" s="37" t="s">
        <v>59</v>
      </c>
      <c r="H9" s="38"/>
      <c r="I9" s="38"/>
      <c r="J9" s="38"/>
      <c r="K9" s="38"/>
      <c r="L9" s="38"/>
      <c r="M9" s="38"/>
      <c r="N9" s="38"/>
      <c r="O9" s="38"/>
      <c r="P9" s="35" t="s">
        <v>60</v>
      </c>
      <c r="Q9" s="36"/>
    </row>
    <row r="10" spans="1:17" ht="12.75">
      <c r="A10" s="5" t="s">
        <v>3</v>
      </c>
      <c r="B10" s="5"/>
      <c r="C10" s="39" t="s">
        <v>113</v>
      </c>
      <c r="D10" s="40"/>
      <c r="E10" s="40"/>
      <c r="F10" s="40"/>
      <c r="G10" s="38"/>
      <c r="H10" s="38"/>
      <c r="I10" s="38"/>
      <c r="J10" s="38"/>
      <c r="K10" s="38"/>
      <c r="L10" s="38"/>
      <c r="M10" s="38"/>
      <c r="N10" s="38"/>
      <c r="O10" s="38"/>
      <c r="P10" s="36"/>
      <c r="Q10" s="36"/>
    </row>
    <row r="11" spans="1:17" ht="20.25" customHeight="1">
      <c r="A11" s="5" t="s">
        <v>4</v>
      </c>
      <c r="B11" s="5"/>
      <c r="C11" s="35" t="s">
        <v>114</v>
      </c>
      <c r="D11" s="36"/>
      <c r="E11" s="36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6"/>
      <c r="Q11" s="36"/>
    </row>
    <row r="12" spans="1:17" ht="12.75" customHeight="1">
      <c r="A12" s="5" t="s">
        <v>5</v>
      </c>
      <c r="B12" s="5"/>
      <c r="C12" s="41" t="s">
        <v>57</v>
      </c>
      <c r="D12" s="42"/>
      <c r="E12" s="42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6"/>
      <c r="Q12" s="36"/>
    </row>
    <row r="13" spans="1:17" ht="12.75">
      <c r="A13" s="27" t="s">
        <v>6</v>
      </c>
      <c r="B13" s="27"/>
      <c r="C13" s="27"/>
      <c r="D13" s="27"/>
      <c r="E13" s="27"/>
      <c r="F13" s="27"/>
      <c r="G13" s="28" t="s">
        <v>7</v>
      </c>
      <c r="H13" s="28"/>
      <c r="I13" s="28"/>
      <c r="J13" s="28"/>
      <c r="K13" s="28"/>
      <c r="L13" s="28"/>
      <c r="M13" s="28"/>
      <c r="N13" s="28"/>
      <c r="O13" s="28"/>
      <c r="P13" s="29" t="s">
        <v>8</v>
      </c>
      <c r="Q13" s="29" t="s">
        <v>9</v>
      </c>
    </row>
    <row r="14" spans="1:17" ht="12.75" customHeight="1">
      <c r="A14" s="30" t="s">
        <v>10</v>
      </c>
      <c r="B14" s="30" t="s">
        <v>11</v>
      </c>
      <c r="C14" s="30" t="s">
        <v>76</v>
      </c>
      <c r="D14" s="31" t="s">
        <v>77</v>
      </c>
      <c r="E14" s="31" t="s">
        <v>81</v>
      </c>
      <c r="F14" s="30" t="s">
        <v>12</v>
      </c>
      <c r="G14" s="21" t="s">
        <v>13</v>
      </c>
      <c r="H14" s="21"/>
      <c r="I14" s="21"/>
      <c r="J14" s="21"/>
      <c r="K14" s="21"/>
      <c r="L14" s="21"/>
      <c r="M14" s="21"/>
      <c r="N14" s="22" t="s">
        <v>14</v>
      </c>
      <c r="O14" s="22" t="s">
        <v>34</v>
      </c>
      <c r="P14" s="29"/>
      <c r="Q14" s="29"/>
    </row>
    <row r="15" spans="1:17" ht="36">
      <c r="A15" s="30"/>
      <c r="B15" s="30"/>
      <c r="C15" s="30"/>
      <c r="D15" s="32"/>
      <c r="E15" s="32"/>
      <c r="F15" s="30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22"/>
      <c r="O15" s="22"/>
      <c r="P15" s="29"/>
      <c r="Q15" s="29"/>
    </row>
    <row r="16" spans="1:17" ht="12.75">
      <c r="A16" s="23">
        <v>1</v>
      </c>
      <c r="B16" s="47" t="s">
        <v>61</v>
      </c>
      <c r="C16" s="6">
        <v>1</v>
      </c>
      <c r="D16" s="2"/>
      <c r="E16" s="18">
        <v>0.5</v>
      </c>
      <c r="F16" s="48"/>
      <c r="G16" s="43"/>
      <c r="H16" s="43"/>
      <c r="I16" s="43"/>
      <c r="J16" s="43"/>
      <c r="K16" s="43"/>
      <c r="L16" s="43">
        <v>35000</v>
      </c>
      <c r="M16" s="43"/>
      <c r="N16" s="45">
        <f>+G16+H16+I16+J16+K16+L16+M16</f>
        <v>35000</v>
      </c>
      <c r="O16" s="20"/>
      <c r="P16" s="20" t="s">
        <v>27</v>
      </c>
      <c r="Q16" s="20" t="s">
        <v>35</v>
      </c>
    </row>
    <row r="17" spans="1:17" ht="156" customHeight="1">
      <c r="A17" s="23"/>
      <c r="B17" s="47"/>
      <c r="C17" s="3" t="s">
        <v>112</v>
      </c>
      <c r="D17" s="3">
        <v>0</v>
      </c>
      <c r="E17" s="18"/>
      <c r="F17" s="49"/>
      <c r="G17" s="44"/>
      <c r="H17" s="44"/>
      <c r="I17" s="44"/>
      <c r="J17" s="44"/>
      <c r="K17" s="44"/>
      <c r="L17" s="44"/>
      <c r="M17" s="44"/>
      <c r="N17" s="46"/>
      <c r="O17" s="20"/>
      <c r="P17" s="20"/>
      <c r="Q17" s="20"/>
    </row>
    <row r="18" spans="1:17" ht="156" customHeight="1">
      <c r="A18" s="14"/>
      <c r="B18" s="3" t="s">
        <v>62</v>
      </c>
      <c r="C18" s="17" t="s">
        <v>63</v>
      </c>
      <c r="D18" s="2"/>
      <c r="E18" s="13"/>
      <c r="F18" s="16"/>
      <c r="G18" s="11"/>
      <c r="H18" s="11"/>
      <c r="I18" s="11"/>
      <c r="J18" s="11"/>
      <c r="K18" s="11"/>
      <c r="L18" s="11">
        <v>15000</v>
      </c>
      <c r="M18" s="11"/>
      <c r="N18" s="12">
        <f>+L18</f>
        <v>15000</v>
      </c>
      <c r="O18" s="20"/>
      <c r="P18" s="20"/>
      <c r="Q18" s="8"/>
    </row>
    <row r="19" spans="1:17" ht="12.75">
      <c r="A19" s="23">
        <v>2</v>
      </c>
      <c r="B19" s="24" t="s">
        <v>64</v>
      </c>
      <c r="C19" s="6">
        <v>3</v>
      </c>
      <c r="D19" s="2"/>
      <c r="E19" s="18"/>
      <c r="F19" s="9"/>
      <c r="G19" s="8"/>
      <c r="H19" s="8"/>
      <c r="I19" s="8"/>
      <c r="J19" s="8"/>
      <c r="K19" s="8"/>
      <c r="L19" s="8"/>
      <c r="M19" s="8"/>
      <c r="N19" s="7"/>
      <c r="O19" s="20"/>
      <c r="P19" s="20"/>
      <c r="Q19" s="20" t="s">
        <v>35</v>
      </c>
    </row>
    <row r="20" spans="1:17" ht="121.5" customHeight="1">
      <c r="A20" s="23"/>
      <c r="B20" s="24"/>
      <c r="C20" s="15" t="s">
        <v>65</v>
      </c>
      <c r="D20" s="3">
        <v>0</v>
      </c>
      <c r="E20" s="18"/>
      <c r="F20" s="9"/>
      <c r="G20" s="8"/>
      <c r="H20" s="8">
        <v>25000</v>
      </c>
      <c r="I20" s="8"/>
      <c r="J20" s="8"/>
      <c r="K20" s="8"/>
      <c r="L20" s="8"/>
      <c r="M20" s="8"/>
      <c r="N20" s="12">
        <f>+H20</f>
        <v>25000</v>
      </c>
      <c r="O20" s="20"/>
      <c r="P20" s="20"/>
      <c r="Q20" s="20"/>
    </row>
    <row r="21" spans="1:17" ht="12.75">
      <c r="A21" s="5"/>
      <c r="B21" s="4" t="s">
        <v>22</v>
      </c>
      <c r="C21" s="4"/>
      <c r="D21" s="4"/>
      <c r="E21" s="4"/>
      <c r="F21" s="4"/>
      <c r="G21" s="10">
        <f aca="true" t="shared" si="0" ref="G21:N21">SUM(G16:G20)</f>
        <v>0</v>
      </c>
      <c r="H21" s="10">
        <f t="shared" si="0"/>
        <v>25000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50000</v>
      </c>
      <c r="M21" s="10">
        <f t="shared" si="0"/>
        <v>0</v>
      </c>
      <c r="N21" s="10">
        <f t="shared" si="0"/>
        <v>75000</v>
      </c>
      <c r="O21" s="4"/>
      <c r="P21" s="4"/>
      <c r="Q21" s="4"/>
    </row>
  </sheetData>
  <sheetProtection/>
  <mergeCells count="40">
    <mergeCell ref="M16:M17"/>
    <mergeCell ref="G16:G17"/>
    <mergeCell ref="P16:P20"/>
    <mergeCell ref="Q16:Q17"/>
    <mergeCell ref="A19:A20"/>
    <mergeCell ref="B19:B20"/>
    <mergeCell ref="E19:E20"/>
    <mergeCell ref="Q19:Q20"/>
    <mergeCell ref="J16:J17"/>
    <mergeCell ref="K16:K17"/>
    <mergeCell ref="L16:L17"/>
    <mergeCell ref="P13:P15"/>
    <mergeCell ref="Q13:Q15"/>
    <mergeCell ref="A14:A15"/>
    <mergeCell ref="B14:B15"/>
    <mergeCell ref="C14:C15"/>
    <mergeCell ref="D14:D15"/>
    <mergeCell ref="G14:M14"/>
    <mergeCell ref="N14:N15"/>
    <mergeCell ref="O14:O15"/>
    <mergeCell ref="H16:H17"/>
    <mergeCell ref="I16:I17"/>
    <mergeCell ref="A13:F13"/>
    <mergeCell ref="G13:O13"/>
    <mergeCell ref="N16:N17"/>
    <mergeCell ref="O16:O20"/>
    <mergeCell ref="A16:A17"/>
    <mergeCell ref="B16:B17"/>
    <mergeCell ref="E16:E17"/>
    <mergeCell ref="F16:F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DESARROLLO_ INSTITUCIONAL_P</cp:lastModifiedBy>
  <cp:lastPrinted>2010-03-25T14:17:09Z</cp:lastPrinted>
  <dcterms:created xsi:type="dcterms:W3CDTF">2008-07-23T21:27:08Z</dcterms:created>
  <dcterms:modified xsi:type="dcterms:W3CDTF">2013-01-31T21:53:31Z</dcterms:modified>
  <cp:category/>
  <cp:version/>
  <cp:contentType/>
  <cp:contentStatus/>
</cp:coreProperties>
</file>