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Gráfico1" sheetId="1" r:id="rId1"/>
    <sheet name="PLAN INDICATIVO (3)" sheetId="2" r:id="rId2"/>
  </sheets>
  <definedNames>
    <definedName name="_xlnm.Print_Titles" localSheetId="1">'PLAN INDICATIVO (3)'!$1:$4</definedName>
  </definedNames>
  <calcPr fullCalcOnLoad="1"/>
</workbook>
</file>

<file path=xl/sharedStrings.xml><?xml version="1.0" encoding="utf-8"?>
<sst xmlns="http://schemas.openxmlformats.org/spreadsheetml/2006/main" count="615" uniqueCount="442">
  <si>
    <t>Publicación del 100% de la información correspondiente a los servicios públicos en el SUI.</t>
  </si>
  <si>
    <t>Seguimiento del programa AYUEDA para el ahorro y uso eficiente del agua.</t>
  </si>
  <si>
    <t>Inclusión del Municipio en el Plan departamental de agua potable y Saneamiento Básico</t>
  </si>
  <si>
    <t>SUBSIDIOS DE SERVICIOS PÚBLICOS DOMICILIARIOS</t>
  </si>
  <si>
    <t>Subsidio de AAA para 400 familias de estratos 1, 2 y 3.</t>
  </si>
  <si>
    <t>MANEJO INTEGRAL DE RESIDUOS SÓLIDOS</t>
  </si>
  <si>
    <t>Elaboracion y ejecucion del Programa Integral de Residuos sólidos.</t>
  </si>
  <si>
    <t>Recolección y disposición final de residuos sólidos una vez a la semana.</t>
  </si>
  <si>
    <t>CONSERVACIÓN, PROTECCIÓN Y REFORESTACIÓN DE MICROCUENCAS QUE ABASTECEN LOS SISTEMAS DE ACUEDUCTOS.</t>
  </si>
  <si>
    <t>Recuperacion y reforestacion de 10000 m2 en las rondas de ríos y quebradas.</t>
  </si>
  <si>
    <t>Recuperar y reforestar cuatro nacederos en el cuatrienio.</t>
  </si>
  <si>
    <t>SANEAMIENTO BASICO RURAL</t>
  </si>
  <si>
    <t>Construcción de 20 Pozos Séptico en la Zona Rural del Municipio.</t>
  </si>
  <si>
    <t>Construcción de 20 unidades Sanitarias en la zona rural.</t>
  </si>
  <si>
    <t>RECUPERACIÓN DEL PATRIMONIO HISTÓRICO, NATURAL Y CULTURAL.</t>
  </si>
  <si>
    <t>Exaltación y promoción de cinco sitios geográficos e históricos del municipio.</t>
  </si>
  <si>
    <t>Diseño y ejecución del proyecto de recuperación del patrimonio histórico-cultural en un 50%.</t>
  </si>
  <si>
    <t>Inventario de los bienes historicos y culturales</t>
  </si>
  <si>
    <t>PROMOCIÓN DE LOS VALORES ARTISTICOS Y CULTURALES</t>
  </si>
  <si>
    <t>Conformacion de cuatro grupos culturales y artísticos.</t>
  </si>
  <si>
    <t>Realizacion de cuatro encuentros socioculturales y artísticos que integran a la comunidad y fortalecen la identidad cultural.</t>
  </si>
  <si>
    <t>Realizacion de cuatro domingos culturales que fortalezcan la identidad cultural del municipio.</t>
  </si>
  <si>
    <t>Realizacion de cuatro festivales de danzas folclóricas.</t>
  </si>
  <si>
    <t>Ferias y fiestas de Palmas del Socorro.</t>
  </si>
  <si>
    <t>Instalacion de una valla cultural y turística de 15 m2</t>
  </si>
  <si>
    <t>MANTENIMIENTO Y DOTACIÓN DE LA BIBLIOTECA MUNICIPAL</t>
  </si>
  <si>
    <t>Mantenimiento y adecuación de 40 m2 la biblioteca municipal.</t>
  </si>
  <si>
    <t>Dotación de la Biblioteca Municipal.</t>
  </si>
  <si>
    <t>Mantenimiento y adecuación de 40 m2 de la Casa de la cultura municipal.</t>
  </si>
  <si>
    <t>Dotación de la Casa de la cultura Municipal.</t>
  </si>
  <si>
    <t xml:space="preserve">% DE AVANCE EN LA IMPLANTACION DEL PROGRAMA AMBIENTAL EN LAS INSTITUCIONES EDUCATIVAS                                                                                                                   </t>
  </si>
  <si>
    <t xml:space="preserve">N° DE LIDERES FORMADOS Y CAPACITADOS EN LA PARTE AMBIENTAL                                                                                                                                              </t>
  </si>
  <si>
    <t xml:space="preserve">N° DE ESTRATEGIAS DE INFORMACION Y EDUCACION PARA EL MANEJO ALTERNATIVO DEL SANEAMIENTO BASICO                                                                                                          </t>
  </si>
  <si>
    <t xml:space="preserve">% DE AVANCE EN EL ESTUDIO DE RIESGOS Y AMENAZAS EN EL MUNICIPIO                                                                                                                                         </t>
  </si>
  <si>
    <t xml:space="preserve">N° DE CORRIENTES HIDRICAS FORTALECIDAS CON EL PROGRAMA DE LIMPIEZA Y REGULACION DEL CAUCE                                                                                                               </t>
  </si>
  <si>
    <t xml:space="preserve">N° DE PREDIOS QUE BASTECEN LOS ACUEDUCTOS MUNICIPALES ADQUIRIDOS Y REFORESTADOS                                                                                                                         </t>
  </si>
  <si>
    <t xml:space="preserve">N° DE INTEGRANTES DEL COMITE DE ATENCION Y PREVENCION DE DESASTRES CAPACITADO                                                                                                                           </t>
  </si>
  <si>
    <t xml:space="preserve">N° DE CAMPAÑAS DE PREVENCION DE DESASTRES REALIZADAS                                                                                                                                                    </t>
  </si>
  <si>
    <t xml:space="preserve">% DE DESASTRES NATURALES ATENDIDOS DURANTE EL CUATRENIO                                                                                                                                                 </t>
  </si>
  <si>
    <t xml:space="preserve">N° DE EQUIPOS Y HERRAMIENTAS PARA LA PREVENCION Y CONTROL DE INCENDIOS                                                                                                                                  </t>
  </si>
  <si>
    <t xml:space="preserve">N° DE MESES DE PRESTACION DEL SERVICIO DE ATENCION Y PREVENCION DE INCENDIOS                                                                                                                            </t>
  </si>
  <si>
    <t xml:space="preserve">N° DE SITIOS TURISTICOS EXALTADOS                                                                                                                                                                       </t>
  </si>
  <si>
    <t xml:space="preserve">% DEL ESTADO DE AVANCE DEL PLAN DE DESARROLLO TURISTICO MUNICIPAL                                                                                                                                       </t>
  </si>
  <si>
    <t xml:space="preserve">N° DE SENDEROS ECOTURISTICOS IDENTIFIACDOS Y ADECUADOS                                                                                                                                                  </t>
  </si>
  <si>
    <t xml:space="preserve">% DEL ESTADO DE AVANCE DE LA CONFORMACION DEL CONCEJO MUNICIPAL DE TURISMO                                                                                                                              </t>
  </si>
  <si>
    <t xml:space="preserve">% DE AVANCE DE LA ADECUACION DEL BALNEARIO LA HONDA                                                                                                                                                     </t>
  </si>
  <si>
    <t xml:space="preserve">% DE AVANCE DE LA CONFORMACION DE LA ASOCIACION DE COMERCIANTES                                                                                                                                         </t>
  </si>
  <si>
    <t xml:space="preserve">N° DE COMERCIANTES CAPACITADOS                                                                                                                                                                          </t>
  </si>
  <si>
    <t xml:space="preserve">N° DE PERSONAS CAPACITADAS EN PRODUCCION MANUFACTURERA Y ARTESANAL                                                                                                                                      </t>
  </si>
  <si>
    <t xml:space="preserve">N° DE M2 MANTENIDOS Y ADECUADOS EN LAS INSTALACIONES DEL PALACIO MUNICIPAL                                                                                                                              </t>
  </si>
  <si>
    <t>Pago de Servicios publicos a dos centros educativos (ley 1098 de 2006 de infancia y adoslecencia)..</t>
  </si>
  <si>
    <t>Capacitacion a 30 estudiantes (ley 1098 de 2006 de infancia y adoslecencia).</t>
  </si>
  <si>
    <t>Subsidio escolar para 400 niños (ley 1098 de 2006 de infancia y adoslecencia).</t>
  </si>
  <si>
    <t>Mantenimiento de la cobertura de alimentación escolar (ley 1098 de 2006 de infancia y adoslecencia)..</t>
  </si>
  <si>
    <t>Atencion de 100 niños con el Programa de Complementacion alimentaría. (PAM) (ley 1098 de 2006 de infancia y adoslecencia).</t>
  </si>
  <si>
    <t>Creación, Organización y Composición de la comisarías de familia municipal (ley 1098 de 2006 de infancia y adoslecencia).</t>
  </si>
  <si>
    <t>Diseñar e implementar la estrategia AIEPI en las Instituciones Prestadoras de Servicios de Salud presentes en el Municipio. (L.B. = 0%) (ley 1098 de 2006 de infancia y adoslecencia).</t>
  </si>
  <si>
    <t>Creación del comité intersectorial de salud infantil (L.B. = 0%) (ley 1098 de 2006 de infancia y adoslecencia).</t>
  </si>
  <si>
    <t>Establecer la estrategia de vacunación sin barreras en las instituciones Prestadoras de Servicios de Salud presentes en el municipio (ley 1098 de 2006 de infancia y adoslecencia)..</t>
  </si>
  <si>
    <t>Promocionar la lactancia materna exclusiva hasta los seis meses mediante cuatro jornadas lúdicas (IAMI) (ley 1098 de 2006 de infancia y adoslecencia).</t>
  </si>
  <si>
    <t>Realizar 4 foros interactivos con los jóvenes de los centros educativos del Mpio promoviendo los valores, salud sexual y reproductiva y proyecto de vida (ley 1098 de 2006 de infancia y adoslecencia).</t>
  </si>
  <si>
    <t>Realizacion de cuatro campañas para la disminución de deserción escolar. (ley 1098 de 2006 de infancia y adoslecencia).</t>
  </si>
  <si>
    <t>Lograr 50 niños con bonos de subsidio alimentario (ley 1098 de 2006 de infancia y adoslecencia)..</t>
  </si>
  <si>
    <t>Fortalecimiento y apoyo del Consejo de Juventud (ley 1098 de 2006 de infancia y adoslecencia).</t>
  </si>
  <si>
    <r>
      <t xml:space="preserve">Realizacion 4 campañas </t>
    </r>
    <r>
      <rPr>
        <i/>
        <sz val="12"/>
        <rFont val="Arial"/>
        <family val="2"/>
      </rPr>
      <t>"TODOS CON REGISTRO CIVIL Y NUIP". (</t>
    </r>
    <r>
      <rPr>
        <sz val="12"/>
        <rFont val="Arial"/>
        <family val="2"/>
      </rPr>
      <t>ley 1098 de 2006 de infancia y adoslecencia).</t>
    </r>
  </si>
  <si>
    <t>Informar a las mujeres embarazadas sobre la importancia en la toma de exámenes de laboratorio por medio de 4 capacitaciones tanto en la zona rural como urbana (ley 1098 de 2006 de infancia y adoslecencia).</t>
  </si>
  <si>
    <t>Programa Apoyo administrativo y logístico para el buen funcionamiento del Consejo Territorial de Planeación.</t>
  </si>
  <si>
    <t>Fortalecimiento y apoyo del programa ESTRATEGIA JUNTOS</t>
  </si>
  <si>
    <t>Caracterizaciones de vertimientos  anuales de agua.</t>
  </si>
  <si>
    <t xml:space="preserve">N° DE NIÑOS BENEFICIADOS CON EL KIT ESCOLAR                                                                                                                                                             </t>
  </si>
  <si>
    <t xml:space="preserve">N° DE NIÑOS BENEFICIADOS CON EL PROGRAMA DE TRANSPORTE ESCOLAR                                                                                                                                          </t>
  </si>
  <si>
    <t xml:space="preserve">N° DE CENTROS EDUCATIVOS MEJORADOS Y REMODELADOS                                                                                                                                                        </t>
  </si>
  <si>
    <t>TIPO DE META</t>
  </si>
  <si>
    <t>MM</t>
  </si>
  <si>
    <t xml:space="preserve">N° DE EQUIPOS DE COMPUTO DOTADOS PARA CENTROS EDUCATIVOS                                                                                                                                                </t>
  </si>
  <si>
    <t>MI</t>
  </si>
  <si>
    <t xml:space="preserve">N° DE ESTUDIANTES FORMADOS EN PRUEBAS ICFES, DEMOCRACIA, INFORMATICA, SEGUNDO IDIOMA Y MEDIO AMBIENTE                                                                                                   </t>
  </si>
  <si>
    <t xml:space="preserve">N° DE DOCENTES CAPACITADOS EN LAS DIFERENTES AREAS DEACUERDO A LA DEMANDA EDUCATIVA                                                                                                                     </t>
  </si>
  <si>
    <t xml:space="preserve">N° DE HOGARES DE BIENESTAR DOTADOS CON MATERIAL DIDACTICO                                                                                                                                               </t>
  </si>
  <si>
    <t xml:space="preserve">% DEL ESTADO DE AVANCE DEL PROYECTO MIL MANERAS DE LEER                                                                                                                                                 </t>
  </si>
  <si>
    <t xml:space="preserve">N° DE ESTUDIANTES BAJO LA MODALIDAD SAT                                                                                                                                                                 </t>
  </si>
  <si>
    <t xml:space="preserve">N° DE PROGRAMAS TECNICOS Y TECNOLOGICOS Y NO FORMALES APOYADOS                                                                                                                                          </t>
  </si>
  <si>
    <t xml:space="preserve">N° DE CAMPAÑAS DE ALFABETIZACION REALIZADAS EN EL CUATRENIO                                                                                                                                             </t>
  </si>
  <si>
    <t xml:space="preserve">N° DE CONSEJOS DE SEGURIDAD Y ORDEN PUBLICO REALIZADOS EN EL MUNICIPIO                                                                                                                                  </t>
  </si>
  <si>
    <t xml:space="preserve">N° DE PLANES OPERATIVOS DESARROLLADOS PARA LA EXPEDICION DE MEDIDAS DE PREVENCION DE DELITOS Y CONTRAVENCIONES                                                                                          </t>
  </si>
  <si>
    <t xml:space="preserve">N° DE PERSONAS CAPACITADAS EN DERECHOS HUMANOS Y DERECHO INTERNACIONAL HUMANITARIO                                                                                                                      </t>
  </si>
  <si>
    <t xml:space="preserve">% DE AVANCE EN LA CREACION Y /O FORTALECIMIENTO DEL COMITE  MUNICIPAL DE DDHH Y DIH                                                                                                                     </t>
  </si>
  <si>
    <t xml:space="preserve">N° DE EVENTOS ALCALDE EN MI VEREDA REALIZADOS AL AÑO                                                                                                                                                    </t>
  </si>
  <si>
    <t xml:space="preserve">% DE AVANCE DEL APOYO ADMINISTRATIVO Y LOGISTICO PARA EL BUEN FUNCIONAMIENTO DEL CONSEJO TERRITORIAL DE PLANEACION                                                                                      </t>
  </si>
  <si>
    <t xml:space="preserve">% DE AVANCE DEL FORTALECIMIENTO DE LA ESTRATEGIA JUNTOS                                                                                                                                                 </t>
  </si>
  <si>
    <t xml:space="preserve">% DE AVANCE DEL FORTALECIMIENTO Y APOYO DEL CONSEJO MUNICIPAL DE JUVENTUDES                                                                                                                             </t>
  </si>
  <si>
    <t xml:space="preserve">% DE AVANCE DE LA CREACION Y/O RESTRUCTURACION DE LA EMPRESA PRESTADORA DE LOS SERVICIOS PUBLICOS CON LOS PARAMETROS ESTABLECIDOS EN LA LEY 142 DE 1994                                                 </t>
  </si>
  <si>
    <t xml:space="preserve">% DE AVANCE EN LA PUBLICACION DE LA PUBLICACION DE LA INFORMACION CORRESPONDIENTE A LOS SERVICIOS PUBLICOS EN EL SUI                                                                                    </t>
  </si>
  <si>
    <t xml:space="preserve">% DE AVANCE DEL PROGRAMA AHORRO Y USO EFICIENTE DEL AGUA                                                                                                                                                </t>
  </si>
  <si>
    <t xml:space="preserve">N° DE CARACTERIZACIONES DE LOS VERTIMIENTOS DE LAS AGUAS RESIDUALES DEACUERDO A LO ESTABLECIDO POR LA CAS                                                                                               </t>
  </si>
  <si>
    <t xml:space="preserve">% DE AVANCE EN LA INCLUSION DEL MUNICIPIO EN LOS PLANES DEPARTAMENTALES DE AGUA POTABLE Y SANEAMIENTO BASICO                                                                                            </t>
  </si>
  <si>
    <t xml:space="preserve">N° DE FAMILIAS DE LOS ESTRATOS 1,2,3 BENEFICIADOS CON LOS SUBSIDIOS DE ACUEDUCTO ALCANTARILLADO Y ASEO                                                                                                  </t>
  </si>
  <si>
    <t xml:space="preserve">% DE AVANCE DE LA ELABORACION E IMPLEMENTACION DEL PGIRS  DE LA VIGENCIA                                                                                                                                </t>
  </si>
  <si>
    <t xml:space="preserve">N° DE SEMANAS AL AÑO DE RECOLECCION Y DISPOSICION FINAL DE RESIDUOS SOLIDOS                                                                                                                             </t>
  </si>
  <si>
    <t xml:space="preserve">M2 DE RECUPERADOS Y REFORESTADOS EN LAS RODAS DE RIOS Y QUEBRADAS                                                                                                                                       </t>
  </si>
  <si>
    <t xml:space="preserve">N° DE POZOS SEPTICOS CONSTRUIDOS Y ADECUADOS DURANTE EL CUATRENIO EN LA ZONA RURAL                                                                                                                      </t>
  </si>
  <si>
    <t xml:space="preserve">N° DE UNIDADES SANITARIAS CONSTRUIDAS EN LA ZONA RURAL                                                                                                                                                  </t>
  </si>
  <si>
    <t>N° DE NACEDEROS RECUPERADOS Y REFORESTADOS</t>
  </si>
  <si>
    <t xml:space="preserve">N° DE NIÑOS  BENEFICIADOS CON EL PROGRAMA DE ALIMETACION ESCOLAR                                                                                                                                        </t>
  </si>
  <si>
    <t xml:space="preserve">N° DE NIÑOS ATENDIDOS CON EL COMPLEMENTO ALIMENTARIO DEL PROGRAMA PAM                                                                                                                                   </t>
  </si>
  <si>
    <t xml:space="preserve">N° DE VIVIENDAS DE INTERES SOCIAL CONSTRUIDAS                                                                                                                                                           </t>
  </si>
  <si>
    <t xml:space="preserve">N° DE MEJORAMIENTOS DE VIVIENDA REALIZADOS                                                                                                                                                              </t>
  </si>
  <si>
    <t xml:space="preserve">N° DE CAMPESINOS CAPACITADOS EN PROGRAMAS AGROPECUARIOS                                                                                                                                                 </t>
  </si>
  <si>
    <t xml:space="preserve">N° DE CADENAS PRODUCTIVAS CONFORMADAS                                                                                                                                                                   </t>
  </si>
  <si>
    <t xml:space="preserve">N° DE PEQUEÑOS PRODUCTORES CAPACITADOS EN MANEJO Y TECNOLOGIA BIOLOGICA Y ORGANICA DE CULTIVOS                                                                                                          </t>
  </si>
  <si>
    <t xml:space="preserve">N° DE PRODUCTORES AGRICOLAS CAPACITADOS EN PROYECTOS DE DIVERSIFICACION                                                                                                                                 </t>
  </si>
  <si>
    <t xml:space="preserve">N° DE ESTRATEGIAS INFORMATIVAS ACERCA DE LOS RIESGOS PROFESIONALES A TODO NIVEL                                                                                                                         </t>
  </si>
  <si>
    <t xml:space="preserve">N° DE PTAP CONSTRUIDAS DURANTE EL CUATRENIO                                                                                                                                                             </t>
  </si>
  <si>
    <t xml:space="preserve">N° DE COMISARIAS DE FAMILIA ORGANIZADAS                                                                                                                                                                 </t>
  </si>
  <si>
    <t xml:space="preserve">% DE AVANCE DE LA IMPLEMENTACION DE LA ESTRATEGIA AIEPI EN LAS IPSS DE MUNICIPIO                                                                                                                        </t>
  </si>
  <si>
    <t xml:space="preserve">% DE AVANCE EN LA CREACION DEL COMITE INTERSECTORIAL DE SALUD INFANTIL                                                                                                                                  </t>
  </si>
  <si>
    <t xml:space="preserve">% DEL ESTABLECIMIENTO DE LA ESTRATEGIA DE VACUNACION SIN BARRERAS EN LAS IPS PRESENTES EN EL MUNICIPIO                                                                                                  </t>
  </si>
  <si>
    <t xml:space="preserve">N° DE CAPACITACIONES REALIZADAS SOBRE LA IMPORTANCIA DE TOMA DE EXAMENES DE LABORATORIO                                                                                                                 </t>
  </si>
  <si>
    <t xml:space="preserve">N° DE JORNADAS LUDICAS DEL PROGRAMA LACTANCIA EXCLUSIVA HASTA LOS SEIS MESES                                                                                                                            </t>
  </si>
  <si>
    <t xml:space="preserve">N° FOROS INTERACTIVOS REALIZADOS CON LOS JOVENES DE LOS CENTROS EDUCATIVOS DEL MUNICIPIO PROMOVIENDO LOS VALORES, SALUD SEXUAL Y REPRODUCTIVA Y PROYECTO DE VIDA                                        </t>
  </si>
  <si>
    <t xml:space="preserve">N° DE CAMPAÑAS REALIZADAS PARA LA DISMINUCION DE LA DESERCION ESCOLAR                                                                                                                                   </t>
  </si>
  <si>
    <t>Apoyo al programa educativo SAT equivalente a 15 alumnos y aumento de cobertura en un 3%.</t>
  </si>
  <si>
    <t xml:space="preserve">Garantizar la cobertura de afiliación al régimen subsidiado en 100% </t>
  </si>
  <si>
    <t>Atencion Integral a toda de la población desplazada (alimentacion - salud- educacion).</t>
  </si>
  <si>
    <t>Apoyo y confomacion del Comite Municipal de discapacidad consistente en convocatoria 30% - creacion acto adminitrstaivo 30% -  mantenimiento del comite 40%.</t>
  </si>
  <si>
    <t>Atencion del 100% de los desastres presentados durante el cuatrenio consistente en: atencion de incendios 30% - atencion a inundaciones 20% - avalanchas 10% - calamidades en viviendas 40%</t>
  </si>
  <si>
    <t>Mantenimiento y Mejoramiento del Acueducto Municipal en su totalidad consistente en cambio de redes 30% - potabilizacion 40% y micromedicion 20%.</t>
  </si>
  <si>
    <t>Mantenimiento y Mejoramiento de la Planta de Tratamiento de Agua Potable consistente en mejoramiento del IRCA a 0%.</t>
  </si>
  <si>
    <t>Mejoramiento del Alcantarillado Municipal en su totalidad consistente en camibo de redes.</t>
  </si>
  <si>
    <t>Mantenimiento y Mejoramiento de la Planta de Tratamiento de Aguas Residuales del Casco Urbano consistente en menores niveles de contaminacion.</t>
  </si>
  <si>
    <t>Creación y/o fortalecimiento del Comité Municipal de DDHH y DIH implica: convocatoria 25% - acto administrativo de creacion 50% - mantenimiento 50%</t>
  </si>
  <si>
    <t>N° DE JUNTAS DE ACCION COMUNAL FORTALECIDAS DURANTE EL CUATRENIO</t>
  </si>
  <si>
    <t xml:space="preserve">Fortalecimiento y apoyo a las juntas de accion comunal </t>
  </si>
  <si>
    <t>MANTENIMIENTO, ADECUACION Y DOTACIÓN DE LA CASA DE LA CULTURA.</t>
  </si>
  <si>
    <t>CONSTRUCCIÓN, MANTENIMIENTO Y MEJORAMIENTO DE ESCENARIOS DEPORTIVOS.</t>
  </si>
  <si>
    <t>Mantenimiento, mejoramiento y /o adecuación de seis escenarios deportivos.</t>
  </si>
  <si>
    <t>Construccion de 300 metros cuadrados de campo deportivo.</t>
  </si>
  <si>
    <t>DOTACIÓN DE ESCENARIOS DEPORTIVOS.</t>
  </si>
  <si>
    <t>Dotacion de implementos deportivos a siete escenarios deportivos.</t>
  </si>
  <si>
    <t>FOMENTO A LA PRÁCTICA DEL DEPORTE Y LA RECREACIÓN.</t>
  </si>
  <si>
    <t>Realización de cuarenta jornadas de “DOMINGOS AL PARQUE”.</t>
  </si>
  <si>
    <t>Realización de cuatro olimpiadas campesinas.</t>
  </si>
  <si>
    <t>Realizacion de 10 Encuentros deportivos al año en coordinación con el Instructor de deporte</t>
  </si>
  <si>
    <t>Realizacion de cuatro caminatas ecológicas y recreativas.</t>
  </si>
  <si>
    <t>Mantenimiento y construccion de 300 m2 de vías urbanas.</t>
  </si>
  <si>
    <t>MANTENIMIENTO Y AMPLIACIÓN DEL EMPEDRADO MUNICIPAL EN EL CASCO URBANO.</t>
  </si>
  <si>
    <t>MANTENIMIENTO Y MEJORAMIENTO DE LA INFRAESTRUCTURA VIAL MUNICIPAL.</t>
  </si>
  <si>
    <t>Mantenimiento de 40 Km de vías al año.</t>
  </si>
  <si>
    <t>Desmonte de 10 Hectáreas de zona no boscosa en el año.</t>
  </si>
  <si>
    <t>Ampliacion, reforestacion y adecuacion de 30 metros cuadrados de banca en la vía al macanillo sector finca la cordillera.</t>
  </si>
  <si>
    <t>Mantenimiento de 7 Kilómetros de la Vía secundaria Palmas del Socorro - La Honda</t>
  </si>
  <si>
    <t>CONSTRUCCIÓN DE HUELLAS DE CONCRETO EN LAS VÍAS TERCIARIAS MUNICIPALES</t>
  </si>
  <si>
    <t>Construccion dos kilómetros de placa huellas.</t>
  </si>
  <si>
    <t>MANTENIMIENTO Y REPARACIÓN DE INFRAESTRUCTURA DE PUENTES.</t>
  </si>
  <si>
    <t>Revision y/o Mantenimiento de 3 puentes durante el cuatrienio.</t>
  </si>
  <si>
    <t>Construcción de un puente peatonal</t>
  </si>
  <si>
    <t>AMPLIACIÓN DE REDES DE ELECTRIFICACIÓN RURAL</t>
  </si>
  <si>
    <t>Programa electrificación rural para 50 nuevas familias.</t>
  </si>
  <si>
    <t>MANTENIMIENTO Y AMPLIACIÓN DEL ALUMBRADO PÚBLICO.</t>
  </si>
  <si>
    <t>Mantenimiento y ampliación del alumbrado público.</t>
  </si>
  <si>
    <t>CONSTRUCCIÓN Y MEJORAMIENTO DEL EQUIPAMIENTO MUNICIPAL</t>
  </si>
  <si>
    <t>Mantenimiento y adecuación de 80 m2 de las instalaciones del Palacio Municipal.</t>
  </si>
  <si>
    <t>Mantenimiento y adecuacion de 60 metros cuadrados de las instalaciones del matadero Municipal.</t>
  </si>
  <si>
    <t>Mantenimiento y recuperacion de 100 m2 del parque principal.</t>
  </si>
  <si>
    <t>EDUCACIÓN Y CAPACITACIÓN AMBIENTAL</t>
  </si>
  <si>
    <t>Implementación del programa ambiental en las instituciones educativas.</t>
  </si>
  <si>
    <t>Formacion y capacitacion en sostenibilidad ambiental a 10 lideres.</t>
  </si>
  <si>
    <t>Desarrollo y evaluación de cuatro estrategias de información y educación para el manejo alternativo del saneamiento ambiental en las zonas rurales del Municipio.</t>
  </si>
  <si>
    <t>INVESTIGACIÓN Y MITIGACIÓN DE AMENAZAS.</t>
  </si>
  <si>
    <t>Realización del estudio de riesgos y amenazas del municipio.</t>
  </si>
  <si>
    <t>PROTECCIÓN Y CONSERVACIÓN DEL RECURSO HÍDRICO.</t>
  </si>
  <si>
    <t>Fortalecimiento de dos corrientes hídricas con el programa de limpieza y regulación del cauce.</t>
  </si>
  <si>
    <t>Adquisicion y reforestacion de dos predios que abastezcan los acueductos municipales.</t>
  </si>
  <si>
    <t>FORTALECIMIENTO DE LA SEGURIDAD CIUDADANA</t>
  </si>
  <si>
    <t>Pago de salarios y prestaciones sociales del inspector de policía municipal.</t>
  </si>
  <si>
    <t>Operacion, mantenimiento y adecuacion del vehículo de la policía una vez al año.</t>
  </si>
  <si>
    <t>Pago de servicios públicos domiciliarios de la estación de policía Municipal.</t>
  </si>
  <si>
    <t>Construccion, mantenimiento o adecuar de 100 m2 de la estación de policía Municipal.</t>
  </si>
  <si>
    <t>Dotacion a la estacion de policia de material necesario para su funcionamiento.</t>
  </si>
  <si>
    <t>Creación el centro de recepción del menor infractor y contraventor.</t>
  </si>
  <si>
    <t>Capacitar a 10 personas de la comunidad como promotores de convivencia ciudadana.</t>
  </si>
  <si>
    <t>Realizar ocho actividades con la policía comunitaria.</t>
  </si>
  <si>
    <t>Desarrollar  ocho jornadas de ornato y embellecimiento en zonas de mayor afectación.</t>
  </si>
  <si>
    <t>Realizar cuatro consejos de seguridad municipal y de orden público.</t>
  </si>
  <si>
    <t>Desarrollar cuatro planes operativos para la expedición de medidas administrativas para prevenir la comisión de los delitos y contravenciones.</t>
  </si>
  <si>
    <t>FORTALECIMIENTO DE LOS DERECHOS HUMANOS</t>
  </si>
  <si>
    <t>Capacitacion de 50 personas en Derechos Humanos y derecho internacional humanitario.</t>
  </si>
  <si>
    <t>FORTALECIMIENTO ADMINISTRATIVO Y FINANCIERO.</t>
  </si>
  <si>
    <t>Diseño y ejecución del sistema de Gestión de Calidad ISO 9001.</t>
  </si>
  <si>
    <t>Capacitacion de tres funcionarios de la administración al año.</t>
  </si>
  <si>
    <t>Realización del Plan de desarrollo Municipal.</t>
  </si>
  <si>
    <t>Revisión total y seguimiento a través del expediente Municipal del Esquema de Ordenamiento territorial.</t>
  </si>
  <si>
    <t>Actualización del Código de rentas.</t>
  </si>
  <si>
    <t>PLAN OPERATIVO ANUAL DE INVERSIONES 2012</t>
  </si>
  <si>
    <t>FORTALECIMIENTO Y DESARROLLO INSTITUCIONAL</t>
  </si>
  <si>
    <t>Realización de dos acciones al año encaminadas al fortalecimiento en la eficiencia de las Secretarias de despacho.</t>
  </si>
  <si>
    <t>Actualizacion de la Base de datos del SISBEN cada dos años.</t>
  </si>
  <si>
    <t>Actualización de la estratificación Rural.</t>
  </si>
  <si>
    <t xml:space="preserve">Actualización de la estratificación Urbana.  </t>
  </si>
  <si>
    <t>Actualización de base de Datos de PASIVOCOL</t>
  </si>
  <si>
    <t>Actualización y organización del Archivo Municipal.</t>
  </si>
  <si>
    <t>DESARROLLO COMUNITARIO.</t>
  </si>
  <si>
    <t>Realizacion de cuarenta eventos “ALCALDE EN MI VEREDA”.</t>
  </si>
  <si>
    <t xml:space="preserve">% DE AVANCE EN LA EJECUCION Y SEGUIMIENTO DEL PLAN DE DESARROLLO                                                                                                                                        </t>
  </si>
  <si>
    <t xml:space="preserve">% DE AVANCE EN LA REVISION, EJECUCION Y SEGUIMIENTO DEL E.O.T A TRAVES DEL EXPEDIENTE MUNICIPAL                                                                                                         </t>
  </si>
  <si>
    <t xml:space="preserve">% DE AVANCE EN LA ACTUALIZACION DEL CODIGO DE RENTAS                                                                                                                                                    </t>
  </si>
  <si>
    <t xml:space="preserve">N° DE ACCIONES ENCAMINADAS AL FORTALECIMIENTO EN LA EFICIENCIA EN LAS SECRETARIAS DE DESPACHO                                                                                                           </t>
  </si>
  <si>
    <t xml:space="preserve">NUMERO DE  VECES DURANTE EL CUATRENIO LA BASE DE DATOS DEL SISBEN                                                                                                                                       </t>
  </si>
  <si>
    <t xml:space="preserve">% DEL ESTADO DE AVANCE DE ACTUALIZACION DE LA ESTRATIFICACION RURAL                                                                                                                                     </t>
  </si>
  <si>
    <t xml:space="preserve">% DEL ESTADO DE AVANCE DE ACTUALIZACION DE LA ESTRATIFICACION URBANA                                                                                                                                    </t>
  </si>
  <si>
    <t xml:space="preserve">% ESTADO DE AVANCE DEL PROCESO DE ACTUALIZACION Y CALCULO DEL PASIVO PENSIONAL                                                                                                                          </t>
  </si>
  <si>
    <t xml:space="preserve">% DE AVANCE DEL PROCESO DE ORGANIZACION DEL ARCHIVO MUNICIPAL                                                                                                                                           </t>
  </si>
  <si>
    <t xml:space="preserve">N° DE MESES QUE SE PAGAN LOS SALARIOS Y PRESTACIONES SOCIALES AL INSPECTOR DE POLICIA                                                                                                                   </t>
  </si>
  <si>
    <t xml:space="preserve">N° DE REAPARACIONES Y MANTENIMIENTO AL VEHICULO DE LA POLICIA                                                                                                                                           </t>
  </si>
  <si>
    <t xml:space="preserve">N° DE MESES DE PAGO DE LOS SERVICIOS PUBLICOS DE LA ESTACION DE POLICIA                                                                                                                                 </t>
  </si>
  <si>
    <t xml:space="preserve">M2 DE ESTACION DE POLICIA CONSTRUIDOS, ADECUADOS O MEJORADOS EN EL CUATRENIO                                                                                                                            </t>
  </si>
  <si>
    <t xml:space="preserve">N° DE DOTACIONES DE MATERIAL PARA EL FUNCIONAMIENTO DE LA ESTACION DE POLICIA                                                                                                                           </t>
  </si>
  <si>
    <t xml:space="preserve">% DE ESTADO DE AVANCE DEL CENTRO DE RECEPCION DEL MENOR INFRACTOR                                                                                                                                       </t>
  </si>
  <si>
    <t xml:space="preserve">N° DE PERSONAS CAPACITADAS COMO PROMOTORES DE CONVIVENCIA CIUDADANA                                                                                                                                     </t>
  </si>
  <si>
    <t xml:space="preserve">N° DE ACTIVIDADES REALIZADAS CON LA POLICIA COMUNITARIA                                                                                                                                                 </t>
  </si>
  <si>
    <t xml:space="preserve">N° DE JORNADAS DE ORNATO Y EMBELLECIMIENTO EN ZONAS DE MAYOR AFECTACION                                                                                                                                 </t>
  </si>
  <si>
    <t>ASISTENCIA TÉCNICA Y CAPACITACIÓN A PRODUCTORES AGROPECUARIOS</t>
  </si>
  <si>
    <t xml:space="preserve"> PROGRAMAS Y PROYECTOS DE ASISTENCIA TÉCNICA AGROPECUARIA</t>
  </si>
  <si>
    <t>Capacitacion de 50 habitantes del municipio en producción de especies menores.</t>
  </si>
  <si>
    <t>Compra de 3 utensilios y maquinaria agrícola para fortalecer la prestación de la asistencia técnica en el municipio.</t>
  </si>
  <si>
    <t>Capacitacitacion de 30 productores campesinos en programas Agropecuarios</t>
  </si>
  <si>
    <t>Conformacion de 4 cadenas productivas</t>
  </si>
  <si>
    <t>Asesoria y capacitacion de 25 pequeños productores en manejo de tecnología biológica y orgánica de cultivos.</t>
  </si>
  <si>
    <t>Diseñar cuatro estrategias informativas dirigidas a toda la comunidad productiva del municipio acerca de la importancia de prevenir, los riesgos profesionales a todo nivel.</t>
  </si>
  <si>
    <t>Realizar 1 taller de capacitación productiva  a la población en situación de discapacidad.</t>
  </si>
  <si>
    <t>Realizacion de 2 Proyectos agroecologicos, agroforestales, agroindustriales y biocomerciales.</t>
  </si>
  <si>
    <t>Realizacion de dos proyectos ganaderos y de otras especies.</t>
  </si>
  <si>
    <t>Realizacion de tres programas de capacitación en producción y comercialización.</t>
  </si>
  <si>
    <t>PLAN MUNICIPAL DE TURISMO</t>
  </si>
  <si>
    <t>APOYO Y CONSOLIDACIÓN DE LA ACTIVIDAD COMERCIAL</t>
  </si>
  <si>
    <t>PRODUCCIÓN MANUFACTURERA Y ARTESANAL</t>
  </si>
  <si>
    <t>Exaltación de cinco sitios turísticos.</t>
  </si>
  <si>
    <t>Identificacion y Adecuacion cinco senderos eco turísticos.</t>
  </si>
  <si>
    <t>Capacitacion de 10 comerciantes.</t>
  </si>
  <si>
    <t>Capacitacion a 30 personas en producción manufacturera y artesanal.</t>
  </si>
  <si>
    <t xml:space="preserve"> MEJORAMIENTO Y DOTACIÓN DE AYUDAS DIDÁCTICAS EN LAS INSTALACIONES EDUCATIVAS DEL MUNICIPIO</t>
  </si>
  <si>
    <t>FORTALECIMIENTO DE LOS PROGRAMAS DE EDUCACIÓN FORMAL Y NO FORMAL A LA POBLACIÓN ADULTA</t>
  </si>
  <si>
    <t>TRANSPORTE ESCOLAR</t>
  </si>
  <si>
    <t>MEJORAMIENTO Y REMODELACIÓN DE LOS PLANTELES EDUCATIVOS</t>
  </si>
  <si>
    <t>PAGO DE SERVICIOS PÚBLICOS DE LAS INSTALACIONES EDUCATIVAS</t>
  </si>
  <si>
    <t>CAPACITACIÓN</t>
  </si>
  <si>
    <t>SUBSIDIO A LA POBLACIÓN ESCOLAR DEL MUNICIPIO</t>
  </si>
  <si>
    <t>Apoyo a cuatro programas técnicos, tecnológicos y no formales.</t>
  </si>
  <si>
    <t>Apoyo de cuatro campañas de alfabetización.</t>
  </si>
  <si>
    <t>CONSOLIDACIÓN Y MANTENIMIENTO DEL RÉGIMEN SUBSIDIADO.</t>
  </si>
  <si>
    <t>FORTALECIMIENTO DE LAS ACCIONES DEL PLAN MUNICIPAL DE SALUD</t>
  </si>
  <si>
    <t>Ejecucion de las actividades del Plan Municipal de Salud</t>
  </si>
  <si>
    <t>Vigilancia de los programas del Plan municipal de Salud</t>
  </si>
  <si>
    <t>Elaboración del plan local de Salud.</t>
  </si>
  <si>
    <t>PRESTACIÓN DE SERVICIOS DE SALUD A LA POBLACIÓN POBRE Y VULNERABLE.</t>
  </si>
  <si>
    <t>MANTENIMIENTO DE LA INFRAESTRUCTURA Y DOTACIÓN DEL CENTRO DE SALUD.</t>
  </si>
  <si>
    <t>PLAN DE GESTIÓN INTEGRAL DE RESIDUOS SÓLIDOS HOSPITALARIOS.</t>
  </si>
  <si>
    <t>Convertir los 86 cupos de Subsidio Parcial a Subsidio Total.</t>
  </si>
  <si>
    <t>Garantizar la prestación de los servicios de salud a la población pobre no cubierta contratándolo con la red publica presente en el Municipio.</t>
  </si>
  <si>
    <t>Mantenimiento, remodelación y adecuación de 10 m2 del puesto de salud local.</t>
  </si>
  <si>
    <t>Dotación de tres instrumentos médicos y/o odontológicos.</t>
  </si>
  <si>
    <t>Elaboracion del Plan de Gestión integral de residuos Sólidos Hospitalarios.</t>
  </si>
  <si>
    <t>ALIMENTACIÓN ESCOLAR.</t>
  </si>
  <si>
    <t>COMPLEMETACION ALIMENTARIA</t>
  </si>
  <si>
    <t>CONSTRUCCIÓN Y MANTENIMIENTO DE LA INFRAESTRUCTURA DE RESTAURANTES ESCOLARES.</t>
  </si>
  <si>
    <t>Diseño e implementación de un sistema de información, comunicación para la promoción  de patrones alimentarios saludables.</t>
  </si>
  <si>
    <t>Mantenimiento, reparación y adecuación de 4 restaurantes escolares.</t>
  </si>
  <si>
    <t>Construcción de un restaurante escolar.</t>
  </si>
  <si>
    <t>CREACIÓN Y FUNCIONAMIENTO DE LA COMISARÍA DE FAMILIA</t>
  </si>
  <si>
    <t>ATENCIÓN A LA INFANCIA, ADOLESCENCIA Y FAMILIA</t>
  </si>
  <si>
    <t>PROTECCION Y ATENCIÓN DE LA POBLACIÓN DE ADULTOS MAYORES</t>
  </si>
  <si>
    <t>Cuatro Actividades ludicas y recreativas para el Adulto Mayor.</t>
  </si>
  <si>
    <t>Cuatro Actividades ludicas para el desarrollo del programa JUAN LUIS LONDOÑO DE LA CUESTA.</t>
  </si>
  <si>
    <t>Mantener la cobertura de 20 Subsidios del Programa JUAN LUIS LONDOÑO DE LA CUESTA.</t>
  </si>
  <si>
    <t>Cuatro Actividades ludicas para el normal desarrollo del programa PEPESAN</t>
  </si>
  <si>
    <t>Mantener la cobertura de subsidios del programa PEPESAN.</t>
  </si>
  <si>
    <t>Realizar 1 taller ocupacional resaltando la importancia de incluir al discapacitado en la vida productiva del Municipio.</t>
  </si>
  <si>
    <t>ATENCIÓN A LA POBLACIÓN DESPLAZADA</t>
  </si>
  <si>
    <t>Elaboración, adopción y seguimiento del Plan Integral Único.</t>
  </si>
  <si>
    <t>ATENCIÓN A LA POBLACIÓN INFANTIL, MADRES CABEZA DE HOGAR Y POBLACIÓN CON DEFICIENCIA Y DISCAPACIDAD.</t>
  </si>
  <si>
    <t>Realizar al menos seis talleres, jornadas de salud y actividades lúdicas como complemento al programa de desayunos infantiles.</t>
  </si>
  <si>
    <t>PREVENCIÓN DE DESASTRES</t>
  </si>
  <si>
    <t>Capacitacion a 8 integrantes del Comité de Atención y prevención de desastres durante cada año.</t>
  </si>
  <si>
    <t>Realizacion de cuatro campañas de prevención de desastres en el cuatrienio.</t>
  </si>
  <si>
    <t>ATENCIÓN DE DESASTRES.</t>
  </si>
  <si>
    <t>PREVENCIÓN Y CONTROL DE INCENDIOS Y DEMAS CALAMIDADES CONEXAS</t>
  </si>
  <si>
    <t xml:space="preserve">N° DE TALLERES REALIZADOS DE CAPACITACION PRODUCTIVA A LA POBLACION EN SITUACION DE DISCAPACIDAD                                                                                                        </t>
  </si>
  <si>
    <t xml:space="preserve">N° DE HABITANTES DEL MUNICIPIO CAPACITADOS EN PRODUCCION DE ESPECIES MENORES                                                                                                                            </t>
  </si>
  <si>
    <t xml:space="preserve">N° DE MAQUINARIA AGRICOLA COMPRADA                                                                                                                                                                      </t>
  </si>
  <si>
    <t xml:space="preserve">N° DE FAMILIAS BENEFICIADAS CON LA ASISTENCIA TECNICA AGROPECUARIA                                                                                                                                      </t>
  </si>
  <si>
    <t xml:space="preserve">N° DE PROYECTOS AGROECOLOGICOS, AGROFORESTALES Y AGROINDUSTRIALES ADELANTADOS PARA EL DESARROLLO DE CULTIVOS DE ASOCIACION                                                                              </t>
  </si>
  <si>
    <t xml:space="preserve">N° DE PROYECTOS GANADEROS Y DE OTRAS ESPECIES, DISEÑADOS Y EJECUTADOS                                                                                                                                   </t>
  </si>
  <si>
    <t xml:space="preserve">N° DE PROGRAMAS DE CAPACITACION  EN PRODUCCION Y COMERCIALIZACION EJECUTADOS CON APOYO DEL SENA                                                                                                         </t>
  </si>
  <si>
    <t xml:space="preserve">M2 DE VIAS URBANAS MANTENIDAS Y CONSTRUIDAS                                                                                                                                                             </t>
  </si>
  <si>
    <t xml:space="preserve">N° DE KILOMETROS DE VIAS MANTENIDAS AL AÑO                                                                                                                                                              </t>
  </si>
  <si>
    <t xml:space="preserve">N° DE HECTAREAS DE ZONA NO BOSCOSA DESMONTADA DURANTE EL AÑO                                                                                                                                            </t>
  </si>
  <si>
    <t xml:space="preserve">M2 DE BANCA AMPLIADOS, REFORESTADOS Y ADECUADOS EN LA VIA EL MACANILLO SECTOR LA CORDILLERA                                                                                                             </t>
  </si>
  <si>
    <t xml:space="preserve">N° DE KM DE LA VIA SECUNDARIA PALMAS DEL SOCORRO  EL SOCORRO MANTENIDOS Y MEJORADOS                                                                                                                     </t>
  </si>
  <si>
    <t xml:space="preserve">ML DE PLACA HUELLAS CONSTRUIDOS                                                                                                                                                                         </t>
  </si>
  <si>
    <t xml:space="preserve">N° DE PUENTES MANTENIDOS EN EL MPIO                                                                                                                                                                     </t>
  </si>
  <si>
    <t xml:space="preserve">N° DE PUENTES PEATONALES CONSTRUIDOS                                                                                                                                                                    </t>
  </si>
  <si>
    <t>Dotacion de cinco equipos de cómputo para los centros educativos  (ley 1098 de 2006 de infancia y adoslecencia).</t>
  </si>
  <si>
    <t>Dotacion de material didáctico a dos hogares de bienestar del municipio  (ley 1098 de 2006 de infancia y adoslecencia).</t>
  </si>
  <si>
    <t>Prestar el servicio de transporte escolar a 195 estudiantes  (ley 1098 de 2006 de infancia y adoslecencia).</t>
  </si>
  <si>
    <t>Mejoramiento y remodelacion de la infraestructura de los dos centros educativos  (ley 1098 de 2006 de infancia y adoslecencia).</t>
  </si>
  <si>
    <t>INVERSION SECTOR AGROPECUARIO</t>
  </si>
  <si>
    <t>INVERSION SECTOR COMERCIO Y TURISMO</t>
  </si>
  <si>
    <t>INVERSION POLITICA PROMOCION DEL DESARROLLO</t>
  </si>
  <si>
    <t>INVERSION SECTOR EDUCACION</t>
  </si>
  <si>
    <t>INVERSION SECTOR SALUD</t>
  </si>
  <si>
    <t>INVERSION SECTOR NUTRICION Y ALIMENTACION</t>
  </si>
  <si>
    <t>INVERSION SECTOR INFANCIA , ADOLESCENCIA Y FAMILIA</t>
  </si>
  <si>
    <t>INVERSION SECTOR ATENCION A GRUPOS VULNERABLES</t>
  </si>
  <si>
    <t>INVERSION SECTOR ATENCION Y PREVENCION DE DESASTRES</t>
  </si>
  <si>
    <t>INVERSION SECTOR VIVIENDA</t>
  </si>
  <si>
    <t>INVERSION SECTOR AGUA POTABLE Y SANEAMIENTO BASICO</t>
  </si>
  <si>
    <t>INVERSION SECTOR CULTURA</t>
  </si>
  <si>
    <t>INVERSION SECTOR DEPORTE Y RECREACION</t>
  </si>
  <si>
    <t>INVERSION POLITICA SOCIAL</t>
  </si>
  <si>
    <t>INVERSION SECTOR INFRAESTRUCTURA VIAL</t>
  </si>
  <si>
    <t>INVERSION SECTOR ENERGETICO</t>
  </si>
  <si>
    <t>INVERSION SECTOR EQUIPAMIENTO Y ESPACIO PUBLICO</t>
  </si>
  <si>
    <t>INVERSION POLITICA INFRAESTRUCTURA VIAL Y EQUIPAMIENTO</t>
  </si>
  <si>
    <t>INVERSION SECTOR MEDIO AMBIENTE</t>
  </si>
  <si>
    <t>INVERSION POLITICA SOSTENIBILIDAD AMBIENTAL</t>
  </si>
  <si>
    <t>INVERSION SECTOR DESARROLLO SOCIAL</t>
  </si>
  <si>
    <t>INVERSION SECTOR DESARROLLO INSTITUCIONAL</t>
  </si>
  <si>
    <t>INVERSION POLITICA DESARROLLO INSTITUCIONAL Y SOCIAL</t>
  </si>
  <si>
    <t>INVERSION TOTAL PLAN DE DESARROLLO MUNICIPAL</t>
  </si>
  <si>
    <t xml:space="preserve">N° DE CAMPAÑAS REALIZADAS SOBRE CIUDADANIA EN LA NIÑES                                                                                                                                                  </t>
  </si>
  <si>
    <t xml:space="preserve">N° DE ACTIVIDADES REALIZADAS COMO COMPLEMENTO DEL PROGRAMA ADULTO MAYOR                                                                                                                                 </t>
  </si>
  <si>
    <t xml:space="preserve">N° DE PERSONAS MAYORES CON SUBSIDIO PROGRAMA ADULTO MAYOR                                                                                                                                               </t>
  </si>
  <si>
    <t xml:space="preserve">N° DE ACTIVIDADES LUDICAS REALIZADAS COMO COMPLEMENTO AL SUBSIDIO ECONOMICO JUAN LUIS LONDOÑO                                                                                                           </t>
  </si>
  <si>
    <t xml:space="preserve">N° DE PERSONAS CON SUBSIDIO DEL PROGRAMA JUAN LUIS LONDOÑO DE LA CUESTA                                                                                                                                 </t>
  </si>
  <si>
    <t xml:space="preserve">N° DE ACTIVIDADES LUDICAS REALIZADAS COMO COMPLEMENTO AL SUBSIDIO ECONOMICO DE PEPESAN                                                                                                                  </t>
  </si>
  <si>
    <t xml:space="preserve">N° DE PERSONAS CON EL SUBSIDIO DEL PROGRAMA PEPESAN                                                                                                                                                     </t>
  </si>
  <si>
    <t xml:space="preserve">N° DE TALLERES REALIZADOS RELACIONADO CON LA IMPORTANCIA DE INCLUIR AL DISCAPACITADO EN LA VIDA PRODUCTIVA DEL MUNICIPIO                                                                                </t>
  </si>
  <si>
    <t xml:space="preserve">% DE FAMILIAS DESPALZADAS ATENDIDAS AL AÑO                                                                                                                                                              </t>
  </si>
  <si>
    <t xml:space="preserve">% ESTADO DE AVANCE DE LA ELABORACION, ADOPCION Y SEGUIMIENTO DEL PIU                                                                                                                                    </t>
  </si>
  <si>
    <t xml:space="preserve">N° DE NIÑOS CON BONOS DE SUBSIDIO ALIMENTARIO                                                                                                                                                          </t>
  </si>
  <si>
    <t>Lograr 23 discapacitados y madres cabeza de hogar con bonos de subsidio alimentario</t>
  </si>
  <si>
    <t xml:space="preserve">N° DE DISCAPACITADOS Y MADRES CABEZA DE  HOGAR CON BONOS DE SUBSIDIO ALIMENTARIO                                                                                                                          </t>
  </si>
  <si>
    <t xml:space="preserve">N° DE TALLERES ENFOCADOS AL CONSUMO DE ALIMENTOS NUTRITIVOS Y COMPLEMENTO A DESAYUNOS INFANTILES                                                                                                        </t>
  </si>
  <si>
    <t xml:space="preserve">% DE AVANCE DEL COMITE MUNICIPAL DE DISCAPACIDAD                                                                                                                                                        </t>
  </si>
  <si>
    <t xml:space="preserve">N° DE TALLERES REALIZADOS RESALTANDO LA  IMPORTANCIA DE INCLUIR AL DISCAPACITADO EN LA VIDA PRODUCTIVA                                                                                                  </t>
  </si>
  <si>
    <t>Mantener la cobertura de 163 Subsidios alimentario del programa adulto mayor.</t>
  </si>
  <si>
    <t xml:space="preserve">% DE AVANCE EN EL DISEÑO Y EJECUCION DEL SISTEMA DE GESTION DE CALIDAD GP 1000                                                                                                                          </t>
  </si>
  <si>
    <t xml:space="preserve">N° DE FUNCIONARIOS CAPACITADOS DE LA ADMINISTRACION MUNICIPAL                                                                                                                                           </t>
  </si>
  <si>
    <t xml:space="preserve">M2 DE PARQUE MUNICIPAL MANTENIDO Y RECUPEDOS                                                                                                                                                            </t>
  </si>
  <si>
    <t>N° DE M2 DE INSTALACIONES DEL MATADERO MANTENIDAS Y ADECUADAS</t>
  </si>
  <si>
    <t xml:space="preserve">% DEL ESTADO DE AVANCE PARA EL DISEÑO E IMPLEMENTACION DEL SISTEMA DE INFORMACION Y COMUNICACION PARA LA PROMOCION DE PATRONES SALUDABLES                                                               </t>
  </si>
  <si>
    <t xml:space="preserve">N° DE RESTAURANTES ESCOLARES MANTENIDOS, REPARADOS Y ADECUADOS                                                                                                                                          </t>
  </si>
  <si>
    <t xml:space="preserve">N° DE RESTAURANTES ESCOLARES CONSTRUIDOS                                                                                                                                                                </t>
  </si>
  <si>
    <t xml:space="preserve">N° DE ESENARIOS DEPORTIVOS MEJORADOS, MANTENIDOS Y ADECUADOS                                                                                                                                            </t>
  </si>
  <si>
    <t xml:space="preserve">M2 DE CAMPOS DEPORTIVOS CONSTRUIDOS DURANTE EL CUATRENIO                                                                                                                                                </t>
  </si>
  <si>
    <t xml:space="preserve">N° DE ESENARIOS DEPORTIVOS DOTADOS                                                                                                                                                                      </t>
  </si>
  <si>
    <t xml:space="preserve">N° DE JORNADAS DOMINGOS AL PARQUE AL AÑO                                                                                                                                                                </t>
  </si>
  <si>
    <t xml:space="preserve">N° DE OLIMPIADAS CAMPESINAS REALIZADAS EN EL CUATRENIO                                                                                                                                                  </t>
  </si>
  <si>
    <t>Plan de desarrollo turístico Municipal alaboracion diagnostico 30% elaboracion del plan 70%.</t>
  </si>
  <si>
    <t>Apoyo en la Conformación del Consejo Municipal de turismo lo cual implica convocatoria  50%- conformacion 20% y seguimiento 30%.</t>
  </si>
  <si>
    <t>Fortalecimiento, Adecuación y recuperación del balneario la HONDA implica: realiacion del proyecto 10% y ejecucion de la obra 90%</t>
  </si>
  <si>
    <t>Creación de la asociación de comerciantes implica: convocatoria de los comerciantes 30% - creacion por acto administrativo 70%</t>
  </si>
  <si>
    <t>Dotacion de material didáctico a todos las instituciones pertenecientes a los dos centros educativos (ley 1098 de 2006 de infancia y adoslecencia).</t>
  </si>
  <si>
    <t>Implementación del proyecto “MIL MANERAS DE LEER” lo cual implica socilizacion 40% y dotacion de libros 60%</t>
  </si>
  <si>
    <t>Gestionar la Capacitacion a 5 docentes</t>
  </si>
  <si>
    <t xml:space="preserve">N°  DE ENCUENTROS DEPORTIVOS DESARROLLADOS EN CORDINACION CON EL INSTRUCTOR DE DEPORTES                                                                                                                 </t>
  </si>
  <si>
    <t xml:space="preserve">N° DE CAMINATAS, PASEOS ECOLOGICOS Y RECREATIVOS REALIZADOS EN FOMENTO DE LA BUENA UTILIZACION DEL TIEMPO LIBRE                                                                                         </t>
  </si>
  <si>
    <t xml:space="preserve">N° DE SITIOS GEOGRAFICOS E HISTORICOS  EXALTADOS  EN EL MUNICIPIO                                                                                                                                       </t>
  </si>
  <si>
    <t xml:space="preserve">N° DE NUEVOS USUARIOS CON EL SERVICIO DE ENERGIA ELECTRICA                                                                                                                                              </t>
  </si>
  <si>
    <t xml:space="preserve">% DE AVANCE DEL PROGRAMA DE MANTENIMIENTO Y AMPLIACION DEL ALUMBRADO PUBLICO                                                                                                                            </t>
  </si>
  <si>
    <t xml:space="preserve">N° DE CENTROS EDUCATIVOS BENEFICIADOS CON EL PAGO DE LOS SERVICIOS PUBLICOS                                                                                                                             </t>
  </si>
  <si>
    <t xml:space="preserve">N° DE CENTROS EDUCATIVOS DOTADOS DE MATERIAL DIDACTICO                                                                                                                                                  </t>
  </si>
  <si>
    <t xml:space="preserve">% DE COBERTURA DE AFILIACION AL REGIMEN SUBSIDIADO                                                                                                                                                      </t>
  </si>
  <si>
    <t>Capacitación del 50% de los productores agrícolas en proyectos de diversificación equiva.</t>
  </si>
  <si>
    <t>Campaña de capacitacion de prevencion y control de enfermedades en el 100% de vacunos: camapaña de Socilaizacion 30% y vacunacion 70%</t>
  </si>
  <si>
    <t xml:space="preserve">% ESTADO DE AVANCE DE  LA CAMPAÑA PARA PREVENCION Y CONTROL DE ENFERMEDADES    VACUNOS                                                                                                                      </t>
  </si>
  <si>
    <t>Prestacion del servicio de asistencia técnica agropecuaria  a 400 familias .</t>
  </si>
  <si>
    <t xml:space="preserve">N° DE SUBSIDIOS PARCIALES CONVERTIDOS A TOTALES                                                                                                                                                         </t>
  </si>
  <si>
    <t xml:space="preserve">% DE ACTIVIDADES DEL PLAN MUNICIPAL DE SALUD EJECUTADOS                                                                                                                                                 </t>
  </si>
  <si>
    <t xml:space="preserve">% DE PROGRAMAS DEL PLAN MUNICIPAL DE SALUD VIGILADOS                                                                                                                                                    </t>
  </si>
  <si>
    <t xml:space="preserve">% DE AVANCE DEL PLAN LOCAL DE SALUD                                                                                                                                                                     </t>
  </si>
  <si>
    <t xml:space="preserve">% DE POBLACION POBRE NO CUBIERTA ATENDIDA CON LOS SERVICIOS DE SALUD                                                                                                                                    </t>
  </si>
  <si>
    <t xml:space="preserve">M2 DEL PUESTO DE SALUD MANTENIDOS, REMODELADO Y ADECUADO                                                                                                                                                </t>
  </si>
  <si>
    <t xml:space="preserve">N° DE INSTRUMENTOS MEDICOS Y ODONTOLOGICOS DONADOS AL CENTRO DE SALUD                                                                                                                                   </t>
  </si>
  <si>
    <t xml:space="preserve">% DE ELABORACION DEL PLAN DE GESTION INTEGRAL DE RESIDUOS SOLIDOS                                                                                                                                       </t>
  </si>
  <si>
    <t xml:space="preserve">% DEL MANTENIMIENTO Y MEJORAMIENTO DEL ACUEDUCTO MUNICIPAL                                                                                                                                              </t>
  </si>
  <si>
    <t xml:space="preserve">N° DE USUARIOS NUEVOS INCLUIDOS EN EL ACUEDUCTO MUNICIPAL                                                                                                                                               </t>
  </si>
  <si>
    <t xml:space="preserve">% DE AVANCE EN EL MANTENIMIENTO Y MEJORAMIENTO DE LA PLANTA DE TRATAMIENTO DE AGUA POTABLE                                                                                                              </t>
  </si>
  <si>
    <t xml:space="preserve">N° DE UTENCILIOS DE LABORATORIO DOTADOS PARA LA OPERACION DE LA PTAP                                                                                                                                    </t>
  </si>
  <si>
    <t xml:space="preserve">% DE AVANCE EN EL DISEÑO Y EJECUCION DEL PROYECTO DE RECUPERACION DEL PATRIMONIO HISTORICO Y CULTURAL                                                                                                   </t>
  </si>
  <si>
    <t xml:space="preserve">% DE AVANCE DEL INVENTARIO DE LOS BIENES HISTORICOS Y CULTURALES DEL MUNICIPIO                                                                                                                          </t>
  </si>
  <si>
    <t xml:space="preserve">N° DE GRUPOS CULTURALES Y ARTISTICOS CONFORMADOSEN EL MUNICIPIO                                                                                                                                         </t>
  </si>
  <si>
    <t xml:space="preserve">N° DE ENCUENTROS SOCIO CULTURALES Y ARTISTICOS REALIZADOS EN EL MUNICIPIO                                                                                                                               </t>
  </si>
  <si>
    <t xml:space="preserve">N° DE DOMINGOS CULTURALES REALIZADOS EN EL CUATRENIO QUE FORTALEZCAN LA IDENTIDAD CULTURAL DEL MUNICIPIO                                                                                                </t>
  </si>
  <si>
    <t xml:space="preserve">N° DE FESTIVALES DE DANZAS FOLCLORICAS REALIZADAS EN EL CUATRENIO                                                                                                                                       </t>
  </si>
  <si>
    <t xml:space="preserve">% DE AVANCE EN LA EJECUCION DE FERIAS Y FIESTAS EN PALMAS DEL SOCORRO                                                                                                                                   </t>
  </si>
  <si>
    <t xml:space="preserve">M2 DE VALLAS INFORMATIVAS, CULTURALES Y TURISTICAS INSTALADAS EN EL MUNICIPIO                                                                                                                           </t>
  </si>
  <si>
    <t xml:space="preserve">M2 MANTENIDOS Y ADECUADOS DE LA BIBLIOTECA MUNICIPAL                                                                                                                                                    </t>
  </si>
  <si>
    <t xml:space="preserve">% DE AVANCE EN LA DOTACION DE LA BIBLIOTECA MUNICIPAL                                                                                                                                                   </t>
  </si>
  <si>
    <t xml:space="preserve">M2 DE LA CASA DE LA CULTURA MANTENIDOS Y MEJORADOS                                                                                                                                                      </t>
  </si>
  <si>
    <t xml:space="preserve">% DE AVANCE DE LA DOTACION DE LA CASA DE LA CULTURA MUNICIPAL                                                                                                                                           </t>
  </si>
  <si>
    <t>ESPERADO CUATRIENIO</t>
  </si>
  <si>
    <t xml:space="preserve">TOTAL </t>
  </si>
  <si>
    <t>LINEA BASE</t>
  </si>
  <si>
    <t>INDICADOR DE PRODUCTO</t>
  </si>
  <si>
    <t>NOMBRE INDICADOR</t>
  </si>
  <si>
    <t>PROGRAMA</t>
  </si>
  <si>
    <t>SGP</t>
  </si>
  <si>
    <t>ICLD</t>
  </si>
  <si>
    <t>OTROS</t>
  </si>
  <si>
    <t>TOTAL</t>
  </si>
  <si>
    <t>META PRODUCTO</t>
  </si>
  <si>
    <t>PROMOCIÓN DE MECANISMOS DE ASOCIACIÓN Y ALIANZA DE PRODUCTORES</t>
  </si>
  <si>
    <t xml:space="preserve">% DE AVANCE DEL MEJORAMIENTO DEL ALCANTARILLADO MUNICIPAL                                                                                                                                               </t>
  </si>
  <si>
    <t xml:space="preserve">N° DE NUEVOS USUARIOS DE ALCANTARILLADO                                                                                                                                                                 </t>
  </si>
  <si>
    <t xml:space="preserve">% DE AVANCE DEL MANTENIMIENTO Y MEJORAMIENTO DE LA PTAR                                                                                                                                                 </t>
  </si>
  <si>
    <t xml:space="preserve">N° DE ESTUDIOS DE PREINVERSION DE AGUA  POTABLE Y SANEAMIENTO BASICO REALIZADOS                                                                                                                         </t>
  </si>
  <si>
    <t xml:space="preserve">N° DE ACUEDUCTOS AMPLIADOS Y MEJORADOS                                                                                                                                                                  </t>
  </si>
  <si>
    <t xml:space="preserve">% ESTADO DE AVANCE DEL MEJORAMIENTO DEL ACUEDUCTO LA ENSILLADA                                                                                                                                          </t>
  </si>
  <si>
    <t xml:space="preserve">N° DE MICROMEDIDORES INSTALADOS EN EL CUATRENIO                                                                                                                                                         </t>
  </si>
  <si>
    <t xml:space="preserve">N° DE PTAP MANTENIDAS Y MEJORADAS                                                                                                                                                                       </t>
  </si>
  <si>
    <t>Donacion de cuatro equipos y herramientas para la prevención y control de incendios.</t>
  </si>
  <si>
    <t>Prestacion del servicio de prevención y control de incendios durante los doce meses del año.</t>
  </si>
  <si>
    <t>CONSTRUCCIÓN DE VIVIENDA DE INTERÉS SOCIAL RURAL</t>
  </si>
  <si>
    <t> Construcción de 40 viviendas de Interés social</t>
  </si>
  <si>
    <t>MEJORAMIENTO DE VIVIENDA RURAL</t>
  </si>
  <si>
    <t> Mejoramiento y adecuación de 60 viviendas.</t>
  </si>
  <si>
    <t>AMPLIACIÓN Y MEJORAMIENTO DE LA RED DE ACUEDUCTO URBANO Y SISTEMA DE TRATAMIENTO</t>
  </si>
  <si>
    <t>Ampliación del Acueducto Municipal en 20 Usuarios.</t>
  </si>
  <si>
    <t>Dotación de un kit (2 utensilios) de laboratorio para la operación de las Plantas de Tratamiento de agua potable</t>
  </si>
  <si>
    <t>AMPLIACIÓN Y MEJORAMIENTO DE LA RED DE ALCANTARILLADO URBANO Y SISTEMA DE TRATAMIENTO</t>
  </si>
  <si>
    <t>Ampliación del Alcantarillado Municipal a 10 nuevos usuarios.</t>
  </si>
  <si>
    <t>PREINVERSIÓN EN DISEÑOS, ESTUDIOS E INTERVENTORÍAS DE ACUEDUCTOS Y ALCANTARILLADOS</t>
  </si>
  <si>
    <t>Realizacion de cuatro estudios de preinversión durante el cuatrienio.</t>
  </si>
  <si>
    <t>CONSTRUCCIÓN, AMPLIACIÓN Y MEJORAMIENTO DE LAS REDES DE ACUEDUCTOS COMUNITARIOS Y SISTEMA DE TRATAMIENTO</t>
  </si>
  <si>
    <t>Ampliación y mejoramiento de seis Acueductos comunitarios.</t>
  </si>
  <si>
    <t>Mejoramiento de la captación del acueducto de la Ensillada</t>
  </si>
  <si>
    <t>Instalación de 20 nuevos micro medidores</t>
  </si>
  <si>
    <t>Mantenimiento y mejoramiento de seis PTAP’s de los acueductos comunitarios.</t>
  </si>
  <si>
    <t>Construiccion de dos PTAP's para acueducto comunitarios.</t>
  </si>
  <si>
    <t>IMPLEMENTACIÓN DE ESQUEMAS ORGANIZACIONALES PARA LA ADMINISTRACIÓN DE LOS SISTEMAS DE ACUEDUCTO Y ALCANTARILLADO.</t>
  </si>
  <si>
    <t>Creación y/o reestructuración de la empresa prestadora de servicios públicos con los parámetros establecidos en la Ley 142 de 1994.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</si>
</sst>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0.0%"/>
    <numFmt numFmtId="166" formatCode="_ * #,##0_ ;_ * \-#,##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0"/>
    </font>
    <font>
      <i/>
      <sz val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5"/>
      <color indexed="8"/>
      <name val="Arial"/>
      <family val="0"/>
    </font>
    <font>
      <sz val="8.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/>
    </xf>
    <xf numFmtId="0" fontId="4" fillId="0" borderId="0" xfId="0" applyNumberFormat="1" applyFont="1" applyFill="1" applyAlignment="1">
      <alignment horizontal="center" vertical="center"/>
    </xf>
    <xf numFmtId="0" fontId="0" fillId="33" borderId="0" xfId="0" applyNumberFormat="1" applyFill="1" applyAlignment="1">
      <alignment/>
    </xf>
    <xf numFmtId="0" fontId="5" fillId="33" borderId="0" xfId="0" applyNumberFormat="1" applyFont="1" applyFill="1" applyAlignment="1">
      <alignment/>
    </xf>
    <xf numFmtId="0" fontId="0" fillId="34" borderId="0" xfId="0" applyNumberFormat="1" applyFill="1" applyAlignment="1">
      <alignment/>
    </xf>
    <xf numFmtId="0" fontId="0" fillId="35" borderId="0" xfId="0" applyNumberFormat="1" applyFill="1" applyAlignment="1">
      <alignment/>
    </xf>
    <xf numFmtId="0" fontId="3" fillId="36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>
      <alignment vertical="center" wrapText="1"/>
    </xf>
    <xf numFmtId="166" fontId="3" fillId="36" borderId="10" xfId="47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Font="1" applyFill="1" applyBorder="1" applyAlignment="1">
      <alignment vertical="center" wrapText="1"/>
    </xf>
    <xf numFmtId="166" fontId="4" fillId="0" borderId="10" xfId="47" applyNumberFormat="1" applyFont="1" applyFill="1" applyBorder="1" applyAlignment="1">
      <alignment horizontal="center" vertical="center" wrapText="1"/>
    </xf>
    <xf numFmtId="9" fontId="4" fillId="0" borderId="10" xfId="47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 applyProtection="1">
      <alignment vertical="center" wrapText="1"/>
      <protection/>
    </xf>
    <xf numFmtId="0" fontId="3" fillId="33" borderId="10" xfId="0" applyNumberFormat="1" applyFont="1" applyFill="1" applyBorder="1" applyAlignment="1">
      <alignment vertical="center" wrapText="1"/>
    </xf>
    <xf numFmtId="0" fontId="3" fillId="34" borderId="10" xfId="0" applyNumberFormat="1" applyFont="1" applyFill="1" applyBorder="1" applyAlignment="1">
      <alignment vertical="center" wrapText="1"/>
    </xf>
    <xf numFmtId="0" fontId="3" fillId="34" borderId="10" xfId="0" applyNumberFormat="1" applyFont="1" applyFill="1" applyBorder="1" applyAlignment="1" applyProtection="1">
      <alignment vertical="center" wrapText="1"/>
      <protection/>
    </xf>
    <xf numFmtId="166" fontId="3" fillId="33" borderId="10" xfId="47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166" fontId="3" fillId="34" borderId="10" xfId="47" applyNumberFormat="1" applyFont="1" applyFill="1" applyBorder="1" applyAlignment="1">
      <alignment horizontal="center" vertical="center" wrapText="1"/>
    </xf>
    <xf numFmtId="164" fontId="4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166" fontId="4" fillId="33" borderId="10" xfId="47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vertical="center" wrapText="1"/>
    </xf>
    <xf numFmtId="166" fontId="4" fillId="34" borderId="10" xfId="47" applyNumberFormat="1" applyFont="1" applyFill="1" applyBorder="1" applyAlignment="1">
      <alignment horizontal="center" vertical="center" wrapText="1"/>
    </xf>
    <xf numFmtId="0" fontId="4" fillId="0" borderId="10" xfId="52" applyFont="1" applyFill="1" applyBorder="1" applyAlignment="1">
      <alignment vertical="center" wrapText="1"/>
      <protection/>
    </xf>
    <xf numFmtId="166" fontId="3" fillId="35" borderId="10" xfId="47" applyNumberFormat="1" applyFont="1" applyFill="1" applyBorder="1" applyAlignment="1">
      <alignment horizontal="center" vertical="center" wrapText="1"/>
    </xf>
    <xf numFmtId="166" fontId="3" fillId="0" borderId="0" xfId="47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center" wrapText="1"/>
    </xf>
    <xf numFmtId="0" fontId="4" fillId="0" borderId="0" xfId="0" applyNumberFormat="1" applyFont="1" applyAlignment="1">
      <alignment vertical="center" wrapText="1"/>
    </xf>
    <xf numFmtId="0" fontId="4" fillId="34" borderId="10" xfId="0" applyNumberFormat="1" applyFont="1" applyFill="1" applyBorder="1" applyAlignment="1">
      <alignment vertical="center" wrapText="1"/>
    </xf>
    <xf numFmtId="166" fontId="3" fillId="36" borderId="10" xfId="47" applyNumberFormat="1" applyFont="1" applyFill="1" applyBorder="1" applyAlignment="1">
      <alignment vertical="center" wrapText="1"/>
    </xf>
    <xf numFmtId="166" fontId="3" fillId="33" borderId="10" xfId="47" applyNumberFormat="1" applyFont="1" applyFill="1" applyBorder="1" applyAlignment="1">
      <alignment vertical="center" wrapText="1"/>
    </xf>
    <xf numFmtId="166" fontId="3" fillId="34" borderId="10" xfId="47" applyNumberFormat="1" applyFont="1" applyFill="1" applyBorder="1" applyAlignment="1">
      <alignment vertical="center" wrapText="1"/>
    </xf>
    <xf numFmtId="166" fontId="4" fillId="33" borderId="10" xfId="47" applyNumberFormat="1" applyFont="1" applyFill="1" applyBorder="1" applyAlignment="1">
      <alignment vertical="center" wrapText="1"/>
    </xf>
    <xf numFmtId="166" fontId="4" fillId="34" borderId="10" xfId="47" applyNumberFormat="1" applyFont="1" applyFill="1" applyBorder="1" applyAlignment="1">
      <alignment vertical="center" wrapText="1"/>
    </xf>
    <xf numFmtId="166" fontId="3" fillId="35" borderId="10" xfId="47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166" fontId="3" fillId="0" borderId="0" xfId="47" applyNumberFormat="1" applyFont="1" applyFill="1" applyBorder="1" applyAlignment="1">
      <alignment vertical="center" wrapText="1"/>
    </xf>
    <xf numFmtId="166" fontId="4" fillId="0" borderId="0" xfId="47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vertical="center" wrapText="1"/>
    </xf>
    <xf numFmtId="166" fontId="4" fillId="0" borderId="0" xfId="47" applyNumberFormat="1" applyFont="1" applyAlignment="1">
      <alignment vertical="center" wrapText="1"/>
    </xf>
    <xf numFmtId="0" fontId="3" fillId="0" borderId="0" xfId="0" applyNumberFormat="1" applyFont="1" applyAlignment="1">
      <alignment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64" fontId="4" fillId="33" borderId="10" xfId="0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0" fontId="4" fillId="35" borderId="10" xfId="0" applyNumberFormat="1" applyFont="1" applyFill="1" applyBorder="1" applyAlignment="1">
      <alignment horizontal="center"/>
    </xf>
    <xf numFmtId="166" fontId="3" fillId="0" borderId="10" xfId="47" applyNumberFormat="1" applyFont="1" applyFill="1" applyBorder="1" applyAlignment="1">
      <alignment horizontal="center" vertical="center" wrapText="1"/>
    </xf>
    <xf numFmtId="9" fontId="4" fillId="0" borderId="10" xfId="54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4" fillId="34" borderId="0" xfId="0" applyNumberFormat="1" applyFont="1" applyFill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/>
    </xf>
    <xf numFmtId="0" fontId="4" fillId="33" borderId="0" xfId="0" applyNumberFormat="1" applyFont="1" applyFill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vertical="center" wrapText="1"/>
    </xf>
    <xf numFmtId="0" fontId="3" fillId="33" borderId="10" xfId="0" applyNumberFormat="1" applyFont="1" applyFill="1" applyBorder="1" applyAlignment="1">
      <alignment vertical="center" wrapText="1"/>
    </xf>
    <xf numFmtId="0" fontId="3" fillId="34" borderId="10" xfId="0" applyNumberFormat="1" applyFont="1" applyFill="1" applyBorder="1" applyAlignment="1">
      <alignment vertical="center" wrapText="1"/>
    </xf>
    <xf numFmtId="0" fontId="3" fillId="33" borderId="10" xfId="0" applyNumberFormat="1" applyFont="1" applyFill="1" applyBorder="1" applyAlignment="1" applyProtection="1">
      <alignment vertical="center" wrapText="1"/>
      <protection/>
    </xf>
    <xf numFmtId="3" fontId="3" fillId="36" borderId="10" xfId="0" applyNumberFormat="1" applyFont="1" applyFill="1" applyBorder="1" applyAlignment="1">
      <alignment horizontal="center" vertical="center" wrapText="1"/>
    </xf>
    <xf numFmtId="165" fontId="3" fillId="36" borderId="10" xfId="0" applyNumberFormat="1" applyFont="1" applyFill="1" applyBorder="1" applyAlignment="1">
      <alignment horizontal="center" vertical="center" wrapText="1"/>
    </xf>
    <xf numFmtId="0" fontId="3" fillId="36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35" borderId="10" xfId="0" applyNumberFormat="1" applyFont="1" applyFill="1" applyBorder="1" applyAlignment="1">
      <alignment vertical="center" wrapText="1"/>
    </xf>
    <xf numFmtId="0" fontId="3" fillId="34" borderId="1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LAN INDICATIVO (3)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775"/>
          <c:w val="0.63675"/>
          <c:h val="0.96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'PLAN INDICATIVO (3)'!$A$19:$D$19</c:f>
              <c:strCache>
                <c:ptCount val="1"/>
                <c:pt idx="0">
                  <c:v>PLAN MUNICIPAL DE TURISMO Exaltación de cinco sitios turísticos. N° DE SITIOS TURISTICOS EXALTADOS                                                                                                                                                          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'PLAN INDICATIVO (3)'!$E$19:$G$19</c:f>
              <c:numCache>
                <c:ptCount val="3"/>
                <c:pt idx="0">
                  <c:v>0</c:v>
                </c:pt>
                <c:pt idx="1">
                  <c:v>5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'PLAN INDICATIVO (3)'!$A$20:$D$20</c:f>
              <c:strCache>
                <c:ptCount val="1"/>
                <c:pt idx="0">
                  <c:v>PLAN MUNICIPAL DE TURISMO Plan de desarrollo turístico Municipal alaboracion diagnostico 30% elaboracion del plan 70%. % DEL ESTADO DE AVANCE DEL PLAN DE DESARROLLO TURISTICO MUNICIPAL                                                                      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'PLAN INDICATIVO (3)'!$E$20:$G$20</c:f>
              <c:numCach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'PLAN INDICATIVO (3)'!$A$21:$D$21</c:f>
              <c:strCache>
                <c:ptCount val="1"/>
                <c:pt idx="0">
                  <c:v>PLAN MUNICIPAL DE TURISMO Identificacion y Adecuacion cinco senderos eco turísticos. N° DE SENDEROS ECOTURISTICOS IDENTIFIACDOS Y ADECUADOS                                                                                                                   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'PLAN INDICATIVO (3)'!$E$21:$G$21</c:f>
              <c:numCache>
                <c:ptCount val="3"/>
                <c:pt idx="0">
                  <c:v>0</c:v>
                </c:pt>
                <c:pt idx="1">
                  <c:v>5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'PLAN INDICATIVO (3)'!$A$22:$D$22</c:f>
              <c:strCache>
                <c:ptCount val="1"/>
                <c:pt idx="0">
                  <c:v>PLAN MUNICIPAL DE TURISMO Apoyo en la Conformación del Consejo Municipal de turismo lo cual implica convocatoria  50%- conformacion 20% y seguimiento 30%. % DEL ESTADO DE AVANCE DE LA CONFORMACION DEL CONCEJO MUNICIPAL DE TURISMO                         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'PLAN INDICATIVO (3)'!$E$22:$G$22</c:f>
              <c:numCache>
                <c:ptCount val="3"/>
                <c:pt idx="0">
                  <c:v>0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4"/>
          <c:order val="4"/>
          <c:tx>
            <c:strRef>
              <c:f>'PLAN INDICATIVO (3)'!$A$23:$D$23</c:f>
              <c:strCache>
                <c:ptCount val="1"/>
                <c:pt idx="0">
                  <c:v>PLAN MUNICIPAL DE TURISMO Fortalecimiento, Adecuación y recuperación del balneario la HONDA implica: realiacion del proyecto 10% y ejecucion de la obra 90% % DE AVANCE DE LA ADECUACION DEL BALNEARIO LA HONDA                                                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'PLAN INDICATIVO (3)'!$E$23:$G$23</c:f>
              <c:numCach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'PLAN INDICATIVO (3)'!$A$24:$D$24</c:f>
              <c:strCache>
                <c:ptCount val="1"/>
                <c:pt idx="0">
                  <c:v>APOYO Y CONSOLIDACIÓN DE LA ACTIVIDAD COMERCIAL Creación de la asociación de comerciantes implica: convocatoria de los comerciantes 30% - creacion por acto administrativo 70% % DE AVANCE DE LA CONFORMACION DE LA ASOCIACION DE COMERCIANTES                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'PLAN INDICATIVO (3)'!$E$24:$G$24</c:f>
              <c:numCache>
                <c:ptCount val="3"/>
                <c:pt idx="0">
                  <c:v>0</c:v>
                </c:pt>
                <c:pt idx="1">
                  <c:v>100</c:v>
                </c:pt>
                <c:pt idx="2">
                  <c:v>0</c:v>
                </c:pt>
              </c:numCache>
            </c:numRef>
          </c:val>
        </c:ser>
        <c:ser>
          <c:idx val="6"/>
          <c:order val="6"/>
          <c:tx>
            <c:strRef>
              <c:f>'PLAN INDICATIVO (3)'!$A$25:$D$25</c:f>
              <c:strCache>
                <c:ptCount val="1"/>
                <c:pt idx="0">
                  <c:v>APOYO Y CONSOLIDACIÓN DE LA ACTIVIDAD COMERCIAL Capacitacion de 10 comerciantes. N° DE COMERCIANTES CAPACITADOS                                                                                                                                                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'PLAN INDICATIVO (3)'!$E$25:$G$25</c:f>
              <c:numCache>
                <c:ptCount val="3"/>
                <c:pt idx="0">
                  <c:v>0</c:v>
                </c:pt>
                <c:pt idx="1">
                  <c:v>10</c:v>
                </c:pt>
                <c:pt idx="2">
                  <c:v>10</c:v>
                </c:pt>
              </c:numCache>
            </c:numRef>
          </c:val>
        </c:ser>
        <c:ser>
          <c:idx val="7"/>
          <c:order val="7"/>
          <c:tx>
            <c:strRef>
              <c:f>'PLAN INDICATIVO (3)'!$A$26:$D$26</c:f>
              <c:strCache>
                <c:ptCount val="1"/>
                <c:pt idx="0">
                  <c:v>PRODUCCIÓN MANUFACTURERA Y ARTESANAL Capacitacion a 30 personas en producción manufacturera y artesanal. N° DE PERSONAS CAPACITADAS EN PRODUCCION MANUFACTURERA Y ARTESANAL                                                                                  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'PLAN INDICATIVO (3)'!$E$26:$G$26</c:f>
              <c:numCache>
                <c:ptCount val="3"/>
                <c:pt idx="0">
                  <c:v>0</c:v>
                </c:pt>
                <c:pt idx="1">
                  <c:v>30</c:v>
                </c:pt>
                <c:pt idx="2">
                  <c:v>30</c:v>
                </c:pt>
              </c:numCache>
            </c:numRef>
          </c:val>
        </c:ser>
        <c:axId val="28348648"/>
        <c:axId val="53811241"/>
      </c:barChart>
      <c:catAx>
        <c:axId val="2834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11241"/>
        <c:crosses val="autoZero"/>
        <c:auto val="1"/>
        <c:lblOffset val="100"/>
        <c:tickLblSkip val="1"/>
        <c:noMultiLvlLbl val="0"/>
      </c:catAx>
      <c:valAx>
        <c:axId val="538112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486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325"/>
          <c:y val="0.082"/>
          <c:w val="0.33725"/>
          <c:h val="0.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Chart 1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tabSelected="1" view="pageBreakPreview" zoomScale="60" zoomScalePageLayoutView="0" workbookViewId="0" topLeftCell="A1">
      <pane ySplit="4" topLeftCell="A173" activePane="bottomLeft" state="frozen"/>
      <selection pane="topLeft" activeCell="A1" sqref="A1"/>
      <selection pane="bottomLeft" activeCell="A5" sqref="A5:A10"/>
    </sheetView>
  </sheetViews>
  <sheetFormatPr defaultColWidth="11.421875" defaultRowHeight="12.75"/>
  <cols>
    <col min="1" max="1" width="25.57421875" style="34" customWidth="1"/>
    <col min="2" max="2" width="52.28125" style="34" customWidth="1"/>
    <col min="3" max="3" width="45.140625" style="34" customWidth="1"/>
    <col min="4" max="4" width="8.28125" style="49" customWidth="1"/>
    <col min="5" max="5" width="11.421875" style="49" customWidth="1"/>
    <col min="6" max="6" width="14.7109375" style="46" customWidth="1"/>
    <col min="7" max="7" width="11.140625" style="46" customWidth="1"/>
    <col min="8" max="8" width="16.7109375" style="34" bestFit="1" customWidth="1"/>
    <col min="9" max="9" width="13.8515625" style="34" bestFit="1" customWidth="1"/>
    <col min="10" max="10" width="17.28125" style="34" bestFit="1" customWidth="1"/>
    <col min="11" max="11" width="17.57421875" style="34" bestFit="1" customWidth="1"/>
    <col min="12" max="12" width="17.00390625" style="47" customWidth="1"/>
    <col min="13" max="13" width="13.7109375" style="2" customWidth="1"/>
  </cols>
  <sheetData>
    <row r="1" spans="1:12" ht="18.75" customHeight="1">
      <c r="A1" s="65"/>
      <c r="B1" s="65"/>
      <c r="C1" s="65"/>
      <c r="D1" s="65"/>
      <c r="E1" s="65"/>
      <c r="F1" s="66" t="s">
        <v>193</v>
      </c>
      <c r="G1" s="66"/>
      <c r="H1" s="66"/>
      <c r="I1" s="66"/>
      <c r="J1" s="66"/>
      <c r="K1" s="66"/>
      <c r="L1" s="66"/>
    </row>
    <row r="2" spans="1:13" s="1" customFormat="1" ht="13.5" customHeight="1">
      <c r="A2" s="72" t="s">
        <v>406</v>
      </c>
      <c r="B2" s="72" t="s">
        <v>411</v>
      </c>
      <c r="C2" s="72" t="s">
        <v>404</v>
      </c>
      <c r="D2" s="72"/>
      <c r="E2" s="72"/>
      <c r="F2" s="72"/>
      <c r="G2" s="72"/>
      <c r="H2" s="71"/>
      <c r="I2" s="71"/>
      <c r="J2" s="71"/>
      <c r="K2" s="71"/>
      <c r="L2" s="71"/>
      <c r="M2" s="2"/>
    </row>
    <row r="3" spans="1:13" s="1" customFormat="1" ht="22.5" customHeight="1">
      <c r="A3" s="72"/>
      <c r="B3" s="72"/>
      <c r="C3" s="72"/>
      <c r="D3" s="72"/>
      <c r="E3" s="72"/>
      <c r="F3" s="72"/>
      <c r="G3" s="72"/>
      <c r="H3" s="70">
        <v>2012</v>
      </c>
      <c r="I3" s="70"/>
      <c r="J3" s="70"/>
      <c r="K3" s="70"/>
      <c r="L3" s="70" t="s">
        <v>402</v>
      </c>
      <c r="M3" s="2"/>
    </row>
    <row r="4" spans="1:13" s="1" customFormat="1" ht="46.5" customHeight="1">
      <c r="A4" s="72"/>
      <c r="B4" s="72"/>
      <c r="C4" s="9" t="s">
        <v>405</v>
      </c>
      <c r="D4" s="9" t="s">
        <v>72</v>
      </c>
      <c r="E4" s="9" t="s">
        <v>403</v>
      </c>
      <c r="F4" s="36" t="s">
        <v>401</v>
      </c>
      <c r="G4" s="12">
        <v>2011</v>
      </c>
      <c r="H4" s="9" t="s">
        <v>407</v>
      </c>
      <c r="I4" s="9" t="s">
        <v>408</v>
      </c>
      <c r="J4" s="9" t="s">
        <v>409</v>
      </c>
      <c r="K4" s="9" t="s">
        <v>410</v>
      </c>
      <c r="L4" s="70"/>
      <c r="M4" s="2"/>
    </row>
    <row r="5" spans="1:13" s="3" customFormat="1" ht="52.5" customHeight="1">
      <c r="A5" s="64" t="s">
        <v>412</v>
      </c>
      <c r="B5" s="10" t="s">
        <v>225</v>
      </c>
      <c r="C5" s="14" t="s">
        <v>107</v>
      </c>
      <c r="D5" s="15" t="s">
        <v>75</v>
      </c>
      <c r="E5" s="15">
        <v>0</v>
      </c>
      <c r="F5" s="15">
        <v>30</v>
      </c>
      <c r="G5" s="15">
        <v>0</v>
      </c>
      <c r="H5" s="15">
        <v>0</v>
      </c>
      <c r="I5" s="15">
        <v>0</v>
      </c>
      <c r="J5" s="15">
        <v>0</v>
      </c>
      <c r="K5" s="15">
        <f aca="true" t="shared" si="0" ref="K5:K35">H5+I5+J5</f>
        <v>0</v>
      </c>
      <c r="L5" s="56">
        <f>K5</f>
        <v>0</v>
      </c>
      <c r="M5" s="4"/>
    </row>
    <row r="6" spans="1:13" s="3" customFormat="1" ht="40.5" customHeight="1">
      <c r="A6" s="64"/>
      <c r="B6" s="10" t="s">
        <v>226</v>
      </c>
      <c r="C6" s="14" t="s">
        <v>108</v>
      </c>
      <c r="D6" s="15" t="s">
        <v>75</v>
      </c>
      <c r="E6" s="15">
        <v>0</v>
      </c>
      <c r="F6" s="15">
        <v>4</v>
      </c>
      <c r="G6" s="15">
        <v>4</v>
      </c>
      <c r="H6" s="15"/>
      <c r="I6" s="15">
        <v>0</v>
      </c>
      <c r="J6" s="15">
        <v>0</v>
      </c>
      <c r="K6" s="15">
        <f t="shared" si="0"/>
        <v>0</v>
      </c>
      <c r="L6" s="56">
        <f aca="true" t="shared" si="1" ref="L6:L69">K6</f>
        <v>0</v>
      </c>
      <c r="M6" s="4"/>
    </row>
    <row r="7" spans="1:13" s="3" customFormat="1" ht="79.5" customHeight="1">
      <c r="A7" s="64"/>
      <c r="B7" s="10" t="s">
        <v>227</v>
      </c>
      <c r="C7" s="14" t="s">
        <v>109</v>
      </c>
      <c r="D7" s="15" t="s">
        <v>75</v>
      </c>
      <c r="E7" s="15">
        <v>0</v>
      </c>
      <c r="F7" s="15">
        <v>25</v>
      </c>
      <c r="G7" s="15">
        <v>0</v>
      </c>
      <c r="H7" s="15">
        <v>0</v>
      </c>
      <c r="I7" s="15">
        <v>0</v>
      </c>
      <c r="J7" s="15">
        <v>0</v>
      </c>
      <c r="K7" s="15">
        <f t="shared" si="0"/>
        <v>0</v>
      </c>
      <c r="L7" s="56">
        <f t="shared" si="1"/>
        <v>0</v>
      </c>
      <c r="M7" s="4"/>
    </row>
    <row r="8" spans="1:13" s="3" customFormat="1" ht="68.25" customHeight="1">
      <c r="A8" s="64"/>
      <c r="B8" s="10" t="s">
        <v>373</v>
      </c>
      <c r="C8" s="14" t="s">
        <v>110</v>
      </c>
      <c r="D8" s="15" t="s">
        <v>75</v>
      </c>
      <c r="E8" s="15">
        <v>0</v>
      </c>
      <c r="F8" s="15">
        <v>20</v>
      </c>
      <c r="G8" s="15">
        <v>0</v>
      </c>
      <c r="H8" s="15">
        <v>0</v>
      </c>
      <c r="I8" s="15">
        <v>0</v>
      </c>
      <c r="J8" s="15">
        <v>0</v>
      </c>
      <c r="K8" s="15">
        <f t="shared" si="0"/>
        <v>0</v>
      </c>
      <c r="L8" s="56">
        <f t="shared" si="1"/>
        <v>0</v>
      </c>
      <c r="M8" s="4"/>
    </row>
    <row r="9" spans="1:13" s="3" customFormat="1" ht="91.5" customHeight="1">
      <c r="A9" s="64"/>
      <c r="B9" s="10" t="s">
        <v>228</v>
      </c>
      <c r="C9" s="14" t="s">
        <v>111</v>
      </c>
      <c r="D9" s="15" t="s">
        <v>75</v>
      </c>
      <c r="E9" s="15">
        <v>0</v>
      </c>
      <c r="F9" s="15">
        <v>4</v>
      </c>
      <c r="G9" s="15">
        <v>4</v>
      </c>
      <c r="H9" s="15"/>
      <c r="I9" s="15"/>
      <c r="J9" s="15">
        <v>0</v>
      </c>
      <c r="K9" s="15">
        <f t="shared" si="0"/>
        <v>0</v>
      </c>
      <c r="L9" s="56">
        <f t="shared" si="1"/>
        <v>0</v>
      </c>
      <c r="M9" s="4"/>
    </row>
    <row r="10" spans="1:13" s="3" customFormat="1" ht="75.75" customHeight="1">
      <c r="A10" s="64"/>
      <c r="B10" s="10" t="s">
        <v>229</v>
      </c>
      <c r="C10" s="14" t="s">
        <v>286</v>
      </c>
      <c r="D10" s="15" t="s">
        <v>75</v>
      </c>
      <c r="E10" s="15">
        <v>0</v>
      </c>
      <c r="F10" s="15">
        <v>1</v>
      </c>
      <c r="G10" s="15">
        <v>0</v>
      </c>
      <c r="H10" s="15">
        <v>0</v>
      </c>
      <c r="I10" s="15">
        <v>0</v>
      </c>
      <c r="J10" s="15">
        <v>0</v>
      </c>
      <c r="K10" s="15">
        <f t="shared" si="0"/>
        <v>0</v>
      </c>
      <c r="L10" s="56">
        <f t="shared" si="1"/>
        <v>0</v>
      </c>
      <c r="M10" s="4"/>
    </row>
    <row r="11" spans="1:13" s="3" customFormat="1" ht="70.5" customHeight="1">
      <c r="A11" s="64" t="s">
        <v>221</v>
      </c>
      <c r="B11" s="10" t="s">
        <v>223</v>
      </c>
      <c r="C11" s="14" t="s">
        <v>287</v>
      </c>
      <c r="D11" s="15" t="s">
        <v>75</v>
      </c>
      <c r="E11" s="15">
        <v>0</v>
      </c>
      <c r="F11" s="15">
        <v>50</v>
      </c>
      <c r="G11" s="15">
        <v>0</v>
      </c>
      <c r="H11" s="15">
        <v>0</v>
      </c>
      <c r="I11" s="15">
        <v>0</v>
      </c>
      <c r="J11" s="15">
        <v>0</v>
      </c>
      <c r="K11" s="15">
        <f t="shared" si="0"/>
        <v>0</v>
      </c>
      <c r="L11" s="56">
        <f t="shared" si="1"/>
        <v>0</v>
      </c>
      <c r="M11" s="4"/>
    </row>
    <row r="12" spans="1:13" s="3" customFormat="1" ht="91.5" customHeight="1">
      <c r="A12" s="64"/>
      <c r="B12" s="10" t="s">
        <v>374</v>
      </c>
      <c r="C12" s="11" t="s">
        <v>375</v>
      </c>
      <c r="D12" s="15" t="s">
        <v>73</v>
      </c>
      <c r="E12" s="16">
        <v>1</v>
      </c>
      <c r="F12" s="16">
        <v>1</v>
      </c>
      <c r="G12" s="16">
        <v>1</v>
      </c>
      <c r="H12" s="15"/>
      <c r="I12" s="15"/>
      <c r="J12" s="15">
        <v>0</v>
      </c>
      <c r="K12" s="15">
        <f t="shared" si="0"/>
        <v>0</v>
      </c>
      <c r="L12" s="56">
        <f t="shared" si="1"/>
        <v>0</v>
      </c>
      <c r="M12" s="4"/>
    </row>
    <row r="13" spans="1:13" s="3" customFormat="1" ht="57.75" customHeight="1">
      <c r="A13" s="64"/>
      <c r="B13" s="10" t="s">
        <v>224</v>
      </c>
      <c r="C13" s="14" t="s">
        <v>288</v>
      </c>
      <c r="D13" s="15" t="s">
        <v>75</v>
      </c>
      <c r="E13" s="15">
        <v>0</v>
      </c>
      <c r="F13" s="15">
        <v>3</v>
      </c>
      <c r="G13" s="15">
        <v>3</v>
      </c>
      <c r="H13" s="15"/>
      <c r="I13" s="15"/>
      <c r="J13" s="15"/>
      <c r="K13" s="15">
        <f t="shared" si="0"/>
        <v>0</v>
      </c>
      <c r="L13" s="56">
        <f t="shared" si="1"/>
        <v>0</v>
      </c>
      <c r="M13" s="4"/>
    </row>
    <row r="14" spans="1:13" s="3" customFormat="1" ht="57.75" customHeight="1">
      <c r="A14" s="64"/>
      <c r="B14" s="10" t="s">
        <v>376</v>
      </c>
      <c r="C14" s="14" t="s">
        <v>289</v>
      </c>
      <c r="D14" s="15" t="s">
        <v>73</v>
      </c>
      <c r="E14" s="15">
        <v>400</v>
      </c>
      <c r="F14" s="15">
        <v>400</v>
      </c>
      <c r="G14" s="15">
        <v>400</v>
      </c>
      <c r="H14" s="15">
        <v>55000</v>
      </c>
      <c r="I14" s="15"/>
      <c r="J14" s="15"/>
      <c r="K14" s="15">
        <f t="shared" si="0"/>
        <v>55000</v>
      </c>
      <c r="L14" s="56">
        <f t="shared" si="1"/>
        <v>55000</v>
      </c>
      <c r="M14" s="4"/>
    </row>
    <row r="15" spans="1:13" s="3" customFormat="1" ht="90.75" customHeight="1">
      <c r="A15" s="64" t="s">
        <v>222</v>
      </c>
      <c r="B15" s="10" t="s">
        <v>230</v>
      </c>
      <c r="C15" s="14" t="s">
        <v>290</v>
      </c>
      <c r="D15" s="15" t="s">
        <v>75</v>
      </c>
      <c r="E15" s="15">
        <v>0</v>
      </c>
      <c r="F15" s="15">
        <v>2</v>
      </c>
      <c r="G15" s="15">
        <v>0</v>
      </c>
      <c r="H15" s="15">
        <v>10000</v>
      </c>
      <c r="I15" s="15">
        <v>0</v>
      </c>
      <c r="J15" s="15">
        <v>0</v>
      </c>
      <c r="K15" s="15">
        <f t="shared" si="0"/>
        <v>10000</v>
      </c>
      <c r="L15" s="56">
        <f t="shared" si="1"/>
        <v>10000</v>
      </c>
      <c r="M15" s="4"/>
    </row>
    <row r="16" spans="1:13" s="3" customFormat="1" ht="66.75" customHeight="1">
      <c r="A16" s="64"/>
      <c r="B16" s="10" t="s">
        <v>231</v>
      </c>
      <c r="C16" s="14" t="s">
        <v>291</v>
      </c>
      <c r="D16" s="15" t="s">
        <v>75</v>
      </c>
      <c r="E16" s="15">
        <v>0</v>
      </c>
      <c r="F16" s="15">
        <v>2</v>
      </c>
      <c r="G16" s="15">
        <v>0</v>
      </c>
      <c r="H16" s="15">
        <v>12000</v>
      </c>
      <c r="I16" s="15">
        <v>0</v>
      </c>
      <c r="J16" s="15">
        <v>0</v>
      </c>
      <c r="K16" s="15">
        <f t="shared" si="0"/>
        <v>12000</v>
      </c>
      <c r="L16" s="56">
        <f t="shared" si="1"/>
        <v>12000</v>
      </c>
      <c r="M16" s="4"/>
    </row>
    <row r="17" spans="1:13" s="3" customFormat="1" ht="79.5" customHeight="1">
      <c r="A17" s="64"/>
      <c r="B17" s="10" t="s">
        <v>232</v>
      </c>
      <c r="C17" s="14" t="s">
        <v>292</v>
      </c>
      <c r="D17" s="15" t="s">
        <v>75</v>
      </c>
      <c r="E17" s="15">
        <v>0</v>
      </c>
      <c r="F17" s="15">
        <v>3</v>
      </c>
      <c r="G17" s="15">
        <v>3</v>
      </c>
      <c r="H17" s="15"/>
      <c r="I17" s="15"/>
      <c r="J17" s="15"/>
      <c r="K17" s="15"/>
      <c r="L17" s="56">
        <f t="shared" si="1"/>
        <v>0</v>
      </c>
      <c r="M17" s="4"/>
    </row>
    <row r="18" spans="1:13" s="6" customFormat="1" ht="15" customHeight="1">
      <c r="A18" s="17"/>
      <c r="B18" s="69" t="s">
        <v>305</v>
      </c>
      <c r="C18" s="69"/>
      <c r="D18" s="60"/>
      <c r="E18" s="21"/>
      <c r="F18" s="21"/>
      <c r="G18" s="21"/>
      <c r="H18" s="21">
        <f>SUM(H5:H17)</f>
        <v>77000</v>
      </c>
      <c r="I18" s="21">
        <f>SUM(I5:I17)</f>
        <v>0</v>
      </c>
      <c r="J18" s="21">
        <f>SUM(J5:J17)</f>
        <v>0</v>
      </c>
      <c r="K18" s="21">
        <f>SUM(K5:K17)</f>
        <v>77000</v>
      </c>
      <c r="L18" s="21">
        <f>SUM(L5:L17)</f>
        <v>77000</v>
      </c>
      <c r="M18" s="61"/>
    </row>
    <row r="19" spans="1:13" s="3" customFormat="1" ht="53.25" customHeight="1">
      <c r="A19" s="64" t="s">
        <v>233</v>
      </c>
      <c r="B19" s="10" t="s">
        <v>236</v>
      </c>
      <c r="C19" s="14" t="s">
        <v>41</v>
      </c>
      <c r="D19" s="25" t="s">
        <v>75</v>
      </c>
      <c r="E19" s="15">
        <v>0</v>
      </c>
      <c r="F19" s="15">
        <v>5</v>
      </c>
      <c r="G19" s="15">
        <v>0</v>
      </c>
      <c r="H19" s="15">
        <v>5500</v>
      </c>
      <c r="I19" s="15">
        <v>0</v>
      </c>
      <c r="J19" s="15">
        <v>0</v>
      </c>
      <c r="K19" s="15">
        <f t="shared" si="0"/>
        <v>5500</v>
      </c>
      <c r="L19" s="56">
        <f t="shared" si="1"/>
        <v>5500</v>
      </c>
      <c r="M19" s="4"/>
    </row>
    <row r="20" spans="1:13" s="3" customFormat="1" ht="60.75" customHeight="1">
      <c r="A20" s="64"/>
      <c r="B20" s="10" t="s">
        <v>358</v>
      </c>
      <c r="C20" s="14" t="s">
        <v>42</v>
      </c>
      <c r="D20" s="25" t="s">
        <v>75</v>
      </c>
      <c r="E20" s="15">
        <v>0</v>
      </c>
      <c r="F20" s="16">
        <v>1</v>
      </c>
      <c r="G20" s="15">
        <v>0</v>
      </c>
      <c r="H20" s="15">
        <v>0</v>
      </c>
      <c r="I20" s="15">
        <v>0</v>
      </c>
      <c r="J20" s="15">
        <v>0</v>
      </c>
      <c r="K20" s="15">
        <f t="shared" si="0"/>
        <v>0</v>
      </c>
      <c r="L20" s="56">
        <f t="shared" si="1"/>
        <v>0</v>
      </c>
      <c r="M20" s="4"/>
    </row>
    <row r="21" spans="1:13" s="3" customFormat="1" ht="59.25" customHeight="1">
      <c r="A21" s="64"/>
      <c r="B21" s="10" t="s">
        <v>237</v>
      </c>
      <c r="C21" s="14" t="s">
        <v>43</v>
      </c>
      <c r="D21" s="25" t="s">
        <v>75</v>
      </c>
      <c r="E21" s="15">
        <v>0</v>
      </c>
      <c r="F21" s="15">
        <v>5</v>
      </c>
      <c r="G21" s="15">
        <v>0</v>
      </c>
      <c r="H21" s="15">
        <v>0</v>
      </c>
      <c r="I21" s="15">
        <v>0</v>
      </c>
      <c r="J21" s="15">
        <v>0</v>
      </c>
      <c r="K21" s="15">
        <f t="shared" si="0"/>
        <v>0</v>
      </c>
      <c r="L21" s="56">
        <f t="shared" si="1"/>
        <v>0</v>
      </c>
      <c r="M21" s="4"/>
    </row>
    <row r="22" spans="1:13" s="3" customFormat="1" ht="69.75" customHeight="1">
      <c r="A22" s="64"/>
      <c r="B22" s="10" t="s">
        <v>359</v>
      </c>
      <c r="C22" s="14" t="s">
        <v>44</v>
      </c>
      <c r="D22" s="25" t="s">
        <v>75</v>
      </c>
      <c r="E22" s="15">
        <v>0</v>
      </c>
      <c r="F22" s="16">
        <v>1</v>
      </c>
      <c r="G22" s="16">
        <v>1</v>
      </c>
      <c r="H22" s="15"/>
      <c r="I22" s="15">
        <v>0</v>
      </c>
      <c r="J22" s="15">
        <v>0</v>
      </c>
      <c r="K22" s="15">
        <f t="shared" si="0"/>
        <v>0</v>
      </c>
      <c r="L22" s="56">
        <f t="shared" si="1"/>
        <v>0</v>
      </c>
      <c r="M22" s="4"/>
    </row>
    <row r="23" spans="1:13" s="3" customFormat="1" ht="56.25" customHeight="1">
      <c r="A23" s="64"/>
      <c r="B23" s="10" t="s">
        <v>360</v>
      </c>
      <c r="C23" s="14" t="s">
        <v>45</v>
      </c>
      <c r="D23" s="25" t="s">
        <v>75</v>
      </c>
      <c r="E23" s="15">
        <v>0</v>
      </c>
      <c r="F23" s="16">
        <v>1</v>
      </c>
      <c r="G23" s="15">
        <v>0</v>
      </c>
      <c r="H23" s="15">
        <v>10000</v>
      </c>
      <c r="I23" s="15">
        <v>0</v>
      </c>
      <c r="J23" s="15">
        <v>0</v>
      </c>
      <c r="K23" s="15">
        <f t="shared" si="0"/>
        <v>10000</v>
      </c>
      <c r="L23" s="56">
        <f t="shared" si="1"/>
        <v>10000</v>
      </c>
      <c r="M23" s="4"/>
    </row>
    <row r="24" spans="1:13" s="3" customFormat="1" ht="70.5" customHeight="1">
      <c r="A24" s="64" t="s">
        <v>234</v>
      </c>
      <c r="B24" s="10" t="s">
        <v>361</v>
      </c>
      <c r="C24" s="14" t="s">
        <v>46</v>
      </c>
      <c r="D24" s="25" t="s">
        <v>75</v>
      </c>
      <c r="E24" s="15">
        <v>0</v>
      </c>
      <c r="F24" s="15">
        <v>100</v>
      </c>
      <c r="G24" s="15">
        <v>0</v>
      </c>
      <c r="H24" s="15">
        <v>0</v>
      </c>
      <c r="I24" s="15">
        <v>0</v>
      </c>
      <c r="J24" s="15">
        <v>0</v>
      </c>
      <c r="K24" s="15">
        <f t="shared" si="0"/>
        <v>0</v>
      </c>
      <c r="L24" s="56">
        <f t="shared" si="1"/>
        <v>0</v>
      </c>
      <c r="M24" s="4"/>
    </row>
    <row r="25" spans="1:13" s="3" customFormat="1" ht="43.5" customHeight="1">
      <c r="A25" s="64"/>
      <c r="B25" s="10" t="s">
        <v>238</v>
      </c>
      <c r="C25" s="14" t="s">
        <v>47</v>
      </c>
      <c r="D25" s="25" t="s">
        <v>75</v>
      </c>
      <c r="E25" s="15">
        <v>0</v>
      </c>
      <c r="F25" s="15">
        <v>10</v>
      </c>
      <c r="G25" s="15">
        <v>10</v>
      </c>
      <c r="H25" s="15"/>
      <c r="I25" s="15">
        <v>0</v>
      </c>
      <c r="J25" s="15">
        <v>0</v>
      </c>
      <c r="K25" s="15">
        <f t="shared" si="0"/>
        <v>0</v>
      </c>
      <c r="L25" s="56">
        <f t="shared" si="1"/>
        <v>0</v>
      </c>
      <c r="M25" s="4"/>
    </row>
    <row r="26" spans="1:13" s="3" customFormat="1" ht="76.5" customHeight="1">
      <c r="A26" s="26" t="s">
        <v>235</v>
      </c>
      <c r="B26" s="10" t="s">
        <v>239</v>
      </c>
      <c r="C26" s="14" t="s">
        <v>48</v>
      </c>
      <c r="D26" s="25" t="s">
        <v>75</v>
      </c>
      <c r="E26" s="15">
        <v>0</v>
      </c>
      <c r="F26" s="15">
        <v>30</v>
      </c>
      <c r="G26" s="15">
        <v>30</v>
      </c>
      <c r="H26" s="15"/>
      <c r="I26" s="15">
        <v>0</v>
      </c>
      <c r="J26" s="15">
        <v>0</v>
      </c>
      <c r="K26" s="15">
        <f t="shared" si="0"/>
        <v>0</v>
      </c>
      <c r="L26" s="56">
        <f t="shared" si="1"/>
        <v>0</v>
      </c>
      <c r="M26" s="4"/>
    </row>
    <row r="27" spans="1:13" s="5" customFormat="1" ht="15" customHeight="1">
      <c r="A27" s="28"/>
      <c r="B27" s="67" t="s">
        <v>306</v>
      </c>
      <c r="C27" s="67"/>
      <c r="D27" s="60"/>
      <c r="E27" s="21"/>
      <c r="F27" s="21"/>
      <c r="G27" s="21"/>
      <c r="H27" s="21">
        <f>SUM(H19:H26)</f>
        <v>15500</v>
      </c>
      <c r="I27" s="21">
        <f>SUM(I19:I26)</f>
        <v>0</v>
      </c>
      <c r="J27" s="21">
        <f>SUM(J19:J26)</f>
        <v>0</v>
      </c>
      <c r="K27" s="21">
        <f>SUM(K19:K26)</f>
        <v>15500</v>
      </c>
      <c r="L27" s="21">
        <f>SUM(L19:L26)</f>
        <v>15500</v>
      </c>
      <c r="M27" s="62"/>
    </row>
    <row r="28" spans="1:13" s="7" customFormat="1" ht="15" customHeight="1">
      <c r="A28" s="35"/>
      <c r="B28" s="68" t="s">
        <v>307</v>
      </c>
      <c r="C28" s="68"/>
      <c r="D28" s="63"/>
      <c r="E28" s="24"/>
      <c r="F28" s="24"/>
      <c r="G28" s="24"/>
      <c r="H28" s="24">
        <f>H18+H27</f>
        <v>92500</v>
      </c>
      <c r="I28" s="24">
        <f>I18+I27</f>
        <v>0</v>
      </c>
      <c r="J28" s="24">
        <f>J18+J27</f>
        <v>0</v>
      </c>
      <c r="K28" s="24">
        <f>K18+K27</f>
        <v>92500</v>
      </c>
      <c r="L28" s="24">
        <f>L18+L27</f>
        <v>92500</v>
      </c>
      <c r="M28" s="59"/>
    </row>
    <row r="29" spans="1:13" s="3" customFormat="1" ht="61.5" customHeight="1">
      <c r="A29" s="64" t="s">
        <v>240</v>
      </c>
      <c r="B29" s="10" t="s">
        <v>362</v>
      </c>
      <c r="C29" s="14" t="s">
        <v>371</v>
      </c>
      <c r="D29" s="13" t="s">
        <v>73</v>
      </c>
      <c r="E29" s="15">
        <v>2</v>
      </c>
      <c r="F29" s="15">
        <v>2</v>
      </c>
      <c r="G29" s="15">
        <v>2</v>
      </c>
      <c r="H29" s="15">
        <v>1000</v>
      </c>
      <c r="I29" s="15">
        <f>5000+3323</f>
        <v>8323</v>
      </c>
      <c r="J29" s="15">
        <v>0</v>
      </c>
      <c r="K29" s="15">
        <f t="shared" si="0"/>
        <v>9323</v>
      </c>
      <c r="L29" s="56">
        <f t="shared" si="1"/>
        <v>9323</v>
      </c>
      <c r="M29" s="4"/>
    </row>
    <row r="30" spans="1:13" s="3" customFormat="1" ht="68.25" customHeight="1">
      <c r="A30" s="64"/>
      <c r="B30" s="10" t="s">
        <v>301</v>
      </c>
      <c r="C30" s="14" t="s">
        <v>74</v>
      </c>
      <c r="D30" s="13" t="s">
        <v>75</v>
      </c>
      <c r="E30" s="15">
        <v>0</v>
      </c>
      <c r="F30" s="15">
        <v>5</v>
      </c>
      <c r="G30" s="15">
        <v>5</v>
      </c>
      <c r="H30" s="15"/>
      <c r="I30" s="15">
        <v>0</v>
      </c>
      <c r="J30" s="15">
        <v>0</v>
      </c>
      <c r="K30" s="15">
        <f t="shared" si="0"/>
        <v>0</v>
      </c>
      <c r="L30" s="56">
        <f t="shared" si="1"/>
        <v>0</v>
      </c>
      <c r="M30" s="4"/>
    </row>
    <row r="31" spans="1:13" s="3" customFormat="1" ht="53.25" customHeight="1">
      <c r="A31" s="64"/>
      <c r="B31" s="10" t="s">
        <v>302</v>
      </c>
      <c r="C31" s="14" t="s">
        <v>78</v>
      </c>
      <c r="D31" s="13" t="s">
        <v>73</v>
      </c>
      <c r="E31" s="15">
        <v>2</v>
      </c>
      <c r="F31" s="15">
        <v>2</v>
      </c>
      <c r="G31" s="15">
        <v>2</v>
      </c>
      <c r="H31" s="15">
        <v>0</v>
      </c>
      <c r="I31" s="15"/>
      <c r="J31" s="15">
        <v>0</v>
      </c>
      <c r="K31" s="15">
        <f t="shared" si="0"/>
        <v>0</v>
      </c>
      <c r="L31" s="56">
        <f t="shared" si="1"/>
        <v>0</v>
      </c>
      <c r="M31" s="4"/>
    </row>
    <row r="32" spans="1:13" s="3" customFormat="1" ht="52.5" customHeight="1">
      <c r="A32" s="64"/>
      <c r="B32" s="10" t="s">
        <v>363</v>
      </c>
      <c r="C32" s="14" t="s">
        <v>79</v>
      </c>
      <c r="D32" s="13" t="s">
        <v>73</v>
      </c>
      <c r="E32" s="15">
        <v>0</v>
      </c>
      <c r="F32" s="16">
        <v>1</v>
      </c>
      <c r="G32" s="16">
        <v>1</v>
      </c>
      <c r="H32" s="15">
        <v>0</v>
      </c>
      <c r="I32" s="15"/>
      <c r="J32" s="15">
        <v>0</v>
      </c>
      <c r="K32" s="15">
        <f t="shared" si="0"/>
        <v>0</v>
      </c>
      <c r="L32" s="56">
        <f t="shared" si="1"/>
        <v>0</v>
      </c>
      <c r="M32" s="4"/>
    </row>
    <row r="33" spans="1:13" s="3" customFormat="1" ht="50.25" customHeight="1">
      <c r="A33" s="64" t="s">
        <v>241</v>
      </c>
      <c r="B33" s="10" t="s">
        <v>121</v>
      </c>
      <c r="C33" s="14" t="s">
        <v>80</v>
      </c>
      <c r="D33" s="13" t="s">
        <v>73</v>
      </c>
      <c r="E33" s="15"/>
      <c r="F33" s="15"/>
      <c r="G33" s="15"/>
      <c r="H33" s="15">
        <v>0</v>
      </c>
      <c r="I33" s="15"/>
      <c r="J33" s="15">
        <v>0</v>
      </c>
      <c r="K33" s="15">
        <f t="shared" si="0"/>
        <v>0</v>
      </c>
      <c r="L33" s="56">
        <f t="shared" si="1"/>
        <v>0</v>
      </c>
      <c r="M33" s="4"/>
    </row>
    <row r="34" spans="1:13" s="3" customFormat="1" ht="53.25" customHeight="1">
      <c r="A34" s="64"/>
      <c r="B34" s="10" t="s">
        <v>247</v>
      </c>
      <c r="C34" s="14" t="s">
        <v>81</v>
      </c>
      <c r="D34" s="13" t="s">
        <v>73</v>
      </c>
      <c r="E34" s="15">
        <v>0</v>
      </c>
      <c r="F34" s="15">
        <v>1</v>
      </c>
      <c r="G34" s="15">
        <v>1</v>
      </c>
      <c r="H34" s="15">
        <v>2000</v>
      </c>
      <c r="I34" s="15">
        <v>0</v>
      </c>
      <c r="J34" s="15">
        <v>0</v>
      </c>
      <c r="K34" s="15">
        <f t="shared" si="0"/>
        <v>2000</v>
      </c>
      <c r="L34" s="56">
        <f t="shared" si="1"/>
        <v>2000</v>
      </c>
      <c r="M34" s="4"/>
    </row>
    <row r="35" spans="1:13" s="3" customFormat="1" ht="53.25" customHeight="1">
      <c r="A35" s="64"/>
      <c r="B35" s="10" t="s">
        <v>248</v>
      </c>
      <c r="C35" s="14" t="s">
        <v>82</v>
      </c>
      <c r="D35" s="13" t="s">
        <v>75</v>
      </c>
      <c r="E35" s="15">
        <v>0</v>
      </c>
      <c r="F35" s="15">
        <v>4</v>
      </c>
      <c r="G35" s="15">
        <v>4</v>
      </c>
      <c r="H35" s="15">
        <v>0</v>
      </c>
      <c r="I35" s="15">
        <v>1500</v>
      </c>
      <c r="J35" s="15">
        <v>0</v>
      </c>
      <c r="K35" s="15">
        <f t="shared" si="0"/>
        <v>1500</v>
      </c>
      <c r="L35" s="56">
        <f t="shared" si="1"/>
        <v>1500</v>
      </c>
      <c r="M35" s="4"/>
    </row>
    <row r="36" spans="1:13" s="3" customFormat="1" ht="63" customHeight="1">
      <c r="A36" s="26" t="s">
        <v>242</v>
      </c>
      <c r="B36" s="10" t="s">
        <v>303</v>
      </c>
      <c r="C36" s="14" t="s">
        <v>70</v>
      </c>
      <c r="D36" s="25" t="s">
        <v>73</v>
      </c>
      <c r="E36" s="15">
        <v>80</v>
      </c>
      <c r="F36" s="15">
        <v>195</v>
      </c>
      <c r="G36" s="15">
        <v>195</v>
      </c>
      <c r="H36" s="15">
        <v>15000</v>
      </c>
      <c r="I36" s="15">
        <f>10000+24000</f>
        <v>34000</v>
      </c>
      <c r="J36" s="15"/>
      <c r="K36" s="15">
        <f>H36+I36+J36</f>
        <v>49000</v>
      </c>
      <c r="L36" s="56">
        <f t="shared" si="1"/>
        <v>49000</v>
      </c>
      <c r="M36" s="4"/>
    </row>
    <row r="37" spans="1:13" s="3" customFormat="1" ht="67.5" customHeight="1">
      <c r="A37" s="26" t="s">
        <v>243</v>
      </c>
      <c r="B37" s="10" t="s">
        <v>304</v>
      </c>
      <c r="C37" s="14" t="s">
        <v>71</v>
      </c>
      <c r="D37" s="25" t="s">
        <v>73</v>
      </c>
      <c r="E37" s="15">
        <v>2</v>
      </c>
      <c r="F37" s="15">
        <v>2</v>
      </c>
      <c r="G37" s="15">
        <v>2</v>
      </c>
      <c r="H37" s="15">
        <f>4000</f>
        <v>4000</v>
      </c>
      <c r="I37" s="15">
        <f>10000+15810</f>
        <v>25810</v>
      </c>
      <c r="J37" s="15">
        <v>0</v>
      </c>
      <c r="K37" s="15">
        <f aca="true" t="shared" si="2" ref="K37:K92">H37+I37+J37</f>
        <v>29810</v>
      </c>
      <c r="L37" s="56">
        <f t="shared" si="1"/>
        <v>29810</v>
      </c>
      <c r="M37" s="4"/>
    </row>
    <row r="38" spans="1:13" s="3" customFormat="1" ht="69" customHeight="1">
      <c r="A38" s="26" t="s">
        <v>244</v>
      </c>
      <c r="B38" s="10" t="s">
        <v>50</v>
      </c>
      <c r="C38" s="14" t="s">
        <v>370</v>
      </c>
      <c r="D38" s="13" t="s">
        <v>73</v>
      </c>
      <c r="E38" s="15">
        <v>2</v>
      </c>
      <c r="F38" s="15">
        <v>2</v>
      </c>
      <c r="G38" s="15">
        <v>2</v>
      </c>
      <c r="H38" s="15">
        <v>10300</v>
      </c>
      <c r="I38" s="15">
        <v>0</v>
      </c>
      <c r="J38" s="15">
        <v>0</v>
      </c>
      <c r="K38" s="15">
        <f t="shared" si="2"/>
        <v>10300</v>
      </c>
      <c r="L38" s="56">
        <f t="shared" si="1"/>
        <v>10300</v>
      </c>
      <c r="M38" s="4"/>
    </row>
    <row r="39" spans="1:13" s="3" customFormat="1" ht="62.25" customHeight="1">
      <c r="A39" s="64" t="s">
        <v>245</v>
      </c>
      <c r="B39" s="10" t="s">
        <v>51</v>
      </c>
      <c r="C39" s="14" t="s">
        <v>76</v>
      </c>
      <c r="D39" s="13" t="s">
        <v>75</v>
      </c>
      <c r="E39" s="15">
        <v>0</v>
      </c>
      <c r="F39" s="15">
        <v>30</v>
      </c>
      <c r="G39" s="15">
        <v>30</v>
      </c>
      <c r="H39" s="15">
        <v>1105</v>
      </c>
      <c r="I39" s="15"/>
      <c r="J39" s="15">
        <v>0</v>
      </c>
      <c r="K39" s="15">
        <f t="shared" si="2"/>
        <v>1105</v>
      </c>
      <c r="L39" s="56">
        <f t="shared" si="1"/>
        <v>1105</v>
      </c>
      <c r="M39" s="4"/>
    </row>
    <row r="40" spans="1:13" s="3" customFormat="1" ht="58.5" customHeight="1">
      <c r="A40" s="64"/>
      <c r="B40" s="10" t="s">
        <v>364</v>
      </c>
      <c r="C40" s="14" t="s">
        <v>77</v>
      </c>
      <c r="D40" s="13" t="s">
        <v>75</v>
      </c>
      <c r="E40" s="15">
        <v>0</v>
      </c>
      <c r="F40" s="15">
        <v>0</v>
      </c>
      <c r="G40" s="15">
        <v>5</v>
      </c>
      <c r="H40" s="15">
        <v>0</v>
      </c>
      <c r="I40" s="15"/>
      <c r="J40" s="15">
        <v>0</v>
      </c>
      <c r="K40" s="15">
        <f t="shared" si="2"/>
        <v>0</v>
      </c>
      <c r="L40" s="56">
        <f t="shared" si="1"/>
        <v>0</v>
      </c>
      <c r="M40" s="4"/>
    </row>
    <row r="41" spans="1:13" s="3" customFormat="1" ht="52.5" customHeight="1">
      <c r="A41" s="26" t="s">
        <v>246</v>
      </c>
      <c r="B41" s="10" t="s">
        <v>52</v>
      </c>
      <c r="C41" s="14" t="s">
        <v>69</v>
      </c>
      <c r="D41" s="25" t="s">
        <v>73</v>
      </c>
      <c r="E41" s="15">
        <v>0</v>
      </c>
      <c r="F41" s="15">
        <v>400</v>
      </c>
      <c r="G41" s="15">
        <v>400</v>
      </c>
      <c r="H41" s="15">
        <v>0</v>
      </c>
      <c r="I41" s="15"/>
      <c r="J41" s="15">
        <v>0</v>
      </c>
      <c r="K41" s="15">
        <f t="shared" si="2"/>
        <v>0</v>
      </c>
      <c r="L41" s="56">
        <f t="shared" si="1"/>
        <v>0</v>
      </c>
      <c r="M41" s="4"/>
    </row>
    <row r="42" spans="1:13" s="5" customFormat="1" ht="15" customHeight="1">
      <c r="A42" s="17"/>
      <c r="B42" s="64" t="s">
        <v>308</v>
      </c>
      <c r="C42" s="64"/>
      <c r="D42" s="13"/>
      <c r="E42" s="15"/>
      <c r="F42" s="15"/>
      <c r="G42" s="15"/>
      <c r="H42" s="56">
        <f>SUM(H29:H41)</f>
        <v>33405</v>
      </c>
      <c r="I42" s="56">
        <f>SUM(I29:I41)</f>
        <v>69633</v>
      </c>
      <c r="J42" s="56">
        <f>SUM(J29:J41)</f>
        <v>0</v>
      </c>
      <c r="K42" s="56">
        <f>SUM(K29:K41)</f>
        <v>103038</v>
      </c>
      <c r="L42" s="56">
        <f>SUM(L29:L41)</f>
        <v>103038</v>
      </c>
      <c r="M42" s="4"/>
    </row>
    <row r="43" spans="1:13" s="3" customFormat="1" ht="55.5" customHeight="1">
      <c r="A43" s="64" t="s">
        <v>249</v>
      </c>
      <c r="B43" s="10" t="s">
        <v>122</v>
      </c>
      <c r="C43" s="14" t="s">
        <v>372</v>
      </c>
      <c r="D43" s="13" t="s">
        <v>73</v>
      </c>
      <c r="E43" s="16">
        <v>1</v>
      </c>
      <c r="F43" s="16">
        <v>1</v>
      </c>
      <c r="G43" s="16">
        <v>1</v>
      </c>
      <c r="H43" s="15">
        <v>592772</v>
      </c>
      <c r="I43" s="15">
        <v>0</v>
      </c>
      <c r="J43" s="15">
        <v>0</v>
      </c>
      <c r="K43" s="15">
        <f t="shared" si="2"/>
        <v>592772</v>
      </c>
      <c r="L43" s="56">
        <f t="shared" si="1"/>
        <v>592772</v>
      </c>
      <c r="M43" s="4"/>
    </row>
    <row r="44" spans="1:13" s="3" customFormat="1" ht="55.5" customHeight="1">
      <c r="A44" s="64"/>
      <c r="B44" s="10" t="s">
        <v>257</v>
      </c>
      <c r="C44" s="14" t="s">
        <v>377</v>
      </c>
      <c r="D44" s="13" t="s">
        <v>75</v>
      </c>
      <c r="E44" s="15">
        <v>0</v>
      </c>
      <c r="F44" s="15">
        <v>86</v>
      </c>
      <c r="G44" s="15">
        <v>86</v>
      </c>
      <c r="H44" s="15">
        <v>0</v>
      </c>
      <c r="I44" s="15"/>
      <c r="J44" s="15">
        <v>0</v>
      </c>
      <c r="K44" s="15">
        <f t="shared" si="2"/>
        <v>0</v>
      </c>
      <c r="L44" s="56">
        <f t="shared" si="1"/>
        <v>0</v>
      </c>
      <c r="M44" s="4"/>
    </row>
    <row r="45" spans="1:13" s="3" customFormat="1" ht="55.5" customHeight="1">
      <c r="A45" s="64" t="s">
        <v>250</v>
      </c>
      <c r="B45" s="10" t="s">
        <v>251</v>
      </c>
      <c r="C45" s="14" t="s">
        <v>378</v>
      </c>
      <c r="D45" s="13" t="s">
        <v>75</v>
      </c>
      <c r="E45" s="15">
        <v>0</v>
      </c>
      <c r="F45" s="16">
        <v>1</v>
      </c>
      <c r="G45" s="16">
        <v>1</v>
      </c>
      <c r="H45" s="15">
        <v>17520</v>
      </c>
      <c r="I45" s="15">
        <v>0</v>
      </c>
      <c r="J45" s="15">
        <v>0</v>
      </c>
      <c r="K45" s="15">
        <f t="shared" si="2"/>
        <v>17520</v>
      </c>
      <c r="L45" s="56">
        <f t="shared" si="1"/>
        <v>17520</v>
      </c>
      <c r="M45" s="4"/>
    </row>
    <row r="46" spans="1:13" s="3" customFormat="1" ht="63.75" customHeight="1">
      <c r="A46" s="64"/>
      <c r="B46" s="10" t="s">
        <v>252</v>
      </c>
      <c r="C46" s="14" t="s">
        <v>379</v>
      </c>
      <c r="D46" s="13" t="s">
        <v>75</v>
      </c>
      <c r="E46" s="15">
        <v>0</v>
      </c>
      <c r="F46" s="57">
        <v>1</v>
      </c>
      <c r="G46" s="57">
        <v>1</v>
      </c>
      <c r="H46" s="15">
        <v>1000</v>
      </c>
      <c r="I46" s="15"/>
      <c r="J46" s="15">
        <v>0</v>
      </c>
      <c r="K46" s="15">
        <f t="shared" si="2"/>
        <v>1000</v>
      </c>
      <c r="L46" s="56">
        <f t="shared" si="1"/>
        <v>1000</v>
      </c>
      <c r="M46" s="4"/>
    </row>
    <row r="47" spans="1:13" s="3" customFormat="1" ht="71.25" customHeight="1">
      <c r="A47" s="64"/>
      <c r="B47" s="10" t="s">
        <v>253</v>
      </c>
      <c r="C47" s="14" t="s">
        <v>380</v>
      </c>
      <c r="D47" s="13" t="s">
        <v>75</v>
      </c>
      <c r="E47" s="15">
        <v>0</v>
      </c>
      <c r="F47" s="16">
        <v>1</v>
      </c>
      <c r="G47" s="15">
        <v>0</v>
      </c>
      <c r="H47" s="15">
        <v>0</v>
      </c>
      <c r="I47" s="15">
        <v>0</v>
      </c>
      <c r="J47" s="15">
        <v>0</v>
      </c>
      <c r="K47" s="15">
        <f t="shared" si="2"/>
        <v>0</v>
      </c>
      <c r="L47" s="56">
        <f t="shared" si="1"/>
        <v>0</v>
      </c>
      <c r="M47" s="4"/>
    </row>
    <row r="48" spans="1:13" s="3" customFormat="1" ht="117.75" customHeight="1">
      <c r="A48" s="26" t="s">
        <v>254</v>
      </c>
      <c r="B48" s="10" t="s">
        <v>258</v>
      </c>
      <c r="C48" s="14" t="s">
        <v>381</v>
      </c>
      <c r="D48" s="13" t="s">
        <v>73</v>
      </c>
      <c r="E48" s="16">
        <v>1</v>
      </c>
      <c r="F48" s="16">
        <v>1</v>
      </c>
      <c r="G48" s="16">
        <v>1</v>
      </c>
      <c r="H48" s="15">
        <v>0</v>
      </c>
      <c r="I48" s="15"/>
      <c r="J48" s="15">
        <v>0</v>
      </c>
      <c r="K48" s="15">
        <f t="shared" si="2"/>
        <v>0</v>
      </c>
      <c r="L48" s="56">
        <f t="shared" si="1"/>
        <v>0</v>
      </c>
      <c r="M48" s="4"/>
    </row>
    <row r="49" spans="1:13" s="3" customFormat="1" ht="57.75" customHeight="1">
      <c r="A49" s="64" t="s">
        <v>255</v>
      </c>
      <c r="B49" s="10" t="s">
        <v>259</v>
      </c>
      <c r="C49" s="14" t="s">
        <v>382</v>
      </c>
      <c r="D49" s="13" t="s">
        <v>75</v>
      </c>
      <c r="E49" s="15">
        <v>0</v>
      </c>
      <c r="F49" s="15">
        <v>10</v>
      </c>
      <c r="G49" s="15">
        <v>10</v>
      </c>
      <c r="H49" s="15">
        <v>0</v>
      </c>
      <c r="I49" s="15">
        <v>0</v>
      </c>
      <c r="J49" s="15"/>
      <c r="K49" s="15">
        <f t="shared" si="2"/>
        <v>0</v>
      </c>
      <c r="L49" s="56">
        <f t="shared" si="1"/>
        <v>0</v>
      </c>
      <c r="M49" s="4"/>
    </row>
    <row r="50" spans="1:13" s="3" customFormat="1" ht="51" customHeight="1">
      <c r="A50" s="64"/>
      <c r="B50" s="10" t="s">
        <v>260</v>
      </c>
      <c r="C50" s="14" t="s">
        <v>383</v>
      </c>
      <c r="D50" s="13" t="s">
        <v>75</v>
      </c>
      <c r="E50" s="15">
        <v>0</v>
      </c>
      <c r="F50" s="15">
        <v>0</v>
      </c>
      <c r="G50" s="15">
        <v>3</v>
      </c>
      <c r="H50" s="15">
        <v>0</v>
      </c>
      <c r="I50" s="15"/>
      <c r="J50" s="15"/>
      <c r="K50" s="15">
        <f t="shared" si="2"/>
        <v>0</v>
      </c>
      <c r="L50" s="56">
        <f t="shared" si="1"/>
        <v>0</v>
      </c>
      <c r="M50" s="4"/>
    </row>
    <row r="51" spans="1:13" s="3" customFormat="1" ht="63.75" customHeight="1">
      <c r="A51" s="26" t="s">
        <v>256</v>
      </c>
      <c r="B51" s="10" t="s">
        <v>261</v>
      </c>
      <c r="C51" s="14" t="s">
        <v>384</v>
      </c>
      <c r="D51" s="13" t="s">
        <v>75</v>
      </c>
      <c r="E51" s="15">
        <v>0</v>
      </c>
      <c r="F51" s="16">
        <v>1</v>
      </c>
      <c r="G51" s="15">
        <v>0</v>
      </c>
      <c r="H51" s="15">
        <v>0</v>
      </c>
      <c r="I51" s="15">
        <v>0</v>
      </c>
      <c r="J51" s="15">
        <v>0</v>
      </c>
      <c r="K51" s="15">
        <f t="shared" si="2"/>
        <v>0</v>
      </c>
      <c r="L51" s="56">
        <f t="shared" si="1"/>
        <v>0</v>
      </c>
      <c r="M51" s="4"/>
    </row>
    <row r="52" spans="1:13" s="5" customFormat="1" ht="15" customHeight="1">
      <c r="A52" s="17"/>
      <c r="B52" s="69" t="s">
        <v>309</v>
      </c>
      <c r="C52" s="69"/>
      <c r="D52" s="22"/>
      <c r="E52" s="27"/>
      <c r="F52" s="27"/>
      <c r="G52" s="27"/>
      <c r="H52" s="21">
        <f>SUM(H43:H51)</f>
        <v>611292</v>
      </c>
      <c r="I52" s="21">
        <f>SUM(I43:I51)</f>
        <v>0</v>
      </c>
      <c r="J52" s="21">
        <f>SUM(J43:J51)</f>
        <v>0</v>
      </c>
      <c r="K52" s="21">
        <f>SUM(K43:K51)</f>
        <v>611292</v>
      </c>
      <c r="L52" s="21">
        <f>SUM(L43:L51)</f>
        <v>611292</v>
      </c>
      <c r="M52" s="4"/>
    </row>
    <row r="53" spans="1:13" s="3" customFormat="1" ht="141.75" customHeight="1">
      <c r="A53" s="26" t="s">
        <v>262</v>
      </c>
      <c r="B53" s="10" t="s">
        <v>53</v>
      </c>
      <c r="C53" s="14" t="s">
        <v>103</v>
      </c>
      <c r="D53" s="25" t="s">
        <v>73</v>
      </c>
      <c r="E53" s="15">
        <v>475</v>
      </c>
      <c r="F53" s="15">
        <v>475</v>
      </c>
      <c r="G53" s="15">
        <v>475</v>
      </c>
      <c r="H53" s="15">
        <v>5691</v>
      </c>
      <c r="I53" s="15">
        <v>0</v>
      </c>
      <c r="J53" s="15">
        <v>0</v>
      </c>
      <c r="K53" s="15">
        <f t="shared" si="2"/>
        <v>5691</v>
      </c>
      <c r="L53" s="56">
        <f t="shared" si="1"/>
        <v>5691</v>
      </c>
      <c r="M53" s="4"/>
    </row>
    <row r="54" spans="1:13" s="3" customFormat="1" ht="66" customHeight="1">
      <c r="A54" s="64" t="s">
        <v>263</v>
      </c>
      <c r="B54" s="10" t="s">
        <v>54</v>
      </c>
      <c r="C54" s="14" t="s">
        <v>104</v>
      </c>
      <c r="D54" s="25" t="s">
        <v>73</v>
      </c>
      <c r="E54" s="15">
        <v>100</v>
      </c>
      <c r="F54" s="15">
        <v>100</v>
      </c>
      <c r="G54" s="15">
        <v>100</v>
      </c>
      <c r="H54" s="15">
        <v>0</v>
      </c>
      <c r="I54" s="15">
        <v>0</v>
      </c>
      <c r="J54" s="15"/>
      <c r="K54" s="15">
        <f t="shared" si="2"/>
        <v>0</v>
      </c>
      <c r="L54" s="56">
        <f t="shared" si="1"/>
        <v>0</v>
      </c>
      <c r="M54" s="4"/>
    </row>
    <row r="55" spans="1:13" s="3" customFormat="1" ht="90" customHeight="1">
      <c r="A55" s="64"/>
      <c r="B55" s="10" t="s">
        <v>265</v>
      </c>
      <c r="C55" s="14" t="s">
        <v>350</v>
      </c>
      <c r="D55" s="25" t="s">
        <v>75</v>
      </c>
      <c r="E55" s="15">
        <v>0</v>
      </c>
      <c r="F55" s="16">
        <v>1</v>
      </c>
      <c r="G55" s="16">
        <v>1</v>
      </c>
      <c r="H55" s="15">
        <v>0</v>
      </c>
      <c r="I55" s="15"/>
      <c r="J55" s="15">
        <v>0</v>
      </c>
      <c r="K55" s="15">
        <f t="shared" si="2"/>
        <v>0</v>
      </c>
      <c r="L55" s="56">
        <f t="shared" si="1"/>
        <v>0</v>
      </c>
      <c r="M55" s="4"/>
    </row>
    <row r="56" spans="1:13" s="3" customFormat="1" ht="63.75" customHeight="1">
      <c r="A56" s="64" t="s">
        <v>264</v>
      </c>
      <c r="B56" s="10" t="s">
        <v>266</v>
      </c>
      <c r="C56" s="14" t="s">
        <v>351</v>
      </c>
      <c r="D56" s="25" t="s">
        <v>75</v>
      </c>
      <c r="E56" s="15">
        <v>0</v>
      </c>
      <c r="F56" s="15">
        <v>4</v>
      </c>
      <c r="G56" s="15">
        <v>0</v>
      </c>
      <c r="H56" s="15"/>
      <c r="I56" s="15">
        <v>0</v>
      </c>
      <c r="J56" s="15"/>
      <c r="K56" s="15">
        <f t="shared" si="2"/>
        <v>0</v>
      </c>
      <c r="L56" s="56">
        <f t="shared" si="1"/>
        <v>0</v>
      </c>
      <c r="M56" s="4"/>
    </row>
    <row r="57" spans="1:13" s="3" customFormat="1" ht="51" customHeight="1">
      <c r="A57" s="64"/>
      <c r="B57" s="10" t="s">
        <v>267</v>
      </c>
      <c r="C57" s="14" t="s">
        <v>352</v>
      </c>
      <c r="D57" s="25" t="s">
        <v>75</v>
      </c>
      <c r="E57" s="15">
        <v>0</v>
      </c>
      <c r="F57" s="15">
        <v>1</v>
      </c>
      <c r="G57" s="15">
        <v>1</v>
      </c>
      <c r="H57" s="15">
        <v>0</v>
      </c>
      <c r="I57" s="15">
        <v>0</v>
      </c>
      <c r="J57" s="15"/>
      <c r="K57" s="15">
        <f t="shared" si="2"/>
        <v>0</v>
      </c>
      <c r="L57" s="56">
        <f t="shared" si="1"/>
        <v>0</v>
      </c>
      <c r="M57" s="4"/>
    </row>
    <row r="58" spans="1:13" s="5" customFormat="1" ht="15" customHeight="1">
      <c r="A58" s="17"/>
      <c r="B58" s="69" t="s">
        <v>310</v>
      </c>
      <c r="C58" s="69"/>
      <c r="D58" s="22"/>
      <c r="E58" s="27"/>
      <c r="F58" s="27"/>
      <c r="G58" s="27"/>
      <c r="H58" s="21">
        <f>SUM(H53:H57)</f>
        <v>5691</v>
      </c>
      <c r="I58" s="21">
        <f>SUM(I53:I57)</f>
        <v>0</v>
      </c>
      <c r="J58" s="21">
        <f>SUM(J53:J57)</f>
        <v>0</v>
      </c>
      <c r="K58" s="21">
        <f>SUM(K53:K57)</f>
        <v>5691</v>
      </c>
      <c r="L58" s="21">
        <f>SUM(L53:L57)</f>
        <v>5691</v>
      </c>
      <c r="M58" s="4"/>
    </row>
    <row r="59" spans="1:13" s="3" customFormat="1" ht="53.25" customHeight="1">
      <c r="A59" s="64" t="s">
        <v>268</v>
      </c>
      <c r="B59" s="10" t="s">
        <v>55</v>
      </c>
      <c r="C59" s="14" t="s">
        <v>113</v>
      </c>
      <c r="D59" s="25" t="s">
        <v>73</v>
      </c>
      <c r="E59" s="15">
        <v>0</v>
      </c>
      <c r="F59" s="15">
        <v>1</v>
      </c>
      <c r="G59" s="15">
        <v>1</v>
      </c>
      <c r="H59" s="15">
        <v>12000</v>
      </c>
      <c r="I59" s="15"/>
      <c r="J59" s="15">
        <v>0</v>
      </c>
      <c r="K59" s="15">
        <f t="shared" si="2"/>
        <v>12000</v>
      </c>
      <c r="L59" s="56">
        <f t="shared" si="1"/>
        <v>12000</v>
      </c>
      <c r="M59" s="4"/>
    </row>
    <row r="60" spans="1:13" s="3" customFormat="1" ht="71.25" customHeight="1">
      <c r="A60" s="64"/>
      <c r="B60" s="10" t="s">
        <v>56</v>
      </c>
      <c r="C60" s="14" t="s">
        <v>114</v>
      </c>
      <c r="D60" s="25" t="s">
        <v>75</v>
      </c>
      <c r="E60" s="16">
        <v>0.05</v>
      </c>
      <c r="F60" s="16">
        <v>1</v>
      </c>
      <c r="G60" s="16">
        <v>1</v>
      </c>
      <c r="H60" s="15">
        <v>0</v>
      </c>
      <c r="I60" s="15"/>
      <c r="J60" s="15">
        <v>0</v>
      </c>
      <c r="K60" s="15">
        <f t="shared" si="2"/>
        <v>0</v>
      </c>
      <c r="L60" s="56">
        <f t="shared" si="1"/>
        <v>0</v>
      </c>
      <c r="M60" s="4"/>
    </row>
    <row r="61" spans="1:13" s="3" customFormat="1" ht="61.5" customHeight="1">
      <c r="A61" s="64"/>
      <c r="B61" s="10" t="s">
        <v>57</v>
      </c>
      <c r="C61" s="14" t="s">
        <v>115</v>
      </c>
      <c r="D61" s="25" t="s">
        <v>75</v>
      </c>
      <c r="E61" s="15">
        <v>20</v>
      </c>
      <c r="F61" s="15">
        <v>100</v>
      </c>
      <c r="G61" s="15">
        <v>100</v>
      </c>
      <c r="H61" s="15">
        <v>0</v>
      </c>
      <c r="I61" s="15"/>
      <c r="J61" s="15">
        <v>0</v>
      </c>
      <c r="K61" s="15">
        <f t="shared" si="2"/>
        <v>0</v>
      </c>
      <c r="L61" s="56">
        <f t="shared" si="1"/>
        <v>0</v>
      </c>
      <c r="M61" s="4"/>
    </row>
    <row r="62" spans="1:13" s="3" customFormat="1" ht="72" customHeight="1">
      <c r="A62" s="64"/>
      <c r="B62" s="10" t="s">
        <v>58</v>
      </c>
      <c r="C62" s="14" t="s">
        <v>116</v>
      </c>
      <c r="D62" s="25" t="s">
        <v>75</v>
      </c>
      <c r="E62" s="15">
        <v>0</v>
      </c>
      <c r="F62" s="15">
        <v>100</v>
      </c>
      <c r="G62" s="15">
        <v>100</v>
      </c>
      <c r="H62" s="15"/>
      <c r="I62" s="15"/>
      <c r="J62" s="15">
        <v>0</v>
      </c>
      <c r="K62" s="15">
        <f t="shared" si="2"/>
        <v>0</v>
      </c>
      <c r="L62" s="56">
        <f t="shared" si="1"/>
        <v>0</v>
      </c>
      <c r="M62" s="4"/>
    </row>
    <row r="63" spans="1:13" s="3" customFormat="1" ht="78.75" customHeight="1">
      <c r="A63" s="64" t="s">
        <v>269</v>
      </c>
      <c r="B63" s="11" t="s">
        <v>65</v>
      </c>
      <c r="C63" s="14" t="s">
        <v>117</v>
      </c>
      <c r="D63" s="25" t="s">
        <v>75</v>
      </c>
      <c r="E63" s="15">
        <v>0</v>
      </c>
      <c r="F63" s="15">
        <v>4</v>
      </c>
      <c r="G63" s="15">
        <v>4</v>
      </c>
      <c r="H63" s="15">
        <v>2000</v>
      </c>
      <c r="I63" s="15"/>
      <c r="J63" s="15">
        <v>0</v>
      </c>
      <c r="K63" s="15">
        <f t="shared" si="2"/>
        <v>2000</v>
      </c>
      <c r="L63" s="56">
        <f t="shared" si="1"/>
        <v>2000</v>
      </c>
      <c r="M63" s="4"/>
    </row>
    <row r="64" spans="1:13" s="3" customFormat="1" ht="68.25" customHeight="1">
      <c r="A64" s="64"/>
      <c r="B64" s="10" t="s">
        <v>59</v>
      </c>
      <c r="C64" s="14" t="s">
        <v>118</v>
      </c>
      <c r="D64" s="25" t="s">
        <v>75</v>
      </c>
      <c r="E64" s="15">
        <v>1</v>
      </c>
      <c r="F64" s="15">
        <v>4</v>
      </c>
      <c r="G64" s="15">
        <v>4</v>
      </c>
      <c r="H64" s="15">
        <v>2000</v>
      </c>
      <c r="I64" s="15"/>
      <c r="J64" s="15">
        <v>0</v>
      </c>
      <c r="K64" s="15">
        <f t="shared" si="2"/>
        <v>2000</v>
      </c>
      <c r="L64" s="56">
        <f t="shared" si="1"/>
        <v>2000</v>
      </c>
      <c r="M64" s="4"/>
    </row>
    <row r="65" spans="1:13" s="3" customFormat="1" ht="108.75" customHeight="1">
      <c r="A65" s="64"/>
      <c r="B65" s="10" t="s">
        <v>60</v>
      </c>
      <c r="C65" s="14" t="s">
        <v>119</v>
      </c>
      <c r="D65" s="25" t="s">
        <v>75</v>
      </c>
      <c r="E65" s="15">
        <v>0</v>
      </c>
      <c r="F65" s="15">
        <v>4</v>
      </c>
      <c r="G65" s="15">
        <v>4</v>
      </c>
      <c r="H65" s="15">
        <v>5000</v>
      </c>
      <c r="I65" s="15"/>
      <c r="J65" s="15">
        <v>0</v>
      </c>
      <c r="K65" s="15">
        <f t="shared" si="2"/>
        <v>5000</v>
      </c>
      <c r="L65" s="56">
        <f t="shared" si="1"/>
        <v>5000</v>
      </c>
      <c r="M65" s="4"/>
    </row>
    <row r="66" spans="1:13" s="3" customFormat="1" ht="61.5" customHeight="1">
      <c r="A66" s="64"/>
      <c r="B66" s="10" t="s">
        <v>61</v>
      </c>
      <c r="C66" s="14" t="s">
        <v>120</v>
      </c>
      <c r="D66" s="25" t="s">
        <v>75</v>
      </c>
      <c r="E66" s="15">
        <v>0</v>
      </c>
      <c r="F66" s="15">
        <v>4</v>
      </c>
      <c r="G66" s="15">
        <v>4</v>
      </c>
      <c r="H66" s="15">
        <v>2000</v>
      </c>
      <c r="I66" s="15"/>
      <c r="J66" s="15">
        <v>0</v>
      </c>
      <c r="K66" s="15">
        <f t="shared" si="2"/>
        <v>2000</v>
      </c>
      <c r="L66" s="56">
        <f t="shared" si="1"/>
        <v>2000</v>
      </c>
      <c r="M66" s="4"/>
    </row>
    <row r="67" spans="1:13" s="3" customFormat="1" ht="73.5" customHeight="1">
      <c r="A67" s="64"/>
      <c r="B67" s="10" t="s">
        <v>64</v>
      </c>
      <c r="C67" s="14" t="s">
        <v>329</v>
      </c>
      <c r="D67" s="25" t="s">
        <v>75</v>
      </c>
      <c r="E67" s="15">
        <v>0</v>
      </c>
      <c r="F67" s="15">
        <v>4</v>
      </c>
      <c r="G67" s="15">
        <v>4</v>
      </c>
      <c r="H67" s="15">
        <v>2000</v>
      </c>
      <c r="I67" s="15"/>
      <c r="J67" s="15">
        <v>0</v>
      </c>
      <c r="K67" s="15">
        <f t="shared" si="2"/>
        <v>2000</v>
      </c>
      <c r="L67" s="56">
        <f t="shared" si="1"/>
        <v>2000</v>
      </c>
      <c r="M67" s="4"/>
    </row>
    <row r="68" spans="1:13" s="5" customFormat="1" ht="15" customHeight="1">
      <c r="A68" s="17"/>
      <c r="B68" s="69" t="s">
        <v>311</v>
      </c>
      <c r="C68" s="69"/>
      <c r="D68" s="51"/>
      <c r="E68" s="27"/>
      <c r="F68" s="27"/>
      <c r="G68" s="27"/>
      <c r="H68" s="21">
        <f>SUM(H59:H67)</f>
        <v>25000</v>
      </c>
      <c r="I68" s="21">
        <f>SUM(I59:I67)</f>
        <v>0</v>
      </c>
      <c r="J68" s="21">
        <f>SUM(J59:J67)</f>
        <v>0</v>
      </c>
      <c r="K68" s="21">
        <f>SUM(K59:K67)</f>
        <v>25000</v>
      </c>
      <c r="L68" s="21">
        <f>SUM(L59:L67)</f>
        <v>25000</v>
      </c>
      <c r="M68" s="4"/>
    </row>
    <row r="69" spans="1:13" s="7" customFormat="1" ht="52.5" customHeight="1">
      <c r="A69" s="64" t="s">
        <v>270</v>
      </c>
      <c r="B69" s="10" t="s">
        <v>271</v>
      </c>
      <c r="C69" s="14" t="s">
        <v>330</v>
      </c>
      <c r="D69" s="25" t="s">
        <v>75</v>
      </c>
      <c r="E69" s="15">
        <v>0</v>
      </c>
      <c r="F69" s="15">
        <v>4</v>
      </c>
      <c r="G69" s="15">
        <v>4</v>
      </c>
      <c r="H69" s="15"/>
      <c r="I69" s="15"/>
      <c r="J69" s="15"/>
      <c r="K69" s="15">
        <f t="shared" si="2"/>
        <v>0</v>
      </c>
      <c r="L69" s="56">
        <f t="shared" si="1"/>
        <v>0</v>
      </c>
      <c r="M69" s="4"/>
    </row>
    <row r="70" spans="1:13" s="7" customFormat="1" ht="53.25" customHeight="1">
      <c r="A70" s="64"/>
      <c r="B70" s="10" t="s">
        <v>345</v>
      </c>
      <c r="C70" s="14" t="s">
        <v>331</v>
      </c>
      <c r="D70" s="25" t="s">
        <v>73</v>
      </c>
      <c r="E70" s="15">
        <v>160</v>
      </c>
      <c r="F70" s="15">
        <v>163</v>
      </c>
      <c r="G70" s="15">
        <v>163</v>
      </c>
      <c r="H70" s="15">
        <v>48000</v>
      </c>
      <c r="I70" s="15">
        <v>40000</v>
      </c>
      <c r="J70" s="15"/>
      <c r="K70" s="15">
        <f t="shared" si="2"/>
        <v>88000</v>
      </c>
      <c r="L70" s="56">
        <f aca="true" t="shared" si="3" ref="L70:L132">K70</f>
        <v>88000</v>
      </c>
      <c r="M70" s="4"/>
    </row>
    <row r="71" spans="1:13" s="7" customFormat="1" ht="69.75" customHeight="1">
      <c r="A71" s="64"/>
      <c r="B71" s="10" t="s">
        <v>272</v>
      </c>
      <c r="C71" s="14" t="s">
        <v>332</v>
      </c>
      <c r="D71" s="25" t="s">
        <v>75</v>
      </c>
      <c r="E71" s="15">
        <v>0</v>
      </c>
      <c r="F71" s="15">
        <v>4</v>
      </c>
      <c r="G71" s="15">
        <v>4</v>
      </c>
      <c r="H71" s="15"/>
      <c r="I71" s="15">
        <v>300</v>
      </c>
      <c r="J71" s="15"/>
      <c r="K71" s="15">
        <f t="shared" si="2"/>
        <v>300</v>
      </c>
      <c r="L71" s="56">
        <f t="shared" si="3"/>
        <v>300</v>
      </c>
      <c r="M71" s="4"/>
    </row>
    <row r="72" spans="1:13" s="7" customFormat="1" ht="63" customHeight="1">
      <c r="A72" s="64"/>
      <c r="B72" s="10" t="s">
        <v>273</v>
      </c>
      <c r="C72" s="14" t="s">
        <v>333</v>
      </c>
      <c r="D72" s="25" t="s">
        <v>73</v>
      </c>
      <c r="E72" s="15">
        <v>20</v>
      </c>
      <c r="F72" s="15">
        <v>20</v>
      </c>
      <c r="G72" s="15">
        <v>20</v>
      </c>
      <c r="H72" s="15"/>
      <c r="I72" s="15"/>
      <c r="J72" s="15">
        <v>20000</v>
      </c>
      <c r="K72" s="15">
        <f t="shared" si="2"/>
        <v>20000</v>
      </c>
      <c r="L72" s="56">
        <f t="shared" si="3"/>
        <v>20000</v>
      </c>
      <c r="M72" s="4"/>
    </row>
    <row r="73" spans="1:13" s="7" customFormat="1" ht="62.25" customHeight="1">
      <c r="A73" s="64"/>
      <c r="B73" s="10" t="s">
        <v>274</v>
      </c>
      <c r="C73" s="14" t="s">
        <v>334</v>
      </c>
      <c r="D73" s="25" t="s">
        <v>75</v>
      </c>
      <c r="E73" s="15">
        <v>0</v>
      </c>
      <c r="F73" s="15">
        <v>4</v>
      </c>
      <c r="G73" s="15">
        <v>4</v>
      </c>
      <c r="H73" s="15"/>
      <c r="I73" s="15">
        <v>300</v>
      </c>
      <c r="J73" s="15"/>
      <c r="K73" s="15">
        <f t="shared" si="2"/>
        <v>300</v>
      </c>
      <c r="L73" s="56">
        <f t="shared" si="3"/>
        <v>300</v>
      </c>
      <c r="M73" s="4"/>
    </row>
    <row r="74" spans="1:13" s="7" customFormat="1" ht="54.75" customHeight="1">
      <c r="A74" s="64"/>
      <c r="B74" s="10" t="s">
        <v>275</v>
      </c>
      <c r="C74" s="14" t="s">
        <v>335</v>
      </c>
      <c r="D74" s="25" t="s">
        <v>73</v>
      </c>
      <c r="E74" s="15">
        <v>65</v>
      </c>
      <c r="F74" s="15">
        <v>65</v>
      </c>
      <c r="G74" s="15">
        <v>65</v>
      </c>
      <c r="H74" s="15"/>
      <c r="I74" s="15"/>
      <c r="J74" s="15">
        <v>10000</v>
      </c>
      <c r="K74" s="15">
        <f t="shared" si="2"/>
        <v>10000</v>
      </c>
      <c r="L74" s="56">
        <f t="shared" si="3"/>
        <v>10000</v>
      </c>
      <c r="M74" s="4"/>
    </row>
    <row r="75" spans="1:13" s="7" customFormat="1" ht="77.25" customHeight="1">
      <c r="A75" s="64"/>
      <c r="B75" s="10" t="s">
        <v>276</v>
      </c>
      <c r="C75" s="14" t="s">
        <v>336</v>
      </c>
      <c r="D75" s="25" t="s">
        <v>75</v>
      </c>
      <c r="E75" s="15">
        <v>0</v>
      </c>
      <c r="F75" s="15">
        <v>1</v>
      </c>
      <c r="G75" s="15">
        <v>1</v>
      </c>
      <c r="H75" s="15"/>
      <c r="I75" s="15">
        <v>200</v>
      </c>
      <c r="J75" s="15"/>
      <c r="K75" s="15">
        <f t="shared" si="2"/>
        <v>200</v>
      </c>
      <c r="L75" s="56">
        <f t="shared" si="3"/>
        <v>200</v>
      </c>
      <c r="M75" s="4"/>
    </row>
    <row r="76" spans="1:13" s="7" customFormat="1" ht="57.75" customHeight="1">
      <c r="A76" s="64" t="s">
        <v>277</v>
      </c>
      <c r="B76" s="10" t="s">
        <v>123</v>
      </c>
      <c r="C76" s="14" t="s">
        <v>337</v>
      </c>
      <c r="D76" s="25" t="s">
        <v>73</v>
      </c>
      <c r="E76" s="16">
        <v>1</v>
      </c>
      <c r="F76" s="16">
        <v>1</v>
      </c>
      <c r="G76" s="16">
        <v>1</v>
      </c>
      <c r="H76" s="15">
        <v>8000</v>
      </c>
      <c r="I76" s="15">
        <v>0</v>
      </c>
      <c r="J76" s="15">
        <v>0</v>
      </c>
      <c r="K76" s="15">
        <f t="shared" si="2"/>
        <v>8000</v>
      </c>
      <c r="L76" s="56">
        <f t="shared" si="3"/>
        <v>8000</v>
      </c>
      <c r="M76" s="4"/>
    </row>
    <row r="77" spans="1:13" s="3" customFormat="1" ht="61.5" customHeight="1">
      <c r="A77" s="64"/>
      <c r="B77" s="10" t="s">
        <v>278</v>
      </c>
      <c r="C77" s="14" t="s">
        <v>338</v>
      </c>
      <c r="D77" s="25" t="s">
        <v>75</v>
      </c>
      <c r="E77" s="15">
        <v>0</v>
      </c>
      <c r="F77" s="16">
        <v>1</v>
      </c>
      <c r="G77" s="16">
        <v>1</v>
      </c>
      <c r="H77" s="15">
        <v>0</v>
      </c>
      <c r="I77" s="15"/>
      <c r="J77" s="15">
        <v>0</v>
      </c>
      <c r="K77" s="15">
        <f t="shared" si="2"/>
        <v>0</v>
      </c>
      <c r="L77" s="56">
        <f t="shared" si="3"/>
        <v>0</v>
      </c>
      <c r="M77" s="4"/>
    </row>
    <row r="78" spans="1:13" s="7" customFormat="1" ht="52.5" customHeight="1">
      <c r="A78" s="64" t="s">
        <v>279</v>
      </c>
      <c r="B78" s="10" t="s">
        <v>62</v>
      </c>
      <c r="C78" s="14" t="s">
        <v>339</v>
      </c>
      <c r="D78" s="25" t="s">
        <v>73</v>
      </c>
      <c r="E78" s="15">
        <v>50</v>
      </c>
      <c r="F78" s="15">
        <v>50</v>
      </c>
      <c r="G78" s="15">
        <v>50</v>
      </c>
      <c r="H78" s="15">
        <v>10000</v>
      </c>
      <c r="I78" s="15"/>
      <c r="J78" s="15">
        <v>0</v>
      </c>
      <c r="K78" s="15">
        <f t="shared" si="2"/>
        <v>10000</v>
      </c>
      <c r="L78" s="56">
        <f t="shared" si="3"/>
        <v>10000</v>
      </c>
      <c r="M78" s="4"/>
    </row>
    <row r="79" spans="1:13" s="7" customFormat="1" ht="61.5" customHeight="1">
      <c r="A79" s="64"/>
      <c r="B79" s="10" t="s">
        <v>340</v>
      </c>
      <c r="C79" s="14" t="s">
        <v>341</v>
      </c>
      <c r="D79" s="25" t="s">
        <v>73</v>
      </c>
      <c r="E79" s="15">
        <v>23</v>
      </c>
      <c r="F79" s="15">
        <v>23</v>
      </c>
      <c r="G79" s="15">
        <v>23</v>
      </c>
      <c r="H79" s="15">
        <v>2000</v>
      </c>
      <c r="I79" s="15"/>
      <c r="J79" s="15">
        <v>0</v>
      </c>
      <c r="K79" s="15">
        <f t="shared" si="2"/>
        <v>2000</v>
      </c>
      <c r="L79" s="56">
        <f t="shared" si="3"/>
        <v>2000</v>
      </c>
      <c r="M79" s="4"/>
    </row>
    <row r="80" spans="1:13" s="3" customFormat="1" ht="87" customHeight="1">
      <c r="A80" s="64"/>
      <c r="B80" s="10" t="s">
        <v>280</v>
      </c>
      <c r="C80" s="14" t="s">
        <v>342</v>
      </c>
      <c r="D80" s="25" t="s">
        <v>75</v>
      </c>
      <c r="E80" s="15">
        <v>0</v>
      </c>
      <c r="F80" s="15">
        <v>6</v>
      </c>
      <c r="G80" s="15">
        <v>6</v>
      </c>
      <c r="H80" s="15">
        <v>0</v>
      </c>
      <c r="I80" s="15"/>
      <c r="J80" s="15">
        <v>0</v>
      </c>
      <c r="K80" s="15">
        <f t="shared" si="2"/>
        <v>0</v>
      </c>
      <c r="L80" s="56">
        <f t="shared" si="3"/>
        <v>0</v>
      </c>
      <c r="M80" s="4"/>
    </row>
    <row r="81" spans="1:13" s="3" customFormat="1" ht="61.5" customHeight="1">
      <c r="A81" s="64"/>
      <c r="B81" s="10" t="s">
        <v>124</v>
      </c>
      <c r="C81" s="14" t="s">
        <v>343</v>
      </c>
      <c r="D81" s="25" t="s">
        <v>75</v>
      </c>
      <c r="E81" s="15">
        <v>0</v>
      </c>
      <c r="F81" s="16">
        <v>1</v>
      </c>
      <c r="G81" s="16">
        <v>1</v>
      </c>
      <c r="H81" s="15">
        <v>0</v>
      </c>
      <c r="I81" s="15"/>
      <c r="J81" s="15">
        <v>0</v>
      </c>
      <c r="K81" s="15">
        <f t="shared" si="2"/>
        <v>0</v>
      </c>
      <c r="L81" s="56">
        <f t="shared" si="3"/>
        <v>0</v>
      </c>
      <c r="M81" s="4"/>
    </row>
    <row r="82" spans="1:13" s="3" customFormat="1" ht="72.75" customHeight="1">
      <c r="A82" s="64"/>
      <c r="B82" s="10" t="s">
        <v>229</v>
      </c>
      <c r="C82" s="14" t="s">
        <v>286</v>
      </c>
      <c r="D82" s="25" t="s">
        <v>75</v>
      </c>
      <c r="E82" s="15">
        <v>0</v>
      </c>
      <c r="F82" s="15">
        <v>1</v>
      </c>
      <c r="G82" s="15">
        <v>0</v>
      </c>
      <c r="H82" s="15">
        <v>0</v>
      </c>
      <c r="I82" s="15">
        <v>0</v>
      </c>
      <c r="J82" s="15">
        <v>0</v>
      </c>
      <c r="K82" s="15">
        <f t="shared" si="2"/>
        <v>0</v>
      </c>
      <c r="L82" s="56">
        <f t="shared" si="3"/>
        <v>0</v>
      </c>
      <c r="M82" s="4"/>
    </row>
    <row r="83" spans="1:13" s="3" customFormat="1" ht="79.5" customHeight="1">
      <c r="A83" s="64"/>
      <c r="B83" s="10" t="s">
        <v>276</v>
      </c>
      <c r="C83" s="14" t="s">
        <v>344</v>
      </c>
      <c r="D83" s="25" t="s">
        <v>75</v>
      </c>
      <c r="E83" s="15">
        <v>0</v>
      </c>
      <c r="F83" s="15">
        <v>1</v>
      </c>
      <c r="G83" s="15">
        <v>0</v>
      </c>
      <c r="H83" s="15">
        <v>0</v>
      </c>
      <c r="I83" s="15">
        <v>0</v>
      </c>
      <c r="J83" s="15">
        <v>0</v>
      </c>
      <c r="K83" s="15">
        <f t="shared" si="2"/>
        <v>0</v>
      </c>
      <c r="L83" s="56">
        <f t="shared" si="3"/>
        <v>0</v>
      </c>
      <c r="M83" s="4"/>
    </row>
    <row r="84" spans="1:13" s="5" customFormat="1" ht="15" customHeight="1">
      <c r="A84" s="17"/>
      <c r="B84" s="69" t="s">
        <v>312</v>
      </c>
      <c r="C84" s="69"/>
      <c r="D84" s="22"/>
      <c r="E84" s="27"/>
      <c r="F84" s="27"/>
      <c r="G84" s="27"/>
      <c r="H84" s="21">
        <f>SUM(H69:H83)</f>
        <v>68000</v>
      </c>
      <c r="I84" s="21">
        <f>SUM(I69:I83)</f>
        <v>40800</v>
      </c>
      <c r="J84" s="21">
        <f>SUM(J69:J83)</f>
        <v>30000</v>
      </c>
      <c r="K84" s="21">
        <f>SUM(K69:K83)</f>
        <v>138800</v>
      </c>
      <c r="L84" s="21">
        <f>SUM(L69:L83)</f>
        <v>138800</v>
      </c>
      <c r="M84" s="4"/>
    </row>
    <row r="85" spans="1:13" s="3" customFormat="1" ht="68.25" customHeight="1">
      <c r="A85" s="64" t="s">
        <v>281</v>
      </c>
      <c r="B85" s="10" t="s">
        <v>282</v>
      </c>
      <c r="C85" s="14" t="s">
        <v>36</v>
      </c>
      <c r="D85" s="25" t="s">
        <v>73</v>
      </c>
      <c r="E85" s="15">
        <v>8</v>
      </c>
      <c r="F85" s="15">
        <v>8</v>
      </c>
      <c r="G85" s="15">
        <v>8</v>
      </c>
      <c r="H85" s="15"/>
      <c r="I85" s="15">
        <v>0</v>
      </c>
      <c r="J85" s="15">
        <v>0</v>
      </c>
      <c r="K85" s="15">
        <f t="shared" si="2"/>
        <v>0</v>
      </c>
      <c r="L85" s="56">
        <f t="shared" si="3"/>
        <v>0</v>
      </c>
      <c r="M85" s="4"/>
    </row>
    <row r="86" spans="1:13" s="3" customFormat="1" ht="52.5" customHeight="1">
      <c r="A86" s="64"/>
      <c r="B86" s="10" t="s">
        <v>283</v>
      </c>
      <c r="C86" s="14" t="s">
        <v>37</v>
      </c>
      <c r="D86" s="25" t="s">
        <v>75</v>
      </c>
      <c r="E86" s="15">
        <v>0</v>
      </c>
      <c r="F86" s="15">
        <v>4</v>
      </c>
      <c r="G86" s="15">
        <v>4</v>
      </c>
      <c r="H86" s="15"/>
      <c r="I86" s="15">
        <v>0</v>
      </c>
      <c r="J86" s="15">
        <v>0</v>
      </c>
      <c r="K86" s="15">
        <f t="shared" si="2"/>
        <v>0</v>
      </c>
      <c r="L86" s="56">
        <f t="shared" si="3"/>
        <v>0</v>
      </c>
      <c r="M86" s="4"/>
    </row>
    <row r="87" spans="1:13" s="3" customFormat="1" ht="66" customHeight="1">
      <c r="A87" s="26" t="s">
        <v>284</v>
      </c>
      <c r="B87" s="10" t="s">
        <v>125</v>
      </c>
      <c r="C87" s="14" t="s">
        <v>38</v>
      </c>
      <c r="D87" s="25" t="s">
        <v>73</v>
      </c>
      <c r="E87" s="16">
        <v>1</v>
      </c>
      <c r="F87" s="16">
        <v>1</v>
      </c>
      <c r="G87" s="16">
        <v>1</v>
      </c>
      <c r="H87" s="15">
        <v>10000</v>
      </c>
      <c r="I87" s="15">
        <v>0</v>
      </c>
      <c r="J87" s="15">
        <v>0</v>
      </c>
      <c r="K87" s="15">
        <f t="shared" si="2"/>
        <v>10000</v>
      </c>
      <c r="L87" s="56">
        <f t="shared" si="3"/>
        <v>10000</v>
      </c>
      <c r="M87" s="4"/>
    </row>
    <row r="88" spans="1:13" s="3" customFormat="1" ht="72.75" customHeight="1">
      <c r="A88" s="64" t="s">
        <v>285</v>
      </c>
      <c r="B88" s="10" t="s">
        <v>421</v>
      </c>
      <c r="C88" s="14" t="s">
        <v>39</v>
      </c>
      <c r="D88" s="25" t="s">
        <v>75</v>
      </c>
      <c r="E88" s="15">
        <v>0</v>
      </c>
      <c r="F88" s="15">
        <v>4</v>
      </c>
      <c r="G88" s="15">
        <v>0</v>
      </c>
      <c r="H88" s="15">
        <v>2000</v>
      </c>
      <c r="I88" s="15">
        <v>0</v>
      </c>
      <c r="J88" s="15">
        <v>0</v>
      </c>
      <c r="K88" s="15">
        <f t="shared" si="2"/>
        <v>2000</v>
      </c>
      <c r="L88" s="56">
        <f t="shared" si="3"/>
        <v>2000</v>
      </c>
      <c r="M88" s="4"/>
    </row>
    <row r="89" spans="1:13" s="3" customFormat="1" ht="61.5" customHeight="1">
      <c r="A89" s="64"/>
      <c r="B89" s="10" t="s">
        <v>422</v>
      </c>
      <c r="C89" s="14" t="s">
        <v>40</v>
      </c>
      <c r="D89" s="25" t="s">
        <v>73</v>
      </c>
      <c r="E89" s="15">
        <v>12</v>
      </c>
      <c r="F89" s="15">
        <v>12</v>
      </c>
      <c r="G89" s="15">
        <v>12</v>
      </c>
      <c r="H89" s="15">
        <v>250</v>
      </c>
      <c r="I89" s="15">
        <v>0</v>
      </c>
      <c r="J89" s="15">
        <v>0</v>
      </c>
      <c r="K89" s="15">
        <f t="shared" si="2"/>
        <v>250</v>
      </c>
      <c r="L89" s="56">
        <f t="shared" si="3"/>
        <v>250</v>
      </c>
      <c r="M89" s="4"/>
    </row>
    <row r="90" spans="1:13" s="5" customFormat="1" ht="15" customHeight="1">
      <c r="A90" s="17"/>
      <c r="B90" s="69" t="s">
        <v>313</v>
      </c>
      <c r="C90" s="69"/>
      <c r="D90" s="22"/>
      <c r="E90" s="27"/>
      <c r="F90" s="27"/>
      <c r="G90" s="27"/>
      <c r="H90" s="21">
        <f>SUM(H85:H89)</f>
        <v>12250</v>
      </c>
      <c r="I90" s="21">
        <f>SUM(I85:I89)</f>
        <v>0</v>
      </c>
      <c r="J90" s="21">
        <f>SUM(J85:J89)</f>
        <v>0</v>
      </c>
      <c r="K90" s="21">
        <f>SUM(K85:K89)</f>
        <v>12250</v>
      </c>
      <c r="L90" s="21">
        <f>SUM(L85:L89)</f>
        <v>12250</v>
      </c>
      <c r="M90" s="4"/>
    </row>
    <row r="91" spans="1:13" s="3" customFormat="1" ht="65.25" customHeight="1">
      <c r="A91" s="26" t="s">
        <v>423</v>
      </c>
      <c r="B91" s="10" t="s">
        <v>424</v>
      </c>
      <c r="C91" s="14" t="s">
        <v>105</v>
      </c>
      <c r="D91" s="15" t="s">
        <v>75</v>
      </c>
      <c r="E91" s="15">
        <v>0</v>
      </c>
      <c r="F91" s="15">
        <v>40</v>
      </c>
      <c r="G91" s="15">
        <v>40</v>
      </c>
      <c r="H91" s="15">
        <v>120000</v>
      </c>
      <c r="I91" s="15">
        <v>17000</v>
      </c>
      <c r="J91" s="15"/>
      <c r="K91" s="15">
        <f t="shared" si="2"/>
        <v>137000</v>
      </c>
      <c r="L91" s="56">
        <f t="shared" si="3"/>
        <v>137000</v>
      </c>
      <c r="M91" s="4"/>
    </row>
    <row r="92" spans="1:13" s="3" customFormat="1" ht="60" customHeight="1">
      <c r="A92" s="26" t="s">
        <v>425</v>
      </c>
      <c r="B92" s="10" t="s">
        <v>426</v>
      </c>
      <c r="C92" s="14" t="s">
        <v>106</v>
      </c>
      <c r="D92" s="15" t="s">
        <v>75</v>
      </c>
      <c r="E92" s="15">
        <v>0</v>
      </c>
      <c r="F92" s="15">
        <v>60</v>
      </c>
      <c r="G92" s="15">
        <v>60</v>
      </c>
      <c r="H92" s="15">
        <v>40000</v>
      </c>
      <c r="I92" s="15">
        <v>0</v>
      </c>
      <c r="J92" s="15"/>
      <c r="K92" s="15">
        <f t="shared" si="2"/>
        <v>40000</v>
      </c>
      <c r="L92" s="56">
        <f t="shared" si="3"/>
        <v>40000</v>
      </c>
      <c r="M92" s="4"/>
    </row>
    <row r="93" spans="1:13" s="5" customFormat="1" ht="15" customHeight="1">
      <c r="A93" s="17"/>
      <c r="B93" s="69" t="s">
        <v>314</v>
      </c>
      <c r="C93" s="69"/>
      <c r="D93" s="22"/>
      <c r="E93" s="27"/>
      <c r="F93" s="27"/>
      <c r="G93" s="27"/>
      <c r="H93" s="21">
        <f>SUM(H91:H92)</f>
        <v>160000</v>
      </c>
      <c r="I93" s="21">
        <f>SUM(I91:I92)</f>
        <v>17000</v>
      </c>
      <c r="J93" s="21">
        <f>SUM(J91:J92)</f>
        <v>0</v>
      </c>
      <c r="K93" s="21">
        <f>SUM(K91:K92)</f>
        <v>177000</v>
      </c>
      <c r="L93" s="21">
        <f>SUM(L91:L92)</f>
        <v>177000</v>
      </c>
      <c r="M93" s="4"/>
    </row>
    <row r="94" spans="1:13" s="3" customFormat="1" ht="66" customHeight="1">
      <c r="A94" s="64" t="s">
        <v>427</v>
      </c>
      <c r="B94" s="10" t="s">
        <v>126</v>
      </c>
      <c r="C94" s="14" t="s">
        <v>385</v>
      </c>
      <c r="D94" s="25" t="s">
        <v>75</v>
      </c>
      <c r="E94" s="15">
        <v>0</v>
      </c>
      <c r="F94" s="16">
        <v>1</v>
      </c>
      <c r="G94" s="16">
        <v>1</v>
      </c>
      <c r="H94" s="15">
        <v>3100</v>
      </c>
      <c r="I94" s="15"/>
      <c r="J94" s="15"/>
      <c r="K94" s="15">
        <f>H94+I94+J94</f>
        <v>3100</v>
      </c>
      <c r="L94" s="56">
        <f t="shared" si="3"/>
        <v>3100</v>
      </c>
      <c r="M94" s="4"/>
    </row>
    <row r="95" spans="1:13" s="3" customFormat="1" ht="56.25" customHeight="1">
      <c r="A95" s="64"/>
      <c r="B95" s="10" t="s">
        <v>428</v>
      </c>
      <c r="C95" s="14" t="s">
        <v>386</v>
      </c>
      <c r="D95" s="25" t="s">
        <v>75</v>
      </c>
      <c r="E95" s="15">
        <v>0</v>
      </c>
      <c r="F95" s="15">
        <v>20</v>
      </c>
      <c r="G95" s="15">
        <v>20</v>
      </c>
      <c r="H95" s="15"/>
      <c r="I95" s="15"/>
      <c r="J95" s="15"/>
      <c r="K95" s="15">
        <f aca="true" t="shared" si="4" ref="K95:K118">H95+I95+J95</f>
        <v>0</v>
      </c>
      <c r="L95" s="56">
        <f t="shared" si="3"/>
        <v>0</v>
      </c>
      <c r="M95" s="4"/>
    </row>
    <row r="96" spans="1:13" s="3" customFormat="1" ht="67.5" customHeight="1">
      <c r="A96" s="64"/>
      <c r="B96" s="10" t="s">
        <v>127</v>
      </c>
      <c r="C96" s="14" t="s">
        <v>387</v>
      </c>
      <c r="D96" s="25" t="s">
        <v>75</v>
      </c>
      <c r="E96" s="15">
        <v>0</v>
      </c>
      <c r="F96" s="16">
        <v>1</v>
      </c>
      <c r="G96" s="15">
        <v>0</v>
      </c>
      <c r="H96" s="15"/>
      <c r="I96" s="15"/>
      <c r="J96" s="15"/>
      <c r="K96" s="15">
        <f t="shared" si="4"/>
        <v>0</v>
      </c>
      <c r="L96" s="56">
        <f t="shared" si="3"/>
        <v>0</v>
      </c>
      <c r="M96" s="4"/>
    </row>
    <row r="97" spans="1:13" s="3" customFormat="1" ht="61.5" customHeight="1">
      <c r="A97" s="64"/>
      <c r="B97" s="10" t="s">
        <v>429</v>
      </c>
      <c r="C97" s="14" t="s">
        <v>388</v>
      </c>
      <c r="D97" s="25" t="s">
        <v>75</v>
      </c>
      <c r="E97" s="15">
        <v>0</v>
      </c>
      <c r="F97" s="15">
        <v>2</v>
      </c>
      <c r="G97" s="15">
        <v>0</v>
      </c>
      <c r="H97" s="15"/>
      <c r="I97" s="15"/>
      <c r="J97" s="15"/>
      <c r="K97" s="15">
        <f t="shared" si="4"/>
        <v>0</v>
      </c>
      <c r="L97" s="56">
        <f t="shared" si="3"/>
        <v>0</v>
      </c>
      <c r="M97" s="4"/>
    </row>
    <row r="98" spans="1:13" s="3" customFormat="1" ht="55.5" customHeight="1">
      <c r="A98" s="64" t="s">
        <v>430</v>
      </c>
      <c r="B98" s="10" t="s">
        <v>128</v>
      </c>
      <c r="C98" s="14" t="s">
        <v>413</v>
      </c>
      <c r="D98" s="25" t="s">
        <v>75</v>
      </c>
      <c r="E98" s="15">
        <v>0</v>
      </c>
      <c r="F98" s="16">
        <v>1</v>
      </c>
      <c r="G98" s="16">
        <v>1</v>
      </c>
      <c r="H98" s="15"/>
      <c r="I98" s="15"/>
      <c r="J98" s="15"/>
      <c r="K98" s="15">
        <f t="shared" si="4"/>
        <v>0</v>
      </c>
      <c r="L98" s="56">
        <f t="shared" si="3"/>
        <v>0</v>
      </c>
      <c r="M98" s="4"/>
    </row>
    <row r="99" spans="1:13" s="3" customFormat="1" ht="53.25" customHeight="1">
      <c r="A99" s="64"/>
      <c r="B99" s="10" t="s">
        <v>431</v>
      </c>
      <c r="C99" s="14" t="s">
        <v>414</v>
      </c>
      <c r="D99" s="25" t="s">
        <v>75</v>
      </c>
      <c r="E99" s="15">
        <v>0</v>
      </c>
      <c r="F99" s="15">
        <v>10</v>
      </c>
      <c r="G99" s="15">
        <v>10</v>
      </c>
      <c r="H99" s="15">
        <v>5000</v>
      </c>
      <c r="I99" s="15"/>
      <c r="J99" s="15"/>
      <c r="K99" s="15">
        <f t="shared" si="4"/>
        <v>5000</v>
      </c>
      <c r="L99" s="56">
        <f t="shared" si="3"/>
        <v>5000</v>
      </c>
      <c r="M99" s="4"/>
    </row>
    <row r="100" spans="1:13" s="3" customFormat="1" ht="63.75" customHeight="1">
      <c r="A100" s="64"/>
      <c r="B100" s="10" t="s">
        <v>129</v>
      </c>
      <c r="C100" s="14" t="s">
        <v>415</v>
      </c>
      <c r="D100" s="25" t="s">
        <v>75</v>
      </c>
      <c r="E100" s="15">
        <v>0</v>
      </c>
      <c r="F100" s="16">
        <v>1</v>
      </c>
      <c r="G100" s="16">
        <v>1</v>
      </c>
      <c r="H100" s="15"/>
      <c r="I100" s="15"/>
      <c r="J100" s="15"/>
      <c r="K100" s="15">
        <f t="shared" si="4"/>
        <v>0</v>
      </c>
      <c r="L100" s="56">
        <f t="shared" si="3"/>
        <v>0</v>
      </c>
      <c r="M100" s="4"/>
    </row>
    <row r="101" spans="1:13" s="3" customFormat="1" ht="99" customHeight="1">
      <c r="A101" s="26" t="s">
        <v>432</v>
      </c>
      <c r="B101" s="10" t="s">
        <v>433</v>
      </c>
      <c r="C101" s="14" t="s">
        <v>416</v>
      </c>
      <c r="D101" s="25" t="s">
        <v>75</v>
      </c>
      <c r="E101" s="15">
        <v>0</v>
      </c>
      <c r="F101" s="15">
        <v>4</v>
      </c>
      <c r="G101" s="15">
        <v>4</v>
      </c>
      <c r="H101" s="15"/>
      <c r="I101" s="15"/>
      <c r="J101" s="15"/>
      <c r="K101" s="15">
        <f t="shared" si="4"/>
        <v>0</v>
      </c>
      <c r="L101" s="56">
        <f t="shared" si="3"/>
        <v>0</v>
      </c>
      <c r="M101" s="4"/>
    </row>
    <row r="102" spans="1:13" s="3" customFormat="1" ht="61.5" customHeight="1">
      <c r="A102" s="64" t="s">
        <v>434</v>
      </c>
      <c r="B102" s="10" t="s">
        <v>435</v>
      </c>
      <c r="C102" s="14" t="s">
        <v>417</v>
      </c>
      <c r="D102" s="25" t="s">
        <v>75</v>
      </c>
      <c r="E102" s="15">
        <v>0</v>
      </c>
      <c r="F102" s="15">
        <v>6</v>
      </c>
      <c r="G102" s="15">
        <v>0</v>
      </c>
      <c r="H102" s="15"/>
      <c r="I102" s="15"/>
      <c r="J102" s="15"/>
      <c r="K102" s="15">
        <f t="shared" si="4"/>
        <v>0</v>
      </c>
      <c r="L102" s="56">
        <f t="shared" si="3"/>
        <v>0</v>
      </c>
      <c r="M102" s="4"/>
    </row>
    <row r="103" spans="1:13" s="3" customFormat="1" ht="54.75" customHeight="1">
      <c r="A103" s="64"/>
      <c r="B103" s="10" t="s">
        <v>436</v>
      </c>
      <c r="C103" s="14" t="s">
        <v>418</v>
      </c>
      <c r="D103" s="25" t="s">
        <v>75</v>
      </c>
      <c r="E103" s="15"/>
      <c r="F103" s="16">
        <v>1</v>
      </c>
      <c r="G103" s="15">
        <v>0</v>
      </c>
      <c r="H103" s="15"/>
      <c r="I103" s="15"/>
      <c r="J103" s="15"/>
      <c r="K103" s="15">
        <f t="shared" si="4"/>
        <v>0</v>
      </c>
      <c r="L103" s="56">
        <f t="shared" si="3"/>
        <v>0</v>
      </c>
      <c r="M103" s="4"/>
    </row>
    <row r="104" spans="1:13" s="3" customFormat="1" ht="54.75" customHeight="1">
      <c r="A104" s="64"/>
      <c r="B104" s="10" t="s">
        <v>437</v>
      </c>
      <c r="C104" s="14" t="s">
        <v>419</v>
      </c>
      <c r="D104" s="25" t="s">
        <v>75</v>
      </c>
      <c r="E104" s="15"/>
      <c r="F104" s="15">
        <v>20</v>
      </c>
      <c r="G104" s="15">
        <v>0</v>
      </c>
      <c r="H104" s="15"/>
      <c r="I104" s="15"/>
      <c r="J104" s="15"/>
      <c r="K104" s="15">
        <f t="shared" si="4"/>
        <v>0</v>
      </c>
      <c r="L104" s="56">
        <f t="shared" si="3"/>
        <v>0</v>
      </c>
      <c r="M104" s="4"/>
    </row>
    <row r="105" spans="1:13" s="3" customFormat="1" ht="53.25" customHeight="1">
      <c r="A105" s="64"/>
      <c r="B105" s="10" t="s">
        <v>438</v>
      </c>
      <c r="C105" s="14" t="s">
        <v>420</v>
      </c>
      <c r="D105" s="25" t="s">
        <v>75</v>
      </c>
      <c r="E105" s="15"/>
      <c r="F105" s="15">
        <v>6</v>
      </c>
      <c r="G105" s="15">
        <v>6</v>
      </c>
      <c r="H105" s="15"/>
      <c r="I105" s="15"/>
      <c r="J105" s="15"/>
      <c r="K105" s="15">
        <f t="shared" si="4"/>
        <v>0</v>
      </c>
      <c r="L105" s="56">
        <f t="shared" si="3"/>
        <v>0</v>
      </c>
      <c r="M105" s="4"/>
    </row>
    <row r="106" spans="1:13" s="3" customFormat="1" ht="54.75" customHeight="1">
      <c r="A106" s="64"/>
      <c r="B106" s="10" t="s">
        <v>439</v>
      </c>
      <c r="C106" s="14" t="s">
        <v>112</v>
      </c>
      <c r="D106" s="25" t="s">
        <v>75</v>
      </c>
      <c r="E106" s="15"/>
      <c r="F106" s="15">
        <v>2</v>
      </c>
      <c r="G106" s="15">
        <v>0</v>
      </c>
      <c r="H106" s="15"/>
      <c r="I106" s="15"/>
      <c r="J106" s="15"/>
      <c r="K106" s="15">
        <f t="shared" si="4"/>
        <v>0</v>
      </c>
      <c r="L106" s="56">
        <f t="shared" si="3"/>
        <v>0</v>
      </c>
      <c r="M106" s="4"/>
    </row>
    <row r="107" spans="1:13" s="3" customFormat="1" ht="94.5" customHeight="1">
      <c r="A107" s="64" t="s">
        <v>440</v>
      </c>
      <c r="B107" s="10" t="s">
        <v>441</v>
      </c>
      <c r="C107" s="14" t="s">
        <v>91</v>
      </c>
      <c r="D107" s="25" t="s">
        <v>75</v>
      </c>
      <c r="E107" s="15"/>
      <c r="F107" s="16">
        <v>1</v>
      </c>
      <c r="G107" s="15">
        <v>0</v>
      </c>
      <c r="H107" s="15">
        <v>7000</v>
      </c>
      <c r="I107" s="15"/>
      <c r="J107" s="15"/>
      <c r="K107" s="15">
        <f t="shared" si="4"/>
        <v>7000</v>
      </c>
      <c r="L107" s="56">
        <f t="shared" si="3"/>
        <v>7000</v>
      </c>
      <c r="M107" s="4"/>
    </row>
    <row r="108" spans="1:13" s="3" customFormat="1" ht="96" customHeight="1">
      <c r="A108" s="64"/>
      <c r="B108" s="10" t="s">
        <v>0</v>
      </c>
      <c r="C108" s="14" t="s">
        <v>92</v>
      </c>
      <c r="D108" s="25" t="s">
        <v>75</v>
      </c>
      <c r="E108" s="15"/>
      <c r="F108" s="16">
        <v>1</v>
      </c>
      <c r="G108" s="15">
        <v>0</v>
      </c>
      <c r="H108" s="15"/>
      <c r="I108" s="15"/>
      <c r="J108" s="15"/>
      <c r="K108" s="15">
        <f t="shared" si="4"/>
        <v>0</v>
      </c>
      <c r="L108" s="56">
        <f t="shared" si="3"/>
        <v>0</v>
      </c>
      <c r="M108" s="4"/>
    </row>
    <row r="109" spans="1:13" s="3" customFormat="1" ht="61.5" customHeight="1">
      <c r="A109" s="64"/>
      <c r="B109" s="10" t="s">
        <v>1</v>
      </c>
      <c r="C109" s="14" t="s">
        <v>93</v>
      </c>
      <c r="D109" s="25" t="s">
        <v>75</v>
      </c>
      <c r="E109" s="15"/>
      <c r="F109" s="16">
        <v>0.2</v>
      </c>
      <c r="G109" s="15">
        <v>0</v>
      </c>
      <c r="H109" s="15"/>
      <c r="I109" s="15"/>
      <c r="J109" s="15"/>
      <c r="K109" s="15">
        <f t="shared" si="4"/>
        <v>0</v>
      </c>
      <c r="L109" s="56">
        <f t="shared" si="3"/>
        <v>0</v>
      </c>
      <c r="M109" s="4"/>
    </row>
    <row r="110" spans="1:13" s="3" customFormat="1" ht="90.75" customHeight="1">
      <c r="A110" s="64"/>
      <c r="B110" s="10" t="s">
        <v>68</v>
      </c>
      <c r="C110" s="14" t="s">
        <v>94</v>
      </c>
      <c r="D110" s="25" t="s">
        <v>75</v>
      </c>
      <c r="E110" s="15"/>
      <c r="F110" s="15">
        <v>4</v>
      </c>
      <c r="G110" s="15">
        <v>4</v>
      </c>
      <c r="H110" s="15"/>
      <c r="I110" s="15"/>
      <c r="J110" s="15"/>
      <c r="K110" s="15">
        <f t="shared" si="4"/>
        <v>0</v>
      </c>
      <c r="L110" s="56">
        <f t="shared" si="3"/>
        <v>0</v>
      </c>
      <c r="M110" s="4"/>
    </row>
    <row r="111" spans="1:13" s="3" customFormat="1" ht="83.25" customHeight="1">
      <c r="A111" s="64"/>
      <c r="B111" s="10" t="s">
        <v>2</v>
      </c>
      <c r="C111" s="14" t="s">
        <v>95</v>
      </c>
      <c r="D111" s="25" t="s">
        <v>75</v>
      </c>
      <c r="E111" s="15"/>
      <c r="F111" s="16">
        <v>1</v>
      </c>
      <c r="G111" s="16">
        <v>1</v>
      </c>
      <c r="H111" s="15">
        <f>47350+64735</f>
        <v>112085</v>
      </c>
      <c r="I111" s="15"/>
      <c r="J111" s="15"/>
      <c r="K111" s="15">
        <f t="shared" si="4"/>
        <v>112085</v>
      </c>
      <c r="L111" s="56">
        <f t="shared" si="3"/>
        <v>112085</v>
      </c>
      <c r="M111" s="4"/>
    </row>
    <row r="112" spans="1:13" s="3" customFormat="1" ht="124.5" customHeight="1">
      <c r="A112" s="26" t="s">
        <v>3</v>
      </c>
      <c r="B112" s="10" t="s">
        <v>4</v>
      </c>
      <c r="C112" s="14" t="s">
        <v>96</v>
      </c>
      <c r="D112" s="25" t="s">
        <v>75</v>
      </c>
      <c r="E112" s="15"/>
      <c r="F112" s="15">
        <v>400</v>
      </c>
      <c r="G112" s="15">
        <v>400</v>
      </c>
      <c r="H112" s="15">
        <v>31600</v>
      </c>
      <c r="I112" s="15"/>
      <c r="J112" s="15"/>
      <c r="K112" s="15">
        <f t="shared" si="4"/>
        <v>31600</v>
      </c>
      <c r="L112" s="56">
        <f>H112+I112+J112</f>
        <v>31600</v>
      </c>
      <c r="M112" s="4"/>
    </row>
    <row r="113" spans="1:13" s="3" customFormat="1" ht="61.5" customHeight="1">
      <c r="A113" s="64" t="s">
        <v>5</v>
      </c>
      <c r="B113" s="10" t="s">
        <v>6</v>
      </c>
      <c r="C113" s="14" t="s">
        <v>97</v>
      </c>
      <c r="D113" s="25" t="s">
        <v>75</v>
      </c>
      <c r="E113" s="15"/>
      <c r="F113" s="16">
        <v>1</v>
      </c>
      <c r="G113" s="16">
        <v>1</v>
      </c>
      <c r="H113" s="15"/>
      <c r="I113" s="15"/>
      <c r="J113" s="15"/>
      <c r="K113" s="15">
        <f t="shared" si="4"/>
        <v>0</v>
      </c>
      <c r="L113" s="56">
        <f t="shared" si="3"/>
        <v>0</v>
      </c>
      <c r="M113" s="4"/>
    </row>
    <row r="114" spans="1:13" s="3" customFormat="1" ht="61.5" customHeight="1">
      <c r="A114" s="64"/>
      <c r="B114" s="10" t="s">
        <v>7</v>
      </c>
      <c r="C114" s="14" t="s">
        <v>98</v>
      </c>
      <c r="D114" s="25" t="s">
        <v>73</v>
      </c>
      <c r="E114" s="15">
        <v>38</v>
      </c>
      <c r="F114" s="15">
        <v>52</v>
      </c>
      <c r="G114" s="15">
        <v>52</v>
      </c>
      <c r="H114" s="15">
        <v>25000</v>
      </c>
      <c r="I114" s="15"/>
      <c r="J114" s="15"/>
      <c r="K114" s="15">
        <f t="shared" si="4"/>
        <v>25000</v>
      </c>
      <c r="L114" s="56">
        <f t="shared" si="3"/>
        <v>25000</v>
      </c>
      <c r="M114" s="4"/>
    </row>
    <row r="115" spans="1:13" s="3" customFormat="1" ht="61.5" customHeight="1">
      <c r="A115" s="64" t="s">
        <v>8</v>
      </c>
      <c r="B115" s="10" t="s">
        <v>9</v>
      </c>
      <c r="C115" s="14" t="s">
        <v>99</v>
      </c>
      <c r="D115" s="25" t="s">
        <v>75</v>
      </c>
      <c r="E115" s="15"/>
      <c r="F115" s="15">
        <v>10000</v>
      </c>
      <c r="G115" s="15">
        <v>10000</v>
      </c>
      <c r="H115" s="15"/>
      <c r="I115" s="15"/>
      <c r="J115" s="15"/>
      <c r="K115" s="15">
        <f t="shared" si="4"/>
        <v>0</v>
      </c>
      <c r="L115" s="56">
        <f t="shared" si="3"/>
        <v>0</v>
      </c>
      <c r="M115" s="4"/>
    </row>
    <row r="116" spans="1:13" s="3" customFormat="1" ht="70.5" customHeight="1">
      <c r="A116" s="64"/>
      <c r="B116" s="10" t="s">
        <v>10</v>
      </c>
      <c r="C116" s="14" t="s">
        <v>102</v>
      </c>
      <c r="D116" s="25" t="s">
        <v>75</v>
      </c>
      <c r="E116" s="15"/>
      <c r="F116" s="15">
        <v>4</v>
      </c>
      <c r="G116" s="15">
        <v>4</v>
      </c>
      <c r="H116" s="15"/>
      <c r="I116" s="15"/>
      <c r="J116" s="15"/>
      <c r="K116" s="15">
        <f t="shared" si="4"/>
        <v>0</v>
      </c>
      <c r="L116" s="56">
        <f t="shared" si="3"/>
        <v>0</v>
      </c>
      <c r="M116" s="4"/>
    </row>
    <row r="117" spans="1:13" s="3" customFormat="1" ht="74.25" customHeight="1">
      <c r="A117" s="64" t="s">
        <v>11</v>
      </c>
      <c r="B117" s="10" t="s">
        <v>12</v>
      </c>
      <c r="C117" s="14" t="s">
        <v>100</v>
      </c>
      <c r="D117" s="25" t="s">
        <v>75</v>
      </c>
      <c r="E117" s="15"/>
      <c r="F117" s="15">
        <v>20</v>
      </c>
      <c r="G117" s="15">
        <v>20</v>
      </c>
      <c r="H117" s="15"/>
      <c r="I117" s="15"/>
      <c r="J117" s="15"/>
      <c r="K117" s="15">
        <f t="shared" si="4"/>
        <v>0</v>
      </c>
      <c r="L117" s="56">
        <f t="shared" si="3"/>
        <v>0</v>
      </c>
      <c r="M117" s="4"/>
    </row>
    <row r="118" spans="1:13" s="3" customFormat="1" ht="61.5" customHeight="1">
      <c r="A118" s="64"/>
      <c r="B118" s="10" t="s">
        <v>13</v>
      </c>
      <c r="C118" s="14" t="s">
        <v>101</v>
      </c>
      <c r="D118" s="13" t="s">
        <v>75</v>
      </c>
      <c r="E118" s="15"/>
      <c r="F118" s="15">
        <v>20</v>
      </c>
      <c r="G118" s="15">
        <v>0</v>
      </c>
      <c r="H118" s="15">
        <v>15000</v>
      </c>
      <c r="I118" s="15"/>
      <c r="J118" s="15"/>
      <c r="K118" s="15">
        <f t="shared" si="4"/>
        <v>15000</v>
      </c>
      <c r="L118" s="56">
        <f t="shared" si="3"/>
        <v>15000</v>
      </c>
      <c r="M118" s="4"/>
    </row>
    <row r="119" spans="1:13" s="3" customFormat="1" ht="15" customHeight="1">
      <c r="A119" s="26"/>
      <c r="B119" s="64" t="s">
        <v>315</v>
      </c>
      <c r="C119" s="64"/>
      <c r="D119" s="13"/>
      <c r="E119" s="15"/>
      <c r="F119" s="15"/>
      <c r="G119" s="15"/>
      <c r="H119" s="56">
        <f>SUM(H94:H118)</f>
        <v>198785</v>
      </c>
      <c r="I119" s="56">
        <f>SUM(I94:I118)</f>
        <v>0</v>
      </c>
      <c r="J119" s="56">
        <f>SUM(J94:J118)</f>
        <v>0</v>
      </c>
      <c r="K119" s="56">
        <f>SUM(K94:K118)</f>
        <v>198785</v>
      </c>
      <c r="L119" s="56">
        <f>SUM(L94:L118)</f>
        <v>198785</v>
      </c>
      <c r="M119" s="4"/>
    </row>
    <row r="120" spans="1:13" s="3" customFormat="1" ht="72.75" customHeight="1">
      <c r="A120" s="64" t="s">
        <v>14</v>
      </c>
      <c r="B120" s="10" t="s">
        <v>15</v>
      </c>
      <c r="C120" s="14" t="s">
        <v>367</v>
      </c>
      <c r="D120" s="25" t="s">
        <v>75</v>
      </c>
      <c r="E120" s="15">
        <v>0</v>
      </c>
      <c r="F120" s="15">
        <v>5</v>
      </c>
      <c r="G120" s="15">
        <v>0</v>
      </c>
      <c r="H120" s="15">
        <v>0</v>
      </c>
      <c r="I120" s="15">
        <v>0</v>
      </c>
      <c r="J120" s="15">
        <v>0</v>
      </c>
      <c r="K120" s="15">
        <f aca="true" t="shared" si="5" ref="K120:K166">H120+I120+J120</f>
        <v>0</v>
      </c>
      <c r="L120" s="56">
        <f t="shared" si="3"/>
        <v>0</v>
      </c>
      <c r="M120" s="4"/>
    </row>
    <row r="121" spans="1:13" s="3" customFormat="1" ht="87.75" customHeight="1">
      <c r="A121" s="64"/>
      <c r="B121" s="10" t="s">
        <v>16</v>
      </c>
      <c r="C121" s="14" t="s">
        <v>389</v>
      </c>
      <c r="D121" s="25" t="s">
        <v>75</v>
      </c>
      <c r="E121" s="15">
        <v>0</v>
      </c>
      <c r="F121" s="15">
        <v>50</v>
      </c>
      <c r="G121" s="15">
        <v>50</v>
      </c>
      <c r="H121" s="15">
        <v>2000</v>
      </c>
      <c r="I121" s="15">
        <v>0</v>
      </c>
      <c r="J121" s="15">
        <v>0</v>
      </c>
      <c r="K121" s="15">
        <f t="shared" si="5"/>
        <v>2000</v>
      </c>
      <c r="L121" s="56">
        <f t="shared" si="3"/>
        <v>2000</v>
      </c>
      <c r="M121" s="4"/>
    </row>
    <row r="122" spans="1:13" s="3" customFormat="1" ht="72" customHeight="1">
      <c r="A122" s="64"/>
      <c r="B122" s="10" t="s">
        <v>17</v>
      </c>
      <c r="C122" s="14" t="s">
        <v>390</v>
      </c>
      <c r="D122" s="25" t="s">
        <v>75</v>
      </c>
      <c r="E122" s="15">
        <v>0</v>
      </c>
      <c r="F122" s="16">
        <v>1</v>
      </c>
      <c r="G122" s="15">
        <v>0</v>
      </c>
      <c r="H122" s="15">
        <v>0</v>
      </c>
      <c r="I122" s="15">
        <v>0</v>
      </c>
      <c r="J122" s="15">
        <v>0</v>
      </c>
      <c r="K122" s="15">
        <f t="shared" si="5"/>
        <v>0</v>
      </c>
      <c r="L122" s="56">
        <f t="shared" si="3"/>
        <v>0</v>
      </c>
      <c r="M122" s="4"/>
    </row>
    <row r="123" spans="1:13" s="3" customFormat="1" ht="168.75" customHeight="1">
      <c r="A123" s="64" t="s">
        <v>18</v>
      </c>
      <c r="B123" s="10" t="s">
        <v>19</v>
      </c>
      <c r="C123" s="14" t="s">
        <v>391</v>
      </c>
      <c r="D123" s="25" t="s">
        <v>75</v>
      </c>
      <c r="E123" s="15">
        <v>0</v>
      </c>
      <c r="F123" s="15">
        <v>4</v>
      </c>
      <c r="G123" s="15">
        <v>0</v>
      </c>
      <c r="H123" s="15">
        <v>8823</v>
      </c>
      <c r="I123" s="15">
        <v>10000</v>
      </c>
      <c r="J123" s="15">
        <v>0</v>
      </c>
      <c r="K123" s="15">
        <f t="shared" si="5"/>
        <v>18823</v>
      </c>
      <c r="L123" s="56">
        <f t="shared" si="3"/>
        <v>18823</v>
      </c>
      <c r="M123" s="4"/>
    </row>
    <row r="124" spans="1:13" s="3" customFormat="1" ht="93.75" customHeight="1">
      <c r="A124" s="64"/>
      <c r="B124" s="10" t="s">
        <v>20</v>
      </c>
      <c r="C124" s="14" t="s">
        <v>392</v>
      </c>
      <c r="D124" s="25" t="s">
        <v>75</v>
      </c>
      <c r="E124" s="15">
        <v>0</v>
      </c>
      <c r="F124" s="15">
        <v>4</v>
      </c>
      <c r="G124" s="15">
        <v>4</v>
      </c>
      <c r="H124" s="15"/>
      <c r="I124" s="15"/>
      <c r="J124" s="15">
        <v>0</v>
      </c>
      <c r="K124" s="15">
        <f t="shared" si="5"/>
        <v>0</v>
      </c>
      <c r="L124" s="56">
        <f t="shared" si="3"/>
        <v>0</v>
      </c>
      <c r="M124" s="4"/>
    </row>
    <row r="125" spans="1:13" s="3" customFormat="1" ht="93.75" customHeight="1">
      <c r="A125" s="64"/>
      <c r="B125" s="10" t="s">
        <v>21</v>
      </c>
      <c r="C125" s="14" t="s">
        <v>393</v>
      </c>
      <c r="D125" s="25" t="s">
        <v>75</v>
      </c>
      <c r="E125" s="15">
        <v>0</v>
      </c>
      <c r="F125" s="15">
        <v>4</v>
      </c>
      <c r="G125" s="15">
        <v>4</v>
      </c>
      <c r="H125" s="15">
        <v>10000</v>
      </c>
      <c r="I125" s="15">
        <v>0</v>
      </c>
      <c r="J125" s="15">
        <v>0</v>
      </c>
      <c r="K125" s="15">
        <f t="shared" si="5"/>
        <v>10000</v>
      </c>
      <c r="L125" s="56">
        <f t="shared" si="3"/>
        <v>10000</v>
      </c>
      <c r="M125" s="4"/>
    </row>
    <row r="126" spans="1:13" s="3" customFormat="1" ht="61.5" customHeight="1">
      <c r="A126" s="64"/>
      <c r="B126" s="10" t="s">
        <v>22</v>
      </c>
      <c r="C126" s="14" t="s">
        <v>394</v>
      </c>
      <c r="D126" s="25" t="s">
        <v>75</v>
      </c>
      <c r="E126" s="15">
        <v>0</v>
      </c>
      <c r="F126" s="15">
        <v>4</v>
      </c>
      <c r="G126" s="15">
        <v>0</v>
      </c>
      <c r="H126" s="15">
        <v>7000</v>
      </c>
      <c r="I126" s="15">
        <v>0</v>
      </c>
      <c r="J126" s="15">
        <v>0</v>
      </c>
      <c r="K126" s="15">
        <f t="shared" si="5"/>
        <v>7000</v>
      </c>
      <c r="L126" s="56">
        <f t="shared" si="3"/>
        <v>7000</v>
      </c>
      <c r="M126" s="4"/>
    </row>
    <row r="127" spans="1:13" s="3" customFormat="1" ht="61.5" customHeight="1">
      <c r="A127" s="64"/>
      <c r="B127" s="10" t="s">
        <v>23</v>
      </c>
      <c r="C127" s="14" t="s">
        <v>395</v>
      </c>
      <c r="D127" s="25" t="s">
        <v>75</v>
      </c>
      <c r="E127" s="15">
        <v>0</v>
      </c>
      <c r="F127" s="16">
        <v>1</v>
      </c>
      <c r="G127" s="16">
        <v>1</v>
      </c>
      <c r="H127" s="15"/>
      <c r="I127" s="15">
        <v>0</v>
      </c>
      <c r="J127" s="15">
        <v>0</v>
      </c>
      <c r="K127" s="15">
        <f t="shared" si="5"/>
        <v>0</v>
      </c>
      <c r="L127" s="56">
        <f t="shared" si="3"/>
        <v>0</v>
      </c>
      <c r="M127" s="4"/>
    </row>
    <row r="128" spans="1:13" s="3" customFormat="1" ht="66" customHeight="1">
      <c r="A128" s="64"/>
      <c r="B128" s="10" t="s">
        <v>24</v>
      </c>
      <c r="C128" s="14" t="s">
        <v>396</v>
      </c>
      <c r="D128" s="25" t="s">
        <v>75</v>
      </c>
      <c r="E128" s="15">
        <v>0</v>
      </c>
      <c r="F128" s="15">
        <v>15</v>
      </c>
      <c r="G128" s="15">
        <v>0</v>
      </c>
      <c r="H128" s="15">
        <v>0</v>
      </c>
      <c r="I128" s="15">
        <v>0</v>
      </c>
      <c r="J128" s="15">
        <v>0</v>
      </c>
      <c r="K128" s="15">
        <f t="shared" si="5"/>
        <v>0</v>
      </c>
      <c r="L128" s="56">
        <f t="shared" si="3"/>
        <v>0</v>
      </c>
      <c r="M128" s="4"/>
    </row>
    <row r="129" spans="1:13" s="3" customFormat="1" ht="61.5" customHeight="1">
      <c r="A129" s="64" t="s">
        <v>25</v>
      </c>
      <c r="B129" s="10" t="s">
        <v>26</v>
      </c>
      <c r="C129" s="14" t="s">
        <v>397</v>
      </c>
      <c r="D129" s="25" t="s">
        <v>75</v>
      </c>
      <c r="E129" s="15">
        <v>0</v>
      </c>
      <c r="F129" s="15">
        <v>40</v>
      </c>
      <c r="G129" s="15">
        <v>40</v>
      </c>
      <c r="H129" s="15"/>
      <c r="I129" s="15">
        <v>0</v>
      </c>
      <c r="J129" s="15"/>
      <c r="K129" s="15">
        <f t="shared" si="5"/>
        <v>0</v>
      </c>
      <c r="L129" s="56">
        <f t="shared" si="3"/>
        <v>0</v>
      </c>
      <c r="M129" s="4"/>
    </row>
    <row r="130" spans="1:13" s="3" customFormat="1" ht="61.5" customHeight="1">
      <c r="A130" s="64"/>
      <c r="B130" s="10" t="s">
        <v>27</v>
      </c>
      <c r="C130" s="14" t="s">
        <v>398</v>
      </c>
      <c r="D130" s="25" t="s">
        <v>75</v>
      </c>
      <c r="E130" s="15">
        <v>0</v>
      </c>
      <c r="F130" s="16">
        <v>1</v>
      </c>
      <c r="G130" s="15">
        <v>0</v>
      </c>
      <c r="H130" s="15">
        <v>0</v>
      </c>
      <c r="I130" s="15">
        <v>2000</v>
      </c>
      <c r="J130" s="15">
        <v>0</v>
      </c>
      <c r="K130" s="15">
        <f t="shared" si="5"/>
        <v>2000</v>
      </c>
      <c r="L130" s="56">
        <f t="shared" si="3"/>
        <v>2000</v>
      </c>
      <c r="M130" s="4"/>
    </row>
    <row r="131" spans="1:13" s="3" customFormat="1" ht="61.5" customHeight="1">
      <c r="A131" s="64" t="s">
        <v>133</v>
      </c>
      <c r="B131" s="10" t="s">
        <v>28</v>
      </c>
      <c r="C131" s="14" t="s">
        <v>399</v>
      </c>
      <c r="D131" s="25" t="s">
        <v>75</v>
      </c>
      <c r="E131" s="15">
        <v>0</v>
      </c>
      <c r="F131" s="15">
        <v>40</v>
      </c>
      <c r="G131" s="15">
        <v>40</v>
      </c>
      <c r="H131" s="15"/>
      <c r="I131" s="15">
        <v>0</v>
      </c>
      <c r="J131" s="15"/>
      <c r="K131" s="15">
        <f t="shared" si="5"/>
        <v>0</v>
      </c>
      <c r="L131" s="56">
        <f t="shared" si="3"/>
        <v>0</v>
      </c>
      <c r="M131" s="4"/>
    </row>
    <row r="132" spans="1:13" s="3" customFormat="1" ht="61.5" customHeight="1">
      <c r="A132" s="64"/>
      <c r="B132" s="10" t="s">
        <v>29</v>
      </c>
      <c r="C132" s="14" t="s">
        <v>400</v>
      </c>
      <c r="D132" s="25" t="s">
        <v>75</v>
      </c>
      <c r="E132" s="15">
        <v>0</v>
      </c>
      <c r="F132" s="16">
        <v>1</v>
      </c>
      <c r="G132" s="15">
        <v>0</v>
      </c>
      <c r="H132" s="15">
        <v>0</v>
      </c>
      <c r="I132" s="15">
        <v>0</v>
      </c>
      <c r="J132" s="15">
        <v>0</v>
      </c>
      <c r="K132" s="15">
        <f t="shared" si="5"/>
        <v>0</v>
      </c>
      <c r="L132" s="56">
        <f t="shared" si="3"/>
        <v>0</v>
      </c>
      <c r="M132" s="4"/>
    </row>
    <row r="133" spans="1:13" s="5" customFormat="1" ht="15" customHeight="1">
      <c r="A133" s="17"/>
      <c r="B133" s="69" t="s">
        <v>316</v>
      </c>
      <c r="C133" s="69"/>
      <c r="D133" s="51"/>
      <c r="E133" s="27"/>
      <c r="F133" s="27"/>
      <c r="G133" s="27"/>
      <c r="H133" s="21">
        <f>SUM(H120:H132)</f>
        <v>27823</v>
      </c>
      <c r="I133" s="21">
        <f>SUM(I120:I132)</f>
        <v>12000</v>
      </c>
      <c r="J133" s="21">
        <f>SUM(J120:J132)</f>
        <v>0</v>
      </c>
      <c r="K133" s="21">
        <f>SUM(K120:K132)</f>
        <v>39823</v>
      </c>
      <c r="L133" s="21">
        <f>SUM(L120:L132)</f>
        <v>39823</v>
      </c>
      <c r="M133" s="4"/>
    </row>
    <row r="134" spans="1:13" s="3" customFormat="1" ht="55.5" customHeight="1">
      <c r="A134" s="64" t="s">
        <v>134</v>
      </c>
      <c r="B134" s="10" t="s">
        <v>135</v>
      </c>
      <c r="C134" s="14" t="s">
        <v>353</v>
      </c>
      <c r="D134" s="25" t="s">
        <v>75</v>
      </c>
      <c r="E134" s="15">
        <v>0</v>
      </c>
      <c r="F134" s="15">
        <v>6</v>
      </c>
      <c r="G134" s="15">
        <v>6</v>
      </c>
      <c r="H134" s="15">
        <v>2000</v>
      </c>
      <c r="I134" s="15">
        <v>0</v>
      </c>
      <c r="J134" s="15">
        <v>0</v>
      </c>
      <c r="K134" s="15">
        <f t="shared" si="5"/>
        <v>2000</v>
      </c>
      <c r="L134" s="56">
        <f aca="true" t="shared" si="6" ref="L134:L197">K134</f>
        <v>2000</v>
      </c>
      <c r="M134" s="4"/>
    </row>
    <row r="135" spans="1:13" s="3" customFormat="1" ht="66" customHeight="1">
      <c r="A135" s="64"/>
      <c r="B135" s="10" t="s">
        <v>136</v>
      </c>
      <c r="C135" s="14" t="s">
        <v>354</v>
      </c>
      <c r="D135" s="25" t="s">
        <v>75</v>
      </c>
      <c r="E135" s="15">
        <v>0</v>
      </c>
      <c r="F135" s="15">
        <v>300</v>
      </c>
      <c r="G135" s="15">
        <v>0</v>
      </c>
      <c r="H135" s="15">
        <v>0</v>
      </c>
      <c r="I135" s="15">
        <v>0</v>
      </c>
      <c r="J135" s="15">
        <v>0</v>
      </c>
      <c r="K135" s="15">
        <f t="shared" si="5"/>
        <v>0</v>
      </c>
      <c r="L135" s="56">
        <f t="shared" si="6"/>
        <v>0</v>
      </c>
      <c r="M135" s="4"/>
    </row>
    <row r="136" spans="1:13" s="3" customFormat="1" ht="64.5" customHeight="1">
      <c r="A136" s="26" t="s">
        <v>137</v>
      </c>
      <c r="B136" s="10" t="s">
        <v>138</v>
      </c>
      <c r="C136" s="14" t="s">
        <v>355</v>
      </c>
      <c r="D136" s="25" t="s">
        <v>75</v>
      </c>
      <c r="E136" s="15">
        <v>0</v>
      </c>
      <c r="F136" s="15">
        <v>7</v>
      </c>
      <c r="G136" s="15">
        <v>7</v>
      </c>
      <c r="H136" s="15">
        <v>7097</v>
      </c>
      <c r="I136" s="15">
        <v>0</v>
      </c>
      <c r="J136" s="15">
        <v>0</v>
      </c>
      <c r="K136" s="15">
        <f t="shared" si="5"/>
        <v>7097</v>
      </c>
      <c r="L136" s="56">
        <f t="shared" si="6"/>
        <v>7097</v>
      </c>
      <c r="M136" s="4"/>
    </row>
    <row r="137" spans="1:13" s="3" customFormat="1" ht="54.75" customHeight="1">
      <c r="A137" s="64" t="s">
        <v>139</v>
      </c>
      <c r="B137" s="10" t="s">
        <v>140</v>
      </c>
      <c r="C137" s="14" t="s">
        <v>356</v>
      </c>
      <c r="D137" s="25" t="s">
        <v>75</v>
      </c>
      <c r="E137" s="15">
        <v>0</v>
      </c>
      <c r="F137" s="15">
        <v>40</v>
      </c>
      <c r="G137" s="15">
        <v>40</v>
      </c>
      <c r="H137" s="15"/>
      <c r="I137" s="15">
        <v>0</v>
      </c>
      <c r="J137" s="15">
        <v>0</v>
      </c>
      <c r="K137" s="15">
        <f t="shared" si="5"/>
        <v>0</v>
      </c>
      <c r="L137" s="56">
        <f t="shared" si="6"/>
        <v>0</v>
      </c>
      <c r="M137" s="4"/>
    </row>
    <row r="138" spans="1:13" s="3" customFormat="1" ht="52.5" customHeight="1">
      <c r="A138" s="64"/>
      <c r="B138" s="10" t="s">
        <v>141</v>
      </c>
      <c r="C138" s="14" t="s">
        <v>357</v>
      </c>
      <c r="D138" s="25" t="s">
        <v>75</v>
      </c>
      <c r="E138" s="15">
        <v>0</v>
      </c>
      <c r="F138" s="15">
        <v>4</v>
      </c>
      <c r="G138" s="15">
        <v>4</v>
      </c>
      <c r="H138" s="15">
        <v>20000</v>
      </c>
      <c r="I138" s="15">
        <v>0</v>
      </c>
      <c r="J138" s="15">
        <v>0</v>
      </c>
      <c r="K138" s="15">
        <f t="shared" si="5"/>
        <v>20000</v>
      </c>
      <c r="L138" s="56">
        <f t="shared" si="6"/>
        <v>20000</v>
      </c>
      <c r="M138" s="4"/>
    </row>
    <row r="139" spans="1:13" s="3" customFormat="1" ht="83.25" customHeight="1">
      <c r="A139" s="64"/>
      <c r="B139" s="10"/>
      <c r="C139" s="14"/>
      <c r="D139" s="25"/>
      <c r="E139" s="15"/>
      <c r="F139" s="15"/>
      <c r="G139" s="15"/>
      <c r="H139" s="15"/>
      <c r="I139" s="15"/>
      <c r="J139" s="15"/>
      <c r="K139" s="15"/>
      <c r="L139" s="56"/>
      <c r="M139" s="4"/>
    </row>
    <row r="140" spans="1:13" s="3" customFormat="1" ht="68.25" customHeight="1">
      <c r="A140" s="64"/>
      <c r="B140" s="10" t="s">
        <v>142</v>
      </c>
      <c r="C140" s="14" t="s">
        <v>365</v>
      </c>
      <c r="D140" s="25" t="s">
        <v>75</v>
      </c>
      <c r="E140" s="15">
        <v>0</v>
      </c>
      <c r="F140" s="15">
        <v>40</v>
      </c>
      <c r="G140" s="15">
        <v>40</v>
      </c>
      <c r="H140" s="15">
        <v>8000</v>
      </c>
      <c r="I140" s="15">
        <v>0</v>
      </c>
      <c r="J140" s="15">
        <v>0</v>
      </c>
      <c r="K140" s="15">
        <f t="shared" si="5"/>
        <v>8000</v>
      </c>
      <c r="L140" s="56">
        <f t="shared" si="6"/>
        <v>8000</v>
      </c>
      <c r="M140" s="4"/>
    </row>
    <row r="141" spans="1:13" s="3" customFormat="1" ht="81.75" customHeight="1">
      <c r="A141" s="64"/>
      <c r="B141" s="10" t="s">
        <v>143</v>
      </c>
      <c r="C141" s="14" t="s">
        <v>366</v>
      </c>
      <c r="D141" s="25" t="s">
        <v>75</v>
      </c>
      <c r="E141" s="15">
        <v>0</v>
      </c>
      <c r="F141" s="15">
        <v>4</v>
      </c>
      <c r="G141" s="15">
        <v>4</v>
      </c>
      <c r="H141" s="15"/>
      <c r="I141" s="15">
        <v>0</v>
      </c>
      <c r="J141" s="15">
        <v>0</v>
      </c>
      <c r="K141" s="15">
        <f t="shared" si="5"/>
        <v>0</v>
      </c>
      <c r="L141" s="56">
        <f t="shared" si="6"/>
        <v>0</v>
      </c>
      <c r="M141" s="4"/>
    </row>
    <row r="142" spans="1:13" s="5" customFormat="1" ht="15" customHeight="1">
      <c r="A142" s="18"/>
      <c r="B142" s="67" t="s">
        <v>317</v>
      </c>
      <c r="C142" s="67"/>
      <c r="D142" s="22"/>
      <c r="E142" s="27"/>
      <c r="F142" s="27"/>
      <c r="G142" s="27"/>
      <c r="H142" s="21">
        <f>SUM(H134:H141)</f>
        <v>37097</v>
      </c>
      <c r="I142" s="21">
        <f>SUM(I134:I141)</f>
        <v>0</v>
      </c>
      <c r="J142" s="21">
        <f>SUM(J134:J141)</f>
        <v>0</v>
      </c>
      <c r="K142" s="21">
        <f>SUM(K134:K141)</f>
        <v>37097</v>
      </c>
      <c r="L142" s="21">
        <f>SUM(L134:L141)</f>
        <v>37097</v>
      </c>
      <c r="M142" s="4"/>
    </row>
    <row r="143" spans="1:13" s="7" customFormat="1" ht="15" customHeight="1">
      <c r="A143" s="58"/>
      <c r="B143" s="73" t="s">
        <v>318</v>
      </c>
      <c r="C143" s="73"/>
      <c r="D143" s="13"/>
      <c r="E143" s="15"/>
      <c r="F143" s="15"/>
      <c r="G143" s="15"/>
      <c r="H143" s="56">
        <f>H42+H52+H58+H68+H84+H90+H93+H119+H133+H142</f>
        <v>1179343</v>
      </c>
      <c r="I143" s="56">
        <f>I42+I52+I58+I68+I84+I90+I93+I119+I133+I142</f>
        <v>139433</v>
      </c>
      <c r="J143" s="56">
        <f>J42+J52+J58+J68+J84+J90+J93+J119+J133+J142</f>
        <v>30000</v>
      </c>
      <c r="K143" s="56">
        <f>K42+K52+K58+K68+K84+K90+K93+K119+K133+K142</f>
        <v>1348776</v>
      </c>
      <c r="L143" s="56">
        <f>L42+L52+L58+L68+L84+L90+L93+L119+L133+L142</f>
        <v>1348776</v>
      </c>
      <c r="M143" s="4"/>
    </row>
    <row r="144" spans="1:13" s="3" customFormat="1" ht="85.5" customHeight="1">
      <c r="A144" s="26" t="s">
        <v>145</v>
      </c>
      <c r="B144" s="10" t="s">
        <v>144</v>
      </c>
      <c r="C144" s="14" t="s">
        <v>293</v>
      </c>
      <c r="D144" s="15" t="s">
        <v>75</v>
      </c>
      <c r="E144" s="15">
        <v>0</v>
      </c>
      <c r="F144" s="15">
        <v>300</v>
      </c>
      <c r="G144" s="15">
        <v>0</v>
      </c>
      <c r="H144" s="15"/>
      <c r="I144" s="15">
        <v>0</v>
      </c>
      <c r="J144" s="15">
        <v>0</v>
      </c>
      <c r="K144" s="15">
        <f t="shared" si="5"/>
        <v>0</v>
      </c>
      <c r="L144" s="56">
        <f t="shared" si="6"/>
        <v>0</v>
      </c>
      <c r="M144" s="4"/>
    </row>
    <row r="145" spans="1:13" s="3" customFormat="1" ht="46.5" customHeight="1">
      <c r="A145" s="64" t="s">
        <v>146</v>
      </c>
      <c r="B145" s="10" t="s">
        <v>147</v>
      </c>
      <c r="C145" s="14" t="s">
        <v>294</v>
      </c>
      <c r="D145" s="15" t="s">
        <v>73</v>
      </c>
      <c r="E145" s="15">
        <v>40</v>
      </c>
      <c r="F145" s="15">
        <v>40</v>
      </c>
      <c r="G145" s="15">
        <v>40</v>
      </c>
      <c r="H145" s="15">
        <v>60000</v>
      </c>
      <c r="I145" s="15">
        <v>0</v>
      </c>
      <c r="J145" s="15">
        <v>0</v>
      </c>
      <c r="K145" s="15">
        <f t="shared" si="5"/>
        <v>60000</v>
      </c>
      <c r="L145" s="56">
        <f t="shared" si="6"/>
        <v>60000</v>
      </c>
      <c r="M145" s="4"/>
    </row>
    <row r="146" spans="1:13" s="3" customFormat="1" ht="50.25" customHeight="1">
      <c r="A146" s="64"/>
      <c r="B146" s="10" t="s">
        <v>148</v>
      </c>
      <c r="C146" s="14" t="s">
        <v>295</v>
      </c>
      <c r="D146" s="15" t="s">
        <v>73</v>
      </c>
      <c r="E146" s="15">
        <v>10</v>
      </c>
      <c r="F146" s="15">
        <v>10</v>
      </c>
      <c r="G146" s="15">
        <v>10</v>
      </c>
      <c r="H146" s="15">
        <v>20000</v>
      </c>
      <c r="I146" s="15">
        <v>0</v>
      </c>
      <c r="J146" s="15">
        <v>0</v>
      </c>
      <c r="K146" s="15">
        <f t="shared" si="5"/>
        <v>20000</v>
      </c>
      <c r="L146" s="56">
        <f t="shared" si="6"/>
        <v>20000</v>
      </c>
      <c r="M146" s="4"/>
    </row>
    <row r="147" spans="1:13" s="3" customFormat="1" ht="69.75" customHeight="1">
      <c r="A147" s="64"/>
      <c r="B147" s="10" t="s">
        <v>149</v>
      </c>
      <c r="C147" s="14" t="s">
        <v>296</v>
      </c>
      <c r="D147" s="15" t="s">
        <v>75</v>
      </c>
      <c r="E147" s="15">
        <v>0</v>
      </c>
      <c r="F147" s="15">
        <v>30</v>
      </c>
      <c r="G147" s="15">
        <v>0</v>
      </c>
      <c r="H147" s="15">
        <v>0</v>
      </c>
      <c r="I147" s="15">
        <v>0</v>
      </c>
      <c r="J147" s="15">
        <v>0</v>
      </c>
      <c r="K147" s="15">
        <f t="shared" si="5"/>
        <v>0</v>
      </c>
      <c r="L147" s="56">
        <f t="shared" si="6"/>
        <v>0</v>
      </c>
      <c r="M147" s="4"/>
    </row>
    <row r="148" spans="1:13" s="3" customFormat="1" ht="70.5" customHeight="1">
      <c r="A148" s="64"/>
      <c r="B148" s="10" t="s">
        <v>150</v>
      </c>
      <c r="C148" s="14" t="s">
        <v>297</v>
      </c>
      <c r="D148" s="15" t="s">
        <v>75</v>
      </c>
      <c r="E148" s="15">
        <v>0</v>
      </c>
      <c r="F148" s="15">
        <v>7</v>
      </c>
      <c r="G148" s="15">
        <v>0</v>
      </c>
      <c r="H148" s="15">
        <v>0</v>
      </c>
      <c r="I148" s="15">
        <v>0</v>
      </c>
      <c r="J148" s="15">
        <v>0</v>
      </c>
      <c r="K148" s="15">
        <f t="shared" si="5"/>
        <v>0</v>
      </c>
      <c r="L148" s="56">
        <f t="shared" si="6"/>
        <v>0</v>
      </c>
      <c r="M148" s="4"/>
    </row>
    <row r="149" spans="1:13" s="3" customFormat="1" ht="58.5" customHeight="1">
      <c r="A149" s="26" t="s">
        <v>151</v>
      </c>
      <c r="B149" s="10" t="s">
        <v>152</v>
      </c>
      <c r="C149" s="14" t="s">
        <v>298</v>
      </c>
      <c r="D149" s="15" t="s">
        <v>75</v>
      </c>
      <c r="E149" s="15">
        <v>0</v>
      </c>
      <c r="F149" s="15">
        <v>2000</v>
      </c>
      <c r="G149" s="15">
        <v>2000</v>
      </c>
      <c r="H149" s="15">
        <v>100000</v>
      </c>
      <c r="I149" s="15">
        <v>0</v>
      </c>
      <c r="J149" s="15"/>
      <c r="K149" s="15">
        <f t="shared" si="5"/>
        <v>100000</v>
      </c>
      <c r="L149" s="56">
        <f t="shared" si="6"/>
        <v>100000</v>
      </c>
      <c r="M149" s="4"/>
    </row>
    <row r="150" spans="1:13" s="3" customFormat="1" ht="48" customHeight="1">
      <c r="A150" s="64" t="s">
        <v>153</v>
      </c>
      <c r="B150" s="10" t="s">
        <v>154</v>
      </c>
      <c r="C150" s="14" t="s">
        <v>299</v>
      </c>
      <c r="D150" s="15" t="s">
        <v>75</v>
      </c>
      <c r="E150" s="15">
        <v>0</v>
      </c>
      <c r="F150" s="15">
        <v>3</v>
      </c>
      <c r="G150" s="15">
        <v>3</v>
      </c>
      <c r="H150" s="15"/>
      <c r="I150" s="15">
        <v>0</v>
      </c>
      <c r="J150" s="15">
        <v>0</v>
      </c>
      <c r="K150" s="15">
        <f t="shared" si="5"/>
        <v>0</v>
      </c>
      <c r="L150" s="56">
        <f t="shared" si="6"/>
        <v>0</v>
      </c>
      <c r="M150" s="4"/>
    </row>
    <row r="151" spans="1:13" s="3" customFormat="1" ht="48" customHeight="1">
      <c r="A151" s="64"/>
      <c r="B151" s="10" t="s">
        <v>155</v>
      </c>
      <c r="C151" s="14" t="s">
        <v>300</v>
      </c>
      <c r="D151" s="15" t="s">
        <v>75</v>
      </c>
      <c r="E151" s="15">
        <v>0</v>
      </c>
      <c r="F151" s="15">
        <v>1</v>
      </c>
      <c r="G151" s="15">
        <v>0</v>
      </c>
      <c r="H151" s="15">
        <v>0</v>
      </c>
      <c r="I151" s="15">
        <v>0</v>
      </c>
      <c r="J151" s="15"/>
      <c r="K151" s="15">
        <f t="shared" si="5"/>
        <v>0</v>
      </c>
      <c r="L151" s="56">
        <f t="shared" si="6"/>
        <v>0</v>
      </c>
      <c r="M151" s="4"/>
    </row>
    <row r="152" spans="1:13" s="5" customFormat="1" ht="15" customHeight="1">
      <c r="A152" s="17"/>
      <c r="B152" s="69" t="s">
        <v>319</v>
      </c>
      <c r="C152" s="69"/>
      <c r="D152" s="22"/>
      <c r="E152" s="27"/>
      <c r="F152" s="27"/>
      <c r="G152" s="27"/>
      <c r="H152" s="21">
        <f>SUM(H144:H151)</f>
        <v>180000</v>
      </c>
      <c r="I152" s="21">
        <f>SUM(I144:I151)</f>
        <v>0</v>
      </c>
      <c r="J152" s="21">
        <f>SUM(J144:J151)</f>
        <v>0</v>
      </c>
      <c r="K152" s="21">
        <f>SUM(K144:K151)</f>
        <v>180000</v>
      </c>
      <c r="L152" s="21">
        <f>SUM(L144:L151)</f>
        <v>180000</v>
      </c>
      <c r="M152" s="4"/>
    </row>
    <row r="153" spans="1:13" s="3" customFormat="1" ht="65.25" customHeight="1">
      <c r="A153" s="26" t="s">
        <v>156</v>
      </c>
      <c r="B153" s="10" t="s">
        <v>157</v>
      </c>
      <c r="C153" s="14" t="s">
        <v>368</v>
      </c>
      <c r="D153" s="25" t="s">
        <v>75</v>
      </c>
      <c r="E153" s="15">
        <v>0</v>
      </c>
      <c r="F153" s="15">
        <v>50</v>
      </c>
      <c r="G153" s="15">
        <v>0</v>
      </c>
      <c r="H153" s="15">
        <v>1500</v>
      </c>
      <c r="I153" s="15">
        <v>0</v>
      </c>
      <c r="J153" s="15">
        <v>0</v>
      </c>
      <c r="K153" s="15">
        <f t="shared" si="5"/>
        <v>1500</v>
      </c>
      <c r="L153" s="56">
        <f t="shared" si="6"/>
        <v>1500</v>
      </c>
      <c r="M153" s="4"/>
    </row>
    <row r="154" spans="1:13" s="3" customFormat="1" ht="72" customHeight="1">
      <c r="A154" s="26" t="s">
        <v>158</v>
      </c>
      <c r="B154" s="10" t="s">
        <v>159</v>
      </c>
      <c r="C154" s="14" t="s">
        <v>369</v>
      </c>
      <c r="D154" s="25" t="s">
        <v>75</v>
      </c>
      <c r="E154" s="15">
        <v>0</v>
      </c>
      <c r="F154" s="16">
        <v>1</v>
      </c>
      <c r="G154" s="16">
        <v>1</v>
      </c>
      <c r="H154" s="15">
        <v>20000</v>
      </c>
      <c r="I154" s="15">
        <v>0</v>
      </c>
      <c r="J154" s="15">
        <v>0</v>
      </c>
      <c r="K154" s="15">
        <f t="shared" si="5"/>
        <v>20000</v>
      </c>
      <c r="L154" s="56">
        <f t="shared" si="6"/>
        <v>20000</v>
      </c>
      <c r="M154" s="4"/>
    </row>
    <row r="155" spans="1:13" s="5" customFormat="1" ht="15" customHeight="1">
      <c r="A155" s="17"/>
      <c r="B155" s="69" t="s">
        <v>320</v>
      </c>
      <c r="C155" s="69"/>
      <c r="D155" s="22"/>
      <c r="E155" s="27"/>
      <c r="F155" s="27"/>
      <c r="G155" s="27"/>
      <c r="H155" s="21">
        <f>SUM(H153:H154)</f>
        <v>21500</v>
      </c>
      <c r="I155" s="21">
        <f>SUM(I153:I154)</f>
        <v>0</v>
      </c>
      <c r="J155" s="21">
        <f>SUM(J153:J154)</f>
        <v>0</v>
      </c>
      <c r="K155" s="21">
        <f>SUM(K153:K154)</f>
        <v>21500</v>
      </c>
      <c r="L155" s="21">
        <f>SUM(L153:L154)</f>
        <v>21500</v>
      </c>
      <c r="M155" s="4"/>
    </row>
    <row r="156" spans="1:13" s="7" customFormat="1" ht="59.25" customHeight="1">
      <c r="A156" s="64" t="s">
        <v>160</v>
      </c>
      <c r="B156" s="10" t="s">
        <v>161</v>
      </c>
      <c r="C156" s="14" t="s">
        <v>49</v>
      </c>
      <c r="D156" s="13" t="s">
        <v>75</v>
      </c>
      <c r="E156" s="15">
        <v>0</v>
      </c>
      <c r="F156" s="15">
        <v>80</v>
      </c>
      <c r="G156" s="15">
        <v>80</v>
      </c>
      <c r="H156" s="15">
        <v>10000</v>
      </c>
      <c r="I156" s="15">
        <v>0</v>
      </c>
      <c r="J156" s="15">
        <v>0</v>
      </c>
      <c r="K156" s="15">
        <f t="shared" si="5"/>
        <v>10000</v>
      </c>
      <c r="L156" s="56">
        <f t="shared" si="6"/>
        <v>10000</v>
      </c>
      <c r="M156" s="4"/>
    </row>
    <row r="157" spans="1:13" s="3" customFormat="1" ht="62.25" customHeight="1">
      <c r="A157" s="64"/>
      <c r="B157" s="10" t="s">
        <v>162</v>
      </c>
      <c r="C157" s="11" t="s">
        <v>349</v>
      </c>
      <c r="D157" s="13" t="s">
        <v>75</v>
      </c>
      <c r="E157" s="15">
        <v>0</v>
      </c>
      <c r="F157" s="15">
        <v>60</v>
      </c>
      <c r="G157" s="15">
        <v>0</v>
      </c>
      <c r="H157" s="15">
        <v>0</v>
      </c>
      <c r="I157" s="15">
        <v>0</v>
      </c>
      <c r="J157" s="15">
        <v>0</v>
      </c>
      <c r="K157" s="15">
        <f t="shared" si="5"/>
        <v>0</v>
      </c>
      <c r="L157" s="56">
        <f t="shared" si="6"/>
        <v>0</v>
      </c>
      <c r="M157" s="4"/>
    </row>
    <row r="158" spans="1:13" s="7" customFormat="1" ht="50.25" customHeight="1">
      <c r="A158" s="64"/>
      <c r="B158" s="10" t="s">
        <v>163</v>
      </c>
      <c r="C158" s="14" t="s">
        <v>348</v>
      </c>
      <c r="D158" s="13" t="s">
        <v>75</v>
      </c>
      <c r="E158" s="15">
        <v>0</v>
      </c>
      <c r="F158" s="15">
        <v>100</v>
      </c>
      <c r="G158" s="15">
        <v>100</v>
      </c>
      <c r="H158" s="15">
        <v>5000</v>
      </c>
      <c r="I158" s="15">
        <v>0</v>
      </c>
      <c r="J158" s="15">
        <v>0</v>
      </c>
      <c r="K158" s="15">
        <f t="shared" si="5"/>
        <v>5000</v>
      </c>
      <c r="L158" s="56">
        <f t="shared" si="6"/>
        <v>5000</v>
      </c>
      <c r="M158" s="4"/>
    </row>
    <row r="159" spans="1:13" s="5" customFormat="1" ht="15" customHeight="1">
      <c r="A159" s="17"/>
      <c r="B159" s="69" t="s">
        <v>321</v>
      </c>
      <c r="C159" s="69"/>
      <c r="D159" s="22"/>
      <c r="E159" s="27"/>
      <c r="F159" s="27"/>
      <c r="G159" s="27"/>
      <c r="H159" s="21">
        <f>SUM(H156:H158)</f>
        <v>15000</v>
      </c>
      <c r="I159" s="21">
        <f>SUM(I156:I158)</f>
        <v>0</v>
      </c>
      <c r="J159" s="21">
        <f>SUM(J156:J158)</f>
        <v>0</v>
      </c>
      <c r="K159" s="21">
        <f>SUM(K156:K158)</f>
        <v>15000</v>
      </c>
      <c r="L159" s="21">
        <f>SUM(L156:L158)</f>
        <v>15000</v>
      </c>
      <c r="M159" s="4"/>
    </row>
    <row r="160" spans="1:13" s="7" customFormat="1" ht="15" customHeight="1">
      <c r="A160" s="20"/>
      <c r="B160" s="75" t="s">
        <v>322</v>
      </c>
      <c r="C160" s="75"/>
      <c r="D160" s="23"/>
      <c r="E160" s="29"/>
      <c r="F160" s="29"/>
      <c r="G160" s="29"/>
      <c r="H160" s="24">
        <f>H152+H155+H159</f>
        <v>216500</v>
      </c>
      <c r="I160" s="24">
        <f>I152+I155+I159</f>
        <v>0</v>
      </c>
      <c r="J160" s="24">
        <f>J152+J155+J159</f>
        <v>0</v>
      </c>
      <c r="K160" s="24">
        <f>K152+K155+K159</f>
        <v>216500</v>
      </c>
      <c r="L160" s="24">
        <f>L152+L155+L159</f>
        <v>216500</v>
      </c>
      <c r="M160" s="4"/>
    </row>
    <row r="161" spans="1:13" s="3" customFormat="1" ht="62.25" customHeight="1">
      <c r="A161" s="64" t="s">
        <v>164</v>
      </c>
      <c r="B161" s="10" t="s">
        <v>165</v>
      </c>
      <c r="C161" s="14" t="s">
        <v>30</v>
      </c>
      <c r="D161" s="15" t="s">
        <v>75</v>
      </c>
      <c r="E161" s="15">
        <v>0</v>
      </c>
      <c r="F161" s="16">
        <v>1</v>
      </c>
      <c r="G161" s="15">
        <v>0</v>
      </c>
      <c r="H161" s="15">
        <v>500</v>
      </c>
      <c r="I161" s="15">
        <v>0</v>
      </c>
      <c r="J161" s="15">
        <v>0</v>
      </c>
      <c r="K161" s="15">
        <f t="shared" si="5"/>
        <v>500</v>
      </c>
      <c r="L161" s="56">
        <f t="shared" si="6"/>
        <v>500</v>
      </c>
      <c r="M161" s="4"/>
    </row>
    <row r="162" spans="1:13" s="3" customFormat="1" ht="59.25" customHeight="1">
      <c r="A162" s="64"/>
      <c r="B162" s="10" t="s">
        <v>166</v>
      </c>
      <c r="C162" s="14" t="s">
        <v>31</v>
      </c>
      <c r="D162" s="15" t="s">
        <v>75</v>
      </c>
      <c r="E162" s="15">
        <v>0</v>
      </c>
      <c r="F162" s="15">
        <v>10</v>
      </c>
      <c r="G162" s="15">
        <v>0</v>
      </c>
      <c r="H162" s="15">
        <v>0</v>
      </c>
      <c r="I162" s="15">
        <v>0</v>
      </c>
      <c r="J162" s="15">
        <v>0</v>
      </c>
      <c r="K162" s="15">
        <f t="shared" si="5"/>
        <v>0</v>
      </c>
      <c r="L162" s="56">
        <f t="shared" si="6"/>
        <v>0</v>
      </c>
      <c r="M162" s="4"/>
    </row>
    <row r="163" spans="1:13" s="3" customFormat="1" ht="79.5" customHeight="1">
      <c r="A163" s="64"/>
      <c r="B163" s="10" t="s">
        <v>167</v>
      </c>
      <c r="C163" s="14" t="s">
        <v>32</v>
      </c>
      <c r="D163" s="15" t="s">
        <v>75</v>
      </c>
      <c r="E163" s="15">
        <v>0</v>
      </c>
      <c r="F163" s="15">
        <v>4</v>
      </c>
      <c r="G163" s="15">
        <v>4</v>
      </c>
      <c r="H163" s="15"/>
      <c r="I163" s="15">
        <v>0</v>
      </c>
      <c r="J163" s="15">
        <v>0</v>
      </c>
      <c r="K163" s="15">
        <f t="shared" si="5"/>
        <v>0</v>
      </c>
      <c r="L163" s="56">
        <f t="shared" si="6"/>
        <v>0</v>
      </c>
      <c r="M163" s="4"/>
    </row>
    <row r="164" spans="1:13" s="3" customFormat="1" ht="72" customHeight="1">
      <c r="A164" s="26" t="s">
        <v>168</v>
      </c>
      <c r="B164" s="10" t="s">
        <v>169</v>
      </c>
      <c r="C164" s="14" t="s">
        <v>33</v>
      </c>
      <c r="D164" s="15" t="s">
        <v>75</v>
      </c>
      <c r="E164" s="15">
        <v>0</v>
      </c>
      <c r="F164" s="16">
        <v>1</v>
      </c>
      <c r="G164" s="15">
        <v>0</v>
      </c>
      <c r="H164" s="15">
        <v>0</v>
      </c>
      <c r="I164" s="15">
        <v>0</v>
      </c>
      <c r="J164" s="15">
        <v>0</v>
      </c>
      <c r="K164" s="15">
        <f t="shared" si="5"/>
        <v>0</v>
      </c>
      <c r="L164" s="56">
        <f t="shared" si="6"/>
        <v>0</v>
      </c>
      <c r="M164" s="4"/>
    </row>
    <row r="165" spans="1:13" s="3" customFormat="1" ht="83.25" customHeight="1">
      <c r="A165" s="64" t="s">
        <v>170</v>
      </c>
      <c r="B165" s="10" t="s">
        <v>171</v>
      </c>
      <c r="C165" s="14" t="s">
        <v>34</v>
      </c>
      <c r="D165" s="15" t="s">
        <v>75</v>
      </c>
      <c r="E165" s="15">
        <v>0</v>
      </c>
      <c r="F165" s="15">
        <v>2</v>
      </c>
      <c r="G165" s="15">
        <v>2</v>
      </c>
      <c r="H165" s="15"/>
      <c r="I165" s="15">
        <v>0</v>
      </c>
      <c r="J165" s="15"/>
      <c r="K165" s="15">
        <f t="shared" si="5"/>
        <v>0</v>
      </c>
      <c r="L165" s="56">
        <f t="shared" si="6"/>
        <v>0</v>
      </c>
      <c r="M165" s="4"/>
    </row>
    <row r="166" spans="1:13" s="3" customFormat="1" ht="78.75" customHeight="1">
      <c r="A166" s="64"/>
      <c r="B166" s="10" t="s">
        <v>172</v>
      </c>
      <c r="C166" s="14" t="s">
        <v>35</v>
      </c>
      <c r="D166" s="15" t="s">
        <v>75</v>
      </c>
      <c r="E166" s="15">
        <v>0</v>
      </c>
      <c r="F166" s="15">
        <v>2</v>
      </c>
      <c r="G166" s="15">
        <v>2</v>
      </c>
      <c r="H166" s="15">
        <v>23690</v>
      </c>
      <c r="I166" s="15">
        <v>0</v>
      </c>
      <c r="J166" s="15">
        <v>0</v>
      </c>
      <c r="K166" s="15">
        <f t="shared" si="5"/>
        <v>23690</v>
      </c>
      <c r="L166" s="56">
        <f t="shared" si="6"/>
        <v>23690</v>
      </c>
      <c r="M166" s="4"/>
    </row>
    <row r="167" spans="1:13" s="5" customFormat="1" ht="15" customHeight="1">
      <c r="A167" s="18"/>
      <c r="B167" s="67" t="s">
        <v>323</v>
      </c>
      <c r="C167" s="67"/>
      <c r="D167" s="22"/>
      <c r="E167" s="27"/>
      <c r="F167" s="27"/>
      <c r="G167" s="27"/>
      <c r="H167" s="21">
        <f>SUM(H161:H166)</f>
        <v>24190</v>
      </c>
      <c r="I167" s="21">
        <f>SUM(I161:I166)</f>
        <v>0</v>
      </c>
      <c r="J167" s="21">
        <f>SUM(J161:J166)</f>
        <v>0</v>
      </c>
      <c r="K167" s="21">
        <f>SUM(K161:K166)</f>
        <v>24190</v>
      </c>
      <c r="L167" s="21">
        <f>SUM(L161:L166)</f>
        <v>24190</v>
      </c>
      <c r="M167" s="4"/>
    </row>
    <row r="168" spans="1:13" s="7" customFormat="1" ht="15" customHeight="1">
      <c r="A168" s="19"/>
      <c r="B168" s="68" t="s">
        <v>324</v>
      </c>
      <c r="C168" s="68"/>
      <c r="D168" s="23"/>
      <c r="E168" s="29"/>
      <c r="F168" s="29"/>
      <c r="G168" s="29"/>
      <c r="H168" s="24">
        <f>H167</f>
        <v>24190</v>
      </c>
      <c r="I168" s="24">
        <f>I167</f>
        <v>0</v>
      </c>
      <c r="J168" s="24">
        <f>J167</f>
        <v>0</v>
      </c>
      <c r="K168" s="24">
        <f>K167</f>
        <v>24190</v>
      </c>
      <c r="L168" s="24">
        <f>L167</f>
        <v>24190</v>
      </c>
      <c r="M168" s="4"/>
    </row>
    <row r="169" spans="1:13" s="3" customFormat="1" ht="68.25" customHeight="1">
      <c r="A169" s="64" t="s">
        <v>173</v>
      </c>
      <c r="B169" s="10" t="s">
        <v>174</v>
      </c>
      <c r="C169" s="14" t="s">
        <v>212</v>
      </c>
      <c r="D169" s="25" t="s">
        <v>75</v>
      </c>
      <c r="E169" s="15">
        <v>1</v>
      </c>
      <c r="F169" s="15">
        <v>5</v>
      </c>
      <c r="G169" s="15">
        <v>0</v>
      </c>
      <c r="H169" s="15">
        <v>0</v>
      </c>
      <c r="I169" s="15">
        <v>0</v>
      </c>
      <c r="J169" s="15">
        <v>0</v>
      </c>
      <c r="K169" s="15">
        <f aca="true" t="shared" si="7" ref="K169:K198">H169+I169+J169</f>
        <v>0</v>
      </c>
      <c r="L169" s="56">
        <f t="shared" si="6"/>
        <v>0</v>
      </c>
      <c r="M169" s="4"/>
    </row>
    <row r="170" spans="1:13" s="3" customFormat="1" ht="59.25" customHeight="1">
      <c r="A170" s="64"/>
      <c r="B170" s="10" t="s">
        <v>175</v>
      </c>
      <c r="C170" s="14" t="s">
        <v>213</v>
      </c>
      <c r="D170" s="25" t="s">
        <v>75</v>
      </c>
      <c r="E170" s="15">
        <v>0</v>
      </c>
      <c r="F170" s="15">
        <v>4</v>
      </c>
      <c r="G170" s="15">
        <v>4</v>
      </c>
      <c r="H170" s="15"/>
      <c r="I170" s="15">
        <v>0</v>
      </c>
      <c r="J170" s="15">
        <v>2000</v>
      </c>
      <c r="K170" s="15">
        <f t="shared" si="7"/>
        <v>2000</v>
      </c>
      <c r="L170" s="56">
        <f t="shared" si="6"/>
        <v>2000</v>
      </c>
      <c r="M170" s="4"/>
    </row>
    <row r="171" spans="1:13" s="3" customFormat="1" ht="48.75" customHeight="1">
      <c r="A171" s="64"/>
      <c r="B171" s="10" t="s">
        <v>176</v>
      </c>
      <c r="C171" s="14" t="s">
        <v>214</v>
      </c>
      <c r="D171" s="25" t="s">
        <v>73</v>
      </c>
      <c r="E171" s="15">
        <v>12</v>
      </c>
      <c r="F171" s="15">
        <v>12</v>
      </c>
      <c r="G171" s="15">
        <v>12</v>
      </c>
      <c r="H171" s="15"/>
      <c r="I171" s="15">
        <v>0</v>
      </c>
      <c r="J171" s="15">
        <v>1000</v>
      </c>
      <c r="K171" s="15">
        <f t="shared" si="7"/>
        <v>1000</v>
      </c>
      <c r="L171" s="56">
        <f t="shared" si="6"/>
        <v>1000</v>
      </c>
      <c r="M171" s="4"/>
    </row>
    <row r="172" spans="1:13" s="3" customFormat="1" ht="60" customHeight="1">
      <c r="A172" s="64"/>
      <c r="B172" s="10" t="s">
        <v>177</v>
      </c>
      <c r="C172" s="14" t="s">
        <v>215</v>
      </c>
      <c r="D172" s="25" t="s">
        <v>75</v>
      </c>
      <c r="E172" s="15">
        <v>0</v>
      </c>
      <c r="F172" s="15">
        <v>100</v>
      </c>
      <c r="G172" s="15">
        <v>100</v>
      </c>
      <c r="H172" s="15"/>
      <c r="I172" s="15">
        <v>0</v>
      </c>
      <c r="J172" s="15">
        <v>2000</v>
      </c>
      <c r="K172" s="15">
        <f t="shared" si="7"/>
        <v>2000</v>
      </c>
      <c r="L172" s="56">
        <f t="shared" si="6"/>
        <v>2000</v>
      </c>
      <c r="M172" s="4"/>
    </row>
    <row r="173" spans="1:13" s="3" customFormat="1" ht="64.5" customHeight="1">
      <c r="A173" s="64"/>
      <c r="B173" s="10" t="s">
        <v>178</v>
      </c>
      <c r="C173" s="14" t="s">
        <v>216</v>
      </c>
      <c r="D173" s="25" t="s">
        <v>75</v>
      </c>
      <c r="E173" s="15">
        <v>0</v>
      </c>
      <c r="F173" s="15">
        <v>4</v>
      </c>
      <c r="G173" s="15">
        <v>4</v>
      </c>
      <c r="H173" s="15"/>
      <c r="I173" s="15">
        <v>0</v>
      </c>
      <c r="J173" s="15">
        <v>8410</v>
      </c>
      <c r="K173" s="15">
        <f t="shared" si="7"/>
        <v>8410</v>
      </c>
      <c r="L173" s="56">
        <f t="shared" si="6"/>
        <v>8410</v>
      </c>
      <c r="M173" s="4"/>
    </row>
    <row r="174" spans="1:13" s="3" customFormat="1" ht="59.25" customHeight="1">
      <c r="A174" s="64"/>
      <c r="B174" s="10" t="s">
        <v>179</v>
      </c>
      <c r="C174" s="14" t="s">
        <v>217</v>
      </c>
      <c r="D174" s="25" t="s">
        <v>75</v>
      </c>
      <c r="E174" s="15">
        <v>0</v>
      </c>
      <c r="F174" s="16">
        <v>1</v>
      </c>
      <c r="G174" s="15">
        <v>0</v>
      </c>
      <c r="H174" s="15"/>
      <c r="I174" s="15">
        <v>0</v>
      </c>
      <c r="J174" s="15">
        <v>0</v>
      </c>
      <c r="K174" s="15">
        <f t="shared" si="7"/>
        <v>0</v>
      </c>
      <c r="L174" s="56">
        <f t="shared" si="6"/>
        <v>0</v>
      </c>
      <c r="M174" s="4"/>
    </row>
    <row r="175" spans="1:13" s="3" customFormat="1" ht="62.25" customHeight="1">
      <c r="A175" s="64"/>
      <c r="B175" s="10" t="s">
        <v>180</v>
      </c>
      <c r="C175" s="14" t="s">
        <v>218</v>
      </c>
      <c r="D175" s="25" t="s">
        <v>75</v>
      </c>
      <c r="E175" s="15">
        <v>0</v>
      </c>
      <c r="F175" s="15">
        <v>10</v>
      </c>
      <c r="G175" s="15">
        <v>10</v>
      </c>
      <c r="H175" s="15"/>
      <c r="I175" s="15">
        <v>0</v>
      </c>
      <c r="J175" s="15">
        <v>0</v>
      </c>
      <c r="K175" s="15">
        <f t="shared" si="7"/>
        <v>0</v>
      </c>
      <c r="L175" s="56">
        <f t="shared" si="6"/>
        <v>0</v>
      </c>
      <c r="M175" s="4"/>
    </row>
    <row r="176" spans="1:13" s="3" customFormat="1" ht="52.5" customHeight="1">
      <c r="A176" s="64"/>
      <c r="B176" s="10" t="s">
        <v>181</v>
      </c>
      <c r="C176" s="14" t="s">
        <v>219</v>
      </c>
      <c r="D176" s="25" t="s">
        <v>75</v>
      </c>
      <c r="E176" s="15">
        <v>0</v>
      </c>
      <c r="F176" s="15">
        <v>8</v>
      </c>
      <c r="G176" s="15">
        <v>8</v>
      </c>
      <c r="H176" s="15"/>
      <c r="I176" s="15">
        <v>0</v>
      </c>
      <c r="J176" s="15">
        <v>2000</v>
      </c>
      <c r="K176" s="15">
        <f t="shared" si="7"/>
        <v>2000</v>
      </c>
      <c r="L176" s="56">
        <f t="shared" si="6"/>
        <v>2000</v>
      </c>
      <c r="M176" s="4"/>
    </row>
    <row r="177" spans="1:13" s="3" customFormat="1" ht="72.75" customHeight="1">
      <c r="A177" s="64"/>
      <c r="B177" s="10" t="s">
        <v>182</v>
      </c>
      <c r="C177" s="14" t="s">
        <v>220</v>
      </c>
      <c r="D177" s="25" t="s">
        <v>75</v>
      </c>
      <c r="E177" s="15">
        <v>0</v>
      </c>
      <c r="F177" s="15">
        <v>8</v>
      </c>
      <c r="G177" s="15">
        <v>8</v>
      </c>
      <c r="H177" s="15"/>
      <c r="I177" s="15">
        <v>0</v>
      </c>
      <c r="J177" s="15">
        <v>1000</v>
      </c>
      <c r="K177" s="15">
        <f t="shared" si="7"/>
        <v>1000</v>
      </c>
      <c r="L177" s="56">
        <f t="shared" si="6"/>
        <v>1000</v>
      </c>
      <c r="M177" s="4"/>
    </row>
    <row r="178" spans="1:13" s="3" customFormat="1" ht="59.25" customHeight="1">
      <c r="A178" s="64"/>
      <c r="B178" s="10" t="s">
        <v>183</v>
      </c>
      <c r="C178" s="14" t="s">
        <v>83</v>
      </c>
      <c r="D178" s="25" t="s">
        <v>75</v>
      </c>
      <c r="E178" s="15">
        <v>0</v>
      </c>
      <c r="F178" s="15">
        <v>4</v>
      </c>
      <c r="G178" s="15">
        <v>4</v>
      </c>
      <c r="H178" s="15">
        <v>0</v>
      </c>
      <c r="I178" s="15">
        <v>0</v>
      </c>
      <c r="J178" s="15">
        <v>1000</v>
      </c>
      <c r="K178" s="15">
        <f t="shared" si="7"/>
        <v>1000</v>
      </c>
      <c r="L178" s="56">
        <f t="shared" si="6"/>
        <v>1000</v>
      </c>
      <c r="M178" s="4"/>
    </row>
    <row r="179" spans="1:13" s="3" customFormat="1" ht="86.25" customHeight="1">
      <c r="A179" s="64"/>
      <c r="B179" s="10" t="s">
        <v>184</v>
      </c>
      <c r="C179" s="14" t="s">
        <v>84</v>
      </c>
      <c r="D179" s="25" t="s">
        <v>75</v>
      </c>
      <c r="E179" s="15">
        <v>0</v>
      </c>
      <c r="F179" s="15">
        <v>4</v>
      </c>
      <c r="G179" s="15">
        <v>4</v>
      </c>
      <c r="H179" s="15">
        <v>0</v>
      </c>
      <c r="I179" s="15">
        <v>0</v>
      </c>
      <c r="J179" s="15">
        <v>5000</v>
      </c>
      <c r="K179" s="15">
        <f t="shared" si="7"/>
        <v>5000</v>
      </c>
      <c r="L179" s="56">
        <f t="shared" si="6"/>
        <v>5000</v>
      </c>
      <c r="M179" s="4"/>
    </row>
    <row r="180" spans="1:13" s="3" customFormat="1" ht="84.75" customHeight="1">
      <c r="A180" s="64" t="s">
        <v>185</v>
      </c>
      <c r="B180" s="10" t="s">
        <v>186</v>
      </c>
      <c r="C180" s="14" t="s">
        <v>85</v>
      </c>
      <c r="D180" s="25" t="s">
        <v>75</v>
      </c>
      <c r="E180" s="15">
        <v>0</v>
      </c>
      <c r="F180" s="15">
        <v>50</v>
      </c>
      <c r="G180" s="15">
        <v>0</v>
      </c>
      <c r="H180" s="15">
        <v>0</v>
      </c>
      <c r="I180" s="15">
        <v>0</v>
      </c>
      <c r="J180" s="15">
        <v>0</v>
      </c>
      <c r="K180" s="15">
        <f t="shared" si="7"/>
        <v>0</v>
      </c>
      <c r="L180" s="56">
        <f t="shared" si="6"/>
        <v>0</v>
      </c>
      <c r="M180" s="4"/>
    </row>
    <row r="181" spans="1:13" s="3" customFormat="1" ht="69.75" customHeight="1">
      <c r="A181" s="64"/>
      <c r="B181" s="10" t="s">
        <v>130</v>
      </c>
      <c r="C181" s="14" t="s">
        <v>86</v>
      </c>
      <c r="D181" s="25" t="s">
        <v>75</v>
      </c>
      <c r="E181" s="15">
        <v>0</v>
      </c>
      <c r="F181" s="16">
        <v>1</v>
      </c>
      <c r="G181" s="16">
        <v>1</v>
      </c>
      <c r="H181" s="15"/>
      <c r="I181" s="15">
        <v>0</v>
      </c>
      <c r="J181" s="15">
        <v>0</v>
      </c>
      <c r="K181" s="15">
        <f t="shared" si="7"/>
        <v>0</v>
      </c>
      <c r="L181" s="56">
        <f t="shared" si="6"/>
        <v>0</v>
      </c>
      <c r="M181" s="4"/>
    </row>
    <row r="182" spans="1:13" s="5" customFormat="1" ht="15" customHeight="1">
      <c r="A182" s="18"/>
      <c r="B182" s="67" t="s">
        <v>325</v>
      </c>
      <c r="C182" s="67"/>
      <c r="D182" s="22"/>
      <c r="E182" s="27"/>
      <c r="F182" s="27"/>
      <c r="G182" s="27"/>
      <c r="H182" s="21">
        <f>SUM(H169:H181)</f>
        <v>0</v>
      </c>
      <c r="I182" s="21">
        <f>SUM(I169:I181)</f>
        <v>0</v>
      </c>
      <c r="J182" s="21">
        <f>SUM(J169:J181)</f>
        <v>22410</v>
      </c>
      <c r="K182" s="21">
        <f>SUM(K169:K181)</f>
        <v>22410</v>
      </c>
      <c r="L182" s="21">
        <f>SUM(L169:L181)</f>
        <v>22410</v>
      </c>
      <c r="M182" s="4"/>
    </row>
    <row r="183" spans="1:13" s="3" customFormat="1" ht="57" customHeight="1">
      <c r="A183" s="64" t="s">
        <v>187</v>
      </c>
      <c r="B183" s="10" t="s">
        <v>188</v>
      </c>
      <c r="C183" s="14" t="s">
        <v>346</v>
      </c>
      <c r="D183" s="25" t="s">
        <v>75</v>
      </c>
      <c r="E183" s="15">
        <v>0</v>
      </c>
      <c r="F183" s="16">
        <v>1</v>
      </c>
      <c r="G183" s="15">
        <v>0</v>
      </c>
      <c r="H183" s="15">
        <v>0</v>
      </c>
      <c r="I183" s="15">
        <v>0</v>
      </c>
      <c r="J183" s="15">
        <v>0</v>
      </c>
      <c r="K183" s="15">
        <f t="shared" si="7"/>
        <v>0</v>
      </c>
      <c r="L183" s="56">
        <f t="shared" si="6"/>
        <v>0</v>
      </c>
      <c r="M183" s="4"/>
    </row>
    <row r="184" spans="1:13" s="7" customFormat="1" ht="59.25" customHeight="1">
      <c r="A184" s="64"/>
      <c r="B184" s="10" t="s">
        <v>189</v>
      </c>
      <c r="C184" s="14" t="s">
        <v>347</v>
      </c>
      <c r="D184" s="25" t="s">
        <v>75</v>
      </c>
      <c r="E184" s="15">
        <v>0</v>
      </c>
      <c r="F184" s="15">
        <v>12</v>
      </c>
      <c r="G184" s="15">
        <v>12</v>
      </c>
      <c r="H184" s="15">
        <v>59000</v>
      </c>
      <c r="I184" s="15">
        <v>0</v>
      </c>
      <c r="J184" s="15">
        <v>0</v>
      </c>
      <c r="K184" s="15">
        <f t="shared" si="7"/>
        <v>59000</v>
      </c>
      <c r="L184" s="56">
        <f t="shared" si="6"/>
        <v>59000</v>
      </c>
      <c r="M184" s="4"/>
    </row>
    <row r="185" spans="1:13" s="3" customFormat="1" ht="59.25" customHeight="1">
      <c r="A185" s="64"/>
      <c r="B185" s="10" t="s">
        <v>190</v>
      </c>
      <c r="C185" s="14" t="s">
        <v>203</v>
      </c>
      <c r="D185" s="25" t="s">
        <v>75</v>
      </c>
      <c r="E185" s="15">
        <v>0</v>
      </c>
      <c r="F185" s="16">
        <v>1</v>
      </c>
      <c r="G185" s="15">
        <v>0</v>
      </c>
      <c r="H185" s="15">
        <v>0</v>
      </c>
      <c r="I185" s="15">
        <v>0</v>
      </c>
      <c r="J185" s="15">
        <v>0</v>
      </c>
      <c r="K185" s="15">
        <f t="shared" si="7"/>
        <v>0</v>
      </c>
      <c r="L185" s="56">
        <f t="shared" si="6"/>
        <v>0</v>
      </c>
      <c r="M185" s="4"/>
    </row>
    <row r="186" spans="1:13" s="3" customFormat="1" ht="69.75" customHeight="1">
      <c r="A186" s="64"/>
      <c r="B186" s="10" t="s">
        <v>191</v>
      </c>
      <c r="C186" s="14" t="s">
        <v>204</v>
      </c>
      <c r="D186" s="25" t="s">
        <v>75</v>
      </c>
      <c r="E186" s="15">
        <v>0</v>
      </c>
      <c r="F186" s="16">
        <v>1</v>
      </c>
      <c r="G186" s="15">
        <v>0</v>
      </c>
      <c r="H186" s="15">
        <v>0</v>
      </c>
      <c r="I186" s="15">
        <v>0</v>
      </c>
      <c r="J186" s="15">
        <v>0</v>
      </c>
      <c r="K186" s="15">
        <f t="shared" si="7"/>
        <v>0</v>
      </c>
      <c r="L186" s="56">
        <f t="shared" si="6"/>
        <v>0</v>
      </c>
      <c r="M186" s="4"/>
    </row>
    <row r="187" spans="1:13" s="3" customFormat="1" ht="50.25" customHeight="1">
      <c r="A187" s="64"/>
      <c r="B187" s="10" t="s">
        <v>192</v>
      </c>
      <c r="C187" s="14" t="s">
        <v>205</v>
      </c>
      <c r="D187" s="25" t="s">
        <v>75</v>
      </c>
      <c r="E187" s="15">
        <v>0</v>
      </c>
      <c r="F187" s="16">
        <v>1</v>
      </c>
      <c r="G187" s="15">
        <v>0</v>
      </c>
      <c r="H187" s="15">
        <v>0</v>
      </c>
      <c r="I187" s="15">
        <v>0</v>
      </c>
      <c r="J187" s="15">
        <v>0</v>
      </c>
      <c r="K187" s="15">
        <f t="shared" si="7"/>
        <v>0</v>
      </c>
      <c r="L187" s="56">
        <f t="shared" si="6"/>
        <v>0</v>
      </c>
      <c r="M187" s="4"/>
    </row>
    <row r="188" spans="1:13" s="7" customFormat="1" ht="72" customHeight="1">
      <c r="A188" s="64" t="s">
        <v>194</v>
      </c>
      <c r="B188" s="10" t="s">
        <v>195</v>
      </c>
      <c r="C188" s="14" t="s">
        <v>206</v>
      </c>
      <c r="D188" s="25" t="s">
        <v>73</v>
      </c>
      <c r="E188" s="15">
        <v>2</v>
      </c>
      <c r="F188" s="15">
        <v>2</v>
      </c>
      <c r="G188" s="15">
        <v>2</v>
      </c>
      <c r="H188" s="15">
        <v>13795</v>
      </c>
      <c r="I188" s="15">
        <v>0</v>
      </c>
      <c r="J188" s="15">
        <v>0</v>
      </c>
      <c r="K188" s="15">
        <f t="shared" si="7"/>
        <v>13795</v>
      </c>
      <c r="L188" s="56">
        <f t="shared" si="6"/>
        <v>13795</v>
      </c>
      <c r="M188" s="4"/>
    </row>
    <row r="189" spans="1:13" s="3" customFormat="1" ht="53.25" customHeight="1">
      <c r="A189" s="64"/>
      <c r="B189" s="10" t="s">
        <v>196</v>
      </c>
      <c r="C189" s="14" t="s">
        <v>207</v>
      </c>
      <c r="D189" s="25" t="s">
        <v>75</v>
      </c>
      <c r="E189" s="15">
        <v>0</v>
      </c>
      <c r="F189" s="15">
        <v>2</v>
      </c>
      <c r="G189" s="15">
        <v>0</v>
      </c>
      <c r="H189" s="15">
        <v>0</v>
      </c>
      <c r="I189" s="15">
        <v>0</v>
      </c>
      <c r="J189" s="15">
        <v>0</v>
      </c>
      <c r="K189" s="15">
        <f t="shared" si="7"/>
        <v>0</v>
      </c>
      <c r="L189" s="56">
        <f t="shared" si="6"/>
        <v>0</v>
      </c>
      <c r="M189" s="4"/>
    </row>
    <row r="190" spans="1:13" s="3" customFormat="1" ht="60" customHeight="1">
      <c r="A190" s="64"/>
      <c r="B190" s="10" t="s">
        <v>197</v>
      </c>
      <c r="C190" s="14" t="s">
        <v>208</v>
      </c>
      <c r="D190" s="25" t="s">
        <v>75</v>
      </c>
      <c r="E190" s="15">
        <v>0</v>
      </c>
      <c r="F190" s="16">
        <v>1</v>
      </c>
      <c r="G190" s="15">
        <v>0</v>
      </c>
      <c r="H190" s="15">
        <v>0</v>
      </c>
      <c r="I190" s="15">
        <v>0</v>
      </c>
      <c r="J190" s="15">
        <v>0</v>
      </c>
      <c r="K190" s="15">
        <f t="shared" si="7"/>
        <v>0</v>
      </c>
      <c r="L190" s="56">
        <f t="shared" si="6"/>
        <v>0</v>
      </c>
      <c r="M190" s="4"/>
    </row>
    <row r="191" spans="1:13" s="3" customFormat="1" ht="52.5" customHeight="1">
      <c r="A191" s="64"/>
      <c r="B191" s="10" t="s">
        <v>198</v>
      </c>
      <c r="C191" s="14" t="s">
        <v>209</v>
      </c>
      <c r="D191" s="25" t="s">
        <v>75</v>
      </c>
      <c r="E191" s="15">
        <v>0</v>
      </c>
      <c r="F191" s="16">
        <v>1</v>
      </c>
      <c r="G191" s="15">
        <v>0</v>
      </c>
      <c r="H191" s="15">
        <v>0</v>
      </c>
      <c r="I191" s="15">
        <v>0</v>
      </c>
      <c r="J191" s="15">
        <v>0</v>
      </c>
      <c r="K191" s="15">
        <f t="shared" si="7"/>
        <v>0</v>
      </c>
      <c r="L191" s="56">
        <f t="shared" si="6"/>
        <v>0</v>
      </c>
      <c r="M191" s="4"/>
    </row>
    <row r="192" spans="1:13" s="3" customFormat="1" ht="67.5" customHeight="1">
      <c r="A192" s="64"/>
      <c r="B192" s="10" t="s">
        <v>199</v>
      </c>
      <c r="C192" s="14" t="s">
        <v>210</v>
      </c>
      <c r="D192" s="25" t="s">
        <v>75</v>
      </c>
      <c r="E192" s="15">
        <v>0</v>
      </c>
      <c r="F192" s="16">
        <v>1</v>
      </c>
      <c r="G192" s="15">
        <v>0</v>
      </c>
      <c r="H192" s="15">
        <v>0</v>
      </c>
      <c r="I192" s="15">
        <v>0</v>
      </c>
      <c r="J192" s="15">
        <v>0</v>
      </c>
      <c r="K192" s="15">
        <f t="shared" si="7"/>
        <v>0</v>
      </c>
      <c r="L192" s="56">
        <f t="shared" si="6"/>
        <v>0</v>
      </c>
      <c r="M192" s="4"/>
    </row>
    <row r="193" spans="1:13" s="3" customFormat="1" ht="59.25" customHeight="1">
      <c r="A193" s="64"/>
      <c r="B193" s="10" t="s">
        <v>200</v>
      </c>
      <c r="C193" s="14" t="s">
        <v>211</v>
      </c>
      <c r="D193" s="25" t="s">
        <v>75</v>
      </c>
      <c r="E193" s="15">
        <v>0</v>
      </c>
      <c r="F193" s="16">
        <v>1</v>
      </c>
      <c r="G193" s="15">
        <v>0</v>
      </c>
      <c r="H193" s="15">
        <v>0</v>
      </c>
      <c r="I193" s="15">
        <v>0</v>
      </c>
      <c r="J193" s="15">
        <v>0</v>
      </c>
      <c r="K193" s="15">
        <f t="shared" si="7"/>
        <v>0</v>
      </c>
      <c r="L193" s="56">
        <f t="shared" si="6"/>
        <v>0</v>
      </c>
      <c r="M193" s="4"/>
    </row>
    <row r="194" spans="1:13" s="3" customFormat="1" ht="52.5" customHeight="1">
      <c r="A194" s="64" t="s">
        <v>201</v>
      </c>
      <c r="B194" s="10" t="s">
        <v>202</v>
      </c>
      <c r="C194" s="30" t="s">
        <v>87</v>
      </c>
      <c r="D194" s="15" t="s">
        <v>73</v>
      </c>
      <c r="E194" s="15">
        <v>0</v>
      </c>
      <c r="F194" s="15">
        <v>10</v>
      </c>
      <c r="G194" s="15">
        <v>10</v>
      </c>
      <c r="H194" s="15"/>
      <c r="I194" s="15"/>
      <c r="J194" s="15">
        <v>0</v>
      </c>
      <c r="K194" s="15">
        <f t="shared" si="7"/>
        <v>0</v>
      </c>
      <c r="L194" s="56">
        <f t="shared" si="6"/>
        <v>0</v>
      </c>
      <c r="M194" s="4"/>
    </row>
    <row r="195" spans="1:13" s="7" customFormat="1" ht="96" customHeight="1">
      <c r="A195" s="64"/>
      <c r="B195" s="10" t="s">
        <v>66</v>
      </c>
      <c r="C195" s="30" t="s">
        <v>88</v>
      </c>
      <c r="D195" s="15" t="s">
        <v>75</v>
      </c>
      <c r="E195" s="15">
        <v>0</v>
      </c>
      <c r="F195" s="16">
        <v>1</v>
      </c>
      <c r="G195" s="16">
        <v>1</v>
      </c>
      <c r="H195" s="15">
        <v>1157</v>
      </c>
      <c r="I195" s="15"/>
      <c r="J195" s="15">
        <v>0</v>
      </c>
      <c r="K195" s="15">
        <f t="shared" si="7"/>
        <v>1157</v>
      </c>
      <c r="L195" s="56">
        <f t="shared" si="6"/>
        <v>1157</v>
      </c>
      <c r="M195" s="4"/>
    </row>
    <row r="196" spans="1:13" s="3" customFormat="1" ht="59.25" customHeight="1">
      <c r="A196" s="64"/>
      <c r="B196" s="10" t="s">
        <v>63</v>
      </c>
      <c r="C196" s="30" t="s">
        <v>90</v>
      </c>
      <c r="D196" s="15" t="s">
        <v>75</v>
      </c>
      <c r="E196" s="15">
        <v>0</v>
      </c>
      <c r="F196" s="16">
        <v>1</v>
      </c>
      <c r="G196" s="16">
        <v>1</v>
      </c>
      <c r="H196" s="15"/>
      <c r="I196" s="15"/>
      <c r="J196" s="15">
        <v>0</v>
      </c>
      <c r="K196" s="15">
        <f t="shared" si="7"/>
        <v>0</v>
      </c>
      <c r="L196" s="56">
        <f t="shared" si="6"/>
        <v>0</v>
      </c>
      <c r="M196" s="4"/>
    </row>
    <row r="197" spans="1:13" s="7" customFormat="1" ht="69.75" customHeight="1">
      <c r="A197" s="64"/>
      <c r="B197" s="10" t="s">
        <v>132</v>
      </c>
      <c r="C197" s="30" t="s">
        <v>131</v>
      </c>
      <c r="D197" s="15" t="s">
        <v>75</v>
      </c>
      <c r="E197" s="15">
        <v>0</v>
      </c>
      <c r="F197" s="15">
        <v>4</v>
      </c>
      <c r="G197" s="15">
        <v>0</v>
      </c>
      <c r="H197" s="15">
        <v>3000</v>
      </c>
      <c r="I197" s="15">
        <v>0</v>
      </c>
      <c r="J197" s="15">
        <v>0</v>
      </c>
      <c r="K197" s="15">
        <f t="shared" si="7"/>
        <v>3000</v>
      </c>
      <c r="L197" s="56">
        <f t="shared" si="6"/>
        <v>3000</v>
      </c>
      <c r="M197" s="4"/>
    </row>
    <row r="198" spans="1:13" s="7" customFormat="1" ht="59.25" customHeight="1">
      <c r="A198" s="64"/>
      <c r="B198" s="10" t="s">
        <v>67</v>
      </c>
      <c r="C198" s="30" t="s">
        <v>89</v>
      </c>
      <c r="D198" s="15" t="s">
        <v>75</v>
      </c>
      <c r="E198" s="15">
        <v>0</v>
      </c>
      <c r="F198" s="16">
        <v>1</v>
      </c>
      <c r="G198" s="16">
        <v>1</v>
      </c>
      <c r="H198" s="15">
        <v>19500</v>
      </c>
      <c r="I198" s="15"/>
      <c r="J198" s="15">
        <v>0</v>
      </c>
      <c r="K198" s="15">
        <f t="shared" si="7"/>
        <v>19500</v>
      </c>
      <c r="L198" s="56">
        <f>K198</f>
        <v>19500</v>
      </c>
      <c r="M198" s="4"/>
    </row>
    <row r="199" spans="1:13" s="5" customFormat="1" ht="15" customHeight="1">
      <c r="A199" s="53"/>
      <c r="B199" s="67" t="s">
        <v>326</v>
      </c>
      <c r="C199" s="67"/>
      <c r="D199" s="22"/>
      <c r="E199" s="27"/>
      <c r="F199" s="39"/>
      <c r="G199" s="39"/>
      <c r="H199" s="37">
        <f>SUM(H183:H198)</f>
        <v>96452</v>
      </c>
      <c r="I199" s="37">
        <f>SUM(I183:I198)</f>
        <v>0</v>
      </c>
      <c r="J199" s="37">
        <f>SUM(J183:J198)</f>
        <v>0</v>
      </c>
      <c r="K199" s="37">
        <f>SUM(K183:K198)</f>
        <v>96452</v>
      </c>
      <c r="L199" s="37">
        <f>SUM(L183:L198)</f>
        <v>96452</v>
      </c>
      <c r="M199" s="4"/>
    </row>
    <row r="200" spans="1:13" s="7" customFormat="1" ht="15" customHeight="1">
      <c r="A200" s="54"/>
      <c r="B200" s="68" t="s">
        <v>327</v>
      </c>
      <c r="C200" s="68"/>
      <c r="D200" s="23"/>
      <c r="E200" s="29"/>
      <c r="F200" s="40"/>
      <c r="G200" s="40"/>
      <c r="H200" s="38">
        <f>H182+H199</f>
        <v>96452</v>
      </c>
      <c r="I200" s="38">
        <f>I182+I199</f>
        <v>0</v>
      </c>
      <c r="J200" s="38">
        <f>J182+J199</f>
        <v>22410</v>
      </c>
      <c r="K200" s="38">
        <f>K182+K199</f>
        <v>118862</v>
      </c>
      <c r="L200" s="38">
        <f>L182+L199</f>
        <v>118862</v>
      </c>
      <c r="M200" s="4"/>
    </row>
    <row r="201" spans="1:13" s="8" customFormat="1" ht="15.75">
      <c r="A201" s="55"/>
      <c r="B201" s="74" t="s">
        <v>328</v>
      </c>
      <c r="C201" s="74"/>
      <c r="D201" s="52"/>
      <c r="E201" s="31"/>
      <c r="F201" s="41"/>
      <c r="G201" s="41"/>
      <c r="H201" s="41">
        <f>H28+H143+H160+H168+H200</f>
        <v>1608985</v>
      </c>
      <c r="I201" s="41">
        <f>I28+I143+I160+I168+I200</f>
        <v>139433</v>
      </c>
      <c r="J201" s="41">
        <f>J28+J143+J160+J168+J200</f>
        <v>52410</v>
      </c>
      <c r="K201" s="41">
        <f>K28+K143+K160+K168+K200</f>
        <v>1800828</v>
      </c>
      <c r="L201" s="41">
        <f>L28+L143+L160+L168+L200</f>
        <v>1800828</v>
      </c>
      <c r="M201" s="4"/>
    </row>
    <row r="202" spans="1:13" s="3" customFormat="1" ht="15.75">
      <c r="A202" s="33"/>
      <c r="B202" s="42"/>
      <c r="C202" s="42"/>
      <c r="D202" s="50"/>
      <c r="E202" s="32"/>
      <c r="F202" s="43"/>
      <c r="G202" s="43"/>
      <c r="H202" s="43"/>
      <c r="I202" s="43"/>
      <c r="J202" s="43"/>
      <c r="K202" s="43"/>
      <c r="L202" s="43"/>
      <c r="M202" s="4"/>
    </row>
    <row r="203" spans="1:13" s="3" customFormat="1" ht="15.75">
      <c r="A203" s="33"/>
      <c r="B203" s="33"/>
      <c r="C203" s="33"/>
      <c r="D203" s="48"/>
      <c r="E203" s="48"/>
      <c r="F203" s="44"/>
      <c r="G203" s="44"/>
      <c r="H203" s="33"/>
      <c r="I203" s="33"/>
      <c r="J203" s="33"/>
      <c r="K203" s="33"/>
      <c r="L203" s="45"/>
      <c r="M203" s="4"/>
    </row>
    <row r="204" spans="1:13" s="3" customFormat="1" ht="15.75">
      <c r="A204" s="33"/>
      <c r="B204" s="33"/>
      <c r="C204" s="33"/>
      <c r="D204" s="48"/>
      <c r="E204" s="48"/>
      <c r="F204" s="44"/>
      <c r="G204" s="44"/>
      <c r="H204" s="33"/>
      <c r="I204" s="33"/>
      <c r="J204" s="33"/>
      <c r="K204" s="33"/>
      <c r="L204" s="45"/>
      <c r="M204" s="4"/>
    </row>
    <row r="205" spans="1:13" s="3" customFormat="1" ht="15.75">
      <c r="A205" s="33"/>
      <c r="B205" s="33"/>
      <c r="C205" s="33"/>
      <c r="D205" s="48"/>
      <c r="E205" s="48"/>
      <c r="F205" s="44"/>
      <c r="G205" s="44"/>
      <c r="H205" s="33"/>
      <c r="I205" s="33"/>
      <c r="J205" s="33"/>
      <c r="K205" s="33"/>
      <c r="L205" s="45"/>
      <c r="M205" s="4"/>
    </row>
    <row r="206" spans="1:13" s="3" customFormat="1" ht="15.75">
      <c r="A206" s="33"/>
      <c r="B206" s="33"/>
      <c r="C206" s="33"/>
      <c r="D206" s="48"/>
      <c r="E206" s="48"/>
      <c r="F206" s="44"/>
      <c r="G206" s="44"/>
      <c r="H206" s="33"/>
      <c r="I206" s="33"/>
      <c r="J206" s="33"/>
      <c r="K206" s="33"/>
      <c r="L206" s="45"/>
      <c r="M206" s="4"/>
    </row>
    <row r="207" spans="1:13" s="3" customFormat="1" ht="15.75">
      <c r="A207" s="33"/>
      <c r="B207" s="33"/>
      <c r="C207" s="33"/>
      <c r="D207" s="48"/>
      <c r="E207" s="48"/>
      <c r="F207" s="44"/>
      <c r="G207" s="44"/>
      <c r="H207" s="33"/>
      <c r="I207" s="33"/>
      <c r="J207" s="33"/>
      <c r="K207" s="33"/>
      <c r="L207" s="45"/>
      <c r="M207" s="4"/>
    </row>
    <row r="208" spans="1:13" s="3" customFormat="1" ht="15.75">
      <c r="A208" s="33"/>
      <c r="B208" s="33"/>
      <c r="C208" s="33"/>
      <c r="D208" s="48"/>
      <c r="E208" s="48"/>
      <c r="F208" s="44"/>
      <c r="G208" s="44"/>
      <c r="H208" s="33"/>
      <c r="I208" s="33"/>
      <c r="J208" s="33"/>
      <c r="K208" s="33"/>
      <c r="L208" s="45"/>
      <c r="M208" s="4"/>
    </row>
    <row r="209" spans="1:13" s="3" customFormat="1" ht="15.75">
      <c r="A209" s="33"/>
      <c r="B209" s="33"/>
      <c r="C209" s="33"/>
      <c r="D209" s="48"/>
      <c r="E209" s="48"/>
      <c r="F209" s="44"/>
      <c r="G209" s="44"/>
      <c r="H209" s="33"/>
      <c r="I209" s="33"/>
      <c r="J209" s="33"/>
      <c r="K209" s="33"/>
      <c r="L209" s="45"/>
      <c r="M209" s="4"/>
    </row>
    <row r="210" spans="1:13" s="3" customFormat="1" ht="15.75">
      <c r="A210" s="33"/>
      <c r="B210" s="33"/>
      <c r="C210" s="33"/>
      <c r="D210" s="48"/>
      <c r="E210" s="48"/>
      <c r="F210" s="44"/>
      <c r="G210" s="44"/>
      <c r="H210" s="33"/>
      <c r="I210" s="33"/>
      <c r="J210" s="33"/>
      <c r="K210" s="33"/>
      <c r="L210" s="45"/>
      <c r="M210" s="4"/>
    </row>
    <row r="211" spans="1:13" s="3" customFormat="1" ht="15.75">
      <c r="A211" s="33"/>
      <c r="B211" s="33"/>
      <c r="C211" s="33"/>
      <c r="D211" s="48"/>
      <c r="E211" s="48"/>
      <c r="F211" s="44"/>
      <c r="G211" s="44"/>
      <c r="H211" s="33"/>
      <c r="I211" s="33"/>
      <c r="J211" s="33"/>
      <c r="K211" s="33"/>
      <c r="L211" s="45"/>
      <c r="M211" s="4"/>
    </row>
    <row r="212" spans="1:13" s="3" customFormat="1" ht="15.75">
      <c r="A212" s="33"/>
      <c r="B212" s="33"/>
      <c r="C212" s="33"/>
      <c r="D212" s="48"/>
      <c r="E212" s="48"/>
      <c r="F212" s="44"/>
      <c r="G212" s="44"/>
      <c r="H212" s="33"/>
      <c r="I212" s="33"/>
      <c r="J212" s="33"/>
      <c r="K212" s="33"/>
      <c r="L212" s="45"/>
      <c r="M212" s="4"/>
    </row>
    <row r="213" spans="1:13" s="3" customFormat="1" ht="15.75">
      <c r="A213" s="33"/>
      <c r="B213" s="33"/>
      <c r="C213" s="33"/>
      <c r="D213" s="48"/>
      <c r="E213" s="48"/>
      <c r="F213" s="44"/>
      <c r="G213" s="44"/>
      <c r="H213" s="33"/>
      <c r="I213" s="33"/>
      <c r="J213" s="33"/>
      <c r="K213" s="33"/>
      <c r="L213" s="45"/>
      <c r="M213" s="4"/>
    </row>
    <row r="214" spans="1:13" s="3" customFormat="1" ht="15.75">
      <c r="A214" s="33"/>
      <c r="B214" s="33"/>
      <c r="C214" s="33"/>
      <c r="D214" s="48"/>
      <c r="E214" s="48"/>
      <c r="F214" s="44"/>
      <c r="G214" s="44"/>
      <c r="H214" s="33"/>
      <c r="I214" s="33"/>
      <c r="J214" s="33"/>
      <c r="K214" s="33"/>
      <c r="L214" s="45"/>
      <c r="M214" s="4"/>
    </row>
    <row r="215" spans="1:13" s="3" customFormat="1" ht="15.75">
      <c r="A215" s="33"/>
      <c r="B215" s="33"/>
      <c r="C215" s="33"/>
      <c r="D215" s="48"/>
      <c r="E215" s="48"/>
      <c r="F215" s="44"/>
      <c r="G215" s="44"/>
      <c r="H215" s="33"/>
      <c r="I215" s="33"/>
      <c r="J215" s="33"/>
      <c r="K215" s="33"/>
      <c r="L215" s="45"/>
      <c r="M215" s="4"/>
    </row>
    <row r="216" spans="1:13" s="3" customFormat="1" ht="15.75">
      <c r="A216" s="33"/>
      <c r="B216" s="33"/>
      <c r="C216" s="33"/>
      <c r="D216" s="48"/>
      <c r="E216" s="48"/>
      <c r="F216" s="44"/>
      <c r="G216" s="44"/>
      <c r="H216" s="33"/>
      <c r="I216" s="33"/>
      <c r="J216" s="33"/>
      <c r="K216" s="33"/>
      <c r="L216" s="45"/>
      <c r="M216" s="4"/>
    </row>
    <row r="217" spans="1:13" s="3" customFormat="1" ht="15.75">
      <c r="A217" s="33"/>
      <c r="B217" s="33"/>
      <c r="C217" s="33"/>
      <c r="D217" s="48"/>
      <c r="E217" s="48"/>
      <c r="F217" s="44"/>
      <c r="G217" s="44"/>
      <c r="H217" s="33"/>
      <c r="I217" s="33"/>
      <c r="J217" s="33"/>
      <c r="K217" s="33"/>
      <c r="L217" s="45"/>
      <c r="M217" s="4"/>
    </row>
    <row r="218" ht="15.75">
      <c r="M218" s="4"/>
    </row>
    <row r="219" ht="15.75">
      <c r="M219" s="4"/>
    </row>
    <row r="220" ht="15.75">
      <c r="M220" s="4"/>
    </row>
    <row r="221" ht="15.75">
      <c r="M221" s="4"/>
    </row>
    <row r="222" ht="15.75">
      <c r="M222" s="4"/>
    </row>
    <row r="223" ht="15.75">
      <c r="M223" s="4"/>
    </row>
    <row r="224" ht="15.75">
      <c r="M224" s="4"/>
    </row>
    <row r="225" ht="15.75">
      <c r="M225" s="4"/>
    </row>
    <row r="226" ht="15.75">
      <c r="M226" s="4"/>
    </row>
    <row r="227" ht="15.75">
      <c r="M227" s="4"/>
    </row>
    <row r="228" ht="15.75">
      <c r="M228" s="4"/>
    </row>
    <row r="229" ht="15.75">
      <c r="M229" s="4"/>
    </row>
    <row r="230" ht="15.75">
      <c r="M230" s="4"/>
    </row>
    <row r="231" ht="15.75">
      <c r="M231" s="4"/>
    </row>
    <row r="232" ht="15.75">
      <c r="M232" s="4"/>
    </row>
    <row r="233" ht="15.75">
      <c r="M233" s="4"/>
    </row>
    <row r="234" ht="15.75">
      <c r="M234" s="4"/>
    </row>
    <row r="235" ht="15.75">
      <c r="M235" s="4"/>
    </row>
    <row r="236" ht="15.75">
      <c r="M236" s="4"/>
    </row>
    <row r="237" ht="15.75">
      <c r="M237" s="4"/>
    </row>
    <row r="238" ht="15.75">
      <c r="M238" s="4"/>
    </row>
    <row r="239" ht="15.75">
      <c r="M239" s="4"/>
    </row>
    <row r="240" ht="15.75">
      <c r="M240" s="4"/>
    </row>
    <row r="241" ht="15.75">
      <c r="M241" s="4"/>
    </row>
    <row r="242" ht="15.75">
      <c r="M242" s="4"/>
    </row>
    <row r="243" ht="15.75">
      <c r="M243" s="4"/>
    </row>
    <row r="244" ht="15.75">
      <c r="M244" s="4"/>
    </row>
    <row r="245" ht="15.75">
      <c r="M245" s="4"/>
    </row>
    <row r="246" ht="15.75">
      <c r="M246" s="4"/>
    </row>
    <row r="247" ht="15.75">
      <c r="M247" s="4"/>
    </row>
    <row r="248" ht="15.75">
      <c r="M248" s="4"/>
    </row>
    <row r="249" ht="15.75">
      <c r="M249" s="4"/>
    </row>
    <row r="250" ht="15.75">
      <c r="M250" s="4"/>
    </row>
    <row r="251" ht="15.75">
      <c r="M251" s="4"/>
    </row>
    <row r="252" ht="15.75">
      <c r="M252" s="4"/>
    </row>
    <row r="253" ht="15.75">
      <c r="M253" s="4"/>
    </row>
    <row r="254" ht="15.75">
      <c r="M254" s="4"/>
    </row>
    <row r="255" ht="15.75">
      <c r="M255" s="4"/>
    </row>
    <row r="256" ht="15.75">
      <c r="M256" s="4"/>
    </row>
  </sheetData>
  <sheetProtection/>
  <mergeCells count="75">
    <mergeCell ref="B200:C200"/>
    <mergeCell ref="B201:C201"/>
    <mergeCell ref="B160:C160"/>
    <mergeCell ref="B167:C167"/>
    <mergeCell ref="B168:C168"/>
    <mergeCell ref="B182:C182"/>
    <mergeCell ref="B142:C142"/>
    <mergeCell ref="B143:C143"/>
    <mergeCell ref="B152:C152"/>
    <mergeCell ref="B155:C155"/>
    <mergeCell ref="B199:C199"/>
    <mergeCell ref="B84:C84"/>
    <mergeCell ref="B90:C90"/>
    <mergeCell ref="B93:C93"/>
    <mergeCell ref="B119:C119"/>
    <mergeCell ref="B133:C133"/>
    <mergeCell ref="A29:A32"/>
    <mergeCell ref="A19:A23"/>
    <mergeCell ref="L3:L4"/>
    <mergeCell ref="H2:L2"/>
    <mergeCell ref="H3:K3"/>
    <mergeCell ref="B18:C18"/>
    <mergeCell ref="C2:G3"/>
    <mergeCell ref="A2:A4"/>
    <mergeCell ref="A11:A14"/>
    <mergeCell ref="B2:B4"/>
    <mergeCell ref="A5:A10"/>
    <mergeCell ref="B42:C42"/>
    <mergeCell ref="B52:C52"/>
    <mergeCell ref="A188:A193"/>
    <mergeCell ref="A183:A187"/>
    <mergeCell ref="A39:A40"/>
    <mergeCell ref="A180:A181"/>
    <mergeCell ref="A45:A47"/>
    <mergeCell ref="A169:A179"/>
    <mergeCell ref="A161:A163"/>
    <mergeCell ref="A165:A166"/>
    <mergeCell ref="A63:A67"/>
    <mergeCell ref="A59:A62"/>
    <mergeCell ref="A56:A57"/>
    <mergeCell ref="B159:C159"/>
    <mergeCell ref="B58:C58"/>
    <mergeCell ref="B68:C68"/>
    <mergeCell ref="F1:L1"/>
    <mergeCell ref="A156:A158"/>
    <mergeCell ref="A137:A141"/>
    <mergeCell ref="A134:A135"/>
    <mergeCell ref="A131:A132"/>
    <mergeCell ref="A120:A122"/>
    <mergeCell ref="A115:A116"/>
    <mergeCell ref="A102:A106"/>
    <mergeCell ref="A94:A97"/>
    <mergeCell ref="A78:A83"/>
    <mergeCell ref="B27:C27"/>
    <mergeCell ref="A24:A25"/>
    <mergeCell ref="A33:A35"/>
    <mergeCell ref="A98:A100"/>
    <mergeCell ref="A85:A86"/>
    <mergeCell ref="A88:A89"/>
    <mergeCell ref="A194:A198"/>
    <mergeCell ref="A145:A148"/>
    <mergeCell ref="A150:A151"/>
    <mergeCell ref="A1:E1"/>
    <mergeCell ref="A15:A17"/>
    <mergeCell ref="A123:A128"/>
    <mergeCell ref="A129:A130"/>
    <mergeCell ref="A117:A118"/>
    <mergeCell ref="A113:A114"/>
    <mergeCell ref="A107:A111"/>
    <mergeCell ref="A69:A75"/>
    <mergeCell ref="A76:A77"/>
    <mergeCell ref="A43:A44"/>
    <mergeCell ref="A49:A50"/>
    <mergeCell ref="A54:A55"/>
    <mergeCell ref="B28:C28"/>
  </mergeCells>
  <printOptions/>
  <pageMargins left="1.612204724" right="0.78740157480315" top="0.393700787401575" bottom="0.393700787401575" header="0" footer="0"/>
  <pageSetup fitToHeight="25" horizontalDpi="600" verticalDpi="600" orientation="landscape" scale="40" r:id="rId1"/>
  <rowBreaks count="1" manualBreakCount="1">
    <brk id="62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RODRIGUEZ</dc:creator>
  <cp:keywords/>
  <dc:description/>
  <cp:lastModifiedBy>Mayra Leguizamon</cp:lastModifiedBy>
  <cp:lastPrinted>2011-10-31T15:55:53Z</cp:lastPrinted>
  <dcterms:created xsi:type="dcterms:W3CDTF">2008-03-05T02:24:13Z</dcterms:created>
  <dcterms:modified xsi:type="dcterms:W3CDTF">2014-06-04T17:06:59Z</dcterms:modified>
  <cp:category/>
  <cp:version/>
  <cp:contentType/>
  <cp:contentStatus/>
</cp:coreProperties>
</file>