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OAIM 2012" sheetId="1" r:id="rId1"/>
    <sheet name="INICIAL" sheetId="2" r:id="rId2"/>
    <sheet name="SECTORES" sheetId="3" r:id="rId3"/>
  </sheets>
  <definedNames/>
  <calcPr fullCalcOnLoad="1"/>
</workbook>
</file>

<file path=xl/sharedStrings.xml><?xml version="1.0" encoding="utf-8"?>
<sst xmlns="http://schemas.openxmlformats.org/spreadsheetml/2006/main" count="1297" uniqueCount="879">
  <si>
    <t>SECTOR</t>
  </si>
  <si>
    <t>COD.</t>
  </si>
  <si>
    <t>PROGRAMA</t>
  </si>
  <si>
    <t>PROYECTO</t>
  </si>
  <si>
    <t>META</t>
  </si>
  <si>
    <t>IDENTIFICACION DE PROGRAMA Y/O SUB PROG. A EJECUTAR</t>
  </si>
  <si>
    <t>INDICADOR</t>
  </si>
  <si>
    <t>DEST. ESP.</t>
  </si>
  <si>
    <t>SIN DEST. E</t>
  </si>
  <si>
    <t>EDUCACION</t>
  </si>
  <si>
    <t>SALUD</t>
  </si>
  <si>
    <t>P. GRAL I.F.</t>
  </si>
  <si>
    <t>A. ESCOLAR</t>
  </si>
  <si>
    <t>REGALIAS</t>
  </si>
  <si>
    <t>OTROS</t>
  </si>
  <si>
    <t>SISTEMA GENERAL DE PARTICIPACIONES</t>
  </si>
  <si>
    <t>PLAN DE INVERSION POR PROGRAMAS SECTORIALES</t>
  </si>
  <si>
    <t>APROPIACION</t>
  </si>
  <si>
    <t>FUENTES DE FINANCIACION DEL MUNICIPIO</t>
  </si>
  <si>
    <t xml:space="preserve"> RECURSOS PROPIOS</t>
  </si>
  <si>
    <t>SUB PROG.</t>
  </si>
  <si>
    <t>Transporte Escolar</t>
  </si>
  <si>
    <t>CULTURA</t>
  </si>
  <si>
    <t>OTROS SECTORES</t>
  </si>
  <si>
    <t>Fortalecimiento Institucional</t>
  </si>
  <si>
    <t>AGUA POTABLE</t>
  </si>
  <si>
    <t>DEPORTE</t>
  </si>
  <si>
    <t>TOTAL</t>
  </si>
  <si>
    <t>RESP.</t>
  </si>
  <si>
    <t xml:space="preserve"> </t>
  </si>
  <si>
    <t>CODIGO</t>
  </si>
  <si>
    <t>DESCRIPCION</t>
  </si>
  <si>
    <t>VALOR</t>
  </si>
  <si>
    <t>2</t>
  </si>
  <si>
    <t>PRESUPUESTO DE GASTOS</t>
  </si>
  <si>
    <t>2.03</t>
  </si>
  <si>
    <t>ADMINISTRACION CENTRAL</t>
  </si>
  <si>
    <t>2.03.1</t>
  </si>
  <si>
    <t>SERVICIOS PERSONALES</t>
  </si>
  <si>
    <t>2.03.1.01</t>
  </si>
  <si>
    <t>Salarios</t>
  </si>
  <si>
    <t>2.03.1.02</t>
  </si>
  <si>
    <t>Prima de Servicios</t>
  </si>
  <si>
    <t>2.03.1.03</t>
  </si>
  <si>
    <t>Prima de Vacaciones</t>
  </si>
  <si>
    <t>2.03.1.04</t>
  </si>
  <si>
    <t>Prima de Navidad</t>
  </si>
  <si>
    <t>2.03.1.05</t>
  </si>
  <si>
    <t>Indemnización de vacaciones</t>
  </si>
  <si>
    <t>2.03.1.06</t>
  </si>
  <si>
    <t>Cesantías</t>
  </si>
  <si>
    <t>2.03.1.07</t>
  </si>
  <si>
    <t>2.03.1.08</t>
  </si>
  <si>
    <t>Intereses a las cesantías</t>
  </si>
  <si>
    <t>2.03.2</t>
  </si>
  <si>
    <t>GASTOS GENERALES</t>
  </si>
  <si>
    <t>2.03.2.01</t>
  </si>
  <si>
    <t>Viáticos y Gastos de Viaje</t>
  </si>
  <si>
    <t>2.03.2.02</t>
  </si>
  <si>
    <t>Materiales y Suministros</t>
  </si>
  <si>
    <t>2.03.2.03</t>
  </si>
  <si>
    <t>2.03.2.04</t>
  </si>
  <si>
    <t>Imprevistos y Varios</t>
  </si>
  <si>
    <t>2.03.2.05</t>
  </si>
  <si>
    <t>2.03.2.06</t>
  </si>
  <si>
    <t>Comunicaciones y Transportes</t>
  </si>
  <si>
    <t>2.03.2.07</t>
  </si>
  <si>
    <t>Pago de Servicios Públicos y Alumbrado Público</t>
  </si>
  <si>
    <t>2.03.2.08</t>
  </si>
  <si>
    <t>Seguros</t>
  </si>
  <si>
    <t>Compra y reparación de muebles y equipos</t>
  </si>
  <si>
    <t>2.03.2.10</t>
  </si>
  <si>
    <t>2.03.2.11</t>
  </si>
  <si>
    <t>2.03.2.12</t>
  </si>
  <si>
    <t>2.03.2.13</t>
  </si>
  <si>
    <t>Impresos y Publicaciones</t>
  </si>
  <si>
    <t>2.03.2.15</t>
  </si>
  <si>
    <t>2.03.2.16</t>
  </si>
  <si>
    <t>Pago de pensionados</t>
  </si>
  <si>
    <t>2.03.2.17</t>
  </si>
  <si>
    <t>Honorarios Profesionales</t>
  </si>
  <si>
    <t>Sentencias, conciliaciones y multas</t>
  </si>
  <si>
    <t>Dotación vestidos y calzado de labor</t>
  </si>
  <si>
    <t>Tasa Retributiva y Sobretasa ambiental</t>
  </si>
  <si>
    <t>2.03.3</t>
  </si>
  <si>
    <t>TRANSFERENCIAS INHERENTES A LA NOMINA</t>
  </si>
  <si>
    <t>2.03.3.01</t>
  </si>
  <si>
    <t>Caja de Compensación Familiar</t>
  </si>
  <si>
    <t>2.03.3.02</t>
  </si>
  <si>
    <t>Instituto Colombiano de Bienestar Familiar</t>
  </si>
  <si>
    <t>2.03.3.03</t>
  </si>
  <si>
    <t>Servicio Nacional de Aprendizaje Sena</t>
  </si>
  <si>
    <t>2.03.3.04</t>
  </si>
  <si>
    <t>Escuela Superior De Administración Pública</t>
  </si>
  <si>
    <t>2.03.3.05</t>
  </si>
  <si>
    <t>MEN (Ministerio de Educación Nacional)</t>
  </si>
  <si>
    <t>2.03.3.06</t>
  </si>
  <si>
    <t>2.03.3.07</t>
  </si>
  <si>
    <t>2.03.3.08</t>
  </si>
  <si>
    <t>Riesgos Profesionales</t>
  </si>
  <si>
    <t>2.03.3.09</t>
  </si>
  <si>
    <t>Salud Concejales</t>
  </si>
  <si>
    <t>OTRAS TRANSFERENCIAS</t>
  </si>
  <si>
    <t>2.04</t>
  </si>
  <si>
    <t>FONDO MAQUINARIA</t>
  </si>
  <si>
    <t>Combustible Maquinaria</t>
  </si>
  <si>
    <t>Seguros Maquinaria</t>
  </si>
  <si>
    <t>Supernumerarios</t>
  </si>
  <si>
    <t>Servicio Nacional de Aprendizaje - SENA</t>
  </si>
  <si>
    <t>Salud</t>
  </si>
  <si>
    <t>2.05</t>
  </si>
  <si>
    <t>SERVICIO DE LA DEUDA</t>
  </si>
  <si>
    <t>2.05.1</t>
  </si>
  <si>
    <t>2.05.1.01</t>
  </si>
  <si>
    <t>Intereses</t>
  </si>
  <si>
    <t>2.05.1.02</t>
  </si>
  <si>
    <t>Capital</t>
  </si>
  <si>
    <t>2.05.2</t>
  </si>
  <si>
    <t>2.05.2.01</t>
  </si>
  <si>
    <t>2.05.2.02</t>
  </si>
  <si>
    <t>2.06</t>
  </si>
  <si>
    <t>FONDO DE SERVICIOS PUBLICOS</t>
  </si>
  <si>
    <t>2.06.1</t>
  </si>
  <si>
    <t>SERVICIO DE ACUEDUCTO</t>
  </si>
  <si>
    <t>2.06.1.2</t>
  </si>
  <si>
    <t>2.06.1.2.1</t>
  </si>
  <si>
    <t>ADQUISICION DE BIENES</t>
  </si>
  <si>
    <t>2.06.1.3</t>
  </si>
  <si>
    <t>IMPUESTOS CONTRIBUCIONES Y TASAS</t>
  </si>
  <si>
    <t>2.06.1.4</t>
  </si>
  <si>
    <t>GASTOS DE OPERACION</t>
  </si>
  <si>
    <t>2.06.1.4.2</t>
  </si>
  <si>
    <t>2.06.1.4.2.1</t>
  </si>
  <si>
    <t>2.06.2</t>
  </si>
  <si>
    <t>2.06.3</t>
  </si>
  <si>
    <t>SERVICIO DE ASEO</t>
  </si>
  <si>
    <t>2.06.3.1</t>
  </si>
  <si>
    <t>2.06.3.1.2</t>
  </si>
  <si>
    <t>2.06.3.1.2.1</t>
  </si>
  <si>
    <t>2.07</t>
  </si>
  <si>
    <t>PRO - CULTURA</t>
  </si>
  <si>
    <t>2.07.01</t>
  </si>
  <si>
    <t>Estampilla Pro Cultura</t>
  </si>
  <si>
    <t>2.08</t>
  </si>
  <si>
    <t>PRO - ANCIANO</t>
  </si>
  <si>
    <t>2.08.01</t>
  </si>
  <si>
    <t>Estampilla Pro Anciano</t>
  </si>
  <si>
    <t>2.09</t>
  </si>
  <si>
    <t>FONDO DE SEGURIDAD Y CONVIVENCIA CIUDADANA</t>
  </si>
  <si>
    <t>2.09.01</t>
  </si>
  <si>
    <t>Fondo de Seguridad y Convivencia Ciudadana</t>
  </si>
  <si>
    <t>2.11</t>
  </si>
  <si>
    <t>INVERSION CON RECURSOS DE LIBRE DESTINACION</t>
  </si>
  <si>
    <t>Deportes</t>
  </si>
  <si>
    <t>Mejoramiento y Mantenimiento de Escenarios Deportivos</t>
  </si>
  <si>
    <t>Cultura</t>
  </si>
  <si>
    <t>Apoyo Funcionamiento Biblioteca Municipal</t>
  </si>
  <si>
    <t>Infraestructura Vial</t>
  </si>
  <si>
    <t>2.12</t>
  </si>
  <si>
    <t>ALIMENTACION ESCOLAR</t>
  </si>
  <si>
    <t>2.12.1</t>
  </si>
  <si>
    <t>Alimentación para una mejor nutrición, Futuro de Aguada</t>
  </si>
  <si>
    <t>2.13</t>
  </si>
  <si>
    <t>INVERSION EN EDUCACION</t>
  </si>
  <si>
    <t>2.13.1</t>
  </si>
  <si>
    <t>CALIDAD DE EDUCACION</t>
  </si>
  <si>
    <t>2.13.1.1</t>
  </si>
  <si>
    <t>Mejoramiento y Mantenimiento Infraestructura Centros Educativos</t>
  </si>
  <si>
    <t>2.13.1.2</t>
  </si>
  <si>
    <t>2.13.1.3</t>
  </si>
  <si>
    <t>2.13.1.4</t>
  </si>
  <si>
    <t>2.13.1.5</t>
  </si>
  <si>
    <t>Canasta Educativa</t>
  </si>
  <si>
    <t>2.14</t>
  </si>
  <si>
    <t>INVERSION AGUA POTABLE Y SANEAMIENTO BASICO</t>
  </si>
  <si>
    <t>2.14.01</t>
  </si>
  <si>
    <t>2.14.02</t>
  </si>
  <si>
    <t>2.14.03</t>
  </si>
  <si>
    <t>2.14.04</t>
  </si>
  <si>
    <t>2.14.05</t>
  </si>
  <si>
    <t>Plan Departamental de Aguas</t>
  </si>
  <si>
    <t>2.15</t>
  </si>
  <si>
    <t>INVERSION EN DEPORTE</t>
  </si>
  <si>
    <t>2.15.01</t>
  </si>
  <si>
    <t>2.15.02</t>
  </si>
  <si>
    <t>2.15.03</t>
  </si>
  <si>
    <t>2.15.04</t>
  </si>
  <si>
    <t>Mantenimiento y Mejoramiento de los Escenarios Deportivos</t>
  </si>
  <si>
    <t>2.15.05</t>
  </si>
  <si>
    <t>2.15.06</t>
  </si>
  <si>
    <t>2.16</t>
  </si>
  <si>
    <t>RESCATANDO NUESTRA IDENTIDAD CULTURAL</t>
  </si>
  <si>
    <t>2.16.01</t>
  </si>
  <si>
    <t>2.16.02</t>
  </si>
  <si>
    <t>2.16.03</t>
  </si>
  <si>
    <t>2.16.04</t>
  </si>
  <si>
    <t>2.17</t>
  </si>
  <si>
    <t>INVERSION OTROS SECTORES</t>
  </si>
  <si>
    <t>2.17.01</t>
  </si>
  <si>
    <t>SECTOR ENERGIA</t>
  </si>
  <si>
    <t>2.17.01.01</t>
  </si>
  <si>
    <t>2.17.02</t>
  </si>
  <si>
    <t>VIVIENDA PARA VIVIR MEJOR</t>
  </si>
  <si>
    <t>2.17.02.01</t>
  </si>
  <si>
    <t>Mejoramiento de Vivienda Rural</t>
  </si>
  <si>
    <t>2.17.03</t>
  </si>
  <si>
    <t>AGROPECUARIO</t>
  </si>
  <si>
    <t>2.17.03.01</t>
  </si>
  <si>
    <t>Apoyo a Programas Agropecuarios</t>
  </si>
  <si>
    <t>2.17.04</t>
  </si>
  <si>
    <t>VIAS PARA EL FUTURO Y PROGRESO DE AGUADA</t>
  </si>
  <si>
    <t>2.17.04.01</t>
  </si>
  <si>
    <t>2.17.04.02</t>
  </si>
  <si>
    <t>2.17.05</t>
  </si>
  <si>
    <t>PRESERVACION Y PROTECCION DE LOS RECURSOS HIDRICOS Y NATURALES</t>
  </si>
  <si>
    <t>2.17.05.01</t>
  </si>
  <si>
    <t>2.17.05.02</t>
  </si>
  <si>
    <t>2.17.06</t>
  </si>
  <si>
    <t>CENTROS DE RECLUSION</t>
  </si>
  <si>
    <t>2.17.06.01</t>
  </si>
  <si>
    <t>2.17.06.02</t>
  </si>
  <si>
    <t>2.17.07</t>
  </si>
  <si>
    <t>AGUADA PREVENTIVA</t>
  </si>
  <si>
    <t>2.17.07.01</t>
  </si>
  <si>
    <t>2.17.07.02</t>
  </si>
  <si>
    <t>2.17.08</t>
  </si>
  <si>
    <t>ATENCION GRUPOS VULNERABLES</t>
  </si>
  <si>
    <t>2.17.08.01</t>
  </si>
  <si>
    <t>2.17.08.02</t>
  </si>
  <si>
    <t>2.17.08.03</t>
  </si>
  <si>
    <t>2.17.08.04</t>
  </si>
  <si>
    <t>2.17.08.05</t>
  </si>
  <si>
    <t>2.17.08.06</t>
  </si>
  <si>
    <t>2.17.08.07</t>
  </si>
  <si>
    <t>Apoyo a programa JUNTOS</t>
  </si>
  <si>
    <t>2.17.09</t>
  </si>
  <si>
    <t>EQUIPAMIENTO MUNICIPAL</t>
  </si>
  <si>
    <t>2.17.09.01</t>
  </si>
  <si>
    <t>2.17.09.02</t>
  </si>
  <si>
    <t>2.17.09.03</t>
  </si>
  <si>
    <t>Mantenimiento y adecuación del parque Principal</t>
  </si>
  <si>
    <t>Construcción de Salones Comunales</t>
  </si>
  <si>
    <t>2.17.10</t>
  </si>
  <si>
    <t>PARTICIPACION COMUNITARIA Y CULTURA CIUDADANA</t>
  </si>
  <si>
    <t>2.17.10.01</t>
  </si>
  <si>
    <t>2.17.10.02</t>
  </si>
  <si>
    <t>Apoyo a los Consejos Comunitarios</t>
  </si>
  <si>
    <t>2.17.10.03</t>
  </si>
  <si>
    <t>2.17.11</t>
  </si>
  <si>
    <t>POR UNA ADMINISTRACION TRANSPARENTE, EFECTIVA PRODUCTIVA Y EFICIENTE</t>
  </si>
  <si>
    <t>2.17.11.01</t>
  </si>
  <si>
    <t>Actividades de Fortalecimiento Institucional</t>
  </si>
  <si>
    <t>JUSTICIA SEGURIDAD Y CONVIVENCIA CIUDADANA PARA UN MEJOR FUTURO</t>
  </si>
  <si>
    <t>Funcionamiento de la Comisaria de Familia</t>
  </si>
  <si>
    <t>2.01</t>
  </si>
  <si>
    <t>CONCEJO MUNICIPAL</t>
  </si>
  <si>
    <t>2.01.1</t>
  </si>
  <si>
    <t>2.01.1.01</t>
  </si>
  <si>
    <t>Sueldo Nómina</t>
  </si>
  <si>
    <t>2.01.1.02</t>
  </si>
  <si>
    <t>2.01.1.03</t>
  </si>
  <si>
    <t>2.01.1.04</t>
  </si>
  <si>
    <t>Prima Vacacional</t>
  </si>
  <si>
    <t>2.01.1.05</t>
  </si>
  <si>
    <t>Indemnización Por Vacaciones</t>
  </si>
  <si>
    <t>2.01.1.06</t>
  </si>
  <si>
    <t>2.01.1.07</t>
  </si>
  <si>
    <t>Honorarios Concejales</t>
  </si>
  <si>
    <t>2.01.1.08</t>
  </si>
  <si>
    <t>Intereses a las Cesantías</t>
  </si>
  <si>
    <t>2.01.1.09</t>
  </si>
  <si>
    <t>Dotación vestido y calzado de labor</t>
  </si>
  <si>
    <t>2.01.2</t>
  </si>
  <si>
    <t>2.01.2.01</t>
  </si>
  <si>
    <t>2.01.2.03</t>
  </si>
  <si>
    <t>Materiales y suministros</t>
  </si>
  <si>
    <t>2.01.2.05</t>
  </si>
  <si>
    <t>Compra de muebles y equipo de oficina</t>
  </si>
  <si>
    <t>2.01.3</t>
  </si>
  <si>
    <t>TRANSFERENCIAS NOMINA</t>
  </si>
  <si>
    <t>2.01.3.01</t>
  </si>
  <si>
    <t>Cajasan</t>
  </si>
  <si>
    <t>2.01.3.02</t>
  </si>
  <si>
    <t>I.C.B.F.</t>
  </si>
  <si>
    <t>2.01.3.03</t>
  </si>
  <si>
    <t>Sena</t>
  </si>
  <si>
    <t>2.01.3.04</t>
  </si>
  <si>
    <t>Esap</t>
  </si>
  <si>
    <t>2.01.3.05</t>
  </si>
  <si>
    <t>Men (Ministerio de Educación Nacional)</t>
  </si>
  <si>
    <t>2.01.3.06</t>
  </si>
  <si>
    <t>2.01.3.07</t>
  </si>
  <si>
    <t>Pensión</t>
  </si>
  <si>
    <t>2.01.3.08</t>
  </si>
  <si>
    <t>2.18</t>
  </si>
  <si>
    <t>FONDO LOCAL DE SALUD</t>
  </si>
  <si>
    <t>2.18.01</t>
  </si>
  <si>
    <t>TRANSFERENCIAS CORRIENTES</t>
  </si>
  <si>
    <t>2.18.01.01</t>
  </si>
  <si>
    <t>2.18.01.02</t>
  </si>
  <si>
    <t>Salud Pública</t>
  </si>
  <si>
    <t>2.18.01.03</t>
  </si>
  <si>
    <t>PRESTACION DE SERVICIOS POBLACION POBRE NO ASEGURADA</t>
  </si>
  <si>
    <t>2.18.01.03.01</t>
  </si>
  <si>
    <t>2.18.02</t>
  </si>
  <si>
    <t>2.18.02.1</t>
  </si>
  <si>
    <t>Fosyga</t>
  </si>
  <si>
    <t>2.18.02.1.1</t>
  </si>
  <si>
    <t>Fosyga corriente</t>
  </si>
  <si>
    <t>2.18.02.1.2</t>
  </si>
  <si>
    <t>Fosyga Futura</t>
  </si>
  <si>
    <t>2.18.02.1.3</t>
  </si>
  <si>
    <t>Reajuste UPC</t>
  </si>
  <si>
    <t>2.18.02.2</t>
  </si>
  <si>
    <t>Etesa</t>
  </si>
  <si>
    <t>2.02</t>
  </si>
  <si>
    <t>PERSONERIA MUNICIPAL</t>
  </si>
  <si>
    <t>2.02.1</t>
  </si>
  <si>
    <t>2.02.1.01</t>
  </si>
  <si>
    <t>Sueldo</t>
  </si>
  <si>
    <t>2.02.1.02</t>
  </si>
  <si>
    <t>2.02.1.03</t>
  </si>
  <si>
    <t>2.02.1.04</t>
  </si>
  <si>
    <t>2.02.1.05</t>
  </si>
  <si>
    <t>Indemnización por Vacaciones</t>
  </si>
  <si>
    <t>2.02.1.06</t>
  </si>
  <si>
    <t>2.02.1.07</t>
  </si>
  <si>
    <t>2.02.2</t>
  </si>
  <si>
    <t>2.02.2.01</t>
  </si>
  <si>
    <t>Compra de equipos y muebles de oficina</t>
  </si>
  <si>
    <t>2.02.2.02</t>
  </si>
  <si>
    <t>2.02.2.03</t>
  </si>
  <si>
    <t>Seguro de Vida</t>
  </si>
  <si>
    <t>2.02.2.04</t>
  </si>
  <si>
    <t>Promoción de Ddhh y Otros</t>
  </si>
  <si>
    <t>2.02.2.05</t>
  </si>
  <si>
    <t>2.02.2.06</t>
  </si>
  <si>
    <t>2.02.2.07</t>
  </si>
  <si>
    <t>Correos y Telecomunicaciones</t>
  </si>
  <si>
    <t>2.02.3</t>
  </si>
  <si>
    <t>2.02.3.01</t>
  </si>
  <si>
    <t>2.02.3.02</t>
  </si>
  <si>
    <t>2.02.3.03</t>
  </si>
  <si>
    <t>Servicio Nacional de Aprendizaje</t>
  </si>
  <si>
    <t>2.02.3.04</t>
  </si>
  <si>
    <t>2.02.3.05</t>
  </si>
  <si>
    <t>2.02.3.06</t>
  </si>
  <si>
    <t>2.02.3.07</t>
  </si>
  <si>
    <t>2.02.3.08</t>
  </si>
  <si>
    <t>SECRETARIA DE SALUD</t>
  </si>
  <si>
    <t>SECRETARIA DE PLANEACION</t>
  </si>
  <si>
    <t>ESP. 2012</t>
  </si>
  <si>
    <t>Capacitación</t>
  </si>
  <si>
    <t>Capacitación, Seminario, Talleres, Honorarios, fortalecimiento institucional y promoción de desarrollo</t>
  </si>
  <si>
    <t>Escuela Superior de Administración Publica</t>
  </si>
  <si>
    <t>Bonificación Especial de Dirección</t>
  </si>
  <si>
    <t>2.03.2.14</t>
  </si>
  <si>
    <t>Mantenimiento, reparación y combustible vehículo oficial</t>
  </si>
  <si>
    <t>Transporte de concejales</t>
  </si>
  <si>
    <t>Capacitación y Bienestar Social</t>
  </si>
  <si>
    <t>Salud - Administración</t>
  </si>
  <si>
    <t>2.04.01</t>
  </si>
  <si>
    <t>2.04.01.01</t>
  </si>
  <si>
    <t>2.04.01.02</t>
  </si>
  <si>
    <t>2.04.01.03</t>
  </si>
  <si>
    <t>2.04.01.04</t>
  </si>
  <si>
    <t>2.04.01.05</t>
  </si>
  <si>
    <t>2.04.01.06</t>
  </si>
  <si>
    <t>2.04.01.07</t>
  </si>
  <si>
    <t>Indemnización Vacaciones</t>
  </si>
  <si>
    <t>2.04.02</t>
  </si>
  <si>
    <t>2.04.02.01</t>
  </si>
  <si>
    <t>Reparación y Mantenimiento de Maquinaria</t>
  </si>
  <si>
    <t>2.04.02.02</t>
  </si>
  <si>
    <t>2.04.02.03</t>
  </si>
  <si>
    <t>2.04.02.04</t>
  </si>
  <si>
    <t>2.04.03</t>
  </si>
  <si>
    <t>2.04.03.01</t>
  </si>
  <si>
    <t>2.04.03.02</t>
  </si>
  <si>
    <t>2.04.03.03</t>
  </si>
  <si>
    <t>2.04.03.04</t>
  </si>
  <si>
    <t>2.04.03.05</t>
  </si>
  <si>
    <t>MEN - Ministerio de Educación Nacional</t>
  </si>
  <si>
    <t>2.04.03.06</t>
  </si>
  <si>
    <t>2.04.03.07</t>
  </si>
  <si>
    <t>2.04.03.08</t>
  </si>
  <si>
    <t>Otros Sectores - Crédito IDESAN No. 0900301 Compra de Lotes Vivienda de Interés Social</t>
  </si>
  <si>
    <t>Otros Sectores-Crédito IDESAN-Compra de Trituradora</t>
  </si>
  <si>
    <t>Servicios Públicos</t>
  </si>
  <si>
    <t>2.06.1.2.2</t>
  </si>
  <si>
    <t>Suministro de Papelería, Impresos y Publicaciones</t>
  </si>
  <si>
    <t>2.06.1.3.1</t>
  </si>
  <si>
    <t>Impuestos Contribuciones y Tasas</t>
  </si>
  <si>
    <t>2.06.1.4.1</t>
  </si>
  <si>
    <t>2.06.1.4.1.1</t>
  </si>
  <si>
    <t>Pago Fontanero Municipal</t>
  </si>
  <si>
    <t>SERVICIOS PERSONALES INDIRECTOS</t>
  </si>
  <si>
    <t>2.06.1.5</t>
  </si>
  <si>
    <t>Gastos de Producción</t>
  </si>
  <si>
    <t>2.06.1.6</t>
  </si>
  <si>
    <t>Materiales y otros costos de Operación</t>
  </si>
  <si>
    <t>SERVICIO DE ALCANTARILLADO</t>
  </si>
  <si>
    <t>2.06.2.2</t>
  </si>
  <si>
    <t>2.06.2.2.1</t>
  </si>
  <si>
    <t>2.06.2.2.1.1</t>
  </si>
  <si>
    <t>2.06.2.4</t>
  </si>
  <si>
    <t>GASTOS DE OPERACIÓN</t>
  </si>
  <si>
    <t>2.06.2.4.2</t>
  </si>
  <si>
    <t>2.06.2.4.2.1</t>
  </si>
  <si>
    <t>ADQUISICION DE SERVICIOS</t>
  </si>
  <si>
    <t>Disposición Final de Basuras ( Mantenimiento y Reparación Vehículo )</t>
  </si>
  <si>
    <t>2.06.3.4</t>
  </si>
  <si>
    <t>2.06.3.4.2</t>
  </si>
  <si>
    <t>2.06.3.4.2.1</t>
  </si>
  <si>
    <t>2.11.01</t>
  </si>
  <si>
    <t>2.11.01.01</t>
  </si>
  <si>
    <t>Soporte Informático</t>
  </si>
  <si>
    <t>2.11.01.02</t>
  </si>
  <si>
    <t>Elaboración del Plan de Desarrollo</t>
  </si>
  <si>
    <t>2.11.02</t>
  </si>
  <si>
    <t>2.11.02.01</t>
  </si>
  <si>
    <t>Programas de Fundamentación y Apoyo a Eventos Deportivos</t>
  </si>
  <si>
    <t>2.11.02.02</t>
  </si>
  <si>
    <t>2.11.03</t>
  </si>
  <si>
    <t>2.11.03.03</t>
  </si>
  <si>
    <t>2.11.04</t>
  </si>
  <si>
    <t>Alimentación Escolar</t>
  </si>
  <si>
    <t>2.11.04.01</t>
  </si>
  <si>
    <t>Apoyo a Programas de Alimentación Escolar</t>
  </si>
  <si>
    <t>2.11.05</t>
  </si>
  <si>
    <t>Educación</t>
  </si>
  <si>
    <t>2.11.05.01</t>
  </si>
  <si>
    <t>Mejoramiento y Adecuación Infraestructura Educativa</t>
  </si>
  <si>
    <t>2.11.05.02</t>
  </si>
  <si>
    <t>2.11.06</t>
  </si>
  <si>
    <t>2.11.06.01</t>
  </si>
  <si>
    <t>Interventoría Régimen Subsidiado</t>
  </si>
  <si>
    <t>2.11.06.02</t>
  </si>
  <si>
    <t>Contribución Superintendencia de Salud</t>
  </si>
  <si>
    <t>2.11.07</t>
  </si>
  <si>
    <t>2.11.07.01</t>
  </si>
  <si>
    <t>Mejoramiento y Mantenimiento Vías Urbanas y Rurales</t>
  </si>
  <si>
    <t>2.11.07.02</t>
  </si>
  <si>
    <t>Gastos de operación de la maquinaria pesada en el mejoramiento de la red vial municipal</t>
  </si>
  <si>
    <t>2.11.08</t>
  </si>
  <si>
    <t>Agua Potable y Saneamiento Básico</t>
  </si>
  <si>
    <t>2.11.08.01</t>
  </si>
  <si>
    <t>Adecuación y Mantenimiento de Acueductos Rurales</t>
  </si>
  <si>
    <t>2.11.09</t>
  </si>
  <si>
    <t>Equipamiento Municipal</t>
  </si>
  <si>
    <t>2.11.09.01</t>
  </si>
  <si>
    <t>Adecuación y remodelación de las áreas públicas urbanas del municipio</t>
  </si>
  <si>
    <t>2.11.10</t>
  </si>
  <si>
    <t>Atención Grupos Vulnerables</t>
  </si>
  <si>
    <t>2.11.10.01</t>
  </si>
  <si>
    <t>Atención Población Infantil</t>
  </si>
  <si>
    <t>2.11.10.02</t>
  </si>
  <si>
    <t>Atención a la Población de la Tercera edad</t>
  </si>
  <si>
    <t>2.11.11</t>
  </si>
  <si>
    <t>Desarrollo Comunitario</t>
  </si>
  <si>
    <t>2.11.11.01</t>
  </si>
  <si>
    <t>Apoyo Sector Agropecuario en Proyectos Productivos</t>
  </si>
  <si>
    <t>Pago Servicios Públicos Instituciones Educativas</t>
  </si>
  <si>
    <t>Construcción, Mantenimiento y Mejoramiento de Acueductos</t>
  </si>
  <si>
    <t>Manejo Integral de Residuos Sólidos</t>
  </si>
  <si>
    <t>Conservación y reforestación de las micro cuencas y nacimientos de agua del Municipio</t>
  </si>
  <si>
    <t>Diseño e Implementación de Esquemas Organizacionales para la Administración y Operación de Sistemas de Acueducto</t>
  </si>
  <si>
    <t>Dotación de la Escuela de Formación Deportiva</t>
  </si>
  <si>
    <t>Desarrollo  de Jornadas de Capacitación y Formación Deportiva y Recreativa de la Población Infantil, Adolescente y Adulto Mayor</t>
  </si>
  <si>
    <t>Organización e Implementación de los Festivales Escolares</t>
  </si>
  <si>
    <t>Dotación Implementos Deportivos para la Practica del Deporte</t>
  </si>
  <si>
    <t>Apoyo a Eventos Deportivos y de Recreación</t>
  </si>
  <si>
    <t>Apoyo a Eventos Culturales y Artísticos</t>
  </si>
  <si>
    <t>Mejoramiento, Mantenimiento, Dotación, Funcionamiento de la Casa de la Cultura</t>
  </si>
  <si>
    <t>Mejoramiento, Mantenimiento, Dotación y Funcionamiento de la Biblioteca</t>
  </si>
  <si>
    <t>Fomentar el Acceso, la Creación, la Producción y la Formación Artística, Creativa y Cultural de la Población</t>
  </si>
  <si>
    <t>Ampliación, Mejoramiento de Redes de Electrificación</t>
  </si>
  <si>
    <t>Mejoramiento y Mantenimiento de las Vías y Caminos del Municipio</t>
  </si>
  <si>
    <t>Continuación Empedrado de las Vías Urbanas del Municipio</t>
  </si>
  <si>
    <t xml:space="preserve">Compra de terrenos para protección hídrica </t>
  </si>
  <si>
    <t>Reforestación de Micro cuencas Hídricas</t>
  </si>
  <si>
    <t>Alimentación y Transporte a Personas detenidas</t>
  </si>
  <si>
    <t>Apoyo a Centros de Reclusión</t>
  </si>
  <si>
    <t>Campañas sobre Prevención y Atención de Desastres y Emergencias</t>
  </si>
  <si>
    <t>Atención a Emergencias Causadas por Desastres</t>
  </si>
  <si>
    <t>Programas de Atención a la población infantil</t>
  </si>
  <si>
    <t>Programas de atención para la Tercera Edad</t>
  </si>
  <si>
    <t>Programas de atención para madres cabeza de hogar</t>
  </si>
  <si>
    <t>Programas de atención para la población desplazada</t>
  </si>
  <si>
    <t>Apoyo a la Población Discapacitada</t>
  </si>
  <si>
    <t>Bienestar Social y Protección de la Familia, la Infancia y la Adolescencia</t>
  </si>
  <si>
    <t>Mantenimiento y Adecuación de Infraestructura Publica</t>
  </si>
  <si>
    <t>Capacitación a Lideres en Mecanismos de Participación Comunitaria y Veeduría Ciudadana</t>
  </si>
  <si>
    <t>Programas de Adecuación, Mantenimiento y Difusión de Sitios Turísticos</t>
  </si>
  <si>
    <t>2.17.10.04</t>
  </si>
  <si>
    <t>Cofinanciación proyecto capacitación  para generación de empleo</t>
  </si>
  <si>
    <t>2.17.12</t>
  </si>
  <si>
    <t>2.17.12.01</t>
  </si>
  <si>
    <t>2.17.12.02</t>
  </si>
  <si>
    <t>Justicia en Equidad para Aguada</t>
  </si>
  <si>
    <t>Régimen Subsidiado (Continuidad)</t>
  </si>
  <si>
    <t>Aportes Patronales Sin Situación de Fondos</t>
  </si>
  <si>
    <t>P. GRAL L.D.</t>
  </si>
  <si>
    <t>.</t>
  </si>
  <si>
    <t>PLAN OPERATIVO ANUAL DE INVERSIONES MUNICIPAL 2013 - LOS SANTOS, SANTANDER</t>
  </si>
  <si>
    <t>Programas de evaluación de causales de deserción , promoviendo la alimentación y protección al  educando</t>
  </si>
  <si>
    <t>Consecución de un transporte exclusivo para los estudiantes del municipio</t>
  </si>
  <si>
    <t>transporte escolar</t>
  </si>
  <si>
    <t>gestionar recursos para el mantenimiento de la infraestrucutura educativa municipal</t>
  </si>
  <si>
    <t>gestionar y evaluar el actual estado de la infraestructura de las diferentes instituciones educativas del mpio</t>
  </si>
  <si>
    <t xml:space="preserve">Porcentaje de instituciones reformadas y/o adecuadas estructuralmente </t>
  </si>
  <si>
    <t>calidad en mejoramiento de prestacion de servicios</t>
  </si>
  <si>
    <t>A.1.2.2</t>
  </si>
  <si>
    <t>A.1.2.6.2</t>
  </si>
  <si>
    <t xml:space="preserve">Convenios de soluciones veredales alternativas de transporte escolar </t>
  </si>
  <si>
    <t xml:space="preserve">numero de estudiantes beneficiados anualmente </t>
  </si>
  <si>
    <t>A.1.2.10.</t>
  </si>
  <si>
    <t>Número de alumnos desertores /matrícula total</t>
  </si>
  <si>
    <t xml:space="preserve">Porcentaje de programas evaluados y generados </t>
  </si>
  <si>
    <t>A.1.2.7</t>
  </si>
  <si>
    <t>A.2</t>
  </si>
  <si>
    <t xml:space="preserve">SALUD </t>
  </si>
  <si>
    <t>A.2.1</t>
  </si>
  <si>
    <t>Régimen Subsidiado</t>
  </si>
  <si>
    <t>A.2.1.1</t>
  </si>
  <si>
    <t>Afiliacion al regimen subsidiado-continuidad</t>
  </si>
  <si>
    <t>A.2.1.3</t>
  </si>
  <si>
    <t>.4% Interventoria del regimen subsidiado</t>
  </si>
  <si>
    <t>A.2.1.4</t>
  </si>
  <si>
    <t>.4% inspeccion y vigilancia Superintendencia</t>
  </si>
  <si>
    <t>A.2.2</t>
  </si>
  <si>
    <t>A.2.2.1</t>
  </si>
  <si>
    <t>SALUD INFANTIL</t>
  </si>
  <si>
    <t>A.2.2.1.1</t>
  </si>
  <si>
    <t>A.2.2.1.1.1</t>
  </si>
  <si>
    <t>Contrtacion con las empresas sociales del estado</t>
  </si>
  <si>
    <t>A.2.2.2</t>
  </si>
  <si>
    <t>A.2.2.2.1</t>
  </si>
  <si>
    <t>SALUD SEXUAL Y REPRODUCTIVA</t>
  </si>
  <si>
    <t>SALUD MATERNA</t>
  </si>
  <si>
    <t>A.2.2.2.1.1</t>
  </si>
  <si>
    <t>Contratacion con las Empresas Sociales del Estado</t>
  </si>
  <si>
    <t>A.2.2.3</t>
  </si>
  <si>
    <t>SALUD PUBLICA</t>
  </si>
  <si>
    <t>SALUD ORAL</t>
  </si>
  <si>
    <t>A.2.2.3.1</t>
  </si>
  <si>
    <t>A.2.2.4</t>
  </si>
  <si>
    <t>SALUD MENTAL Y LESIONES VIOLENTAS EVITABLES</t>
  </si>
  <si>
    <t>A.2.2.4.1</t>
  </si>
  <si>
    <t>SUSTANCIAS PSICOACTIVAS</t>
  </si>
  <si>
    <t>A.2.2.4.1.1</t>
  </si>
  <si>
    <t>A.2.2.5</t>
  </si>
  <si>
    <t>ENFERMEDADES TRANSMISIBLES Y ZOONOSIS</t>
  </si>
  <si>
    <t>A.2.2.5.3</t>
  </si>
  <si>
    <t>ENFERMEDADES TRANSMISIBLES POR VECTORES</t>
  </si>
  <si>
    <t>A.2.2.5.3.1</t>
  </si>
  <si>
    <t>A.2.2.7</t>
  </si>
  <si>
    <t>NUTRICION</t>
  </si>
  <si>
    <t>A.2.2.7.1</t>
  </si>
  <si>
    <t>A.2.3</t>
  </si>
  <si>
    <t>PRESTACION DE SERVICIOS A LA POBLACION POBRE</t>
  </si>
  <si>
    <t>A.2.3.1</t>
  </si>
  <si>
    <t>PRESTACION DE SERVICIOS DE SALUD</t>
  </si>
  <si>
    <t>A.2.3.1.1</t>
  </si>
  <si>
    <t>SERVICIOS CONTRATADOS CON EMPRESAS SOCIALES DEL ESTADO</t>
  </si>
  <si>
    <t>A.2.3.1.1.1</t>
  </si>
  <si>
    <t>BAJO NIVEL DE COMPLEJIDAD</t>
  </si>
  <si>
    <t>Prestacion de Servicios</t>
  </si>
  <si>
    <t>A.2.3.1.1.1.1</t>
  </si>
  <si>
    <t>A.2.3.1.1.1.2</t>
  </si>
  <si>
    <t>Aportes patronales</t>
  </si>
  <si>
    <t>A.1.2</t>
  </si>
  <si>
    <t>A.1</t>
  </si>
  <si>
    <t>A.3</t>
  </si>
  <si>
    <t>AGUA POTABLE Y SANEAMIENTO BASICO</t>
  </si>
  <si>
    <t>A.3.10</t>
  </si>
  <si>
    <t xml:space="preserve">SERVICIO DE ACUEDUCTO                                                                                                                                                                                                                                         </t>
  </si>
  <si>
    <t>A.3.10.1</t>
  </si>
  <si>
    <t>Acueducto - Captacion</t>
  </si>
  <si>
    <t>A.3.10.4</t>
  </si>
  <si>
    <t>Acueducto - Tratamiento</t>
  </si>
  <si>
    <t>A.3.10.5</t>
  </si>
  <si>
    <t>Acueducto - Conduccion</t>
  </si>
  <si>
    <t>A.3.10.10</t>
  </si>
  <si>
    <t>Acueducto - Preinversion en Estudios</t>
  </si>
  <si>
    <t>A.3.10.11</t>
  </si>
  <si>
    <t>Acueducto - Interventoria</t>
  </si>
  <si>
    <t>A.3.10.13</t>
  </si>
  <si>
    <t>Acueducto - Subsidios</t>
  </si>
  <si>
    <t>A.3.11</t>
  </si>
  <si>
    <t xml:space="preserve">SERVICIO DE ALCANTARILLADO                                                                                                                                                                                                                                    </t>
  </si>
  <si>
    <t>A.3.11.2</t>
  </si>
  <si>
    <t>Alcantarillado - Transporte</t>
  </si>
  <si>
    <t>A..3.11.3</t>
  </si>
  <si>
    <t>Alcantarillado  - Tratamiento</t>
  </si>
  <si>
    <t>A.3.11.5</t>
  </si>
  <si>
    <t>Alcantarillado - Preinversion en Estudios</t>
  </si>
  <si>
    <t>A.3.11.6</t>
  </si>
  <si>
    <t>Alcantarillado - Interventoria</t>
  </si>
  <si>
    <t>A.3.11.8</t>
  </si>
  <si>
    <t>Alcantarillado - Subsidios</t>
  </si>
  <si>
    <t>A.3.12</t>
  </si>
  <si>
    <t>A.3.12.3</t>
  </si>
  <si>
    <t>Aseo - Disposicion Final</t>
  </si>
  <si>
    <t>A.3.12.4</t>
  </si>
  <si>
    <t>A.3.12.5</t>
  </si>
  <si>
    <t>A.3.12.7</t>
  </si>
  <si>
    <t>Aseo - Preinversion en Estudios</t>
  </si>
  <si>
    <t>Aseo - Interventoria</t>
  </si>
  <si>
    <t>Aseo - Subsidios</t>
  </si>
  <si>
    <t>A.4</t>
  </si>
  <si>
    <t xml:space="preserve">DEPORTE Y RECREACION                                                                                                                                                                                                                                          </t>
  </si>
  <si>
    <t>A.5</t>
  </si>
  <si>
    <t>A.4.1</t>
  </si>
  <si>
    <t>A.4.2</t>
  </si>
  <si>
    <t>A.4.4</t>
  </si>
  <si>
    <t>A.4.5</t>
  </si>
  <si>
    <t xml:space="preserve">Fomento, Desarrollo Y Practica Del Deporte, La Recreacion Y El Aprovechamiento Del Tiempo Libre                                                                                                                                                               </t>
  </si>
  <si>
    <t xml:space="preserve">Construccion, Mantenimiento Y/o Adecuacion De Los Escenarios Deportivos Y Recreativos                                                                                                                                                                         </t>
  </si>
  <si>
    <t>Preinversion en Infraestructura</t>
  </si>
  <si>
    <t>A.5.1</t>
  </si>
  <si>
    <t>A.5.9</t>
  </si>
  <si>
    <t>A.5.6</t>
  </si>
  <si>
    <t>A.5.6.1</t>
  </si>
  <si>
    <t>A.5.12</t>
  </si>
  <si>
    <t>A.6</t>
  </si>
  <si>
    <t xml:space="preserve">Fomento, Apoyo Y Difusion De Eventos Y Expresiones Artisticas Y Culturales                                                                                                                                                                                    </t>
  </si>
  <si>
    <t>Ejecucion de Proyectos Artisticos y Culturales</t>
  </si>
  <si>
    <t xml:space="preserve">Mantenimiento Y Dotacion De Bibliotecas Publicas                                                                                                                                                                                                              </t>
  </si>
  <si>
    <t>Seguridad Social del Creador y Gestor Cultural</t>
  </si>
  <si>
    <t xml:space="preserve">SERVICIOS PUBLICOS DIFERENTES A ACUEDUCTO ALCANTARILLADO Y ASEO (SIN INCLUIR PROYECTOS DE VIVIENDA DE INTERES SOCIAL)                                                                                                                                         </t>
  </si>
  <si>
    <t>A.6.5</t>
  </si>
  <si>
    <t xml:space="preserve">A.6.7                         </t>
  </si>
  <si>
    <t>Constuccion, Adecuacion y Mantenimiento de Infraestructura de Servicios</t>
  </si>
  <si>
    <t xml:space="preserve">Distribucion De Gas Combustible                                                                                                                                                                                                                               </t>
  </si>
  <si>
    <t>A.7</t>
  </si>
  <si>
    <t xml:space="preserve">VIVIENDA                                                                                                                                                                                                                                                      </t>
  </si>
  <si>
    <t>A.7.3</t>
  </si>
  <si>
    <t>A.7.8</t>
  </si>
  <si>
    <t>Planes y Proyectos de Mejoramiento de Vivienda y Saneamiento Basico</t>
  </si>
  <si>
    <t xml:space="preserve">AGROPECUARIO                                                                                                                                                                                                                                                  </t>
  </si>
  <si>
    <t>A.8</t>
  </si>
  <si>
    <t>Promosion de Alianzas, Asociaciones u Otras Formas Asociativas de Produtores</t>
  </si>
  <si>
    <t xml:space="preserve">Desarrollo De Programas Y Proyectos Productivos En El Marco Del Plan Agropecuario                                                                                                                                                                             </t>
  </si>
  <si>
    <t xml:space="preserve">A.8.5                         </t>
  </si>
  <si>
    <t>A.8..8</t>
  </si>
  <si>
    <t>A.9</t>
  </si>
  <si>
    <t xml:space="preserve">TRANSPORTE </t>
  </si>
  <si>
    <t>A.9.2</t>
  </si>
  <si>
    <t>A.9.3</t>
  </si>
  <si>
    <t>A.9.4</t>
  </si>
  <si>
    <t>A.9.10</t>
  </si>
  <si>
    <t>A.9.12</t>
  </si>
  <si>
    <t>Mejoramiento de Vias</t>
  </si>
  <si>
    <t>Rehabilitacion de Vias</t>
  </si>
  <si>
    <t xml:space="preserve">Mantenimiento Rutinario De Vias                                                                                                                                                                                                                               </t>
  </si>
  <si>
    <t>Estudios y Preinversion en Infraestructura</t>
  </si>
  <si>
    <t>Interventoria en Proyectos de Construccion</t>
  </si>
  <si>
    <t>A.10</t>
  </si>
  <si>
    <t>AMBIENTAL</t>
  </si>
  <si>
    <t>A.10.2</t>
  </si>
  <si>
    <t>A.10.5</t>
  </si>
  <si>
    <t>A.10.10</t>
  </si>
  <si>
    <t>Disposicion, Eliminacion y Reciclaje de Residuos Solidos</t>
  </si>
  <si>
    <t>Conservacion de Micro Cuencas</t>
  </si>
  <si>
    <t>Adquisicion de Areas de Interes para el Acueducto Municipal</t>
  </si>
  <si>
    <t xml:space="preserve">A.12                          </t>
  </si>
  <si>
    <t xml:space="preserve">PREVENCION Y ATENCION DE DESASTRES                                                                                                                                                                                                                            </t>
  </si>
  <si>
    <t xml:space="preserve">A.12.6                        </t>
  </si>
  <si>
    <t>A.12.6.1</t>
  </si>
  <si>
    <t xml:space="preserve">A.12.12                       </t>
  </si>
  <si>
    <t xml:space="preserve">Atencion De Desastres                                                                                                                                                                                                                                         </t>
  </si>
  <si>
    <t>Ayuda Humanitaria en Situaciones Declaradas de Desastres</t>
  </si>
  <si>
    <t xml:space="preserve">Contratos Celebrados Con Cuerpos De Bomberos Voluntarios Para La Prevencion Y Control De Incendios                                                                                                                                                            </t>
  </si>
  <si>
    <t xml:space="preserve">A.13                          </t>
  </si>
  <si>
    <t xml:space="preserve">PROMOCION DEL DESARROLLO                                                                                                                                                                                                                                      </t>
  </si>
  <si>
    <t>A.13.1</t>
  </si>
  <si>
    <t xml:space="preserve">A.13.5                        </t>
  </si>
  <si>
    <t>Promosion de Asociaciones y Alianzas para el Desarrollo Empresarial</t>
  </si>
  <si>
    <t xml:space="preserve">Promocion Del Desarrollo Turistico                                                                                                                                                                                                                            </t>
  </si>
  <si>
    <t>A.14</t>
  </si>
  <si>
    <t xml:space="preserve">ATENCION A GRUPOS VULNERABLES - PROMOCION SOCIAL                                                                                                                                                                                                              </t>
  </si>
  <si>
    <t xml:space="preserve">A.14.4                        </t>
  </si>
  <si>
    <t xml:space="preserve">Atencion Y Apoyo Al Adulto Mayor                                                                                                                                                                                                                              </t>
  </si>
  <si>
    <t>A.14.4.3</t>
  </si>
  <si>
    <t xml:space="preserve">Contratacion Del Servicio                                                                                                                                                                                                                                     </t>
  </si>
  <si>
    <t>A.14.5</t>
  </si>
  <si>
    <t>Atencion y Apoyo Padres / Madres Cabeza de Familia</t>
  </si>
  <si>
    <t>ACT. 2013</t>
  </si>
  <si>
    <t>LINEA ESTRATEGICA</t>
  </si>
  <si>
    <t>UNIDOS POR MI PUEBLO</t>
  </si>
  <si>
    <t>A.14.5.4</t>
  </si>
  <si>
    <t>Prestacion Directa del Servicio</t>
  </si>
  <si>
    <t>A.14.5.4.2</t>
  </si>
  <si>
    <t>Adquisicion de Insumos, Suministro y Dotacion</t>
  </si>
  <si>
    <t xml:space="preserve">A.14.6                        </t>
  </si>
  <si>
    <t xml:space="preserve">Atencion Y Apoyo A La Poblacion Desplazada Por La Violencia                                                                                                                                                                                                   </t>
  </si>
  <si>
    <t>A.14.6.2</t>
  </si>
  <si>
    <t>Desarrollo Economico Local</t>
  </si>
  <si>
    <t>A.14.7</t>
  </si>
  <si>
    <t>Programas de Discapacidad</t>
  </si>
  <si>
    <t>A.14.7.4</t>
  </si>
  <si>
    <t>A.14.7.4.1</t>
  </si>
  <si>
    <t>Adquisicion de Insumos, Suministros y Dotacion</t>
  </si>
  <si>
    <t>A.14.13</t>
  </si>
  <si>
    <t>Programas Diseñados para la Superacion de la Pobreza Extrema</t>
  </si>
  <si>
    <t>A.14.18</t>
  </si>
  <si>
    <t>Proteccion Integral a la Juventud</t>
  </si>
  <si>
    <t>A.14.18.3</t>
  </si>
  <si>
    <t>A.15</t>
  </si>
  <si>
    <t xml:space="preserve">EQUIPAMIENTO                                                                                                                                                                                                                                                  </t>
  </si>
  <si>
    <t>A.15.2</t>
  </si>
  <si>
    <t>A.15.3</t>
  </si>
  <si>
    <t xml:space="preserve">Mejoramiento Y Mantenimiento De Plazas De Mercado, Mataderos, Cementerios, Parques, Andenes Y Mobiliarios Del Espacio Publico                                                                                                                                 </t>
  </si>
  <si>
    <t>A.15.5</t>
  </si>
  <si>
    <t>Mejoramiento y Mantenimiento de Dependencias de la Administracion</t>
  </si>
  <si>
    <t>A.17</t>
  </si>
  <si>
    <t xml:space="preserve">FORTALECIMIENTO INSTITUCIONAL                                                                                                                                                                                                                                 </t>
  </si>
  <si>
    <t>A.17.1</t>
  </si>
  <si>
    <t>A.17.2</t>
  </si>
  <si>
    <t>A.17.7</t>
  </si>
  <si>
    <t>A.17.10</t>
  </si>
  <si>
    <t>Procesos Inegrales de Evaluacion Institucional y Reorganizacion Administrativa</t>
  </si>
  <si>
    <t>Programas de Capacitacion y Asistencia Tecnica Orientados al Desarrollo Eficiente de las Competencias de Ley</t>
  </si>
  <si>
    <t>Estratificacion Socioeconomica</t>
  </si>
  <si>
    <t>Elaboracion y Actualizacion de Planes de Ordenamiento Territorial</t>
  </si>
  <si>
    <t>A.18</t>
  </si>
  <si>
    <t xml:space="preserve">JUSTICIA                                                                                                                                                                                                                                                      </t>
  </si>
  <si>
    <t>A.18.1</t>
  </si>
  <si>
    <t>A.18.3</t>
  </si>
  <si>
    <t>A.18.4</t>
  </si>
  <si>
    <t xml:space="preserve">Pago De Inspectores De Policia                                                                                                                                                                                                                                </t>
  </si>
  <si>
    <t xml:space="preserve">Pago De Comisarios De Familia, Medicos, Psicologos Y Trabajadores Sociales De Las Comisarias De Familia.                                                                                                                                                      </t>
  </si>
  <si>
    <t xml:space="preserve">Fondo Territorial De Seguridad (ley 1106 De 2006)                                                                                                                                                                                                             </t>
  </si>
  <si>
    <t xml:space="preserve">aumentar la prestación del servicio de salud a la población subsidiada y vinculada </t>
  </si>
  <si>
    <t>Porcentaje de población afiliada al SGSSS</t>
  </si>
  <si>
    <t xml:space="preserve">Porcentaje de personas beneficiadas </t>
  </si>
  <si>
    <t xml:space="preserve">generar Programas para el fortalecimiento de las brigadas y la educación en salud </t>
  </si>
  <si>
    <t>Realizar  estrategias y programas de brigadas de salud y educación en el municipio</t>
  </si>
  <si>
    <t xml:space="preserve">Garantizar en el 100% la prestacion  con calidad, oportuna e integralmente en el servicio de salud </t>
  </si>
  <si>
    <t>Mantenimiento y ampliacion de la cobertura del regimen subsidiado</t>
  </si>
  <si>
    <t>actualizacion del plan territorial de salud</t>
  </si>
  <si>
    <t>proyeto ley 1098 infancia y adolescencia</t>
  </si>
  <si>
    <t>implementar 2 acciones, estrategias, programas de prevencion y promocion de la salud oral en la poblacion del municipio, según norma tecnica</t>
  </si>
  <si>
    <t>Implementar un programa anual de prevención y promoción de salud oral</t>
  </si>
  <si>
    <t>Numero de programas y estrategias implementadas en la promoción y prevención de la salud oral</t>
  </si>
  <si>
    <t>numero de estrategias generadas</t>
  </si>
  <si>
    <t>implementar politicas de salud mental, reduccion de consumo de sustancias psicoactivas, construcion de paz y conviviencia familiar, HAZ PAZ, para la poblacion en general del municipio</t>
  </si>
  <si>
    <t>Mantener la Implementacion  anualmente 1  política de salud mental, reducción de consumo de sustancias psicoactivas, construcción de paz y convivencia familiar HAZ PAZ para la poblacion en general del municipio</t>
  </si>
  <si>
    <t xml:space="preserve">Nº redes implementadas </t>
  </si>
  <si>
    <t xml:space="preserve">Mantener la Implementacion anual 1  de políticas implementadas en el municipio </t>
  </si>
  <si>
    <t>seguimiento y evaluacion en le 100% del cumplimiento de la norma tecnoca de atencion en el embarazo, parto, postparto,, interrucion voluntaria del embarazo, atencion del abuso sexual een le servioc de atencion en salud para la poblacion en general</t>
  </si>
  <si>
    <t xml:space="preserve">Promover  la prestación del servicio  adecuado  y con calidad en el cumplimiento de la norma técnica  de atención del embarazo, parto, posparto, interrupción voluntaria del embarazo, atención del abuso sexual </t>
  </si>
  <si>
    <t>porcentaje de cumplimiento de la norma</t>
  </si>
  <si>
    <t>% de seguimiento y evaluación a la prestación del servicio y la norma técnica</t>
  </si>
  <si>
    <t>desarrollar el 100% programas de prestacion y atencion del servicio de salud sexual y reproductiva untegrados en el esquema de servicios amigables para jovenes, adolescentes, la poblacion en general</t>
  </si>
  <si>
    <t>promover e implementar en el 100% la estrategia de srvicio amigable, para toda la poblacion</t>
  </si>
  <si>
    <t>Porcentaje de programas ofrecidos en salud sexual y reproductiva</t>
  </si>
  <si>
    <t>porcentaje de estrategias implementadas</t>
  </si>
  <si>
    <t>alcanzar las metas de los objectivos de desarrollo del milenio: reduccion de la desnutrcion infantil, moralidad infantil, la niñez, , reduccir tazas de mortalidad materna, accesos universal dela salud sexual y reproductiva, reducir el VIH SIDA, malaria, chagas, leihsmaniasis, dengue y otras enfermedades</t>
  </si>
  <si>
    <t>Mantener en el 0% la mortalidad por rabia humana transmitida por caninos</t>
  </si>
  <si>
    <t xml:space="preserve">Nº de casos confirmados de rabia humana transmitida por caninos </t>
  </si>
  <si>
    <t>Nº de casos confirmados de rabia humana en el año</t>
  </si>
  <si>
    <t>PROGRAMA AMPLIADO DE INMUNIZACIONES (PAI)</t>
  </si>
  <si>
    <t>Tasa de mortalidad en niños &lt; 5 años</t>
  </si>
  <si>
    <t xml:space="preserve">Fortalecer la oferta  institucional oportuna integralmente </t>
  </si>
  <si>
    <t>Tasa de mortalidad por desnutrición crónica en &lt; 5 años</t>
  </si>
  <si>
    <t xml:space="preserve">Reducir en el 1%la desnutrición global y crónica en el municipio en niños &lt; 5 años </t>
  </si>
  <si>
    <t>formulacion y continuidad en el 100% d del plan nutricional para la poblacion infantil del mpio</t>
  </si>
  <si>
    <t xml:space="preserve">Porcentaje cumplimiento del Plan </t>
  </si>
  <si>
    <t xml:space="preserve">Porcentaje de implementación del plan </t>
  </si>
  <si>
    <t>Nº de casos por chagas</t>
  </si>
  <si>
    <t>Nº de casos de chagas por año</t>
  </si>
  <si>
    <t>formulacion del plan territorila y local de salud publica</t>
  </si>
  <si>
    <t>plan formulado</t>
  </si>
  <si>
    <t>elaboracion del plan</t>
  </si>
  <si>
    <t xml:space="preserve">Generar un programa anual y actividades de prevención y promoción de la salud para la población en condición de discapacidad, población víctima del conflicto armado,  población despalazada, y población en general del municipio </t>
  </si>
  <si>
    <t>|</t>
  </si>
  <si>
    <t>Porcentaje de programas realizados</t>
  </si>
  <si>
    <t>porcentaje d eprogramas realizados</t>
  </si>
  <si>
    <t>nuemro de politicas adopotadas</t>
  </si>
  <si>
    <t>Desarrollar anualmente  1 estrategias y políticas de salud sanitaria y ambientalniños, niñas, adolescentes, joven,  adulto, adulto mayor, poblacion victima del conflicto armado, desplazamiernto y poblacion en genera</t>
  </si>
  <si>
    <t xml:space="preserve">l Plan Nutricional para la poblacion infantil del muncipio. </t>
  </si>
  <si>
    <t>Garantizar en el 20% la cobertura de agua potable, para la poblacion en general  en el municipio</t>
  </si>
  <si>
    <t>construccion alcantarillado sanitario casco urbano del municipio</t>
  </si>
  <si>
    <t>aplicación y optimizacion de acueductos rurales y urbano de los santos</t>
  </si>
  <si>
    <t xml:space="preserve">Garantizar en el 100% la continuidad, potabilización, eficiencia del servicio de agua potable para la poblacion en general del municipio </t>
  </si>
  <si>
    <t xml:space="preserve">Promedio de horas en la prestación del servicio de agua potable </t>
  </si>
  <si>
    <t xml:space="preserve">Proyectos gestionados  de sistemas generados, construidos, mejorados y optimizados con sus conexiones intradomiciliarias instaladas </t>
  </si>
  <si>
    <t>suministrar agua apta para el consumo humano</t>
  </si>
  <si>
    <t>Incrementar en el 20% el servicio, adecuación y modernización del alcantarillado en el área urbana y rural del municipio</t>
  </si>
  <si>
    <t xml:space="preserve">Incrementar el número de personas beneficiadas en la prestación del servicio de alcantarillado </t>
  </si>
  <si>
    <t xml:space="preserve">Construcción de metros de alcantarillado  </t>
  </si>
  <si>
    <t>Mejorar en el 50% la prestación  del servicio recolección de residuos sólidos minimizando los riesgos del medio ambiente y la salud en el municipio</t>
  </si>
  <si>
    <t xml:space="preserve">Porcentaje de implementación de un plan de gestión integral de manejo de residuos sólidos </t>
  </si>
  <si>
    <t>Porcentaje del Plan de Gestión de Residuos Sólidos implementados (PGIRS)</t>
  </si>
  <si>
    <t>Plan de Gestión de Residuos Sólidos implementados (PGIRS)</t>
  </si>
  <si>
    <t>Apoyo a los deportistas que representen el mpio a nivel dpatal, nacional e internacional</t>
  </si>
  <si>
    <t xml:space="preserve">Implementar y promover la participación de la poblacióon infantil ,adolescente y joven en actividades deportivas-recreativas  y establecimientos educativos  </t>
  </si>
  <si>
    <t>el municipio</t>
  </si>
  <si>
    <t xml:space="preserve">% Proyectos gestionados </t>
  </si>
  <si>
    <t>aprovechamiento tiempo libre, programas culturales,sociales y recreativos</t>
  </si>
  <si>
    <t xml:space="preserve">Aumentar organizaciones de formación de emprendimiento cultural  </t>
  </si>
  <si>
    <t>% de accesibiliad y circulación a la información y conocimiento en el municipio</t>
  </si>
  <si>
    <t xml:space="preserve">Número de grupos fortalecidos </t>
  </si>
  <si>
    <t>Proyecto Masificación de Gas Licuado de Petróleo-GLP por Redes para el Municipio de Los Santos</t>
  </si>
  <si>
    <t xml:space="preserve">Nº de proyectos y alianzas gestionadas </t>
  </si>
  <si>
    <t xml:space="preserve">% de proyectos gestionado y desarrollados </t>
  </si>
  <si>
    <t xml:space="preserve">Gestionar proyectos para la implementación, adecuación de infraestructura y distribución de gas natural en el 30%  en el área urbana y rural </t>
  </si>
  <si>
    <t>Adquisision de terrenos para dotacion de infraestructura y equipamento municipal</t>
  </si>
  <si>
    <t>porcentaje de implementacion de un plan de gestion integral de manejo de residuos solidos</t>
  </si>
  <si>
    <t>estudios realizados o desarrollados sobre el relleno sanitario</t>
  </si>
  <si>
    <t>Desarrollar estudios sobre la viabilidad para la construcion de un relleno de disposición final de residuos solidos</t>
  </si>
  <si>
    <t>mejoramiento de vivienda</t>
  </si>
  <si>
    <t>elaborar y gestionar proyecto s de mejoramiento, adecuacion,  para  las viviendas de familias pobres vulnerables,  en el area urbana y rural del Municipio</t>
  </si>
  <si>
    <t xml:space="preserve">Porcentaje de viviendas mejoradas  en el cuatrienio </t>
  </si>
  <si>
    <t xml:space="preserve">Porcentaje de proyectos formulados e implementados para mejoramiento vivienda </t>
  </si>
  <si>
    <t>vivienda nueva de interes social</t>
  </si>
  <si>
    <t>gestionar programas de vivienda de interes social con normatividad y adecuacion al cambio climatico, riesgo sismico y diseño historico y cultural</t>
  </si>
  <si>
    <t>gestion de programas vis, bioclimatico, sismoresistente, con materiales y tecnicas locales</t>
  </si>
  <si>
    <t>porcentaje de viviendas construidas en el cuatrenio</t>
  </si>
  <si>
    <t>Asistencia tecnica al sector agropecuario</t>
  </si>
  <si>
    <t>gestionar proyectos  programas para implementar manejo tecnificado de aguas servidas</t>
  </si>
  <si>
    <t>Nº de proyecto y programas implementados</t>
  </si>
  <si>
    <t>Apoyo a proyectos empresariales (agropecuarios, turísticos, agroindustriales)y de  Transformación de Materia Prima</t>
  </si>
  <si>
    <t>Gestionar proyectos, alianzas y programas para la adecuación de la producción agrícola según lineamientos de la nación</t>
  </si>
  <si>
    <t xml:space="preserve">Nº de proyectos, alianzas y programas gestionados </t>
  </si>
  <si>
    <t xml:space="preserve">Nº de agricultores capacitados </t>
  </si>
  <si>
    <t>Ampliacion de la red vial rural</t>
  </si>
  <si>
    <t xml:space="preserve">Gestionar y crear alianzas para el mantenimiento continuo de la vía Los santos - Piedecuesta en el sector Peaje -Curos </t>
  </si>
  <si>
    <t xml:space="preserve">Nº alianzas gestionadas </t>
  </si>
  <si>
    <t>numero del proyecto de las vias  reparados</t>
  </si>
  <si>
    <t>elaboracion y gestion de un proyecto de otras fuentes de abastecimineto de aguas</t>
  </si>
  <si>
    <t>promover en el 100% proyectos para la recuperacion, descontaminacion y mejoramiento de fuentes hidricas</t>
  </si>
  <si>
    <t>Porcentaje de proyectos gestionados</t>
  </si>
  <si>
    <t>Porcentaje de programas ejcutados</t>
  </si>
  <si>
    <t>compra de predios para la proteccion de las fuentes abastecedoras de acueducto</t>
  </si>
  <si>
    <t>generar estrategias, proyectos, programas y alianzas para la aplicación de normas ambientales (ontra el ruido, calidad aire, proteccion del paisaje, tala arboles, espacio publico,proteccion de ecosistemas y cuerpos de agua)</t>
  </si>
  <si>
    <t xml:space="preserve">Nº de estrategias, proyectos programas y alianzas gestionados </t>
  </si>
  <si>
    <t>numero de programas generados</t>
  </si>
  <si>
    <t>plan de gestion integral de residuos solidos</t>
  </si>
  <si>
    <t>Mejorar en le 100% la prestacion del servicio y recoleccion de residuos solidos, minimzando los riesgos del medio ambiente y la salud en el municipio</t>
  </si>
  <si>
    <t>% del plan de gestion de residuos solidos implementados (PGIRS)</t>
  </si>
  <si>
    <t>atencion en salud en emergencias y desastres</t>
  </si>
  <si>
    <t>implementar alianzas, proyectos y programas para la capacitacion y prevencion de desastres en el mpio</t>
  </si>
  <si>
    <t>numero de alianzas, proyectos y programas gestionados</t>
  </si>
  <si>
    <t>numero depersonas capacitadas</t>
  </si>
  <si>
    <t xml:space="preserve">Organización del comercio y sector productivo del municipio de Los Santos </t>
  </si>
  <si>
    <t xml:space="preserve">Gestionar programas para apoyar las capacidades y talentos locales </t>
  </si>
  <si>
    <t xml:space="preserve">Nº de programas y alianzas gestionadas </t>
  </si>
  <si>
    <t xml:space="preserve">Nº de programas establecidos </t>
  </si>
  <si>
    <t>apoyo a la divulgaciony promocion de bienes y servicios turisticos ofercidos en el municipio</t>
  </si>
  <si>
    <t>gestionar programas y alianzas  para que las empresas santeras se ajusten al desarrollo turístico del municipio</t>
  </si>
  <si>
    <t xml:space="preserve">Nº de proyectos, programas y alianzas gestionadas </t>
  </si>
  <si>
    <t xml:space="preserve">Nº  de proyecos, gramas y alianzas gestionadas </t>
  </si>
  <si>
    <t xml:space="preserve">proteccion del adulto mayor </t>
  </si>
  <si>
    <t>Elaboracion e implementacion del plan para la atencion, asistENCIA Y REPARACION INTEGRAR PARA LAS VICTIMAS DEL CONFLICTO ARMADO</t>
  </si>
  <si>
    <t>estrategias implementadas para la implementacion de empleo</t>
  </si>
  <si>
    <t xml:space="preserve">Nº de proyecto o programas gestionados </t>
  </si>
  <si>
    <t xml:space="preserve">Nº de personas beneficiadas </t>
  </si>
  <si>
    <t>Contruccion y mejoramiento del equipamento  Municipal.</t>
  </si>
  <si>
    <t>Gestionar programas y proyectos direccionados al embellecimiento del Casco Urbano, como cara de presentación del municipio</t>
  </si>
  <si>
    <t xml:space="preserve">Nº de programas y proyectos gestionados </t>
  </si>
  <si>
    <t xml:space="preserve">Plaza de mercado reformada </t>
  </si>
  <si>
    <t xml:space="preserve">Construcción Plazoleta Turística y Cultural Los Guanes </t>
  </si>
  <si>
    <t xml:space="preserve">Plazuela turística restaurada </t>
  </si>
  <si>
    <t xml:space="preserve">Dotacion de  dependencias de la administracion </t>
  </si>
  <si>
    <t>actualizacion de estraficacion urbana y rural</t>
  </si>
  <si>
    <t xml:space="preserve">Mejorar el control y la calidad de la entidad Territorial </t>
  </si>
  <si>
    <t xml:space="preserve">Incrementa el conocimiento de los niveles de vida del municipio </t>
  </si>
  <si>
    <t>Reorganizacion de la Planta de personal</t>
  </si>
  <si>
    <t>capacitacion a funcionarios</t>
  </si>
  <si>
    <t>Gestionar programas para la creación y funcionamiento de la curaduría municipal y fortalecimiento de la secretaria de planeación</t>
  </si>
  <si>
    <t xml:space="preserve">Nº de programas gestionados </t>
  </si>
  <si>
    <t xml:space="preserve">rendicion de cuentas generadas </t>
  </si>
  <si>
    <t>proyecto ley 1098 infancia y adolescencia</t>
  </si>
  <si>
    <t xml:space="preserve">Adopcion e implementacion  de politicas publicas de nivel nacional </t>
  </si>
  <si>
    <t xml:space="preserve">Nº de politicas adoptadas </t>
  </si>
  <si>
    <t>contrataciion con terceros para la provision del servicio</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</si>
</sst>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රු.&quot;\ #,##0_);\(&quot;රු.&quot;\ #,##0\)"/>
    <numFmt numFmtId="165" formatCode="&quot;රු.&quot;\ #,##0_);[Red]\(&quot;රු.&quot;\ #,##0\)"/>
    <numFmt numFmtId="166" formatCode="&quot;රු.&quot;\ #,##0.00_);\(&quot;රු.&quot;\ #,##0.00\)"/>
    <numFmt numFmtId="167" formatCode="&quot;රු.&quot;\ #,##0.00_);[Red]\(&quot;රු.&quot;\ #,##0.00\)"/>
    <numFmt numFmtId="168" formatCode="_(&quot;රු.&quot;\ * #,##0_);_(&quot;රු.&quot;\ * \(#,##0\);_(&quot;රු.&quot;\ * &quot;-&quot;_);_(@_)"/>
    <numFmt numFmtId="169" formatCode="_(&quot;රු.&quot;\ * #,##0.00_);_(&quot;රු.&quot;\ * \(#,##0.00\);_(&quot;රු.&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 #,##0_-;\-* #,##0_-;_-* &quot;-&quot;??_-;_-@_-"/>
    <numFmt numFmtId="193" formatCode="_ * #,##0_ ;_ * \-#,##0_ ;_ * &quot;-&quot;??_ ;_ @_ "/>
    <numFmt numFmtId="194" formatCode="_-* #,##0.0_-;\-* #,##0.0_-;_-* &quot;-&quot;??_-;_-@_-"/>
  </numFmts>
  <fonts count="67">
    <font>
      <sz val="10"/>
      <name val="Arial"/>
      <family val="0"/>
    </font>
    <font>
      <b/>
      <sz val="10"/>
      <name val="Arial"/>
      <family val="2"/>
    </font>
    <font>
      <b/>
      <sz val="16"/>
      <name val="Arial"/>
      <family val="2"/>
    </font>
    <font>
      <b/>
      <sz val="8"/>
      <name val="Arial"/>
      <family val="2"/>
    </font>
    <font>
      <b/>
      <sz val="9"/>
      <name val="Arial"/>
      <family val="2"/>
    </font>
    <font>
      <b/>
      <sz val="10"/>
      <color indexed="8"/>
      <name val="Arial"/>
      <family val="2"/>
    </font>
    <font>
      <sz val="10"/>
      <color indexed="8"/>
      <name val="Arial"/>
      <family val="2"/>
    </font>
    <font>
      <sz val="8"/>
      <name val="Arial"/>
      <family val="2"/>
    </font>
    <font>
      <b/>
      <sz val="8"/>
      <color indexed="8"/>
      <name val="Arial"/>
      <family val="2"/>
    </font>
    <font>
      <sz val="8"/>
      <color indexed="8"/>
      <name val="ARIAL"/>
      <family val="2"/>
    </font>
    <font>
      <sz val="6"/>
      <name val="Arial"/>
      <family val="2"/>
    </font>
    <font>
      <b/>
      <sz val="6"/>
      <name val="Arial"/>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Tahoma"/>
      <family val="2"/>
    </font>
    <font>
      <sz val="11"/>
      <color indexed="8"/>
      <name val="Tahoma"/>
      <family val="2"/>
    </font>
    <font>
      <sz val="8"/>
      <color indexed="8"/>
      <name val="Tahoma"/>
      <family val="2"/>
    </font>
    <font>
      <b/>
      <sz val="8"/>
      <color indexed="8"/>
      <name val="Tahoma"/>
      <family val="2"/>
    </font>
    <font>
      <sz val="11"/>
      <name val="Calibri"/>
      <family val="2"/>
    </font>
    <font>
      <sz val="10"/>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Tahoma"/>
      <family val="2"/>
    </font>
    <font>
      <sz val="11"/>
      <color theme="1"/>
      <name val="Tahoma"/>
      <family val="2"/>
    </font>
    <font>
      <b/>
      <sz val="8"/>
      <color theme="1"/>
      <name val="Arial"/>
      <family val="2"/>
    </font>
    <font>
      <sz val="8"/>
      <color theme="1"/>
      <name val="ARIAL"/>
      <family val="2"/>
    </font>
    <font>
      <sz val="10"/>
      <color theme="1"/>
      <name val="Arial"/>
      <family val="2"/>
    </font>
    <font>
      <sz val="8"/>
      <color theme="1"/>
      <name val="Tahoma"/>
      <family val="2"/>
    </font>
    <font>
      <b/>
      <sz val="8"/>
      <color theme="1"/>
      <name val="Tahoma"/>
      <family val="2"/>
    </font>
    <font>
      <sz val="10"/>
      <color theme="1"/>
      <name val="Calibri"/>
      <family val="2"/>
    </font>
    <font>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style="medium"/>
      <top>
        <color indexed="63"/>
      </top>
      <bottom>
        <color indexed="63"/>
      </bottom>
    </border>
    <border>
      <left style="thin"/>
      <right>
        <color indexed="63"/>
      </right>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
      <left>
        <color indexed="63"/>
      </left>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93">
    <xf numFmtId="0" fontId="0" fillId="0" borderId="0" xfId="0" applyAlignment="1">
      <alignment/>
    </xf>
    <xf numFmtId="0" fontId="5" fillId="33" borderId="0" xfId="0" applyFont="1" applyFill="1" applyBorder="1" applyAlignment="1">
      <alignment/>
    </xf>
    <xf numFmtId="0" fontId="6" fillId="33" borderId="0" xfId="0" applyFont="1" applyFill="1" applyBorder="1" applyAlignment="1">
      <alignment/>
    </xf>
    <xf numFmtId="192" fontId="5" fillId="33" borderId="0" xfId="49" applyNumberFormat="1" applyFont="1" applyFill="1" applyBorder="1" applyAlignment="1">
      <alignment/>
    </xf>
    <xf numFmtId="192" fontId="6" fillId="33" borderId="0" xfId="49" applyNumberFormat="1" applyFont="1" applyFill="1" applyBorder="1" applyAlignment="1">
      <alignment/>
    </xf>
    <xf numFmtId="0" fontId="7" fillId="0" borderId="0" xfId="0" applyFont="1" applyAlignment="1">
      <alignment/>
    </xf>
    <xf numFmtId="0" fontId="5" fillId="33" borderId="0" xfId="0" applyFont="1" applyFill="1" applyBorder="1" applyAlignment="1">
      <alignment horizontal="left"/>
    </xf>
    <xf numFmtId="0" fontId="6" fillId="33" borderId="0" xfId="0" applyFont="1" applyFill="1" applyBorder="1" applyAlignment="1">
      <alignment horizontal="left"/>
    </xf>
    <xf numFmtId="49" fontId="6" fillId="33" borderId="0" xfId="0" applyNumberFormat="1" applyFont="1" applyFill="1" applyBorder="1" applyAlignment="1">
      <alignment/>
    </xf>
    <xf numFmtId="193" fontId="5" fillId="33" borderId="0" xfId="49" applyNumberFormat="1" applyFont="1" applyFill="1" applyBorder="1" applyAlignment="1">
      <alignment/>
    </xf>
    <xf numFmtId="193" fontId="6" fillId="33" borderId="0" xfId="49" applyNumberFormat="1" applyFont="1" applyFill="1" applyBorder="1" applyAlignment="1">
      <alignment/>
    </xf>
    <xf numFmtId="49" fontId="5" fillId="33" borderId="0" xfId="0" applyNumberFormat="1" applyFont="1" applyFill="1" applyBorder="1" applyAlignment="1">
      <alignment/>
    </xf>
    <xf numFmtId="193" fontId="0" fillId="0" borderId="0" xfId="0" applyNumberFormat="1" applyAlignment="1">
      <alignment/>
    </xf>
    <xf numFmtId="192" fontId="0" fillId="0" borderId="0" xfId="0" applyNumberFormat="1" applyAlignment="1">
      <alignment/>
    </xf>
    <xf numFmtId="0" fontId="0" fillId="0" borderId="0" xfId="0" applyFont="1" applyAlignment="1">
      <alignment/>
    </xf>
    <xf numFmtId="0" fontId="1" fillId="0" borderId="10" xfId="0" applyFont="1" applyBorder="1" applyAlignment="1">
      <alignment horizontal="center"/>
    </xf>
    <xf numFmtId="0" fontId="3" fillId="0" borderId="11"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1" fillId="34" borderId="10" xfId="0" applyFont="1" applyFill="1" applyBorder="1" applyAlignment="1">
      <alignment horizontal="center"/>
    </xf>
    <xf numFmtId="0" fontId="7" fillId="34" borderId="12" xfId="0" applyFont="1" applyFill="1" applyBorder="1" applyAlignment="1">
      <alignment horizontal="right"/>
    </xf>
    <xf numFmtId="0" fontId="7" fillId="34" borderId="11" xfId="0" applyFont="1" applyFill="1" applyBorder="1" applyAlignment="1">
      <alignment/>
    </xf>
    <xf numFmtId="1" fontId="0" fillId="0" borderId="0" xfId="0" applyNumberFormat="1" applyAlignment="1">
      <alignment/>
    </xf>
    <xf numFmtId="191" fontId="1" fillId="0" borderId="12" xfId="49" applyFont="1" applyBorder="1" applyAlignment="1">
      <alignment/>
    </xf>
    <xf numFmtId="0" fontId="3" fillId="0" borderId="10" xfId="0" applyFont="1" applyBorder="1" applyAlignment="1">
      <alignment horizontal="center"/>
    </xf>
    <xf numFmtId="1" fontId="7" fillId="0" borderId="12" xfId="0" applyNumberFormat="1" applyFont="1" applyBorder="1" applyAlignment="1">
      <alignment/>
    </xf>
    <xf numFmtId="1" fontId="3" fillId="0" borderId="12" xfId="0" applyNumberFormat="1" applyFont="1" applyBorder="1" applyAlignment="1">
      <alignment/>
    </xf>
    <xf numFmtId="191" fontId="3" fillId="0" borderId="12" xfId="49" applyFont="1" applyBorder="1" applyAlignment="1">
      <alignment/>
    </xf>
    <xf numFmtId="191" fontId="7" fillId="0" borderId="12" xfId="49" applyFont="1" applyBorder="1" applyAlignment="1">
      <alignment/>
    </xf>
    <xf numFmtId="191" fontId="7" fillId="0" borderId="12" xfId="49" applyFont="1" applyBorder="1" applyAlignment="1">
      <alignment/>
    </xf>
    <xf numFmtId="191" fontId="3" fillId="33" borderId="12" xfId="49" applyFont="1" applyFill="1" applyBorder="1" applyAlignment="1">
      <alignment/>
    </xf>
    <xf numFmtId="0" fontId="7" fillId="0" borderId="10" xfId="0" applyFont="1" applyBorder="1" applyAlignment="1">
      <alignment vertical="center" textRotation="90" wrapText="1" shrinkToFit="1"/>
    </xf>
    <xf numFmtId="192" fontId="7" fillId="0" borderId="0" xfId="0" applyNumberFormat="1" applyFont="1" applyAlignment="1">
      <alignment/>
    </xf>
    <xf numFmtId="0" fontId="10" fillId="35" borderId="12" xfId="0" applyFont="1" applyFill="1" applyBorder="1" applyAlignment="1">
      <alignment vertical="top" wrapText="1"/>
    </xf>
    <xf numFmtId="0" fontId="10" fillId="35" borderId="12" xfId="0" applyFont="1" applyFill="1" applyBorder="1" applyAlignment="1">
      <alignment wrapText="1"/>
    </xf>
    <xf numFmtId="0" fontId="10" fillId="35" borderId="12" xfId="0" applyFont="1" applyFill="1" applyBorder="1" applyAlignment="1">
      <alignment/>
    </xf>
    <xf numFmtId="1" fontId="58" fillId="0" borderId="12" xfId="0" applyNumberFormat="1" applyFont="1" applyFill="1" applyBorder="1" applyAlignment="1">
      <alignment horizontal="center"/>
    </xf>
    <xf numFmtId="0" fontId="58" fillId="0" borderId="12" xfId="0" applyFont="1" applyFill="1" applyBorder="1" applyAlignment="1">
      <alignment horizontal="center"/>
    </xf>
    <xf numFmtId="1" fontId="59" fillId="0" borderId="12" xfId="0" applyNumberFormat="1" applyFont="1" applyFill="1" applyBorder="1" applyAlignment="1">
      <alignment/>
    </xf>
    <xf numFmtId="1" fontId="58" fillId="0" borderId="12" xfId="0" applyNumberFormat="1" applyFont="1" applyFill="1" applyBorder="1" applyAlignment="1">
      <alignment/>
    </xf>
    <xf numFmtId="43" fontId="58" fillId="0" borderId="12" xfId="0" applyNumberFormat="1" applyFont="1" applyFill="1" applyBorder="1" applyAlignment="1">
      <alignment/>
    </xf>
    <xf numFmtId="43" fontId="58" fillId="0" borderId="12" xfId="49" applyNumberFormat="1" applyFont="1" applyFill="1" applyBorder="1" applyAlignment="1">
      <alignment/>
    </xf>
    <xf numFmtId="43" fontId="59" fillId="0" borderId="12" xfId="49" applyNumberFormat="1" applyFont="1" applyFill="1" applyBorder="1" applyAlignment="1">
      <alignment/>
    </xf>
    <xf numFmtId="1" fontId="59" fillId="36" borderId="12" xfId="0" applyNumberFormat="1" applyFont="1" applyFill="1" applyBorder="1" applyAlignment="1">
      <alignment/>
    </xf>
    <xf numFmtId="43" fontId="59" fillId="36" borderId="12" xfId="49" applyNumberFormat="1" applyFont="1" applyFill="1" applyBorder="1" applyAlignment="1">
      <alignment/>
    </xf>
    <xf numFmtId="1" fontId="58" fillId="36" borderId="12" xfId="0" applyNumberFormat="1" applyFont="1" applyFill="1" applyBorder="1" applyAlignment="1">
      <alignment/>
    </xf>
    <xf numFmtId="191" fontId="3" fillId="0" borderId="11" xfId="49" applyFont="1" applyBorder="1" applyAlignment="1">
      <alignment/>
    </xf>
    <xf numFmtId="191" fontId="7" fillId="0" borderId="14" xfId="49" applyFont="1" applyBorder="1" applyAlignment="1">
      <alignment/>
    </xf>
    <xf numFmtId="191" fontId="9" fillId="33" borderId="12" xfId="49" applyFont="1" applyFill="1" applyBorder="1" applyAlignment="1">
      <alignment/>
    </xf>
    <xf numFmtId="43" fontId="60" fillId="0" borderId="12" xfId="49" applyNumberFormat="1" applyFont="1" applyFill="1" applyBorder="1" applyAlignment="1">
      <alignment/>
    </xf>
    <xf numFmtId="43" fontId="61" fillId="0" borderId="12" xfId="49" applyNumberFormat="1" applyFont="1" applyFill="1" applyBorder="1" applyAlignment="1">
      <alignment/>
    </xf>
    <xf numFmtId="0" fontId="11" fillId="35" borderId="12" xfId="0" applyFont="1" applyFill="1" applyBorder="1" applyAlignment="1">
      <alignment vertical="top" wrapText="1"/>
    </xf>
    <xf numFmtId="0" fontId="3" fillId="34" borderId="12" xfId="0" applyFont="1" applyFill="1" applyBorder="1" applyAlignment="1">
      <alignment horizontal="right"/>
    </xf>
    <xf numFmtId="0" fontId="1" fillId="0" borderId="0" xfId="0" applyFont="1" applyAlignment="1">
      <alignment/>
    </xf>
    <xf numFmtId="0" fontId="1" fillId="37" borderId="10" xfId="0" applyFont="1" applyFill="1" applyBorder="1" applyAlignment="1">
      <alignment horizontal="center"/>
    </xf>
    <xf numFmtId="0" fontId="10" fillId="37" borderId="12" xfId="0" applyFont="1" applyFill="1" applyBorder="1" applyAlignment="1">
      <alignment/>
    </xf>
    <xf numFmtId="0" fontId="62" fillId="36" borderId="15" xfId="0" applyFont="1" applyFill="1" applyBorder="1" applyAlignment="1">
      <alignment horizontal="justify" vertical="center"/>
    </xf>
    <xf numFmtId="0" fontId="0" fillId="36" borderId="12" xfId="0" applyFill="1" applyBorder="1" applyAlignment="1">
      <alignment horizontal="center" vertical="center" wrapText="1"/>
    </xf>
    <xf numFmtId="1" fontId="7" fillId="37" borderId="12" xfId="0" applyNumberFormat="1" applyFont="1" applyFill="1" applyBorder="1" applyAlignment="1">
      <alignment/>
    </xf>
    <xf numFmtId="0" fontId="7" fillId="37" borderId="12" xfId="0" applyFont="1" applyFill="1" applyBorder="1" applyAlignment="1">
      <alignment wrapText="1"/>
    </xf>
    <xf numFmtId="4" fontId="63" fillId="0" borderId="12" xfId="0" applyNumberFormat="1" applyFont="1" applyFill="1" applyBorder="1" applyAlignment="1">
      <alignment/>
    </xf>
    <xf numFmtId="0" fontId="0" fillId="36" borderId="12" xfId="0" applyFont="1" applyFill="1" applyBorder="1" applyAlignment="1">
      <alignment horizontal="center" vertical="center" wrapText="1"/>
    </xf>
    <xf numFmtId="1" fontId="7" fillId="37" borderId="12" xfId="0" applyNumberFormat="1" applyFont="1" applyFill="1" applyBorder="1" applyAlignment="1">
      <alignment wrapText="1"/>
    </xf>
    <xf numFmtId="0" fontId="7" fillId="34" borderId="12" xfId="0" applyFont="1" applyFill="1" applyBorder="1" applyAlignment="1">
      <alignment horizontal="right" wrapText="1"/>
    </xf>
    <xf numFmtId="4" fontId="64" fillId="0" borderId="12" xfId="0" applyNumberFormat="1" applyFont="1" applyFill="1" applyBorder="1" applyAlignment="1">
      <alignment/>
    </xf>
    <xf numFmtId="0" fontId="0" fillId="36" borderId="16" xfId="0" applyFill="1" applyBorder="1" applyAlignment="1">
      <alignment horizontal="center" vertical="center" wrapText="1"/>
    </xf>
    <xf numFmtId="0" fontId="0" fillId="36" borderId="17" xfId="0" applyFill="1" applyBorder="1" applyAlignment="1">
      <alignment horizontal="center" vertical="center" wrapText="1"/>
    </xf>
    <xf numFmtId="0" fontId="3" fillId="0" borderId="13"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64" fillId="0" borderId="12" xfId="0" applyFont="1" applyFill="1" applyBorder="1" applyAlignment="1">
      <alignment/>
    </xf>
    <xf numFmtId="0" fontId="63" fillId="0" borderId="12" xfId="0" applyFont="1" applyFill="1" applyBorder="1" applyAlignment="1">
      <alignment/>
    </xf>
    <xf numFmtId="1" fontId="3" fillId="36" borderId="12" xfId="0" applyNumberFormat="1" applyFont="1" applyFill="1" applyBorder="1" applyAlignment="1">
      <alignment/>
    </xf>
    <xf numFmtId="0" fontId="7" fillId="36" borderId="12" xfId="0" applyFont="1" applyFill="1" applyBorder="1" applyAlignment="1">
      <alignment/>
    </xf>
    <xf numFmtId="0" fontId="7" fillId="36" borderId="12" xfId="0" applyFont="1" applyFill="1" applyBorder="1" applyAlignment="1">
      <alignment horizontal="right"/>
    </xf>
    <xf numFmtId="191" fontId="7" fillId="36" borderId="12" xfId="49" applyFont="1" applyFill="1" applyBorder="1" applyAlignment="1">
      <alignment/>
    </xf>
    <xf numFmtId="0" fontId="0" fillId="36" borderId="0" xfId="0" applyFill="1" applyAlignment="1">
      <alignment/>
    </xf>
    <xf numFmtId="0" fontId="3" fillId="0" borderId="0" xfId="0" applyFont="1" applyBorder="1" applyAlignment="1">
      <alignment horizontal="center"/>
    </xf>
    <xf numFmtId="0" fontId="1" fillId="37" borderId="0" xfId="0" applyFont="1" applyFill="1" applyBorder="1" applyAlignment="1">
      <alignment horizontal="center"/>
    </xf>
    <xf numFmtId="0" fontId="3" fillId="0" borderId="0"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3" fillId="0" borderId="0" xfId="0" applyFont="1" applyBorder="1" applyAlignment="1">
      <alignment horizontal="left"/>
    </xf>
    <xf numFmtId="0" fontId="10" fillId="36" borderId="12" xfId="0" applyFont="1" applyFill="1" applyBorder="1" applyAlignment="1">
      <alignment vertical="top" wrapText="1"/>
    </xf>
    <xf numFmtId="0" fontId="64" fillId="36" borderId="12" xfId="0" applyFont="1" applyFill="1" applyBorder="1" applyAlignment="1">
      <alignment/>
    </xf>
    <xf numFmtId="43" fontId="60" fillId="36" borderId="12" xfId="49" applyNumberFormat="1" applyFont="1" applyFill="1" applyBorder="1" applyAlignment="1">
      <alignment/>
    </xf>
    <xf numFmtId="0" fontId="7" fillId="33" borderId="12" xfId="0" applyFont="1" applyFill="1" applyBorder="1" applyAlignment="1">
      <alignment horizontal="left"/>
    </xf>
    <xf numFmtId="0" fontId="63" fillId="0" borderId="12" xfId="0" applyFont="1" applyFill="1" applyBorder="1" applyAlignment="1" quotePrefix="1">
      <alignment horizontal="left"/>
    </xf>
    <xf numFmtId="4" fontId="64" fillId="36" borderId="12" xfId="0" applyNumberFormat="1" applyFont="1" applyFill="1" applyBorder="1" applyAlignment="1">
      <alignment/>
    </xf>
    <xf numFmtId="0" fontId="3" fillId="36" borderId="12" xfId="0" applyFont="1" applyFill="1" applyBorder="1" applyAlignment="1">
      <alignment horizontal="right"/>
    </xf>
    <xf numFmtId="0" fontId="1" fillId="36" borderId="0" xfId="0" applyFont="1" applyFill="1" applyAlignment="1">
      <alignment/>
    </xf>
    <xf numFmtId="0" fontId="64" fillId="36" borderId="12" xfId="0" applyFont="1" applyFill="1" applyBorder="1" applyAlignment="1" quotePrefix="1">
      <alignment horizontal="left"/>
    </xf>
    <xf numFmtId="0" fontId="64" fillId="0" borderId="12" xfId="0" applyFont="1" applyFill="1" applyBorder="1" applyAlignment="1" quotePrefix="1">
      <alignment horizontal="left"/>
    </xf>
    <xf numFmtId="0" fontId="1" fillId="0" borderId="0" xfId="0" applyFont="1" applyAlignment="1">
      <alignment textRotation="255"/>
    </xf>
    <xf numFmtId="0" fontId="1" fillId="0" borderId="18" xfId="0" applyFont="1" applyBorder="1" applyAlignment="1">
      <alignment textRotation="255"/>
    </xf>
    <xf numFmtId="0" fontId="3" fillId="0" borderId="19"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63" fillId="0" borderId="12" xfId="0" applyFont="1" applyFill="1" applyBorder="1" applyAlignment="1">
      <alignment horizontal="left"/>
    </xf>
    <xf numFmtId="0" fontId="11" fillId="36" borderId="12" xfId="0" applyFont="1" applyFill="1" applyBorder="1" applyAlignment="1">
      <alignment vertical="top" wrapText="1"/>
    </xf>
    <xf numFmtId="0" fontId="36" fillId="36" borderId="12" xfId="0" applyFont="1" applyFill="1" applyBorder="1" applyAlignment="1">
      <alignment horizontal="center" vertical="center" wrapText="1"/>
    </xf>
    <xf numFmtId="0" fontId="0" fillId="37" borderId="12" xfId="0" applyFill="1" applyBorder="1" applyAlignment="1">
      <alignment horizontal="center" vertical="center" wrapText="1"/>
    </xf>
    <xf numFmtId="0" fontId="7" fillId="37" borderId="12" xfId="0" applyFont="1" applyFill="1" applyBorder="1" applyAlignment="1">
      <alignment horizontal="center" vertical="center" wrapText="1"/>
    </xf>
    <xf numFmtId="0" fontId="62" fillId="37" borderId="15" xfId="0" applyFont="1" applyFill="1" applyBorder="1" applyAlignment="1">
      <alignment vertical="center" wrapText="1"/>
    </xf>
    <xf numFmtId="0" fontId="36" fillId="37" borderId="16" xfId="0" applyFont="1" applyFill="1" applyBorder="1" applyAlignment="1">
      <alignment horizontal="center" vertical="center" wrapText="1"/>
    </xf>
    <xf numFmtId="0" fontId="0" fillId="37" borderId="16" xfId="0" applyFill="1" applyBorder="1" applyAlignment="1">
      <alignment horizontal="center" vertical="center" wrapText="1"/>
    </xf>
    <xf numFmtId="0" fontId="0" fillId="37" borderId="12" xfId="0" applyFont="1" applyFill="1" applyBorder="1" applyAlignment="1">
      <alignment horizontal="center" vertical="center" wrapText="1"/>
    </xf>
    <xf numFmtId="1" fontId="7" fillId="0" borderId="12" xfId="0" applyNumberFormat="1" applyFont="1" applyBorder="1" applyAlignment="1">
      <alignment wrapText="1"/>
    </xf>
    <xf numFmtId="0" fontId="64" fillId="0" borderId="12" xfId="0" applyFont="1" applyFill="1" applyBorder="1" applyAlignment="1">
      <alignment wrapText="1"/>
    </xf>
    <xf numFmtId="0" fontId="7" fillId="0" borderId="12" xfId="0" applyFont="1" applyBorder="1" applyAlignment="1">
      <alignment wrapText="1"/>
    </xf>
    <xf numFmtId="191" fontId="7" fillId="0" borderId="12" xfId="49" applyFont="1" applyBorder="1" applyAlignment="1">
      <alignment wrapText="1"/>
    </xf>
    <xf numFmtId="191" fontId="9" fillId="33" borderId="12" xfId="49" applyFont="1" applyFill="1" applyBorder="1" applyAlignment="1">
      <alignment wrapText="1"/>
    </xf>
    <xf numFmtId="191" fontId="7" fillId="0" borderId="14" xfId="49" applyFont="1" applyBorder="1" applyAlignment="1">
      <alignment wrapText="1"/>
    </xf>
    <xf numFmtId="0" fontId="0" fillId="0" borderId="0" xfId="0" applyAlignment="1">
      <alignment wrapText="1"/>
    </xf>
    <xf numFmtId="0" fontId="7" fillId="37" borderId="12" xfId="0" applyFont="1" applyFill="1" applyBorder="1" applyAlignment="1">
      <alignment horizontal="right" wrapText="1"/>
    </xf>
    <xf numFmtId="0" fontId="0" fillId="36" borderId="21"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16" xfId="0" applyFont="1" applyFill="1" applyBorder="1" applyAlignment="1">
      <alignment horizontal="center" vertical="center" wrapText="1"/>
    </xf>
    <xf numFmtId="0" fontId="0" fillId="37" borderId="20" xfId="0" applyFill="1" applyBorder="1" applyAlignment="1">
      <alignment horizontal="center" vertical="center" wrapText="1"/>
    </xf>
    <xf numFmtId="0" fontId="65" fillId="36" borderId="15" xfId="0" applyFont="1" applyFill="1" applyBorder="1" applyAlignment="1">
      <alignment vertical="center" wrapText="1"/>
    </xf>
    <xf numFmtId="0" fontId="62" fillId="37" borderId="12" xfId="0" applyFont="1" applyFill="1" applyBorder="1" applyAlignment="1">
      <alignment vertical="center" wrapText="1"/>
    </xf>
    <xf numFmtId="0" fontId="62" fillId="36" borderId="12" xfId="0" applyFont="1" applyFill="1" applyBorder="1" applyAlignment="1">
      <alignment vertical="center" wrapText="1"/>
    </xf>
    <xf numFmtId="0" fontId="62" fillId="36" borderId="12" xfId="0" applyFont="1" applyFill="1" applyBorder="1" applyAlignment="1">
      <alignment horizontal="justify" vertical="center"/>
    </xf>
    <xf numFmtId="1" fontId="3" fillId="38" borderId="12" xfId="0" applyNumberFormat="1" applyFont="1" applyFill="1" applyBorder="1" applyAlignment="1">
      <alignment/>
    </xf>
    <xf numFmtId="0" fontId="64" fillId="38" borderId="12" xfId="0" applyFont="1" applyFill="1" applyBorder="1" applyAlignment="1">
      <alignment/>
    </xf>
    <xf numFmtId="0" fontId="7" fillId="38" borderId="12" xfId="0" applyFont="1" applyFill="1" applyBorder="1" applyAlignment="1">
      <alignment/>
    </xf>
    <xf numFmtId="191" fontId="3" fillId="38" borderId="12" xfId="49" applyFont="1" applyFill="1" applyBorder="1" applyAlignment="1">
      <alignment/>
    </xf>
    <xf numFmtId="191" fontId="8" fillId="38" borderId="12" xfId="49" applyFont="1" applyFill="1" applyBorder="1" applyAlignment="1">
      <alignment/>
    </xf>
    <xf numFmtId="191" fontId="7" fillId="38" borderId="12" xfId="49" applyFont="1" applyFill="1" applyBorder="1" applyAlignment="1">
      <alignment/>
    </xf>
    <xf numFmtId="191" fontId="7" fillId="38" borderId="14" xfId="49" applyFont="1" applyFill="1" applyBorder="1" applyAlignment="1">
      <alignment/>
    </xf>
    <xf numFmtId="0" fontId="0" fillId="38" borderId="0" xfId="0" applyFill="1" applyAlignment="1">
      <alignment/>
    </xf>
    <xf numFmtId="0" fontId="3" fillId="38" borderId="0" xfId="0" applyFont="1" applyFill="1" applyBorder="1" applyAlignment="1">
      <alignment horizontal="center" vertical="center" textRotation="90" wrapText="1"/>
    </xf>
    <xf numFmtId="191" fontId="9" fillId="38" borderId="12" xfId="49" applyFont="1" applyFill="1" applyBorder="1" applyAlignment="1">
      <alignment/>
    </xf>
    <xf numFmtId="0" fontId="3" fillId="38" borderId="13" xfId="0" applyFont="1" applyFill="1" applyBorder="1" applyAlignment="1">
      <alignment horizontal="center" vertical="center" textRotation="90" wrapText="1"/>
    </xf>
    <xf numFmtId="0" fontId="3" fillId="38" borderId="22" xfId="0" applyFont="1" applyFill="1" applyBorder="1" applyAlignment="1">
      <alignment horizontal="center" vertical="center" textRotation="90" wrapText="1"/>
    </xf>
    <xf numFmtId="0" fontId="65" fillId="36" borderId="12" xfId="0" applyFont="1" applyFill="1" applyBorder="1" applyAlignment="1">
      <alignment vertical="center" wrapText="1"/>
    </xf>
    <xf numFmtId="4" fontId="12" fillId="0" borderId="12" xfId="0" applyNumberFormat="1" applyFont="1" applyFill="1" applyBorder="1" applyAlignment="1">
      <alignment/>
    </xf>
    <xf numFmtId="0" fontId="66" fillId="36" borderId="12" xfId="0" applyFont="1" applyFill="1" applyBorder="1" applyAlignment="1">
      <alignment vertical="center" wrapText="1"/>
    </xf>
    <xf numFmtId="0" fontId="66" fillId="36" borderId="12" xfId="0" applyFont="1" applyFill="1" applyBorder="1" applyAlignment="1">
      <alignment horizontal="justify" vertical="center"/>
    </xf>
    <xf numFmtId="0" fontId="0" fillId="37" borderId="15" xfId="0" applyFont="1" applyFill="1" applyBorder="1" applyAlignment="1">
      <alignment vertical="center" wrapText="1"/>
    </xf>
    <xf numFmtId="0" fontId="38" fillId="36" borderId="15" xfId="0" applyFont="1" applyFill="1" applyBorder="1" applyAlignment="1">
      <alignment vertical="center" wrapText="1"/>
    </xf>
    <xf numFmtId="0" fontId="0" fillId="36" borderId="15" xfId="0" applyFont="1" applyFill="1" applyBorder="1" applyAlignment="1">
      <alignment horizontal="justify" vertical="center"/>
    </xf>
    <xf numFmtId="0" fontId="10" fillId="37" borderId="12" xfId="0" applyFont="1" applyFill="1" applyBorder="1" applyAlignment="1">
      <alignment vertical="top" wrapText="1"/>
    </xf>
    <xf numFmtId="0" fontId="6" fillId="38" borderId="0" xfId="0" applyFont="1" applyFill="1" applyBorder="1" applyAlignment="1">
      <alignment/>
    </xf>
    <xf numFmtId="0" fontId="64" fillId="38" borderId="12" xfId="0" applyFont="1" applyFill="1" applyBorder="1" applyAlignment="1" quotePrefix="1">
      <alignment horizontal="left"/>
    </xf>
    <xf numFmtId="0" fontId="10" fillId="38" borderId="12" xfId="0" applyFont="1" applyFill="1" applyBorder="1" applyAlignment="1">
      <alignment vertical="top" wrapText="1"/>
    </xf>
    <xf numFmtId="0" fontId="7" fillId="38" borderId="12" xfId="0" applyFont="1" applyFill="1" applyBorder="1" applyAlignment="1">
      <alignment horizontal="right"/>
    </xf>
    <xf numFmtId="43" fontId="60" fillId="38" borderId="12" xfId="49" applyNumberFormat="1" applyFont="1" applyFill="1" applyBorder="1" applyAlignment="1">
      <alignment/>
    </xf>
    <xf numFmtId="0" fontId="11" fillId="38" borderId="12" xfId="0" applyFont="1" applyFill="1" applyBorder="1" applyAlignment="1">
      <alignment vertical="top" wrapText="1"/>
    </xf>
    <xf numFmtId="0" fontId="3" fillId="38" borderId="12" xfId="0" applyFont="1" applyFill="1" applyBorder="1" applyAlignment="1">
      <alignment horizontal="right"/>
    </xf>
    <xf numFmtId="0" fontId="1" fillId="38" borderId="0" xfId="0" applyFont="1" applyFill="1" applyAlignment="1">
      <alignment/>
    </xf>
    <xf numFmtId="0" fontId="11" fillId="38" borderId="12" xfId="0" applyFont="1" applyFill="1" applyBorder="1" applyAlignment="1">
      <alignment/>
    </xf>
    <xf numFmtId="4" fontId="64" fillId="38" borderId="12" xfId="0" applyNumberFormat="1" applyFont="1" applyFill="1" applyBorder="1" applyAlignment="1">
      <alignment/>
    </xf>
    <xf numFmtId="0" fontId="3" fillId="38" borderId="13" xfId="0" applyFont="1" applyFill="1" applyBorder="1" applyAlignment="1">
      <alignment/>
    </xf>
    <xf numFmtId="1" fontId="7" fillId="38" borderId="12" xfId="0" applyNumberFormat="1" applyFont="1" applyFill="1" applyBorder="1" applyAlignment="1">
      <alignment/>
    </xf>
    <xf numFmtId="0" fontId="10" fillId="38" borderId="12" xfId="0" applyFont="1" applyFill="1" applyBorder="1" applyAlignment="1">
      <alignment/>
    </xf>
    <xf numFmtId="0" fontId="7" fillId="37" borderId="12" xfId="0" applyFont="1" applyFill="1" applyBorder="1" applyAlignment="1">
      <alignment vertical="top" wrapText="1"/>
    </xf>
    <xf numFmtId="0" fontId="7" fillId="25" borderId="12" xfId="0" applyFont="1" applyFill="1" applyBorder="1" applyAlignment="1">
      <alignment vertical="top" wrapText="1"/>
    </xf>
    <xf numFmtId="0" fontId="3" fillId="0" borderId="1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36" fillId="37" borderId="15" xfId="0" applyFont="1" applyFill="1" applyBorder="1" applyAlignment="1">
      <alignment horizontal="center" vertical="center" wrapText="1"/>
    </xf>
    <xf numFmtId="0" fontId="36" fillId="37" borderId="16" xfId="0" applyFont="1" applyFill="1" applyBorder="1" applyAlignment="1">
      <alignment horizontal="center" vertical="center" wrapText="1"/>
    </xf>
    <xf numFmtId="0" fontId="36" fillId="36" borderId="15" xfId="0" applyFont="1" applyFill="1" applyBorder="1" applyAlignment="1">
      <alignment horizontal="center" vertical="center" wrapText="1"/>
    </xf>
    <xf numFmtId="0" fontId="36" fillId="36" borderId="16" xfId="0" applyFont="1"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3" fillId="0" borderId="26"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2" fillId="0" borderId="23" xfId="0" applyFont="1" applyBorder="1" applyAlignment="1">
      <alignment horizontal="center"/>
    </xf>
    <xf numFmtId="0" fontId="4" fillId="0" borderId="1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center" vertical="center" textRotation="90" wrapText="1"/>
    </xf>
    <xf numFmtId="0" fontId="4" fillId="0" borderId="23" xfId="0" applyFont="1" applyBorder="1" applyAlignment="1">
      <alignment horizontal="center"/>
    </xf>
    <xf numFmtId="0" fontId="3" fillId="0" borderId="13" xfId="0" applyFont="1" applyBorder="1" applyAlignment="1">
      <alignment horizontal="center" vertical="center" textRotation="90" wrapText="1" shrinkToFit="1"/>
    </xf>
    <xf numFmtId="0" fontId="0" fillId="36" borderId="27" xfId="0" applyFill="1" applyBorder="1" applyAlignment="1">
      <alignment horizontal="center" vertical="center" wrapText="1"/>
    </xf>
    <xf numFmtId="0" fontId="0" fillId="36" borderId="22" xfId="0" applyFill="1" applyBorder="1" applyAlignment="1">
      <alignment horizontal="center" vertical="center" wrapText="1"/>
    </xf>
    <xf numFmtId="0" fontId="0" fillId="36" borderId="19"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17" xfId="0" applyFill="1" applyBorder="1" applyAlignment="1">
      <alignment horizontal="center" vertical="center" wrapText="1"/>
    </xf>
    <xf numFmtId="0" fontId="0" fillId="37" borderId="22" xfId="0" applyFont="1" applyFill="1" applyBorder="1" applyAlignment="1">
      <alignment horizontal="center" vertical="center" wrapText="1"/>
    </xf>
    <xf numFmtId="0" fontId="0" fillId="37" borderId="19" xfId="0" applyFill="1" applyBorder="1" applyAlignment="1">
      <alignment horizontal="center" vertical="center" wrapText="1"/>
    </xf>
    <xf numFmtId="0" fontId="0" fillId="37" borderId="20"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T183"/>
  <sheetViews>
    <sheetView tabSelected="1" zoomScale="80" zoomScaleNormal="80" zoomScalePageLayoutView="0" workbookViewId="0" topLeftCell="A1">
      <selection activeCell="G10" sqref="G10"/>
    </sheetView>
  </sheetViews>
  <sheetFormatPr defaultColWidth="11.421875" defaultRowHeight="12.75"/>
  <cols>
    <col min="2" max="2" width="4.28125" style="0" customWidth="1"/>
    <col min="3" max="3" width="11.57421875" style="0" customWidth="1"/>
    <col min="4" max="4" width="87.7109375" style="0" customWidth="1"/>
    <col min="5" max="5" width="10.28125" style="0" customWidth="1"/>
    <col min="6" max="6" width="18.421875" style="0" customWidth="1"/>
    <col min="7" max="7" width="8.00390625" style="0" customWidth="1"/>
    <col min="8" max="8" width="9.8515625" style="0" customWidth="1"/>
    <col min="9" max="9" width="10.7109375" style="0" customWidth="1"/>
    <col min="10" max="10" width="18.421875" style="5" customWidth="1"/>
    <col min="11" max="11" width="18.57421875" style="0" customWidth="1"/>
    <col min="12" max="12" width="18.00390625" style="0" customWidth="1"/>
    <col min="13" max="14" width="17.8515625" style="0" customWidth="1"/>
    <col min="15" max="15" width="15.28125" style="0" customWidth="1"/>
    <col min="16" max="16" width="16.7109375" style="0" customWidth="1"/>
    <col min="17" max="17" width="12.7109375" style="0" customWidth="1"/>
    <col min="18" max="18" width="15.00390625" style="0" customWidth="1"/>
    <col min="19" max="19" width="20.57421875" style="0" customWidth="1"/>
    <col min="20" max="20" width="13.8515625" style="0" customWidth="1"/>
  </cols>
  <sheetData>
    <row r="1" spans="2:20" ht="21" thickBot="1">
      <c r="B1" s="174" t="s">
        <v>504</v>
      </c>
      <c r="C1" s="174"/>
      <c r="D1" s="174"/>
      <c r="E1" s="174"/>
      <c r="F1" s="174"/>
      <c r="G1" s="174"/>
      <c r="H1" s="174"/>
      <c r="I1" s="174"/>
      <c r="J1" s="174"/>
      <c r="K1" s="174"/>
      <c r="L1" s="174"/>
      <c r="M1" s="174"/>
      <c r="N1" s="174"/>
      <c r="O1" s="174"/>
      <c r="P1" s="174"/>
      <c r="Q1" s="174"/>
      <c r="R1" s="174"/>
      <c r="S1" s="174"/>
      <c r="T1" s="174"/>
    </row>
    <row r="2" spans="1:20" ht="58.5" customHeight="1" thickBot="1">
      <c r="A2" s="95" t="s">
        <v>689</v>
      </c>
      <c r="B2" s="175" t="s">
        <v>0</v>
      </c>
      <c r="C2" s="161" t="s">
        <v>16</v>
      </c>
      <c r="D2" s="161"/>
      <c r="E2" s="161"/>
      <c r="F2" s="161"/>
      <c r="G2" s="161"/>
      <c r="H2" s="161"/>
      <c r="I2" s="161"/>
      <c r="J2" s="178" t="s">
        <v>17</v>
      </c>
      <c r="K2" s="161" t="s">
        <v>18</v>
      </c>
      <c r="L2" s="161"/>
      <c r="M2" s="161"/>
      <c r="N2" s="161"/>
      <c r="O2" s="161"/>
      <c r="P2" s="161"/>
      <c r="Q2" s="161"/>
      <c r="R2" s="161"/>
      <c r="S2" s="161"/>
      <c r="T2" s="158" t="s">
        <v>28</v>
      </c>
    </row>
    <row r="3" spans="2:20" ht="13.5" thickBot="1">
      <c r="B3" s="176"/>
      <c r="C3" s="183" t="s">
        <v>5</v>
      </c>
      <c r="D3" s="183"/>
      <c r="E3" s="183"/>
      <c r="F3" s="183"/>
      <c r="G3" s="183"/>
      <c r="H3" s="161" t="s">
        <v>6</v>
      </c>
      <c r="I3" s="161"/>
      <c r="J3" s="178"/>
      <c r="K3" s="162" t="s">
        <v>19</v>
      </c>
      <c r="L3" s="163"/>
      <c r="M3" s="161" t="s">
        <v>15</v>
      </c>
      <c r="N3" s="161"/>
      <c r="O3" s="161"/>
      <c r="P3" s="161"/>
      <c r="Q3" s="161"/>
      <c r="R3" s="180" t="s">
        <v>13</v>
      </c>
      <c r="S3" s="180" t="s">
        <v>14</v>
      </c>
      <c r="T3" s="159"/>
    </row>
    <row r="4" spans="2:20" ht="13.5" thickBot="1">
      <c r="B4" s="177"/>
      <c r="C4" s="25" t="s">
        <v>1</v>
      </c>
      <c r="D4" s="25" t="s">
        <v>2</v>
      </c>
      <c r="E4" s="25" t="s">
        <v>20</v>
      </c>
      <c r="F4" s="55" t="s">
        <v>3</v>
      </c>
      <c r="G4" s="20" t="s">
        <v>4</v>
      </c>
      <c r="H4" s="20" t="s">
        <v>688</v>
      </c>
      <c r="I4" s="20" t="s">
        <v>351</v>
      </c>
      <c r="J4" s="179"/>
      <c r="K4" s="15" t="s">
        <v>7</v>
      </c>
      <c r="L4" s="15" t="s">
        <v>8</v>
      </c>
      <c r="M4" s="15" t="s">
        <v>9</v>
      </c>
      <c r="N4" s="15" t="s">
        <v>10</v>
      </c>
      <c r="O4" s="15" t="s">
        <v>502</v>
      </c>
      <c r="P4" s="15" t="s">
        <v>11</v>
      </c>
      <c r="Q4" s="15" t="s">
        <v>12</v>
      </c>
      <c r="R4" s="181"/>
      <c r="S4" s="181"/>
      <c r="T4" s="182"/>
    </row>
    <row r="5" spans="2:20" ht="13.5" thickBot="1">
      <c r="B5" s="70"/>
      <c r="C5" s="83" t="s">
        <v>572</v>
      </c>
      <c r="D5" s="83" t="s">
        <v>9</v>
      </c>
      <c r="E5" s="78"/>
      <c r="F5" s="79"/>
      <c r="G5" s="79"/>
      <c r="H5" s="79"/>
      <c r="I5" s="79"/>
      <c r="J5" s="80"/>
      <c r="K5" s="81"/>
      <c r="L5" s="81"/>
      <c r="M5" s="81"/>
      <c r="N5" s="81"/>
      <c r="O5" s="81"/>
      <c r="P5" s="81"/>
      <c r="Q5" s="81"/>
      <c r="R5" s="82"/>
      <c r="S5" s="82"/>
      <c r="T5" s="68"/>
    </row>
    <row r="6" spans="2:20" ht="11.25" customHeight="1">
      <c r="B6" s="158" t="s">
        <v>9</v>
      </c>
      <c r="C6" s="27" t="s">
        <v>571</v>
      </c>
      <c r="D6" s="27" t="s">
        <v>165</v>
      </c>
      <c r="E6" s="18" t="s">
        <v>503</v>
      </c>
      <c r="F6" s="56"/>
      <c r="G6" s="21"/>
      <c r="H6" s="21"/>
      <c r="I6" s="21"/>
      <c r="J6" s="28">
        <v>302381119</v>
      </c>
      <c r="K6" s="24">
        <f>SUM(K7:K10)</f>
        <v>0</v>
      </c>
      <c r="L6" s="24">
        <f>SUM(L7:L10)</f>
        <v>0</v>
      </c>
      <c r="M6" s="28">
        <f>SUM(M7:M10)</f>
        <v>302381119</v>
      </c>
      <c r="N6" s="29"/>
      <c r="O6" s="28">
        <f>SUM(O7:O10)</f>
        <v>0</v>
      </c>
      <c r="P6" s="29"/>
      <c r="Q6" s="29"/>
      <c r="R6" s="29"/>
      <c r="S6" s="48"/>
      <c r="T6" s="158" t="s">
        <v>350</v>
      </c>
    </row>
    <row r="7" spans="1:20" ht="132" customHeight="1">
      <c r="A7" s="94" t="s">
        <v>690</v>
      </c>
      <c r="B7" s="159"/>
      <c r="C7" s="26" t="s">
        <v>512</v>
      </c>
      <c r="D7" s="26" t="s">
        <v>167</v>
      </c>
      <c r="E7" s="18" t="s">
        <v>503</v>
      </c>
      <c r="F7" s="63" t="s">
        <v>167</v>
      </c>
      <c r="G7" s="57" t="s">
        <v>508</v>
      </c>
      <c r="H7" s="64" t="s">
        <v>509</v>
      </c>
      <c r="I7" s="58" t="s">
        <v>510</v>
      </c>
      <c r="J7" s="61">
        <v>208520132</v>
      </c>
      <c r="K7" s="29"/>
      <c r="L7" s="29"/>
      <c r="M7" s="49">
        <f>+J7</f>
        <v>208520132</v>
      </c>
      <c r="N7" s="29"/>
      <c r="O7" s="29"/>
      <c r="P7" s="29"/>
      <c r="Q7" s="29"/>
      <c r="R7" s="29"/>
      <c r="S7" s="48"/>
      <c r="T7" s="159"/>
    </row>
    <row r="8" spans="2:20" ht="33.75">
      <c r="B8" s="159"/>
      <c r="C8" s="26" t="s">
        <v>513</v>
      </c>
      <c r="D8" s="26" t="s">
        <v>462</v>
      </c>
      <c r="E8" s="18" t="s">
        <v>503</v>
      </c>
      <c r="F8" s="157" t="s">
        <v>511</v>
      </c>
      <c r="G8" s="21"/>
      <c r="H8" s="21"/>
      <c r="I8" s="21"/>
      <c r="J8" s="61">
        <v>20000000</v>
      </c>
      <c r="K8" s="29"/>
      <c r="L8" s="29"/>
      <c r="M8" s="49">
        <f>+J8</f>
        <v>20000000</v>
      </c>
      <c r="N8" s="29"/>
      <c r="O8" s="29"/>
      <c r="P8" s="29"/>
      <c r="Q8" s="29"/>
      <c r="R8" s="29"/>
      <c r="S8" s="48"/>
      <c r="T8" s="159"/>
    </row>
    <row r="9" spans="2:20" ht="153">
      <c r="B9" s="159"/>
      <c r="C9" s="26" t="s">
        <v>519</v>
      </c>
      <c r="D9" s="26" t="s">
        <v>21</v>
      </c>
      <c r="E9" s="18" t="s">
        <v>503</v>
      </c>
      <c r="F9" s="60" t="s">
        <v>507</v>
      </c>
      <c r="G9" s="58" t="s">
        <v>506</v>
      </c>
      <c r="H9" s="58" t="s">
        <v>514</v>
      </c>
      <c r="I9" s="58" t="s">
        <v>515</v>
      </c>
      <c r="J9" s="61">
        <v>30000000</v>
      </c>
      <c r="K9" s="29"/>
      <c r="L9" s="29"/>
      <c r="M9" s="49">
        <f>+J9</f>
        <v>30000000</v>
      </c>
      <c r="N9" s="29"/>
      <c r="O9" s="29"/>
      <c r="P9" s="29"/>
      <c r="Q9" s="29"/>
      <c r="R9" s="29"/>
      <c r="S9" s="48"/>
      <c r="T9" s="159"/>
    </row>
    <row r="10" spans="2:20" ht="204">
      <c r="B10" s="159"/>
      <c r="C10" s="26" t="s">
        <v>516</v>
      </c>
      <c r="D10" s="26" t="s">
        <v>426</v>
      </c>
      <c r="E10" s="18" t="s">
        <v>503</v>
      </c>
      <c r="F10" s="59" t="s">
        <v>426</v>
      </c>
      <c r="G10" s="62" t="s">
        <v>505</v>
      </c>
      <c r="H10" s="67" t="s">
        <v>517</v>
      </c>
      <c r="I10" s="66" t="s">
        <v>518</v>
      </c>
      <c r="J10" s="65">
        <v>43860987</v>
      </c>
      <c r="K10" s="29"/>
      <c r="L10" s="29"/>
      <c r="M10" s="49">
        <f>+J10</f>
        <v>43860987</v>
      </c>
      <c r="N10" s="29"/>
      <c r="O10" s="29"/>
      <c r="P10" s="29"/>
      <c r="Q10" s="49">
        <v>43860987</v>
      </c>
      <c r="R10" s="29"/>
      <c r="S10" s="48"/>
      <c r="T10" s="159"/>
    </row>
    <row r="11" spans="2:20" ht="13.5" thickBot="1">
      <c r="B11" s="68"/>
      <c r="C11" s="26"/>
      <c r="D11" s="26" t="s">
        <v>878</v>
      </c>
      <c r="E11" s="18"/>
      <c r="F11" s="59"/>
      <c r="G11" s="62"/>
      <c r="H11" s="67"/>
      <c r="I11" s="66"/>
      <c r="J11" s="65"/>
      <c r="K11" s="29"/>
      <c r="L11" s="29"/>
      <c r="M11" s="49"/>
      <c r="N11" s="29"/>
      <c r="O11" s="29"/>
      <c r="P11" s="29"/>
      <c r="Q11" s="49">
        <v>43860987</v>
      </c>
      <c r="R11" s="29"/>
      <c r="S11" s="48"/>
      <c r="T11" s="68"/>
    </row>
    <row r="12" spans="2:20" s="130" customFormat="1" ht="12.75">
      <c r="B12" s="158" t="s">
        <v>10</v>
      </c>
      <c r="C12" s="154" t="s">
        <v>520</v>
      </c>
      <c r="D12" s="123" t="s">
        <v>521</v>
      </c>
      <c r="E12" s="125" t="s">
        <v>503</v>
      </c>
      <c r="F12" s="155"/>
      <c r="G12" s="146"/>
      <c r="H12" s="146"/>
      <c r="I12" s="146"/>
      <c r="J12" s="126">
        <v>3180474608</v>
      </c>
      <c r="K12" s="126">
        <f>SUM(K19:K43)</f>
        <v>0</v>
      </c>
      <c r="L12" s="126">
        <f>SUM(L19:L43)</f>
        <v>0</v>
      </c>
      <c r="M12" s="128"/>
      <c r="N12" s="126"/>
      <c r="O12" s="126">
        <f>SUM(O19:O43)</f>
        <v>20000000</v>
      </c>
      <c r="P12" s="128"/>
      <c r="Q12" s="128"/>
      <c r="R12" s="128"/>
      <c r="S12" s="129"/>
      <c r="T12" s="158" t="s">
        <v>349</v>
      </c>
    </row>
    <row r="13" spans="2:20" ht="209.25" customHeight="1">
      <c r="B13" s="159"/>
      <c r="C13" s="26" t="s">
        <v>522</v>
      </c>
      <c r="D13" s="26" t="s">
        <v>523</v>
      </c>
      <c r="E13" s="18"/>
      <c r="F13" s="164" t="s">
        <v>740</v>
      </c>
      <c r="G13" s="100" t="s">
        <v>734</v>
      </c>
      <c r="H13" s="166" t="s">
        <v>735</v>
      </c>
      <c r="I13" s="100" t="s">
        <v>736</v>
      </c>
      <c r="J13" s="28">
        <v>2985191787</v>
      </c>
      <c r="K13" s="31"/>
      <c r="L13" s="31"/>
      <c r="M13" s="29"/>
      <c r="N13" s="28">
        <v>1357159579</v>
      </c>
      <c r="O13" s="28"/>
      <c r="P13" s="29"/>
      <c r="Q13" s="29"/>
      <c r="R13" s="29"/>
      <c r="S13" s="48"/>
      <c r="T13" s="159"/>
    </row>
    <row r="14" spans="2:20" ht="12.75" customHeight="1">
      <c r="B14" s="159"/>
      <c r="C14" s="27" t="s">
        <v>524</v>
      </c>
      <c r="D14" s="27" t="s">
        <v>525</v>
      </c>
      <c r="E14" s="18"/>
      <c r="F14" s="165"/>
      <c r="G14" s="21"/>
      <c r="H14" s="167"/>
      <c r="I14" s="75"/>
      <c r="J14" s="28"/>
      <c r="K14" s="31"/>
      <c r="L14" s="31"/>
      <c r="M14" s="29"/>
      <c r="N14" s="28">
        <v>1357159579</v>
      </c>
      <c r="O14" s="28"/>
      <c r="P14" s="29"/>
      <c r="Q14" s="29"/>
      <c r="R14" s="29"/>
      <c r="S14" s="48"/>
      <c r="T14" s="159"/>
    </row>
    <row r="15" spans="2:20" ht="12.75">
      <c r="B15" s="159"/>
      <c r="C15" s="27" t="s">
        <v>524</v>
      </c>
      <c r="D15" s="27" t="s">
        <v>525</v>
      </c>
      <c r="E15" s="18"/>
      <c r="F15" s="36"/>
      <c r="G15" s="21"/>
      <c r="H15" s="21"/>
      <c r="I15" s="21"/>
      <c r="J15" s="28"/>
      <c r="K15" s="31"/>
      <c r="L15" s="31"/>
      <c r="M15" s="29"/>
      <c r="N15" s="28"/>
      <c r="O15" s="28"/>
      <c r="P15" s="29"/>
      <c r="Q15" s="29"/>
      <c r="R15" s="29"/>
      <c r="S15" s="48">
        <v>1386115732</v>
      </c>
      <c r="T15" s="159"/>
    </row>
    <row r="16" spans="2:20" ht="12.75">
      <c r="B16" s="159"/>
      <c r="C16" s="27" t="s">
        <v>524</v>
      </c>
      <c r="D16" s="27" t="s">
        <v>525</v>
      </c>
      <c r="E16" s="18"/>
      <c r="F16" s="36"/>
      <c r="G16" s="21"/>
      <c r="H16" s="21"/>
      <c r="I16" s="21"/>
      <c r="J16" s="28"/>
      <c r="K16" s="31"/>
      <c r="L16" s="31"/>
      <c r="M16" s="29"/>
      <c r="N16" s="28"/>
      <c r="O16" s="28"/>
      <c r="P16" s="29"/>
      <c r="Q16" s="29"/>
      <c r="R16" s="29"/>
      <c r="S16" s="48">
        <v>181916476</v>
      </c>
      <c r="T16" s="159"/>
    </row>
    <row r="17" spans="2:20" ht="12.75">
      <c r="B17" s="159"/>
      <c r="C17" s="27" t="s">
        <v>524</v>
      </c>
      <c r="D17" s="27" t="s">
        <v>525</v>
      </c>
      <c r="E17" s="18"/>
      <c r="F17" s="36"/>
      <c r="G17" s="21"/>
      <c r="H17" s="21"/>
      <c r="I17" s="21"/>
      <c r="J17" s="28"/>
      <c r="K17" s="31"/>
      <c r="L17" s="31"/>
      <c r="M17" s="29"/>
      <c r="N17" s="28"/>
      <c r="O17" s="28"/>
      <c r="P17" s="29"/>
      <c r="Q17" s="29"/>
      <c r="R17" s="29"/>
      <c r="S17" s="48">
        <v>20000000</v>
      </c>
      <c r="T17" s="159"/>
    </row>
    <row r="18" spans="2:20" ht="12.75">
      <c r="B18" s="159"/>
      <c r="C18" s="27" t="s">
        <v>524</v>
      </c>
      <c r="D18" s="27" t="s">
        <v>525</v>
      </c>
      <c r="E18" s="18"/>
      <c r="F18" s="36"/>
      <c r="G18" s="21"/>
      <c r="H18" s="21"/>
      <c r="I18" s="21"/>
      <c r="J18" s="28"/>
      <c r="K18" s="31"/>
      <c r="L18" s="31"/>
      <c r="M18" s="29"/>
      <c r="N18" s="28"/>
      <c r="O18" s="28">
        <v>20000000</v>
      </c>
      <c r="P18" s="29"/>
      <c r="Q18" s="29"/>
      <c r="R18" s="29"/>
      <c r="S18" s="48"/>
      <c r="T18" s="159"/>
    </row>
    <row r="19" spans="2:20" ht="12.75">
      <c r="B19" s="159"/>
      <c r="C19" s="26" t="s">
        <v>526</v>
      </c>
      <c r="D19" s="26" t="s">
        <v>527</v>
      </c>
      <c r="E19" s="18" t="s">
        <v>503</v>
      </c>
      <c r="F19" s="35"/>
      <c r="G19" s="21"/>
      <c r="H19" s="21"/>
      <c r="I19" s="21"/>
      <c r="J19" s="29"/>
      <c r="K19" s="29"/>
      <c r="L19" s="29"/>
      <c r="M19" s="29"/>
      <c r="N19" s="49">
        <f>+J19</f>
        <v>0</v>
      </c>
      <c r="O19" s="29">
        <v>15000000</v>
      </c>
      <c r="P19" s="29"/>
      <c r="Q19" s="29"/>
      <c r="R19" s="29"/>
      <c r="S19" s="48"/>
      <c r="T19" s="160"/>
    </row>
    <row r="20" spans="2:20" ht="12.75">
      <c r="B20" s="159"/>
      <c r="C20" s="26" t="s">
        <v>528</v>
      </c>
      <c r="D20" s="26" t="s">
        <v>529</v>
      </c>
      <c r="E20" s="18"/>
      <c r="F20" s="35"/>
      <c r="G20" s="21"/>
      <c r="H20" s="21"/>
      <c r="I20" s="21"/>
      <c r="J20" s="29"/>
      <c r="K20" s="29"/>
      <c r="L20" s="29"/>
      <c r="M20" s="29"/>
      <c r="N20" s="49"/>
      <c r="O20" s="29">
        <v>5000000</v>
      </c>
      <c r="P20" s="29"/>
      <c r="Q20" s="29"/>
      <c r="R20" s="29"/>
      <c r="S20" s="48"/>
      <c r="T20" s="160"/>
    </row>
    <row r="21" spans="2:20" ht="153">
      <c r="B21" s="159"/>
      <c r="C21" s="27" t="s">
        <v>530</v>
      </c>
      <c r="D21" s="27" t="s">
        <v>543</v>
      </c>
      <c r="E21" s="18" t="s">
        <v>503</v>
      </c>
      <c r="F21" s="103" t="s">
        <v>741</v>
      </c>
      <c r="G21" s="58" t="s">
        <v>738</v>
      </c>
      <c r="H21" s="58" t="s">
        <v>737</v>
      </c>
      <c r="I21" s="58" t="s">
        <v>736</v>
      </c>
      <c r="J21" s="29">
        <v>100028705</v>
      </c>
      <c r="K21" s="29"/>
      <c r="L21" s="29"/>
      <c r="M21" s="29"/>
      <c r="N21" s="49">
        <f>+J21</f>
        <v>100028705</v>
      </c>
      <c r="O21" s="29"/>
      <c r="P21" s="29"/>
      <c r="Q21" s="29"/>
      <c r="R21" s="29"/>
      <c r="S21" s="48"/>
      <c r="T21" s="159"/>
    </row>
    <row r="22" spans="2:20" ht="168" customHeight="1">
      <c r="B22" s="159"/>
      <c r="C22" s="26" t="s">
        <v>531</v>
      </c>
      <c r="D22" s="27" t="s">
        <v>532</v>
      </c>
      <c r="E22" s="18"/>
      <c r="F22" s="102" t="s">
        <v>742</v>
      </c>
      <c r="G22" s="58" t="s">
        <v>739</v>
      </c>
      <c r="H22" s="58" t="s">
        <v>765</v>
      </c>
      <c r="I22" s="66" t="s">
        <v>764</v>
      </c>
      <c r="J22" s="29">
        <v>18000000</v>
      </c>
      <c r="K22" s="29"/>
      <c r="L22" s="29"/>
      <c r="M22" s="29"/>
      <c r="N22" s="29">
        <v>18000000</v>
      </c>
      <c r="O22" s="29"/>
      <c r="P22" s="29"/>
      <c r="Q22" s="29"/>
      <c r="R22" s="29"/>
      <c r="S22" s="48"/>
      <c r="T22" s="159"/>
    </row>
    <row r="23" spans="2:20" ht="89.25" customHeight="1">
      <c r="B23" s="159"/>
      <c r="C23" s="26" t="s">
        <v>533</v>
      </c>
      <c r="D23" s="27" t="s">
        <v>763</v>
      </c>
      <c r="E23" s="18"/>
      <c r="F23" s="104" t="s">
        <v>782</v>
      </c>
      <c r="G23" s="58" t="s">
        <v>769</v>
      </c>
      <c r="H23" s="58" t="s">
        <v>766</v>
      </c>
      <c r="I23" s="168" t="s">
        <v>767</v>
      </c>
      <c r="J23" s="29">
        <v>18000000</v>
      </c>
      <c r="K23" s="29"/>
      <c r="L23" s="29"/>
      <c r="M23" s="29"/>
      <c r="N23" s="29">
        <v>18000000</v>
      </c>
      <c r="O23" s="29"/>
      <c r="P23" s="29"/>
      <c r="Q23" s="29"/>
      <c r="R23" s="29"/>
      <c r="S23" s="48"/>
      <c r="T23" s="159"/>
    </row>
    <row r="24" spans="2:20" ht="12.75">
      <c r="B24" s="159"/>
      <c r="C24" s="26" t="s">
        <v>534</v>
      </c>
      <c r="D24" s="26" t="s">
        <v>535</v>
      </c>
      <c r="E24" s="18"/>
      <c r="F24" s="101"/>
      <c r="G24" s="21"/>
      <c r="H24" s="21"/>
      <c r="I24" s="169"/>
      <c r="J24" s="29"/>
      <c r="K24" s="29"/>
      <c r="L24" s="29"/>
      <c r="M24" s="29"/>
      <c r="N24" s="49">
        <v>18000000</v>
      </c>
      <c r="O24" s="29"/>
      <c r="P24" s="29"/>
      <c r="Q24" s="29"/>
      <c r="R24" s="29"/>
      <c r="S24" s="48"/>
      <c r="T24" s="159"/>
    </row>
    <row r="25" spans="2:20" ht="99.75" customHeight="1">
      <c r="B25" s="159"/>
      <c r="C25" s="27" t="s">
        <v>536</v>
      </c>
      <c r="D25" s="71" t="s">
        <v>538</v>
      </c>
      <c r="E25" s="18"/>
      <c r="F25" s="106" t="s">
        <v>756</v>
      </c>
      <c r="G25" s="64" t="s">
        <v>755</v>
      </c>
      <c r="H25" s="58" t="s">
        <v>757</v>
      </c>
      <c r="I25" s="21" t="s">
        <v>758</v>
      </c>
      <c r="J25" s="29">
        <v>20000000</v>
      </c>
      <c r="K25" s="29"/>
      <c r="L25" s="29"/>
      <c r="M25" s="29"/>
      <c r="N25" s="29">
        <v>20000000</v>
      </c>
      <c r="O25" s="29"/>
      <c r="P25" s="29"/>
      <c r="Q25" s="29"/>
      <c r="R25" s="29"/>
      <c r="S25" s="48"/>
      <c r="T25" s="159"/>
    </row>
    <row r="26" spans="2:20" ht="135" customHeight="1">
      <c r="B26" s="159"/>
      <c r="C26" s="27" t="s">
        <v>537</v>
      </c>
      <c r="D26" s="71" t="s">
        <v>539</v>
      </c>
      <c r="E26" s="18"/>
      <c r="F26" s="105" t="s">
        <v>752</v>
      </c>
      <c r="G26" s="64" t="s">
        <v>751</v>
      </c>
      <c r="H26" s="64" t="s">
        <v>753</v>
      </c>
      <c r="I26" s="66" t="s">
        <v>754</v>
      </c>
      <c r="J26" s="29">
        <v>20000000</v>
      </c>
      <c r="K26" s="29"/>
      <c r="L26" s="29"/>
      <c r="M26" s="29"/>
      <c r="N26" s="29">
        <v>20000000</v>
      </c>
      <c r="O26" s="29"/>
      <c r="P26" s="29"/>
      <c r="Q26" s="29"/>
      <c r="R26" s="29"/>
      <c r="S26" s="48"/>
      <c r="T26" s="159"/>
    </row>
    <row r="27" spans="2:20" ht="12.75">
      <c r="B27" s="159"/>
      <c r="C27" s="26" t="s">
        <v>540</v>
      </c>
      <c r="D27" s="72" t="s">
        <v>541</v>
      </c>
      <c r="E27" s="18"/>
      <c r="F27" s="101"/>
      <c r="G27" s="21"/>
      <c r="H27" s="21"/>
      <c r="I27" s="21"/>
      <c r="J27" s="29"/>
      <c r="K27" s="29"/>
      <c r="L27" s="29"/>
      <c r="M27" s="29"/>
      <c r="N27" s="49">
        <v>20000000</v>
      </c>
      <c r="O27" s="29"/>
      <c r="P27" s="29"/>
      <c r="Q27" s="29"/>
      <c r="R27" s="29"/>
      <c r="S27" s="48"/>
      <c r="T27" s="159"/>
    </row>
    <row r="28" spans="2:20" ht="66" customHeight="1">
      <c r="B28" s="159"/>
      <c r="C28" s="27" t="s">
        <v>542</v>
      </c>
      <c r="D28" s="27" t="s">
        <v>544</v>
      </c>
      <c r="E28" s="18"/>
      <c r="F28" s="101" t="s">
        <v>744</v>
      </c>
      <c r="G28" s="58" t="s">
        <v>743</v>
      </c>
      <c r="H28" s="58" t="s">
        <v>745</v>
      </c>
      <c r="I28" s="21" t="s">
        <v>746</v>
      </c>
      <c r="J28" s="29">
        <v>10000000</v>
      </c>
      <c r="K28" s="29"/>
      <c r="L28" s="29"/>
      <c r="M28" s="29"/>
      <c r="N28" s="29">
        <v>10000000</v>
      </c>
      <c r="O28" s="29"/>
      <c r="P28" s="29"/>
      <c r="Q28" s="29"/>
      <c r="R28" s="29"/>
      <c r="S28" s="48"/>
      <c r="T28" s="159"/>
    </row>
    <row r="29" spans="2:20" ht="12.75">
      <c r="B29" s="159"/>
      <c r="C29" s="26" t="s">
        <v>545</v>
      </c>
      <c r="D29" s="72" t="s">
        <v>541</v>
      </c>
      <c r="E29" s="18"/>
      <c r="F29" s="101"/>
      <c r="G29" s="21"/>
      <c r="H29" s="21"/>
      <c r="I29" s="21"/>
      <c r="J29" s="29"/>
      <c r="K29" s="29"/>
      <c r="L29" s="29"/>
      <c r="M29" s="29"/>
      <c r="N29" s="49">
        <v>10000000</v>
      </c>
      <c r="O29" s="29"/>
      <c r="P29" s="29"/>
      <c r="Q29" s="29"/>
      <c r="R29" s="29"/>
      <c r="S29" s="48"/>
      <c r="T29" s="159"/>
    </row>
    <row r="30" spans="2:20" ht="12.75">
      <c r="B30" s="159"/>
      <c r="C30" s="26" t="s">
        <v>546</v>
      </c>
      <c r="D30" s="71" t="s">
        <v>547</v>
      </c>
      <c r="E30" s="18"/>
      <c r="F30" s="101"/>
      <c r="G30" s="64"/>
      <c r="H30" s="58"/>
      <c r="I30" s="66"/>
      <c r="J30" s="29">
        <v>20000000</v>
      </c>
      <c r="K30" s="29"/>
      <c r="L30" s="29"/>
      <c r="M30" s="29"/>
      <c r="N30" s="29">
        <v>20000000</v>
      </c>
      <c r="O30" s="29"/>
      <c r="P30" s="29"/>
      <c r="Q30" s="29"/>
      <c r="R30" s="29"/>
      <c r="S30" s="48"/>
      <c r="T30" s="159"/>
    </row>
    <row r="31" spans="2:20" ht="292.5">
      <c r="B31" s="159"/>
      <c r="C31" s="26" t="s">
        <v>548</v>
      </c>
      <c r="D31" s="71" t="s">
        <v>549</v>
      </c>
      <c r="E31" s="18" t="s">
        <v>503</v>
      </c>
      <c r="F31" s="101" t="s">
        <v>748</v>
      </c>
      <c r="G31" s="64" t="s">
        <v>747</v>
      </c>
      <c r="H31" s="58" t="s">
        <v>749</v>
      </c>
      <c r="I31" s="66" t="s">
        <v>750</v>
      </c>
      <c r="J31" s="29">
        <v>20000000</v>
      </c>
      <c r="K31" s="29"/>
      <c r="L31" s="29"/>
      <c r="M31" s="29"/>
      <c r="N31" s="29">
        <v>20000000</v>
      </c>
      <c r="O31" s="29"/>
      <c r="P31" s="29"/>
      <c r="Q31" s="29"/>
      <c r="R31" s="29"/>
      <c r="S31" s="48"/>
      <c r="T31" s="159"/>
    </row>
    <row r="32" spans="2:20" ht="12.75">
      <c r="B32" s="159"/>
      <c r="C32" s="26" t="s">
        <v>550</v>
      </c>
      <c r="D32" s="72" t="s">
        <v>541</v>
      </c>
      <c r="E32" s="18" t="s">
        <v>503</v>
      </c>
      <c r="F32" s="101"/>
      <c r="G32" s="21"/>
      <c r="H32" s="21"/>
      <c r="I32" s="21"/>
      <c r="J32" s="29"/>
      <c r="K32" s="29"/>
      <c r="L32" s="29"/>
      <c r="M32" s="29"/>
      <c r="N32" s="49">
        <v>20000000</v>
      </c>
      <c r="O32" s="29"/>
      <c r="P32" s="29"/>
      <c r="Q32" s="29"/>
      <c r="R32" s="29"/>
      <c r="S32" s="48"/>
      <c r="T32" s="159"/>
    </row>
    <row r="33" spans="2:20" ht="393.75">
      <c r="B33" s="159"/>
      <c r="C33" s="26" t="s">
        <v>551</v>
      </c>
      <c r="D33" s="71" t="s">
        <v>552</v>
      </c>
      <c r="E33" s="18" t="s">
        <v>503</v>
      </c>
      <c r="F33" s="101" t="s">
        <v>760</v>
      </c>
      <c r="G33" s="64" t="s">
        <v>759</v>
      </c>
      <c r="H33" s="58" t="s">
        <v>761</v>
      </c>
      <c r="I33" s="66" t="s">
        <v>762</v>
      </c>
      <c r="J33" s="29">
        <v>14028705</v>
      </c>
      <c r="K33" s="29"/>
      <c r="L33" s="29"/>
      <c r="M33" s="29"/>
      <c r="N33" s="49"/>
      <c r="O33" s="29"/>
      <c r="P33" s="29"/>
      <c r="Q33" s="29"/>
      <c r="R33" s="29"/>
      <c r="S33" s="48"/>
      <c r="T33" s="159"/>
    </row>
    <row r="34" spans="2:20" ht="203.25" customHeight="1">
      <c r="B34" s="159"/>
      <c r="C34" s="26" t="s">
        <v>553</v>
      </c>
      <c r="D34" s="71" t="s">
        <v>554</v>
      </c>
      <c r="E34" s="18" t="s">
        <v>503</v>
      </c>
      <c r="F34" s="101"/>
      <c r="G34" s="64" t="s">
        <v>759</v>
      </c>
      <c r="H34" s="58" t="s">
        <v>771</v>
      </c>
      <c r="I34" s="66" t="s">
        <v>772</v>
      </c>
      <c r="J34" s="29">
        <v>14028705</v>
      </c>
      <c r="K34" s="29"/>
      <c r="L34" s="29"/>
      <c r="M34" s="29"/>
      <c r="N34" s="29">
        <v>14028705</v>
      </c>
      <c r="O34" s="29"/>
      <c r="P34" s="29"/>
      <c r="Q34" s="29"/>
      <c r="R34" s="29"/>
      <c r="S34" s="48"/>
      <c r="T34" s="159"/>
    </row>
    <row r="35" spans="2:20" ht="12.75">
      <c r="B35" s="159"/>
      <c r="C35" s="26" t="s">
        <v>555</v>
      </c>
      <c r="D35" s="72" t="s">
        <v>541</v>
      </c>
      <c r="E35" s="18" t="s">
        <v>503</v>
      </c>
      <c r="F35" s="101"/>
      <c r="G35" s="21"/>
      <c r="H35" s="21"/>
      <c r="I35" s="21"/>
      <c r="J35" s="29"/>
      <c r="K35" s="29"/>
      <c r="L35" s="29"/>
      <c r="M35" s="29"/>
      <c r="N35" s="49">
        <v>14028705</v>
      </c>
      <c r="O35" s="29"/>
      <c r="P35" s="29"/>
      <c r="Q35" s="29"/>
      <c r="R35" s="29"/>
      <c r="S35" s="48"/>
      <c r="T35" s="159"/>
    </row>
    <row r="36" spans="2:20" ht="114.75" customHeight="1">
      <c r="B36" s="159"/>
      <c r="C36" s="26" t="s">
        <v>556</v>
      </c>
      <c r="D36" s="71" t="s">
        <v>557</v>
      </c>
      <c r="E36" s="18"/>
      <c r="F36" s="101"/>
      <c r="G36" s="64" t="s">
        <v>768</v>
      </c>
      <c r="H36" s="58" t="s">
        <v>769</v>
      </c>
      <c r="I36" s="66" t="s">
        <v>770</v>
      </c>
      <c r="J36" s="29">
        <v>18000000</v>
      </c>
      <c r="K36" s="29"/>
      <c r="L36" s="29"/>
      <c r="M36" s="29"/>
      <c r="N36" s="29">
        <v>18000000</v>
      </c>
      <c r="O36" s="29"/>
      <c r="P36" s="29"/>
      <c r="Q36" s="29"/>
      <c r="R36" s="29"/>
      <c r="S36" s="48"/>
      <c r="T36" s="159"/>
    </row>
    <row r="37" spans="2:20" ht="12.75">
      <c r="B37" s="159"/>
      <c r="C37" s="26" t="s">
        <v>558</v>
      </c>
      <c r="D37" s="72" t="s">
        <v>541</v>
      </c>
      <c r="E37" s="18"/>
      <c r="F37" s="101"/>
      <c r="G37" s="21"/>
      <c r="H37" s="21"/>
      <c r="I37" s="21"/>
      <c r="J37" s="29"/>
      <c r="K37" s="29"/>
      <c r="L37" s="29"/>
      <c r="M37" s="29"/>
      <c r="N37" s="49">
        <v>18000000</v>
      </c>
      <c r="O37" s="29"/>
      <c r="P37" s="29"/>
      <c r="Q37" s="29"/>
      <c r="R37" s="29"/>
      <c r="S37" s="48"/>
      <c r="T37" s="159"/>
    </row>
    <row r="38" spans="2:20" s="113" customFormat="1" ht="51" customHeight="1">
      <c r="B38" s="159"/>
      <c r="C38" s="107" t="s">
        <v>559</v>
      </c>
      <c r="D38" s="108" t="s">
        <v>560</v>
      </c>
      <c r="E38" s="109"/>
      <c r="F38" s="101" t="s">
        <v>781</v>
      </c>
      <c r="G38" s="115" t="s">
        <v>776</v>
      </c>
      <c r="H38" s="64" t="s">
        <v>779</v>
      </c>
      <c r="I38" s="64" t="s">
        <v>780</v>
      </c>
      <c r="J38" s="110">
        <v>95254116</v>
      </c>
      <c r="K38" s="110"/>
      <c r="L38" s="110"/>
      <c r="M38" s="110"/>
      <c r="N38" s="111"/>
      <c r="O38" s="110"/>
      <c r="P38" s="110"/>
      <c r="Q38" s="110"/>
      <c r="R38" s="110"/>
      <c r="S38" s="112"/>
      <c r="T38" s="159"/>
    </row>
    <row r="39" spans="2:20" ht="78.75">
      <c r="B39" s="159"/>
      <c r="C39" s="26" t="s">
        <v>561</v>
      </c>
      <c r="D39" s="71" t="s">
        <v>562</v>
      </c>
      <c r="E39" s="18"/>
      <c r="F39" s="114" t="s">
        <v>773</v>
      </c>
      <c r="G39" s="64" t="s">
        <v>773</v>
      </c>
      <c r="H39" s="21" t="s">
        <v>775</v>
      </c>
      <c r="I39" s="64" t="s">
        <v>774</v>
      </c>
      <c r="J39" s="29">
        <v>95254116</v>
      </c>
      <c r="K39" s="29"/>
      <c r="L39" s="29"/>
      <c r="M39" s="29"/>
      <c r="N39" s="29">
        <v>95254116</v>
      </c>
      <c r="O39" s="29"/>
      <c r="P39" s="29"/>
      <c r="Q39" s="29"/>
      <c r="R39" s="29"/>
      <c r="S39" s="48"/>
      <c r="T39" s="159"/>
    </row>
    <row r="40" spans="2:20" ht="12.75">
      <c r="B40" s="159"/>
      <c r="C40" s="26" t="s">
        <v>563</v>
      </c>
      <c r="D40" s="71" t="s">
        <v>564</v>
      </c>
      <c r="E40" s="18"/>
      <c r="F40" s="35"/>
      <c r="G40" s="21"/>
      <c r="H40" s="21"/>
      <c r="I40" s="21"/>
      <c r="J40" s="29">
        <v>95254116</v>
      </c>
      <c r="K40" s="29"/>
      <c r="L40" s="29"/>
      <c r="M40" s="29"/>
      <c r="N40" s="29">
        <v>95254116</v>
      </c>
      <c r="O40" s="29"/>
      <c r="P40" s="29"/>
      <c r="Q40" s="29"/>
      <c r="R40" s="29"/>
      <c r="S40" s="48"/>
      <c r="T40" s="159"/>
    </row>
    <row r="41" spans="2:20" ht="12.75">
      <c r="B41" s="159"/>
      <c r="C41" s="26" t="s">
        <v>565</v>
      </c>
      <c r="D41" s="71" t="s">
        <v>566</v>
      </c>
      <c r="E41" s="18"/>
      <c r="F41" s="35"/>
      <c r="G41" s="21"/>
      <c r="H41" s="21"/>
      <c r="I41" s="21"/>
      <c r="J41" s="29">
        <v>95254116</v>
      </c>
      <c r="K41" s="29"/>
      <c r="L41" s="29"/>
      <c r="M41" s="29"/>
      <c r="N41" s="29">
        <v>95254116</v>
      </c>
      <c r="O41" s="29"/>
      <c r="P41" s="29"/>
      <c r="Q41" s="29"/>
      <c r="R41" s="29"/>
      <c r="S41" s="48"/>
      <c r="T41" s="159"/>
    </row>
    <row r="42" spans="2:20" ht="12.75">
      <c r="B42" s="159"/>
      <c r="C42" s="26" t="s">
        <v>568</v>
      </c>
      <c r="D42" s="72" t="s">
        <v>567</v>
      </c>
      <c r="E42" s="18" t="s">
        <v>503</v>
      </c>
      <c r="F42" s="35"/>
      <c r="G42" s="21"/>
      <c r="H42" s="21"/>
      <c r="I42" s="21"/>
      <c r="J42" s="29"/>
      <c r="K42" s="29"/>
      <c r="L42" s="29"/>
      <c r="M42" s="29"/>
      <c r="N42" s="49">
        <v>48499040</v>
      </c>
      <c r="O42" s="29"/>
      <c r="P42" s="29"/>
      <c r="Q42" s="29"/>
      <c r="R42" s="29"/>
      <c r="S42" s="48"/>
      <c r="T42" s="159"/>
    </row>
    <row r="43" spans="2:20" ht="13.5" thickBot="1">
      <c r="B43" s="159"/>
      <c r="C43" s="26" t="s">
        <v>569</v>
      </c>
      <c r="D43" s="26" t="s">
        <v>570</v>
      </c>
      <c r="E43" s="18" t="s">
        <v>503</v>
      </c>
      <c r="F43" s="35"/>
      <c r="G43" s="21"/>
      <c r="H43" s="21"/>
      <c r="I43" s="21"/>
      <c r="J43" s="29"/>
      <c r="K43" s="29"/>
      <c r="L43" s="29"/>
      <c r="M43" s="29"/>
      <c r="N43" s="49">
        <v>46755076</v>
      </c>
      <c r="O43" s="29"/>
      <c r="P43" s="29"/>
      <c r="Q43" s="29"/>
      <c r="R43" s="29"/>
      <c r="S43" s="48"/>
      <c r="T43" s="159"/>
    </row>
    <row r="44" spans="2:20" s="130" customFormat="1" ht="69" customHeight="1" thickBot="1">
      <c r="B44" s="170" t="s">
        <v>25</v>
      </c>
      <c r="C44" s="123" t="s">
        <v>573</v>
      </c>
      <c r="D44" s="123" t="s">
        <v>574</v>
      </c>
      <c r="E44" s="125" t="s">
        <v>503</v>
      </c>
      <c r="F44" s="60" t="s">
        <v>785</v>
      </c>
      <c r="G44" s="116" t="s">
        <v>783</v>
      </c>
      <c r="H44" s="66" t="s">
        <v>787</v>
      </c>
      <c r="I44" s="185" t="s">
        <v>788</v>
      </c>
      <c r="J44" s="126">
        <v>628705736</v>
      </c>
      <c r="K44" s="126"/>
      <c r="L44" s="126">
        <f>SUM(L45:L52)</f>
        <v>0</v>
      </c>
      <c r="M44" s="128"/>
      <c r="N44" s="128"/>
      <c r="O44" s="126">
        <f>SUM(O45:O52)</f>
        <v>357605861</v>
      </c>
      <c r="P44" s="126"/>
      <c r="Q44" s="128"/>
      <c r="R44" s="128"/>
      <c r="S44" s="129"/>
      <c r="T44" s="153"/>
    </row>
    <row r="45" spans="2:20" ht="102">
      <c r="B45" s="171"/>
      <c r="C45" s="26" t="s">
        <v>575</v>
      </c>
      <c r="D45" s="71" t="s">
        <v>576</v>
      </c>
      <c r="E45" s="18" t="s">
        <v>503</v>
      </c>
      <c r="F45" s="118" t="s">
        <v>786</v>
      </c>
      <c r="G45" s="117" t="s">
        <v>789</v>
      </c>
      <c r="H45" s="66" t="s">
        <v>787</v>
      </c>
      <c r="I45" s="169"/>
      <c r="J45" s="30">
        <v>393605861</v>
      </c>
      <c r="K45" s="29"/>
      <c r="L45" s="29"/>
      <c r="M45" s="29"/>
      <c r="N45" s="29"/>
      <c r="O45" s="29"/>
      <c r="P45" s="49">
        <f aca="true" t="shared" si="0" ref="P45:P50">+J45</f>
        <v>393605861</v>
      </c>
      <c r="Q45" s="29"/>
      <c r="R45" s="29"/>
      <c r="S45" s="48"/>
      <c r="T45" s="158" t="s">
        <v>350</v>
      </c>
    </row>
    <row r="46" spans="2:20" ht="12.75">
      <c r="B46" s="171"/>
      <c r="C46" s="26" t="s">
        <v>577</v>
      </c>
      <c r="D46" s="72" t="s">
        <v>578</v>
      </c>
      <c r="E46" s="18" t="s">
        <v>503</v>
      </c>
      <c r="F46" s="34"/>
      <c r="G46" s="21"/>
      <c r="H46" s="21"/>
      <c r="I46" s="21"/>
      <c r="J46" s="30"/>
      <c r="K46" s="29"/>
      <c r="L46" s="29"/>
      <c r="M46" s="29"/>
      <c r="N46" s="29"/>
      <c r="O46" s="29">
        <v>202605861</v>
      </c>
      <c r="P46" s="49">
        <f t="shared" si="0"/>
        <v>0</v>
      </c>
      <c r="Q46" s="29"/>
      <c r="R46" s="29"/>
      <c r="S46" s="48"/>
      <c r="T46" s="159"/>
    </row>
    <row r="47" spans="2:20" ht="12.75">
      <c r="B47" s="171"/>
      <c r="C47" s="26" t="s">
        <v>579</v>
      </c>
      <c r="D47" s="72" t="s">
        <v>580</v>
      </c>
      <c r="E47" s="18" t="s">
        <v>503</v>
      </c>
      <c r="F47" s="34"/>
      <c r="G47" s="21"/>
      <c r="H47" s="21"/>
      <c r="I47" s="21"/>
      <c r="J47" s="30"/>
      <c r="K47" s="29">
        <v>10000000</v>
      </c>
      <c r="L47" s="29"/>
      <c r="M47" s="29"/>
      <c r="N47" s="29"/>
      <c r="O47" s="29"/>
      <c r="P47" s="49">
        <f t="shared" si="0"/>
        <v>0</v>
      </c>
      <c r="Q47" s="29"/>
      <c r="R47" s="29"/>
      <c r="S47" s="48"/>
      <c r="T47" s="159"/>
    </row>
    <row r="48" spans="2:20" ht="12.75">
      <c r="B48" s="171"/>
      <c r="C48" s="26" t="s">
        <v>581</v>
      </c>
      <c r="D48" s="72" t="s">
        <v>582</v>
      </c>
      <c r="E48" s="18" t="s">
        <v>503</v>
      </c>
      <c r="F48" s="34"/>
      <c r="G48" s="21"/>
      <c r="H48" s="21"/>
      <c r="I48" s="21"/>
      <c r="J48" s="30"/>
      <c r="K48" s="29"/>
      <c r="L48" s="29"/>
      <c r="M48" s="29"/>
      <c r="N48" s="29"/>
      <c r="O48" s="29">
        <v>120000000</v>
      </c>
      <c r="P48" s="49">
        <f t="shared" si="0"/>
        <v>0</v>
      </c>
      <c r="Q48" s="29"/>
      <c r="R48" s="29"/>
      <c r="S48" s="48"/>
      <c r="T48" s="159"/>
    </row>
    <row r="49" spans="2:20" ht="12.75">
      <c r="B49" s="171"/>
      <c r="C49" s="26" t="s">
        <v>581</v>
      </c>
      <c r="D49" s="72" t="s">
        <v>582</v>
      </c>
      <c r="E49" s="18" t="s">
        <v>503</v>
      </c>
      <c r="F49" s="34"/>
      <c r="G49" s="21"/>
      <c r="H49" s="21"/>
      <c r="I49" s="21"/>
      <c r="J49" s="30"/>
      <c r="K49" s="29">
        <v>26000000</v>
      </c>
      <c r="L49" s="29"/>
      <c r="M49" s="29"/>
      <c r="N49" s="29"/>
      <c r="O49" s="29"/>
      <c r="P49" s="49">
        <f t="shared" si="0"/>
        <v>0</v>
      </c>
      <c r="Q49" s="29"/>
      <c r="R49" s="29"/>
      <c r="S49" s="48"/>
      <c r="T49" s="159"/>
    </row>
    <row r="50" spans="2:20" ht="12.75">
      <c r="B50" s="171"/>
      <c r="C50" s="26" t="s">
        <v>583</v>
      </c>
      <c r="D50" s="72" t="s">
        <v>584</v>
      </c>
      <c r="E50" s="18" t="s">
        <v>503</v>
      </c>
      <c r="F50" s="34"/>
      <c r="G50" s="21"/>
      <c r="H50" s="21"/>
      <c r="I50" s="21"/>
      <c r="J50" s="30"/>
      <c r="K50" s="29">
        <v>0</v>
      </c>
      <c r="L50" s="29">
        <v>0</v>
      </c>
      <c r="M50" s="29"/>
      <c r="N50" s="29"/>
      <c r="O50" s="29">
        <v>15000000</v>
      </c>
      <c r="P50" s="49">
        <f t="shared" si="0"/>
        <v>0</v>
      </c>
      <c r="Q50" s="29"/>
      <c r="R50" s="29"/>
      <c r="S50" s="48"/>
      <c r="T50" s="159"/>
    </row>
    <row r="51" spans="2:20" ht="12.75">
      <c r="B51" s="171"/>
      <c r="C51" s="26" t="s">
        <v>585</v>
      </c>
      <c r="D51" s="72" t="s">
        <v>586</v>
      </c>
      <c r="E51" s="18"/>
      <c r="F51" s="34"/>
      <c r="G51" s="21"/>
      <c r="H51" s="21"/>
      <c r="I51" s="21"/>
      <c r="J51" s="30"/>
      <c r="K51" s="29"/>
      <c r="L51" s="29"/>
      <c r="M51" s="29"/>
      <c r="N51" s="29"/>
      <c r="O51" s="29">
        <v>10000000</v>
      </c>
      <c r="P51" s="49"/>
      <c r="Q51" s="29"/>
      <c r="R51" s="29"/>
      <c r="S51" s="48"/>
      <c r="T51" s="159"/>
    </row>
    <row r="52" spans="2:20" ht="12.75">
      <c r="B52" s="172"/>
      <c r="C52" s="26" t="s">
        <v>587</v>
      </c>
      <c r="D52" s="72" t="s">
        <v>588</v>
      </c>
      <c r="E52" s="18" t="s">
        <v>503</v>
      </c>
      <c r="F52" s="34"/>
      <c r="G52" s="21"/>
      <c r="H52" s="21"/>
      <c r="I52" s="21"/>
      <c r="J52" s="30"/>
      <c r="K52" s="29"/>
      <c r="L52" s="29">
        <v>0</v>
      </c>
      <c r="M52" s="29"/>
      <c r="N52" s="29"/>
      <c r="O52" s="29">
        <v>10000000</v>
      </c>
      <c r="P52" s="49">
        <v>0</v>
      </c>
      <c r="Q52" s="29"/>
      <c r="R52" s="29"/>
      <c r="S52" s="48"/>
      <c r="T52" s="159"/>
    </row>
    <row r="53" spans="2:20" s="130" customFormat="1" ht="45">
      <c r="B53" s="134"/>
      <c r="C53" s="123" t="s">
        <v>589</v>
      </c>
      <c r="D53" s="124" t="s">
        <v>590</v>
      </c>
      <c r="E53" s="125"/>
      <c r="F53" s="156" t="s">
        <v>784</v>
      </c>
      <c r="G53" s="186" t="s">
        <v>790</v>
      </c>
      <c r="H53" s="168" t="s">
        <v>791</v>
      </c>
      <c r="I53" s="168" t="s">
        <v>792</v>
      </c>
      <c r="J53" s="126">
        <v>71000000</v>
      </c>
      <c r="K53" s="128"/>
      <c r="L53" s="128"/>
      <c r="M53" s="128"/>
      <c r="N53" s="128"/>
      <c r="O53" s="128"/>
      <c r="P53" s="132"/>
      <c r="Q53" s="128"/>
      <c r="R53" s="128"/>
      <c r="S53" s="129"/>
      <c r="T53" s="133"/>
    </row>
    <row r="54" spans="2:20" ht="12.75">
      <c r="B54" s="96"/>
      <c r="C54" s="26" t="s">
        <v>591</v>
      </c>
      <c r="D54" s="72" t="s">
        <v>592</v>
      </c>
      <c r="E54" s="18"/>
      <c r="F54" s="34"/>
      <c r="G54" s="187"/>
      <c r="H54" s="189"/>
      <c r="I54" s="169"/>
      <c r="J54" s="30"/>
      <c r="K54" s="29"/>
      <c r="L54" s="29"/>
      <c r="M54" s="29"/>
      <c r="N54" s="29"/>
      <c r="O54" s="29">
        <v>15000000</v>
      </c>
      <c r="P54" s="49"/>
      <c r="Q54" s="29"/>
      <c r="R54" s="29"/>
      <c r="S54" s="48"/>
      <c r="T54" s="68"/>
    </row>
    <row r="55" spans="2:20" ht="12.75">
      <c r="B55" s="96"/>
      <c r="C55" s="26" t="s">
        <v>591</v>
      </c>
      <c r="D55" s="72" t="s">
        <v>592</v>
      </c>
      <c r="E55" s="18"/>
      <c r="F55" s="34"/>
      <c r="G55" s="188"/>
      <c r="H55" s="169"/>
      <c r="I55" s="21"/>
      <c r="J55" s="30"/>
      <c r="K55" s="30">
        <v>11000000</v>
      </c>
      <c r="L55" s="29"/>
      <c r="M55" s="29"/>
      <c r="N55" s="29"/>
      <c r="O55" s="29"/>
      <c r="P55" s="49"/>
      <c r="Q55" s="29"/>
      <c r="R55" s="29"/>
      <c r="S55" s="48"/>
      <c r="T55" s="68"/>
    </row>
    <row r="56" spans="2:20" ht="12.75">
      <c r="B56" s="96"/>
      <c r="C56" s="26" t="s">
        <v>593</v>
      </c>
      <c r="D56" s="72" t="s">
        <v>594</v>
      </c>
      <c r="E56" s="18"/>
      <c r="F56" s="34"/>
      <c r="G56" s="21"/>
      <c r="H56" s="21"/>
      <c r="I56" s="21"/>
      <c r="J56" s="30"/>
      <c r="K56" s="29"/>
      <c r="L56" s="29"/>
      <c r="M56" s="29"/>
      <c r="N56" s="29"/>
      <c r="O56" s="29">
        <v>10000000</v>
      </c>
      <c r="P56" s="49"/>
      <c r="Q56" s="29"/>
      <c r="R56" s="29"/>
      <c r="S56" s="48"/>
      <c r="T56" s="68"/>
    </row>
    <row r="57" spans="2:20" ht="12.75">
      <c r="B57" s="96"/>
      <c r="C57" s="26" t="s">
        <v>595</v>
      </c>
      <c r="D57" s="72" t="s">
        <v>596</v>
      </c>
      <c r="E57" s="18"/>
      <c r="F57" s="34"/>
      <c r="G57" s="21"/>
      <c r="H57" s="21"/>
      <c r="I57" s="21"/>
      <c r="J57" s="30"/>
      <c r="K57" s="30">
        <v>15000000</v>
      </c>
      <c r="L57" s="29"/>
      <c r="M57" s="29"/>
      <c r="N57" s="29"/>
      <c r="O57" s="29"/>
      <c r="P57" s="49"/>
      <c r="Q57" s="29"/>
      <c r="R57" s="29"/>
      <c r="S57" s="48"/>
      <c r="T57" s="68"/>
    </row>
    <row r="58" spans="2:20" ht="12.75">
      <c r="B58" s="96"/>
      <c r="C58" s="26" t="s">
        <v>597</v>
      </c>
      <c r="D58" s="72" t="s">
        <v>598</v>
      </c>
      <c r="E58" s="18"/>
      <c r="F58" s="34"/>
      <c r="G58" s="21"/>
      <c r="H58" s="21"/>
      <c r="I58" s="21"/>
      <c r="J58" s="30"/>
      <c r="K58" s="30">
        <v>10000000</v>
      </c>
      <c r="L58" s="29"/>
      <c r="M58" s="29"/>
      <c r="N58" s="29"/>
      <c r="O58" s="29"/>
      <c r="P58" s="49"/>
      <c r="Q58" s="29"/>
      <c r="R58" s="29"/>
      <c r="S58" s="48"/>
      <c r="T58" s="68"/>
    </row>
    <row r="59" spans="2:20" ht="12.75">
      <c r="B59" s="97"/>
      <c r="C59" s="26" t="s">
        <v>599</v>
      </c>
      <c r="D59" s="72" t="s">
        <v>600</v>
      </c>
      <c r="E59" s="18"/>
      <c r="F59" s="34"/>
      <c r="G59" s="21"/>
      <c r="H59" s="21"/>
      <c r="I59" s="21"/>
      <c r="J59" s="30"/>
      <c r="K59" s="30">
        <v>10000000</v>
      </c>
      <c r="L59" s="29"/>
      <c r="M59" s="29"/>
      <c r="N59" s="29"/>
      <c r="O59" s="29"/>
      <c r="P59" s="49"/>
      <c r="Q59" s="29"/>
      <c r="R59" s="29"/>
      <c r="S59" s="48"/>
      <c r="T59" s="68"/>
    </row>
    <row r="60" spans="2:20" s="130" customFormat="1" ht="102">
      <c r="B60" s="131"/>
      <c r="C60" s="123" t="s">
        <v>601</v>
      </c>
      <c r="D60" s="124" t="s">
        <v>135</v>
      </c>
      <c r="E60" s="125"/>
      <c r="F60" s="190" t="s">
        <v>796</v>
      </c>
      <c r="G60" s="186" t="s">
        <v>793</v>
      </c>
      <c r="H60" s="168" t="s">
        <v>794</v>
      </c>
      <c r="I60" s="66" t="s">
        <v>795</v>
      </c>
      <c r="J60" s="126">
        <v>164099875</v>
      </c>
      <c r="K60" s="128"/>
      <c r="L60" s="128"/>
      <c r="M60" s="128"/>
      <c r="N60" s="128"/>
      <c r="O60" s="128"/>
      <c r="P60" s="132"/>
      <c r="Q60" s="128"/>
      <c r="R60" s="128"/>
      <c r="S60" s="129"/>
      <c r="T60" s="133"/>
    </row>
    <row r="61" spans="2:20" ht="12.75">
      <c r="B61" s="69"/>
      <c r="C61" s="26" t="s">
        <v>602</v>
      </c>
      <c r="D61" s="72" t="s">
        <v>603</v>
      </c>
      <c r="E61" s="18"/>
      <c r="F61" s="191"/>
      <c r="G61" s="187"/>
      <c r="H61" s="189"/>
      <c r="I61" s="21"/>
      <c r="J61" s="30"/>
      <c r="K61" s="29">
        <v>55494015</v>
      </c>
      <c r="L61" s="29"/>
      <c r="M61" s="29"/>
      <c r="N61" s="29"/>
      <c r="O61" s="29"/>
      <c r="P61" s="49"/>
      <c r="Q61" s="29"/>
      <c r="R61" s="29"/>
      <c r="S61" s="48"/>
      <c r="T61" s="68"/>
    </row>
    <row r="62" spans="2:20" ht="12.75">
      <c r="B62" s="69"/>
      <c r="C62" s="26" t="s">
        <v>602</v>
      </c>
      <c r="D62" s="72" t="s">
        <v>603</v>
      </c>
      <c r="E62" s="18"/>
      <c r="F62" s="192"/>
      <c r="G62" s="188"/>
      <c r="H62" s="169"/>
      <c r="I62" s="21"/>
      <c r="J62" s="30"/>
      <c r="K62" s="29"/>
      <c r="L62" s="29"/>
      <c r="M62" s="29"/>
      <c r="N62" s="29"/>
      <c r="O62" s="29">
        <v>10000000</v>
      </c>
      <c r="P62" s="49"/>
      <c r="Q62" s="29"/>
      <c r="R62" s="29"/>
      <c r="S62" s="48"/>
      <c r="T62" s="68"/>
    </row>
    <row r="63" spans="2:20" ht="12.75">
      <c r="B63" s="69"/>
      <c r="C63" s="26" t="s">
        <v>604</v>
      </c>
      <c r="D63" s="72" t="s">
        <v>607</v>
      </c>
      <c r="E63" s="18"/>
      <c r="F63" s="34"/>
      <c r="G63" s="21"/>
      <c r="H63" s="21"/>
      <c r="I63" s="21"/>
      <c r="J63" s="30"/>
      <c r="K63" s="29">
        <v>15000000</v>
      </c>
      <c r="L63" s="29"/>
      <c r="M63" s="29"/>
      <c r="N63" s="29"/>
      <c r="O63" s="29"/>
      <c r="P63" s="49"/>
      <c r="Q63" s="29"/>
      <c r="R63" s="29"/>
      <c r="S63" s="48"/>
      <c r="T63" s="68"/>
    </row>
    <row r="64" spans="2:20" ht="12.75">
      <c r="B64" s="69"/>
      <c r="C64" s="26" t="s">
        <v>605</v>
      </c>
      <c r="D64" s="72" t="s">
        <v>608</v>
      </c>
      <c r="E64" s="18"/>
      <c r="F64" s="34"/>
      <c r="G64" s="21"/>
      <c r="H64" s="21"/>
      <c r="I64" s="21"/>
      <c r="J64" s="30"/>
      <c r="K64" s="29">
        <v>10000000</v>
      </c>
      <c r="L64" s="29"/>
      <c r="M64" s="29"/>
      <c r="N64" s="29"/>
      <c r="O64" s="29"/>
      <c r="P64" s="49"/>
      <c r="Q64" s="29"/>
      <c r="R64" s="29"/>
      <c r="S64" s="48"/>
      <c r="T64" s="68"/>
    </row>
    <row r="65" spans="2:20" ht="12.75">
      <c r="B65" s="69"/>
      <c r="C65" s="26" t="s">
        <v>606</v>
      </c>
      <c r="D65" s="72" t="s">
        <v>609</v>
      </c>
      <c r="E65" s="18"/>
      <c r="F65" s="34"/>
      <c r="G65" s="21"/>
      <c r="H65" s="21"/>
      <c r="I65" s="21"/>
      <c r="J65" s="30"/>
      <c r="K65" s="29">
        <v>62605860</v>
      </c>
      <c r="L65" s="29"/>
      <c r="M65" s="29"/>
      <c r="N65" s="29"/>
      <c r="O65" s="29"/>
      <c r="P65" s="49"/>
      <c r="Q65" s="29"/>
      <c r="R65" s="29"/>
      <c r="S65" s="48"/>
      <c r="T65" s="68"/>
    </row>
    <row r="66" spans="2:20" ht="13.5" thickBot="1">
      <c r="B66" s="69"/>
      <c r="C66" s="26" t="s">
        <v>606</v>
      </c>
      <c r="D66" s="72" t="s">
        <v>609</v>
      </c>
      <c r="E66" s="18"/>
      <c r="F66" s="34"/>
      <c r="G66" s="21"/>
      <c r="H66" s="21"/>
      <c r="I66" s="21"/>
      <c r="J66" s="30"/>
      <c r="K66" s="29" t="s">
        <v>503</v>
      </c>
      <c r="L66" s="29"/>
      <c r="M66" s="29"/>
      <c r="N66" s="29"/>
      <c r="O66" s="29">
        <v>11000000</v>
      </c>
      <c r="P66" s="49"/>
      <c r="Q66" s="29"/>
      <c r="R66" s="29"/>
      <c r="S66" s="48"/>
      <c r="T66" s="68"/>
    </row>
    <row r="67" spans="2:20" s="130" customFormat="1" ht="293.25">
      <c r="B67" s="158" t="s">
        <v>26</v>
      </c>
      <c r="C67" s="123" t="s">
        <v>610</v>
      </c>
      <c r="D67" s="124" t="s">
        <v>611</v>
      </c>
      <c r="E67" s="125" t="s">
        <v>503</v>
      </c>
      <c r="F67" s="103" t="s">
        <v>797</v>
      </c>
      <c r="G67" s="119" t="s">
        <v>798</v>
      </c>
      <c r="H67" s="119" t="s">
        <v>799</v>
      </c>
      <c r="I67" s="57" t="s">
        <v>800</v>
      </c>
      <c r="J67" s="126">
        <v>111831779</v>
      </c>
      <c r="K67" s="126">
        <f>SUM(K68:K73)</f>
        <v>55031779</v>
      </c>
      <c r="L67" s="127">
        <f>SUM(L68:L73)</f>
        <v>0</v>
      </c>
      <c r="M67" s="128"/>
      <c r="N67" s="128"/>
      <c r="O67" s="127"/>
      <c r="P67" s="127"/>
      <c r="Q67" s="128"/>
      <c r="R67" s="128"/>
      <c r="S67" s="129"/>
      <c r="T67" s="158" t="s">
        <v>350</v>
      </c>
    </row>
    <row r="68" spans="2:20" ht="12.75">
      <c r="B68" s="159"/>
      <c r="C68" s="26" t="s">
        <v>613</v>
      </c>
      <c r="D68" s="72" t="s">
        <v>617</v>
      </c>
      <c r="E68" s="18" t="s">
        <v>503</v>
      </c>
      <c r="F68" s="34"/>
      <c r="G68" s="21"/>
      <c r="H68" s="21"/>
      <c r="I68" s="21"/>
      <c r="J68" s="30"/>
      <c r="K68" s="29">
        <v>15000000</v>
      </c>
      <c r="L68" s="29"/>
      <c r="M68" s="29"/>
      <c r="N68" s="29"/>
      <c r="O68" s="29"/>
      <c r="P68" s="49">
        <f aca="true" t="shared" si="1" ref="P68:P73">+J68</f>
        <v>0</v>
      </c>
      <c r="Q68" s="29"/>
      <c r="R68" s="29"/>
      <c r="S68" s="48"/>
      <c r="T68" s="159"/>
    </row>
    <row r="69" spans="2:20" ht="12.75">
      <c r="B69" s="159"/>
      <c r="C69" s="26" t="s">
        <v>613</v>
      </c>
      <c r="D69" s="72" t="s">
        <v>617</v>
      </c>
      <c r="E69" s="18" t="s">
        <v>503</v>
      </c>
      <c r="F69" s="34"/>
      <c r="G69" s="21"/>
      <c r="H69" s="21"/>
      <c r="I69" s="21"/>
      <c r="J69" s="30"/>
      <c r="K69" s="29"/>
      <c r="L69" s="29"/>
      <c r="M69" s="29"/>
      <c r="N69" s="29"/>
      <c r="O69" s="29"/>
      <c r="P69" s="49">
        <f t="shared" si="1"/>
        <v>0</v>
      </c>
      <c r="Q69" s="29"/>
      <c r="R69" s="29"/>
      <c r="S69" s="48">
        <v>30000000</v>
      </c>
      <c r="T69" s="159"/>
    </row>
    <row r="70" spans="2:20" ht="12.75">
      <c r="B70" s="159"/>
      <c r="C70" s="26" t="s">
        <v>614</v>
      </c>
      <c r="D70" s="72" t="s">
        <v>618</v>
      </c>
      <c r="E70" s="18" t="s">
        <v>503</v>
      </c>
      <c r="F70" s="34"/>
      <c r="G70" s="21"/>
      <c r="H70" s="21"/>
      <c r="I70" s="21"/>
      <c r="J70" s="30"/>
      <c r="K70" s="29">
        <v>25031779</v>
      </c>
      <c r="L70" s="29"/>
      <c r="M70" s="29"/>
      <c r="N70" s="29"/>
      <c r="O70" s="29"/>
      <c r="P70" s="49">
        <f t="shared" si="1"/>
        <v>0</v>
      </c>
      <c r="Q70" s="29"/>
      <c r="R70" s="29"/>
      <c r="S70" s="48"/>
      <c r="T70" s="159"/>
    </row>
    <row r="71" spans="2:20" ht="12.75">
      <c r="B71" s="159"/>
      <c r="C71" s="26" t="s">
        <v>614</v>
      </c>
      <c r="D71" s="72" t="s">
        <v>618</v>
      </c>
      <c r="E71" s="18" t="s">
        <v>503</v>
      </c>
      <c r="F71" s="34"/>
      <c r="G71" s="21"/>
      <c r="H71" s="21"/>
      <c r="I71" s="21"/>
      <c r="J71" s="30"/>
      <c r="K71" s="29"/>
      <c r="L71" s="29"/>
      <c r="M71" s="29"/>
      <c r="N71" s="29"/>
      <c r="O71" s="29">
        <v>10000000</v>
      </c>
      <c r="P71" s="49">
        <f t="shared" si="1"/>
        <v>0</v>
      </c>
      <c r="Q71" s="29"/>
      <c r="R71" s="29"/>
      <c r="S71" s="48"/>
      <c r="T71" s="159"/>
    </row>
    <row r="72" spans="2:20" ht="12.75">
      <c r="B72" s="159"/>
      <c r="C72" s="26" t="s">
        <v>615</v>
      </c>
      <c r="D72" s="72" t="s">
        <v>619</v>
      </c>
      <c r="E72" s="18" t="s">
        <v>503</v>
      </c>
      <c r="F72" s="34"/>
      <c r="G72" s="21"/>
      <c r="H72" s="21"/>
      <c r="I72" s="21"/>
      <c r="J72" s="30"/>
      <c r="K72" s="29">
        <v>15000000</v>
      </c>
      <c r="L72" s="29"/>
      <c r="M72" s="29"/>
      <c r="N72" s="29"/>
      <c r="O72" s="29"/>
      <c r="P72" s="49"/>
      <c r="Q72" s="29"/>
      <c r="R72" s="29"/>
      <c r="S72" s="48"/>
      <c r="T72" s="159"/>
    </row>
    <row r="73" spans="2:20" ht="13.5" thickBot="1">
      <c r="B73" s="159"/>
      <c r="C73" s="26" t="s">
        <v>616</v>
      </c>
      <c r="D73" s="72" t="s">
        <v>619</v>
      </c>
      <c r="E73" s="18" t="s">
        <v>503</v>
      </c>
      <c r="F73" s="34"/>
      <c r="G73" s="21"/>
      <c r="H73" s="21"/>
      <c r="I73" s="21"/>
      <c r="J73" s="30"/>
      <c r="K73" s="29"/>
      <c r="L73" s="29"/>
      <c r="M73" s="29"/>
      <c r="N73" s="29"/>
      <c r="O73" s="29">
        <v>16800000</v>
      </c>
      <c r="P73" s="49">
        <f t="shared" si="1"/>
        <v>0</v>
      </c>
      <c r="Q73" s="29"/>
      <c r="R73" s="29"/>
      <c r="S73" s="48"/>
      <c r="T73" s="159"/>
    </row>
    <row r="74" spans="2:20" s="130" customFormat="1" ht="58.5" customHeight="1">
      <c r="B74" s="158" t="s">
        <v>22</v>
      </c>
      <c r="C74" s="123" t="s">
        <v>612</v>
      </c>
      <c r="D74" s="123" t="s">
        <v>22</v>
      </c>
      <c r="E74" s="125" t="s">
        <v>503</v>
      </c>
      <c r="F74" s="103" t="s">
        <v>801</v>
      </c>
      <c r="G74" s="119" t="s">
        <v>802</v>
      </c>
      <c r="H74" s="119" t="s">
        <v>803</v>
      </c>
      <c r="I74" s="57" t="s">
        <v>804</v>
      </c>
      <c r="J74" s="126">
        <v>98873834</v>
      </c>
      <c r="K74" s="126"/>
      <c r="L74" s="126">
        <f>SUM(L75:L80)</f>
        <v>0</v>
      </c>
      <c r="M74" s="128"/>
      <c r="N74" s="128"/>
      <c r="O74" s="126"/>
      <c r="P74" s="126">
        <f>SUM(P75:P80)</f>
        <v>0</v>
      </c>
      <c r="Q74" s="128"/>
      <c r="R74" s="128"/>
      <c r="S74" s="129"/>
      <c r="T74" s="158" t="s">
        <v>350</v>
      </c>
    </row>
    <row r="75" spans="2:20" ht="12.75">
      <c r="B75" s="159"/>
      <c r="C75" s="26" t="s">
        <v>620</v>
      </c>
      <c r="D75" s="72" t="s">
        <v>626</v>
      </c>
      <c r="E75" s="18" t="s">
        <v>503</v>
      </c>
      <c r="F75" s="34"/>
      <c r="G75" s="21"/>
      <c r="H75" s="21"/>
      <c r="I75" s="21"/>
      <c r="J75" s="30"/>
      <c r="K75" s="29"/>
      <c r="L75" s="29"/>
      <c r="M75" s="29"/>
      <c r="N75" s="29"/>
      <c r="O75" s="29">
        <v>17600000</v>
      </c>
      <c r="P75" s="49">
        <f>+J75</f>
        <v>0</v>
      </c>
      <c r="Q75" s="29"/>
      <c r="R75" s="29"/>
      <c r="S75" s="48"/>
      <c r="T75" s="159"/>
    </row>
    <row r="76" spans="2:20" ht="12.75">
      <c r="B76" s="159"/>
      <c r="C76" s="26" t="s">
        <v>620</v>
      </c>
      <c r="D76" s="72" t="s">
        <v>626</v>
      </c>
      <c r="E76" s="18" t="s">
        <v>503</v>
      </c>
      <c r="F76" s="34"/>
      <c r="G76" s="21"/>
      <c r="H76" s="21"/>
      <c r="I76" s="21"/>
      <c r="J76" s="30"/>
      <c r="K76" s="29"/>
      <c r="L76" s="29"/>
      <c r="M76" s="29"/>
      <c r="N76" s="29"/>
      <c r="O76" s="29"/>
      <c r="P76" s="49">
        <f>+J76</f>
        <v>0</v>
      </c>
      <c r="Q76" s="29"/>
      <c r="R76" s="29"/>
      <c r="S76" s="48">
        <v>32000000</v>
      </c>
      <c r="T76" s="159"/>
    </row>
    <row r="77" spans="2:20" ht="12.75">
      <c r="B77" s="159"/>
      <c r="C77" s="26" t="s">
        <v>620</v>
      </c>
      <c r="D77" s="72" t="s">
        <v>626</v>
      </c>
      <c r="E77" s="18" t="s">
        <v>503</v>
      </c>
      <c r="F77" s="34"/>
      <c r="G77" s="21"/>
      <c r="H77" s="21"/>
      <c r="I77" s="21"/>
      <c r="J77" s="30"/>
      <c r="K77" s="29">
        <v>23273834</v>
      </c>
      <c r="L77" s="29"/>
      <c r="M77" s="29"/>
      <c r="N77" s="29"/>
      <c r="O77" s="29"/>
      <c r="P77" s="49">
        <f>+J77</f>
        <v>0</v>
      </c>
      <c r="Q77" s="29"/>
      <c r="R77" s="29"/>
      <c r="S77" s="48"/>
      <c r="T77" s="159"/>
    </row>
    <row r="78" spans="2:20" ht="12.75">
      <c r="B78" s="159"/>
      <c r="C78" s="26" t="s">
        <v>621</v>
      </c>
      <c r="D78" s="72" t="s">
        <v>627</v>
      </c>
      <c r="E78" s="18" t="s">
        <v>503</v>
      </c>
      <c r="F78" s="34"/>
      <c r="G78" s="21"/>
      <c r="H78" s="21"/>
      <c r="I78" s="21"/>
      <c r="J78" s="30"/>
      <c r="K78" s="29">
        <v>18000000</v>
      </c>
      <c r="L78" s="29"/>
      <c r="M78" s="29"/>
      <c r="N78" s="29"/>
      <c r="O78" s="29"/>
      <c r="P78" s="49">
        <f>+J78</f>
        <v>0</v>
      </c>
      <c r="Q78" s="29"/>
      <c r="R78" s="29"/>
      <c r="S78" s="48"/>
      <c r="T78" s="159"/>
    </row>
    <row r="79" spans="2:20" ht="12.75">
      <c r="B79" s="159"/>
      <c r="C79" s="27" t="s">
        <v>622</v>
      </c>
      <c r="D79" s="71" t="s">
        <v>628</v>
      </c>
      <c r="E79" s="18" t="s">
        <v>503</v>
      </c>
      <c r="F79" s="34"/>
      <c r="G79" s="21"/>
      <c r="H79" s="21"/>
      <c r="I79" s="21"/>
      <c r="J79" s="65">
        <v>4000000</v>
      </c>
      <c r="K79" s="29">
        <v>0</v>
      </c>
      <c r="L79" s="29">
        <v>0</v>
      </c>
      <c r="M79" s="29"/>
      <c r="N79" s="29"/>
      <c r="O79" s="29"/>
      <c r="P79" s="49"/>
      <c r="Q79" s="29"/>
      <c r="R79" s="29"/>
      <c r="S79" s="29"/>
      <c r="T79" s="159"/>
    </row>
    <row r="80" spans="2:20" ht="12.75">
      <c r="B80" s="159"/>
      <c r="C80" s="26" t="s">
        <v>623</v>
      </c>
      <c r="D80" s="72" t="s">
        <v>628</v>
      </c>
      <c r="E80" s="18" t="s">
        <v>503</v>
      </c>
      <c r="F80" s="34"/>
      <c r="G80" s="21"/>
      <c r="H80" s="21"/>
      <c r="I80" s="21"/>
      <c r="J80" s="30"/>
      <c r="K80" s="29">
        <f>+J80</f>
        <v>0</v>
      </c>
      <c r="L80" s="29">
        <v>0</v>
      </c>
      <c r="M80" s="29"/>
      <c r="N80" s="29"/>
      <c r="O80" s="29">
        <v>0</v>
      </c>
      <c r="P80" s="49"/>
      <c r="Q80" s="29"/>
      <c r="R80" s="29"/>
      <c r="S80" s="29">
        <v>4000000</v>
      </c>
      <c r="T80" s="159"/>
    </row>
    <row r="81" spans="2:20" ht="13.5" thickBot="1">
      <c r="B81" s="173" t="s">
        <v>23</v>
      </c>
      <c r="C81" s="87" t="s">
        <v>624</v>
      </c>
      <c r="D81" s="72" t="s">
        <v>629</v>
      </c>
      <c r="E81" s="18" t="s">
        <v>503</v>
      </c>
      <c r="F81" s="34"/>
      <c r="G81" s="21"/>
      <c r="H81" s="21"/>
      <c r="I81" s="21"/>
      <c r="J81" s="50"/>
      <c r="K81" s="50"/>
      <c r="L81" s="50"/>
      <c r="M81" s="50">
        <f>+M82+M84+M86+M89+M98+M101+M104+M107+M118+M123+M128+M132</f>
        <v>0</v>
      </c>
      <c r="N81" s="50">
        <f>+N82+N84+N86+N89+N98+N101+N104+N107+N118+N123+N128+N132</f>
        <v>0</v>
      </c>
      <c r="O81" s="50"/>
      <c r="P81" s="50"/>
      <c r="Q81" s="50">
        <f>+Q82+Q84+Q86+Q89+Q98+Q101+Q104+Q107+Q118+Q123+Q128+Q132</f>
        <v>0</v>
      </c>
      <c r="R81" s="50">
        <f>+R82+R84+R86+R89+R98+R101+R104+R107+R118+R123+R128+R132</f>
        <v>80000000</v>
      </c>
      <c r="S81" s="29">
        <v>4000000</v>
      </c>
      <c r="T81" s="19"/>
    </row>
    <row r="82" spans="2:20" s="130" customFormat="1" ht="12.75" customHeight="1">
      <c r="B82" s="171"/>
      <c r="C82" s="123" t="s">
        <v>625</v>
      </c>
      <c r="D82" s="124" t="s">
        <v>630</v>
      </c>
      <c r="E82" s="125" t="s">
        <v>503</v>
      </c>
      <c r="F82" s="145"/>
      <c r="G82" s="146"/>
      <c r="H82" s="146"/>
      <c r="I82" s="146"/>
      <c r="J82" s="152">
        <v>170000000</v>
      </c>
      <c r="K82" s="147">
        <f aca="true" t="shared" si="2" ref="K82:S82">+K83</f>
        <v>150000000</v>
      </c>
      <c r="L82" s="147">
        <f t="shared" si="2"/>
        <v>0</v>
      </c>
      <c r="M82" s="147">
        <f t="shared" si="2"/>
        <v>0</v>
      </c>
      <c r="N82" s="147">
        <f t="shared" si="2"/>
        <v>0</v>
      </c>
      <c r="O82" s="147">
        <f t="shared" si="2"/>
        <v>0</v>
      </c>
      <c r="P82" s="147">
        <f t="shared" si="2"/>
        <v>0</v>
      </c>
      <c r="Q82" s="147">
        <f t="shared" si="2"/>
        <v>0</v>
      </c>
      <c r="R82" s="147">
        <f t="shared" si="2"/>
        <v>0</v>
      </c>
      <c r="S82" s="147">
        <f t="shared" si="2"/>
        <v>0</v>
      </c>
      <c r="T82" s="158" t="s">
        <v>350</v>
      </c>
    </row>
    <row r="83" spans="2:20" ht="216.75">
      <c r="B83" s="171"/>
      <c r="C83" s="88" t="s">
        <v>631</v>
      </c>
      <c r="D83" s="72" t="s">
        <v>633</v>
      </c>
      <c r="E83" s="18" t="s">
        <v>503</v>
      </c>
      <c r="F83" s="120" t="s">
        <v>809</v>
      </c>
      <c r="G83" s="122" t="s">
        <v>812</v>
      </c>
      <c r="H83" s="119" t="s">
        <v>810</v>
      </c>
      <c r="I83" s="121" t="s">
        <v>811</v>
      </c>
      <c r="J83" s="51"/>
      <c r="K83" s="29">
        <v>150000000</v>
      </c>
      <c r="L83" s="29">
        <v>0</v>
      </c>
      <c r="M83" s="29">
        <v>0</v>
      </c>
      <c r="N83" s="29">
        <v>0</v>
      </c>
      <c r="O83" s="29">
        <v>0</v>
      </c>
      <c r="P83" s="29">
        <f>+J83</f>
        <v>0</v>
      </c>
      <c r="Q83" s="29">
        <v>0</v>
      </c>
      <c r="R83" s="29">
        <v>0</v>
      </c>
      <c r="S83" s="29">
        <v>0</v>
      </c>
      <c r="T83" s="159"/>
    </row>
    <row r="84" spans="2:20" ht="255">
      <c r="B84" s="171"/>
      <c r="C84" s="88" t="s">
        <v>632</v>
      </c>
      <c r="D84" s="72" t="s">
        <v>634</v>
      </c>
      <c r="E84" s="18" t="s">
        <v>503</v>
      </c>
      <c r="F84" s="103" t="s">
        <v>805</v>
      </c>
      <c r="G84" s="57" t="s">
        <v>808</v>
      </c>
      <c r="H84" s="119" t="s">
        <v>806</v>
      </c>
      <c r="I84" s="57" t="s">
        <v>807</v>
      </c>
      <c r="J84" s="50"/>
      <c r="K84" s="50">
        <f aca="true" t="shared" si="3" ref="K84:S84">+K85</f>
        <v>0</v>
      </c>
      <c r="L84" s="50">
        <f t="shared" si="3"/>
        <v>0</v>
      </c>
      <c r="M84" s="50">
        <f t="shared" si="3"/>
        <v>0</v>
      </c>
      <c r="N84" s="50">
        <f t="shared" si="3"/>
        <v>0</v>
      </c>
      <c r="O84" s="50">
        <f t="shared" si="3"/>
        <v>0</v>
      </c>
      <c r="P84" s="50">
        <v>20000000</v>
      </c>
      <c r="Q84" s="50">
        <f t="shared" si="3"/>
        <v>0</v>
      </c>
      <c r="R84" s="50">
        <f t="shared" si="3"/>
        <v>0</v>
      </c>
      <c r="S84" s="50">
        <f t="shared" si="3"/>
        <v>0</v>
      </c>
      <c r="T84" s="159"/>
    </row>
    <row r="85" spans="2:20" s="130" customFormat="1" ht="280.5">
      <c r="B85" s="171"/>
      <c r="C85" s="123" t="s">
        <v>635</v>
      </c>
      <c r="D85" s="124" t="s">
        <v>636</v>
      </c>
      <c r="E85" s="125" t="s">
        <v>503</v>
      </c>
      <c r="F85" s="103" t="s">
        <v>813</v>
      </c>
      <c r="G85" s="119" t="s">
        <v>814</v>
      </c>
      <c r="H85" s="119" t="s">
        <v>815</v>
      </c>
      <c r="I85" s="57" t="s">
        <v>816</v>
      </c>
      <c r="J85" s="147">
        <v>115000000</v>
      </c>
      <c r="K85" s="128">
        <v>0</v>
      </c>
      <c r="L85" s="128">
        <v>0</v>
      </c>
      <c r="M85" s="128">
        <v>0</v>
      </c>
      <c r="N85" s="128">
        <v>0</v>
      </c>
      <c r="O85" s="128">
        <v>0</v>
      </c>
      <c r="P85" s="126">
        <f>+J85</f>
        <v>115000000</v>
      </c>
      <c r="Q85" s="128">
        <v>0</v>
      </c>
      <c r="R85" s="128">
        <v>0</v>
      </c>
      <c r="S85" s="128">
        <v>0</v>
      </c>
      <c r="T85" s="159"/>
    </row>
    <row r="86" spans="2:20" s="54" customFormat="1" ht="267.75">
      <c r="B86" s="171"/>
      <c r="C86" s="88" t="s">
        <v>637</v>
      </c>
      <c r="D86" s="72" t="s">
        <v>639</v>
      </c>
      <c r="E86" s="18" t="s">
        <v>503</v>
      </c>
      <c r="F86" s="103" t="s">
        <v>817</v>
      </c>
      <c r="G86" s="119" t="s">
        <v>818</v>
      </c>
      <c r="H86" s="119" t="s">
        <v>819</v>
      </c>
      <c r="I86" s="57" t="s">
        <v>820</v>
      </c>
      <c r="J86" s="50"/>
      <c r="K86" s="50">
        <f aca="true" t="shared" si="4" ref="K86:S86">+K87+K88</f>
        <v>0</v>
      </c>
      <c r="L86" s="50"/>
      <c r="M86" s="50">
        <f t="shared" si="4"/>
        <v>0</v>
      </c>
      <c r="N86" s="50">
        <f t="shared" si="4"/>
        <v>0</v>
      </c>
      <c r="O86" s="50"/>
      <c r="P86" s="50">
        <v>100000000</v>
      </c>
      <c r="Q86" s="50">
        <f t="shared" si="4"/>
        <v>0</v>
      </c>
      <c r="R86" s="50">
        <f t="shared" si="4"/>
        <v>40000000</v>
      </c>
      <c r="S86" s="50">
        <f t="shared" si="4"/>
        <v>0</v>
      </c>
      <c r="T86" s="159"/>
    </row>
    <row r="87" spans="2:20" ht="12.75">
      <c r="B87" s="171"/>
      <c r="C87" s="88" t="s">
        <v>638</v>
      </c>
      <c r="D87" s="72" t="s">
        <v>619</v>
      </c>
      <c r="E87" s="18" t="s">
        <v>503</v>
      </c>
      <c r="F87" s="34"/>
      <c r="G87" s="21"/>
      <c r="H87" s="21"/>
      <c r="I87" s="21"/>
      <c r="J87" s="51"/>
      <c r="K87" s="28">
        <v>0</v>
      </c>
      <c r="L87" s="28"/>
      <c r="M87" s="28">
        <f aca="true" t="shared" si="5" ref="M87:S87">+M88+M89</f>
        <v>0</v>
      </c>
      <c r="N87" s="28">
        <f t="shared" si="5"/>
        <v>0</v>
      </c>
      <c r="O87" s="28">
        <v>0</v>
      </c>
      <c r="P87" s="29">
        <v>15000000</v>
      </c>
      <c r="Q87" s="28">
        <f t="shared" si="5"/>
        <v>0</v>
      </c>
      <c r="R87" s="28">
        <f t="shared" si="5"/>
        <v>40000000</v>
      </c>
      <c r="S87" s="28">
        <f t="shared" si="5"/>
        <v>0</v>
      </c>
      <c r="T87" s="159"/>
    </row>
    <row r="88" spans="2:20" s="77" customFormat="1" ht="12.75">
      <c r="B88" s="171"/>
      <c r="C88" s="73" t="s">
        <v>641</v>
      </c>
      <c r="D88" s="85" t="s">
        <v>640</v>
      </c>
      <c r="E88" s="74" t="s">
        <v>503</v>
      </c>
      <c r="F88" s="84"/>
      <c r="G88" s="75"/>
      <c r="H88" s="75"/>
      <c r="I88" s="75"/>
      <c r="J88" s="86">
        <v>65000000</v>
      </c>
      <c r="K88" s="76">
        <v>0</v>
      </c>
      <c r="L88" s="76">
        <v>0</v>
      </c>
      <c r="M88" s="76">
        <v>0</v>
      </c>
      <c r="N88" s="76">
        <v>0</v>
      </c>
      <c r="O88" s="76"/>
      <c r="P88" s="76">
        <v>0</v>
      </c>
      <c r="Q88" s="76">
        <v>0</v>
      </c>
      <c r="R88" s="76">
        <v>0</v>
      </c>
      <c r="S88" s="76">
        <v>0</v>
      </c>
      <c r="T88" s="159"/>
    </row>
    <row r="89" spans="2:20" s="54" customFormat="1" ht="242.25">
      <c r="B89" s="171"/>
      <c r="C89" s="88" t="s">
        <v>644</v>
      </c>
      <c r="D89" s="72" t="s">
        <v>642</v>
      </c>
      <c r="E89" s="18" t="s">
        <v>503</v>
      </c>
      <c r="F89" s="120" t="s">
        <v>824</v>
      </c>
      <c r="G89" s="119" t="s">
        <v>825</v>
      </c>
      <c r="H89" s="119" t="s">
        <v>826</v>
      </c>
      <c r="I89" s="57" t="s">
        <v>827</v>
      </c>
      <c r="J89" s="50"/>
      <c r="K89" s="50">
        <f>SUM(K90:K97)</f>
        <v>0</v>
      </c>
      <c r="L89" s="50"/>
      <c r="M89" s="50">
        <f aca="true" t="shared" si="6" ref="M89:S89">SUM(M90:M97)</f>
        <v>0</v>
      </c>
      <c r="N89" s="50">
        <f t="shared" si="6"/>
        <v>0</v>
      </c>
      <c r="O89" s="50">
        <f t="shared" si="6"/>
        <v>115000000</v>
      </c>
      <c r="P89" s="50">
        <v>15000000</v>
      </c>
      <c r="Q89" s="50">
        <f t="shared" si="6"/>
        <v>0</v>
      </c>
      <c r="R89" s="50">
        <f t="shared" si="6"/>
        <v>40000000</v>
      </c>
      <c r="S89" s="50">
        <f t="shared" si="6"/>
        <v>0</v>
      </c>
      <c r="T89" s="159"/>
    </row>
    <row r="90" spans="2:20" s="14" customFormat="1" ht="165.75">
      <c r="B90" s="171"/>
      <c r="C90" s="26" t="s">
        <v>645</v>
      </c>
      <c r="D90" s="72" t="s">
        <v>643</v>
      </c>
      <c r="E90" s="18" t="s">
        <v>503</v>
      </c>
      <c r="F90" s="103" t="s">
        <v>821</v>
      </c>
      <c r="G90" s="119" t="s">
        <v>822</v>
      </c>
      <c r="H90" s="119" t="s">
        <v>823</v>
      </c>
      <c r="I90" s="57" t="s">
        <v>777</v>
      </c>
      <c r="J90" s="51"/>
      <c r="K90" s="29">
        <v>0</v>
      </c>
      <c r="L90" s="28"/>
      <c r="M90" s="29">
        <f>SUM(M91:M99)</f>
        <v>0</v>
      </c>
      <c r="N90" s="29">
        <f>SUM(N91:N99)</f>
        <v>0</v>
      </c>
      <c r="O90" s="29">
        <v>0</v>
      </c>
      <c r="P90" s="28">
        <v>50000000</v>
      </c>
      <c r="Q90" s="29">
        <f>SUM(Q91:Q99)</f>
        <v>0</v>
      </c>
      <c r="R90" s="29">
        <f>SUM(R91:R99)</f>
        <v>20000000</v>
      </c>
      <c r="S90" s="29">
        <f>SUM(S91:S99)</f>
        <v>0</v>
      </c>
      <c r="T90" s="159"/>
    </row>
    <row r="91" spans="2:20" s="130" customFormat="1" ht="12.75">
      <c r="B91" s="171"/>
      <c r="C91" s="123" t="s">
        <v>646</v>
      </c>
      <c r="D91" s="123" t="s">
        <v>647</v>
      </c>
      <c r="E91" s="125" t="s">
        <v>503</v>
      </c>
      <c r="F91" s="145"/>
      <c r="G91" s="146"/>
      <c r="H91" s="146"/>
      <c r="I91" s="146"/>
      <c r="J91" s="147">
        <v>434637771</v>
      </c>
      <c r="K91" s="128">
        <v>0</v>
      </c>
      <c r="L91" s="128">
        <v>0</v>
      </c>
      <c r="M91" s="128">
        <v>0</v>
      </c>
      <c r="N91" s="128">
        <v>0</v>
      </c>
      <c r="O91" s="128">
        <v>0</v>
      </c>
      <c r="P91" s="128">
        <f>+J91</f>
        <v>434637771</v>
      </c>
      <c r="Q91" s="128">
        <v>0</v>
      </c>
      <c r="R91" s="128">
        <v>0</v>
      </c>
      <c r="S91" s="128">
        <v>0</v>
      </c>
      <c r="T91" s="159"/>
    </row>
    <row r="92" spans="2:20" ht="191.25">
      <c r="B92" s="171"/>
      <c r="C92" s="88" t="s">
        <v>648</v>
      </c>
      <c r="D92" s="72" t="s">
        <v>653</v>
      </c>
      <c r="E92" s="18" t="s">
        <v>503</v>
      </c>
      <c r="F92" s="103" t="s">
        <v>828</v>
      </c>
      <c r="G92" s="119" t="s">
        <v>829</v>
      </c>
      <c r="H92" s="119" t="s">
        <v>830</v>
      </c>
      <c r="I92" s="57" t="s">
        <v>831</v>
      </c>
      <c r="J92" s="51"/>
      <c r="K92" s="29">
        <v>0</v>
      </c>
      <c r="L92" s="29">
        <v>0</v>
      </c>
      <c r="M92" s="29">
        <v>0</v>
      </c>
      <c r="N92" s="29">
        <v>0</v>
      </c>
      <c r="O92" s="29">
        <f>+J92</f>
        <v>0</v>
      </c>
      <c r="P92" s="29">
        <v>64637771</v>
      </c>
      <c r="Q92" s="29">
        <v>0</v>
      </c>
      <c r="R92" s="29">
        <v>0</v>
      </c>
      <c r="S92" s="29">
        <v>0</v>
      </c>
      <c r="T92" s="159"/>
    </row>
    <row r="93" spans="2:20" ht="12.75">
      <c r="B93" s="171"/>
      <c r="C93" s="88" t="s">
        <v>648</v>
      </c>
      <c r="D93" s="72" t="s">
        <v>653</v>
      </c>
      <c r="E93" s="18" t="s">
        <v>503</v>
      </c>
      <c r="F93" s="34"/>
      <c r="G93" s="21"/>
      <c r="H93" s="21"/>
      <c r="I93" s="21"/>
      <c r="J93" s="51"/>
      <c r="K93" s="29">
        <v>0</v>
      </c>
      <c r="L93" s="29">
        <v>0</v>
      </c>
      <c r="M93" s="29">
        <v>0</v>
      </c>
      <c r="N93" s="29">
        <v>0</v>
      </c>
      <c r="O93" s="29">
        <v>115000000</v>
      </c>
      <c r="P93" s="29">
        <v>0</v>
      </c>
      <c r="Q93" s="29">
        <v>0</v>
      </c>
      <c r="R93" s="29">
        <v>0</v>
      </c>
      <c r="S93" s="29">
        <v>0</v>
      </c>
      <c r="T93" s="159"/>
    </row>
    <row r="94" spans="2:20" ht="12.75">
      <c r="B94" s="171"/>
      <c r="C94" s="88" t="s">
        <v>649</v>
      </c>
      <c r="D94" s="72" t="s">
        <v>654</v>
      </c>
      <c r="E94" s="18"/>
      <c r="F94" s="34"/>
      <c r="G94" s="21"/>
      <c r="H94" s="21"/>
      <c r="I94" s="21"/>
      <c r="J94" s="51"/>
      <c r="K94" s="29"/>
      <c r="L94" s="29"/>
      <c r="M94" s="29"/>
      <c r="N94" s="29"/>
      <c r="O94" s="29"/>
      <c r="P94" s="29">
        <v>200000000</v>
      </c>
      <c r="Q94" s="29"/>
      <c r="R94" s="29"/>
      <c r="S94" s="29"/>
      <c r="T94" s="159"/>
    </row>
    <row r="95" spans="2:20" ht="12.75">
      <c r="B95" s="171"/>
      <c r="C95" s="26" t="s">
        <v>650</v>
      </c>
      <c r="D95" s="72" t="s">
        <v>655</v>
      </c>
      <c r="E95" s="18"/>
      <c r="F95" s="34"/>
      <c r="G95" s="21"/>
      <c r="H95" s="21"/>
      <c r="I95" s="21"/>
      <c r="J95" s="51"/>
      <c r="K95" s="29"/>
      <c r="L95" s="29"/>
      <c r="M95" s="29"/>
      <c r="N95" s="29"/>
      <c r="O95" s="29"/>
      <c r="P95" s="29"/>
      <c r="Q95" s="29"/>
      <c r="R95" s="29">
        <v>20000000</v>
      </c>
      <c r="S95" s="29"/>
      <c r="T95" s="159"/>
    </row>
    <row r="96" spans="2:20" ht="12.75">
      <c r="B96" s="171"/>
      <c r="C96" s="88" t="s">
        <v>651</v>
      </c>
      <c r="D96" s="72" t="s">
        <v>656</v>
      </c>
      <c r="E96" s="18"/>
      <c r="F96" s="34"/>
      <c r="G96" s="21"/>
      <c r="H96" s="21"/>
      <c r="I96" s="21"/>
      <c r="J96" s="51"/>
      <c r="K96" s="29"/>
      <c r="L96" s="29"/>
      <c r="M96" s="29"/>
      <c r="N96" s="29"/>
      <c r="O96" s="29"/>
      <c r="P96" s="29">
        <v>15000000</v>
      </c>
      <c r="Q96" s="29"/>
      <c r="R96" s="29"/>
      <c r="S96" s="29"/>
      <c r="T96" s="159"/>
    </row>
    <row r="97" spans="2:20" ht="12.75">
      <c r="B97" s="171"/>
      <c r="C97" s="88" t="s">
        <v>652</v>
      </c>
      <c r="D97" s="72" t="s">
        <v>657</v>
      </c>
      <c r="E97" s="18" t="s">
        <v>503</v>
      </c>
      <c r="F97" s="34"/>
      <c r="G97" s="21"/>
      <c r="H97" s="21"/>
      <c r="I97" s="21"/>
      <c r="J97" s="51"/>
      <c r="K97" s="29">
        <f>+J97</f>
        <v>0</v>
      </c>
      <c r="L97" s="29">
        <v>0</v>
      </c>
      <c r="M97" s="29">
        <v>0</v>
      </c>
      <c r="N97" s="29">
        <v>0</v>
      </c>
      <c r="O97" s="29">
        <v>0</v>
      </c>
      <c r="P97" s="29">
        <v>20000000</v>
      </c>
      <c r="Q97" s="29">
        <v>0</v>
      </c>
      <c r="R97" s="29">
        <v>0</v>
      </c>
      <c r="S97" s="29">
        <v>0</v>
      </c>
      <c r="T97" s="159"/>
    </row>
    <row r="98" spans="2:20" s="150" customFormat="1" ht="12.75" customHeight="1">
      <c r="B98" s="171"/>
      <c r="C98" s="123" t="s">
        <v>658</v>
      </c>
      <c r="D98" s="123" t="s">
        <v>659</v>
      </c>
      <c r="E98" s="125" t="s">
        <v>503</v>
      </c>
      <c r="F98" s="151"/>
      <c r="G98" s="149"/>
      <c r="H98" s="149"/>
      <c r="I98" s="149"/>
      <c r="J98" s="147">
        <v>60000000</v>
      </c>
      <c r="K98" s="147">
        <f aca="true" t="shared" si="7" ref="K98:S98">+K99+K100</f>
        <v>0</v>
      </c>
      <c r="L98" s="147">
        <f t="shared" si="7"/>
        <v>0</v>
      </c>
      <c r="M98" s="147">
        <f t="shared" si="7"/>
        <v>0</v>
      </c>
      <c r="N98" s="147">
        <f t="shared" si="7"/>
        <v>0</v>
      </c>
      <c r="O98" s="147">
        <f t="shared" si="7"/>
        <v>20000000</v>
      </c>
      <c r="P98" s="147">
        <f t="shared" si="7"/>
        <v>40000000</v>
      </c>
      <c r="Q98" s="147">
        <f t="shared" si="7"/>
        <v>0</v>
      </c>
      <c r="R98" s="147">
        <f t="shared" si="7"/>
        <v>0</v>
      </c>
      <c r="S98" s="147">
        <f t="shared" si="7"/>
        <v>0</v>
      </c>
      <c r="T98" s="159"/>
    </row>
    <row r="99" spans="2:20" ht="280.5">
      <c r="B99" s="171"/>
      <c r="C99" s="88" t="s">
        <v>660</v>
      </c>
      <c r="D99" s="136" t="s">
        <v>663</v>
      </c>
      <c r="E99" s="18" t="s">
        <v>503</v>
      </c>
      <c r="F99" s="103" t="s">
        <v>840</v>
      </c>
      <c r="G99" s="119" t="s">
        <v>841</v>
      </c>
      <c r="H99" s="119" t="s">
        <v>810</v>
      </c>
      <c r="I99" s="57" t="s">
        <v>842</v>
      </c>
      <c r="J99" s="51"/>
      <c r="K99" s="29">
        <v>0</v>
      </c>
      <c r="L99" s="29">
        <v>0</v>
      </c>
      <c r="M99" s="29">
        <v>0</v>
      </c>
      <c r="N99" s="29">
        <v>0</v>
      </c>
      <c r="O99" s="29">
        <v>0</v>
      </c>
      <c r="P99" s="29">
        <v>20000000</v>
      </c>
      <c r="Q99" s="29">
        <v>0</v>
      </c>
      <c r="R99" s="29">
        <v>0</v>
      </c>
      <c r="S99" s="29">
        <v>0</v>
      </c>
      <c r="T99" s="159"/>
    </row>
    <row r="100" spans="2:20" ht="178.5">
      <c r="B100" s="171"/>
      <c r="C100" s="88" t="s">
        <v>661</v>
      </c>
      <c r="D100" s="72" t="s">
        <v>664</v>
      </c>
      <c r="E100" s="18" t="s">
        <v>503</v>
      </c>
      <c r="F100" s="120" t="s">
        <v>832</v>
      </c>
      <c r="G100" s="135" t="s">
        <v>833</v>
      </c>
      <c r="H100" s="135" t="s">
        <v>834</v>
      </c>
      <c r="I100" s="121" t="s">
        <v>835</v>
      </c>
      <c r="J100" s="51"/>
      <c r="K100" s="28">
        <f aca="true" t="shared" si="8" ref="K100:S100">+K101+K102</f>
        <v>0</v>
      </c>
      <c r="L100" s="28">
        <f t="shared" si="8"/>
        <v>0</v>
      </c>
      <c r="M100" s="28">
        <f t="shared" si="8"/>
        <v>0</v>
      </c>
      <c r="N100" s="28">
        <f t="shared" si="8"/>
        <v>0</v>
      </c>
      <c r="O100" s="28">
        <f t="shared" si="8"/>
        <v>20000000</v>
      </c>
      <c r="P100" s="29">
        <v>20000000</v>
      </c>
      <c r="Q100" s="28">
        <f t="shared" si="8"/>
        <v>0</v>
      </c>
      <c r="R100" s="28">
        <f t="shared" si="8"/>
        <v>0</v>
      </c>
      <c r="S100" s="28">
        <f t="shared" si="8"/>
        <v>0</v>
      </c>
      <c r="T100" s="159" t="s">
        <v>350</v>
      </c>
    </row>
    <row r="101" spans="2:20" s="54" customFormat="1" ht="395.25">
      <c r="B101" s="171"/>
      <c r="C101" s="88" t="s">
        <v>662</v>
      </c>
      <c r="D101" s="72" t="s">
        <v>665</v>
      </c>
      <c r="E101" s="18" t="s">
        <v>503</v>
      </c>
      <c r="F101" s="120" t="s">
        <v>836</v>
      </c>
      <c r="G101" s="135" t="s">
        <v>837</v>
      </c>
      <c r="H101" s="135" t="s">
        <v>838</v>
      </c>
      <c r="I101" s="57" t="s">
        <v>839</v>
      </c>
      <c r="J101" s="50"/>
      <c r="K101" s="50">
        <f aca="true" t="shared" si="9" ref="K101:S101">+K102+K103</f>
        <v>0</v>
      </c>
      <c r="L101" s="50">
        <f t="shared" si="9"/>
        <v>0</v>
      </c>
      <c r="M101" s="50">
        <f t="shared" si="9"/>
        <v>0</v>
      </c>
      <c r="N101" s="50">
        <f t="shared" si="9"/>
        <v>0</v>
      </c>
      <c r="O101" s="50">
        <v>20000000</v>
      </c>
      <c r="P101" s="50"/>
      <c r="Q101" s="50">
        <f t="shared" si="9"/>
        <v>0</v>
      </c>
      <c r="R101" s="50">
        <f t="shared" si="9"/>
        <v>0</v>
      </c>
      <c r="S101" s="50">
        <f t="shared" si="9"/>
        <v>0</v>
      </c>
      <c r="T101" s="159"/>
    </row>
    <row r="102" spans="2:20" s="77" customFormat="1" ht="12.75">
      <c r="B102" s="171"/>
      <c r="C102" s="92" t="s">
        <v>666</v>
      </c>
      <c r="D102" s="85" t="s">
        <v>667</v>
      </c>
      <c r="E102" s="74" t="s">
        <v>503</v>
      </c>
      <c r="F102" s="84"/>
      <c r="G102" s="75"/>
      <c r="H102" s="75"/>
      <c r="I102" s="75"/>
      <c r="J102" s="89">
        <v>145000000</v>
      </c>
      <c r="K102" s="76">
        <v>0</v>
      </c>
      <c r="L102" s="76">
        <v>0</v>
      </c>
      <c r="M102" s="76">
        <v>0</v>
      </c>
      <c r="N102" s="76">
        <v>0</v>
      </c>
      <c r="O102" s="76">
        <v>0</v>
      </c>
      <c r="P102" s="76">
        <f>+J102</f>
        <v>145000000</v>
      </c>
      <c r="Q102" s="76">
        <v>0</v>
      </c>
      <c r="R102" s="76">
        <v>0</v>
      </c>
      <c r="S102" s="76">
        <v>0</v>
      </c>
      <c r="T102" s="159"/>
    </row>
    <row r="103" spans="2:20" ht="204">
      <c r="B103" s="171"/>
      <c r="C103" s="93" t="s">
        <v>668</v>
      </c>
      <c r="D103" s="71" t="s">
        <v>671</v>
      </c>
      <c r="E103" s="18" t="s">
        <v>503</v>
      </c>
      <c r="F103" s="120" t="s">
        <v>843</v>
      </c>
      <c r="G103" s="119" t="s">
        <v>844</v>
      </c>
      <c r="H103" s="119" t="s">
        <v>845</v>
      </c>
      <c r="I103" s="121" t="s">
        <v>846</v>
      </c>
      <c r="J103" s="50">
        <v>15000000</v>
      </c>
      <c r="K103" s="28">
        <f aca="true" t="shared" si="10" ref="K103:R103">+K104+K105</f>
        <v>0</v>
      </c>
      <c r="L103" s="28">
        <f t="shared" si="10"/>
        <v>0</v>
      </c>
      <c r="M103" s="28">
        <f t="shared" si="10"/>
        <v>0</v>
      </c>
      <c r="N103" s="28">
        <f t="shared" si="10"/>
        <v>0</v>
      </c>
      <c r="O103" s="28">
        <f t="shared" si="10"/>
        <v>0</v>
      </c>
      <c r="P103" s="29"/>
      <c r="Q103" s="28">
        <f t="shared" si="10"/>
        <v>0</v>
      </c>
      <c r="R103" s="28">
        <f t="shared" si="10"/>
        <v>0</v>
      </c>
      <c r="S103" s="28"/>
      <c r="T103" s="159"/>
    </row>
    <row r="104" spans="2:20" ht="12.75" customHeight="1">
      <c r="B104" s="171"/>
      <c r="C104" s="88" t="s">
        <v>669</v>
      </c>
      <c r="D104" s="72" t="s">
        <v>672</v>
      </c>
      <c r="E104" s="18" t="s">
        <v>503</v>
      </c>
      <c r="F104" s="34"/>
      <c r="G104" s="21"/>
      <c r="H104" s="21"/>
      <c r="I104" s="21"/>
      <c r="J104" s="50"/>
      <c r="K104" s="50">
        <f aca="true" t="shared" si="11" ref="K104:R104">+K105+K106</f>
        <v>0</v>
      </c>
      <c r="L104" s="50">
        <f t="shared" si="11"/>
        <v>0</v>
      </c>
      <c r="M104" s="50">
        <f t="shared" si="11"/>
        <v>0</v>
      </c>
      <c r="N104" s="50">
        <f t="shared" si="11"/>
        <v>0</v>
      </c>
      <c r="O104" s="50">
        <f t="shared" si="11"/>
        <v>0</v>
      </c>
      <c r="P104" s="29">
        <v>15000000</v>
      </c>
      <c r="Q104" s="50">
        <f t="shared" si="11"/>
        <v>0</v>
      </c>
      <c r="R104" s="50">
        <f t="shared" si="11"/>
        <v>0</v>
      </c>
      <c r="S104" s="50"/>
      <c r="T104" s="159"/>
    </row>
    <row r="105" spans="2:20" ht="12.75">
      <c r="B105" s="171"/>
      <c r="C105" s="88" t="s">
        <v>670</v>
      </c>
      <c r="D105" s="72" t="s">
        <v>673</v>
      </c>
      <c r="E105" s="18" t="s">
        <v>503</v>
      </c>
      <c r="F105" s="34"/>
      <c r="G105" s="21"/>
      <c r="H105" s="21"/>
      <c r="I105" s="21"/>
      <c r="J105" s="51"/>
      <c r="K105" s="29">
        <v>0</v>
      </c>
      <c r="L105" s="29">
        <v>0</v>
      </c>
      <c r="M105" s="29">
        <v>0</v>
      </c>
      <c r="N105" s="29">
        <v>0</v>
      </c>
      <c r="O105" s="29">
        <v>0</v>
      </c>
      <c r="P105" s="29">
        <f>+J105</f>
        <v>0</v>
      </c>
      <c r="Q105" s="29">
        <v>0</v>
      </c>
      <c r="R105" s="29">
        <v>0</v>
      </c>
      <c r="S105" s="29">
        <v>130000000</v>
      </c>
      <c r="T105" s="159"/>
    </row>
    <row r="106" spans="2:20" s="130" customFormat="1" ht="127.5">
      <c r="B106" s="171"/>
      <c r="C106" s="144" t="s">
        <v>674</v>
      </c>
      <c r="D106" s="124" t="s">
        <v>675</v>
      </c>
      <c r="E106" s="125" t="s">
        <v>503</v>
      </c>
      <c r="F106" s="120" t="s">
        <v>847</v>
      </c>
      <c r="G106" s="135" t="s">
        <v>848</v>
      </c>
      <c r="H106" s="135" t="s">
        <v>849</v>
      </c>
      <c r="I106" s="121" t="s">
        <v>850</v>
      </c>
      <c r="J106" s="147">
        <v>20000000</v>
      </c>
      <c r="K106" s="126">
        <v>0</v>
      </c>
      <c r="L106" s="126">
        <f aca="true" t="shared" si="12" ref="L106:R106">+L107+L108+L109</f>
        <v>0</v>
      </c>
      <c r="M106" s="126">
        <f t="shared" si="12"/>
        <v>0</v>
      </c>
      <c r="N106" s="126">
        <f t="shared" si="12"/>
        <v>0</v>
      </c>
      <c r="O106" s="128">
        <v>0</v>
      </c>
      <c r="P106" s="128"/>
      <c r="Q106" s="126">
        <f t="shared" si="12"/>
        <v>0</v>
      </c>
      <c r="R106" s="126">
        <f t="shared" si="12"/>
        <v>0</v>
      </c>
      <c r="S106" s="126"/>
      <c r="T106" s="159"/>
    </row>
    <row r="107" spans="2:20" ht="12.75">
      <c r="B107" s="171"/>
      <c r="C107" s="88" t="s">
        <v>676</v>
      </c>
      <c r="D107" s="72" t="s">
        <v>678</v>
      </c>
      <c r="E107" s="18" t="s">
        <v>503</v>
      </c>
      <c r="F107" s="34"/>
      <c r="G107" s="21"/>
      <c r="H107" s="21"/>
      <c r="I107" s="21"/>
      <c r="J107" s="50"/>
      <c r="K107" s="50"/>
      <c r="L107" s="50">
        <f aca="true" t="shared" si="13" ref="L107:R107">SUM(L108:L117)</f>
        <v>0</v>
      </c>
      <c r="M107" s="50">
        <f t="shared" si="13"/>
        <v>0</v>
      </c>
      <c r="N107" s="50">
        <f t="shared" si="13"/>
        <v>0</v>
      </c>
      <c r="O107" s="50">
        <v>10000000</v>
      </c>
      <c r="P107" s="50"/>
      <c r="Q107" s="50">
        <f t="shared" si="13"/>
        <v>0</v>
      </c>
      <c r="R107" s="50">
        <f t="shared" si="13"/>
        <v>0</v>
      </c>
      <c r="S107" s="50"/>
      <c r="T107" s="159"/>
    </row>
    <row r="108" spans="2:20" ht="242.25">
      <c r="B108" s="171"/>
      <c r="C108" s="88" t="s">
        <v>677</v>
      </c>
      <c r="D108" s="72" t="s">
        <v>679</v>
      </c>
      <c r="E108" s="18" t="s">
        <v>503</v>
      </c>
      <c r="F108" s="120" t="s">
        <v>851</v>
      </c>
      <c r="G108" s="138" t="s">
        <v>852</v>
      </c>
      <c r="H108" s="121" t="s">
        <v>853</v>
      </c>
      <c r="I108" s="137" t="s">
        <v>854</v>
      </c>
      <c r="J108" s="51"/>
      <c r="K108" s="29">
        <v>0</v>
      </c>
      <c r="L108" s="29">
        <v>0</v>
      </c>
      <c r="M108" s="29">
        <v>0</v>
      </c>
      <c r="N108" s="29">
        <v>0</v>
      </c>
      <c r="O108" s="29">
        <v>10000000</v>
      </c>
      <c r="P108" s="29">
        <f aca="true" t="shared" si="14" ref="P108:P113">+J108</f>
        <v>0</v>
      </c>
      <c r="Q108" s="29">
        <v>0</v>
      </c>
      <c r="R108" s="29">
        <v>0</v>
      </c>
      <c r="S108" s="29">
        <v>0</v>
      </c>
      <c r="T108" s="159"/>
    </row>
    <row r="109" spans="2:20" s="130" customFormat="1" ht="12.75">
      <c r="B109" s="171"/>
      <c r="C109" s="144" t="s">
        <v>680</v>
      </c>
      <c r="D109" s="124" t="s">
        <v>681</v>
      </c>
      <c r="E109" s="125" t="s">
        <v>503</v>
      </c>
      <c r="F109" s="145"/>
      <c r="G109" s="146"/>
      <c r="H109" s="146"/>
      <c r="I109" s="146"/>
      <c r="J109" s="147">
        <v>183600000</v>
      </c>
      <c r="K109" s="128">
        <v>0</v>
      </c>
      <c r="L109" s="128">
        <v>0</v>
      </c>
      <c r="M109" s="128">
        <v>0</v>
      </c>
      <c r="N109" s="128">
        <v>0</v>
      </c>
      <c r="O109" s="128">
        <v>0</v>
      </c>
      <c r="P109" s="128">
        <f t="shared" si="14"/>
        <v>183600000</v>
      </c>
      <c r="Q109" s="128">
        <v>0</v>
      </c>
      <c r="R109" s="128">
        <v>0</v>
      </c>
      <c r="S109" s="128">
        <v>0</v>
      </c>
      <c r="T109" s="159"/>
    </row>
    <row r="110" spans="2:20" s="14" customFormat="1" ht="76.5">
      <c r="B110" s="171"/>
      <c r="C110" s="93" t="s">
        <v>682</v>
      </c>
      <c r="D110" s="71" t="s">
        <v>683</v>
      </c>
      <c r="E110" s="18" t="s">
        <v>503</v>
      </c>
      <c r="F110" s="139" t="s">
        <v>855</v>
      </c>
      <c r="G110" s="21"/>
      <c r="H110" s="121" t="s">
        <v>853</v>
      </c>
      <c r="I110" s="137" t="s">
        <v>854</v>
      </c>
      <c r="J110" s="50">
        <v>80000000</v>
      </c>
      <c r="K110" s="29">
        <v>0</v>
      </c>
      <c r="L110" s="29">
        <f aca="true" t="shared" si="15" ref="L110:R110">SUM(L111:L118)</f>
        <v>0</v>
      </c>
      <c r="M110" s="29">
        <f t="shared" si="15"/>
        <v>0</v>
      </c>
      <c r="N110" s="29">
        <f t="shared" si="15"/>
        <v>0</v>
      </c>
      <c r="O110" s="29">
        <v>0</v>
      </c>
      <c r="P110" s="29"/>
      <c r="Q110" s="29">
        <f t="shared" si="15"/>
        <v>0</v>
      </c>
      <c r="R110" s="29">
        <f t="shared" si="15"/>
        <v>0</v>
      </c>
      <c r="S110" s="29"/>
      <c r="T110" s="159"/>
    </row>
    <row r="111" spans="2:20" ht="12.75">
      <c r="B111" s="171"/>
      <c r="C111" s="88" t="s">
        <v>684</v>
      </c>
      <c r="D111" s="72" t="s">
        <v>685</v>
      </c>
      <c r="E111" s="18" t="s">
        <v>503</v>
      </c>
      <c r="F111" s="34"/>
      <c r="G111" s="21"/>
      <c r="H111" s="21"/>
      <c r="I111" s="21"/>
      <c r="J111" s="51"/>
      <c r="K111" s="29">
        <v>0</v>
      </c>
      <c r="L111" s="29">
        <v>0</v>
      </c>
      <c r="M111" s="29">
        <v>0</v>
      </c>
      <c r="N111" s="29">
        <v>0</v>
      </c>
      <c r="O111" s="29">
        <v>0</v>
      </c>
      <c r="P111" s="29">
        <f t="shared" si="14"/>
        <v>0</v>
      </c>
      <c r="Q111" s="29">
        <v>0</v>
      </c>
      <c r="R111" s="29">
        <v>0</v>
      </c>
      <c r="S111" s="29">
        <v>80000000</v>
      </c>
      <c r="T111" s="159"/>
    </row>
    <row r="112" spans="2:20" ht="12.75">
      <c r="B112" s="171"/>
      <c r="C112" s="93" t="s">
        <v>686</v>
      </c>
      <c r="D112" s="71" t="s">
        <v>687</v>
      </c>
      <c r="E112" s="18" t="s">
        <v>503</v>
      </c>
      <c r="F112" s="34"/>
      <c r="G112" s="21"/>
      <c r="H112" s="21"/>
      <c r="I112" s="21"/>
      <c r="J112" s="50">
        <v>5000000</v>
      </c>
      <c r="K112" s="29">
        <v>0</v>
      </c>
      <c r="L112" s="29">
        <v>0</v>
      </c>
      <c r="M112" s="29">
        <v>0</v>
      </c>
      <c r="N112" s="29">
        <v>0</v>
      </c>
      <c r="O112" s="29">
        <v>0</v>
      </c>
      <c r="P112" s="29">
        <f t="shared" si="14"/>
        <v>5000000</v>
      </c>
      <c r="Q112" s="29">
        <v>0</v>
      </c>
      <c r="R112" s="29">
        <v>0</v>
      </c>
      <c r="S112" s="29">
        <v>0</v>
      </c>
      <c r="T112" s="159"/>
    </row>
    <row r="113" spans="2:20" ht="12.75" customHeight="1">
      <c r="B113" s="171"/>
      <c r="C113" s="93" t="s">
        <v>691</v>
      </c>
      <c r="D113" s="71" t="s">
        <v>692</v>
      </c>
      <c r="E113" s="18" t="s">
        <v>503</v>
      </c>
      <c r="F113" s="34"/>
      <c r="G113" s="21"/>
      <c r="H113" s="21"/>
      <c r="I113" s="21"/>
      <c r="J113" s="50">
        <v>5000000</v>
      </c>
      <c r="K113" s="29">
        <v>0</v>
      </c>
      <c r="L113" s="29">
        <v>0</v>
      </c>
      <c r="M113" s="29">
        <v>0</v>
      </c>
      <c r="N113" s="29">
        <v>0</v>
      </c>
      <c r="O113" s="29">
        <v>0</v>
      </c>
      <c r="P113" s="29">
        <f t="shared" si="14"/>
        <v>5000000</v>
      </c>
      <c r="Q113" s="29">
        <v>0</v>
      </c>
      <c r="R113" s="29">
        <v>0</v>
      </c>
      <c r="S113" s="29">
        <v>0</v>
      </c>
      <c r="T113" s="159"/>
    </row>
    <row r="114" spans="2:20" ht="12.75">
      <c r="B114" s="171"/>
      <c r="C114" s="93" t="s">
        <v>693</v>
      </c>
      <c r="D114" s="72" t="s">
        <v>694</v>
      </c>
      <c r="E114" s="18" t="s">
        <v>503</v>
      </c>
      <c r="F114" s="34"/>
      <c r="G114" s="21"/>
      <c r="H114" s="21"/>
      <c r="I114" s="21"/>
      <c r="J114" s="51"/>
      <c r="K114" s="29">
        <v>0</v>
      </c>
      <c r="L114" s="29">
        <v>0</v>
      </c>
      <c r="M114" s="29">
        <v>0</v>
      </c>
      <c r="N114" s="29">
        <v>0</v>
      </c>
      <c r="O114" s="29">
        <v>5000000</v>
      </c>
      <c r="P114" s="29">
        <f>+J114</f>
        <v>0</v>
      </c>
      <c r="Q114" s="29">
        <v>0</v>
      </c>
      <c r="R114" s="29">
        <v>0</v>
      </c>
      <c r="S114" s="29">
        <v>0</v>
      </c>
      <c r="T114" s="159"/>
    </row>
    <row r="115" spans="2:20" ht="127.5">
      <c r="B115" s="171"/>
      <c r="C115" s="93" t="s">
        <v>695</v>
      </c>
      <c r="D115" s="71" t="s">
        <v>696</v>
      </c>
      <c r="E115" s="18" t="s">
        <v>503</v>
      </c>
      <c r="F115" s="103" t="s">
        <v>856</v>
      </c>
      <c r="G115" s="57" t="s">
        <v>857</v>
      </c>
      <c r="H115" s="140" t="s">
        <v>858</v>
      </c>
      <c r="I115" s="141" t="s">
        <v>859</v>
      </c>
      <c r="J115" s="50">
        <v>40000000</v>
      </c>
      <c r="K115" s="29">
        <v>0</v>
      </c>
      <c r="L115" s="29">
        <v>0</v>
      </c>
      <c r="M115" s="29">
        <v>0</v>
      </c>
      <c r="N115" s="29">
        <v>0</v>
      </c>
      <c r="O115" s="29"/>
      <c r="P115" s="29">
        <v>0</v>
      </c>
      <c r="Q115" s="29">
        <v>0</v>
      </c>
      <c r="R115" s="29">
        <v>0</v>
      </c>
      <c r="S115" s="29">
        <v>0</v>
      </c>
      <c r="T115" s="159"/>
    </row>
    <row r="116" spans="2:20" ht="12.75" customHeight="1">
      <c r="B116" s="171"/>
      <c r="C116" s="88" t="s">
        <v>697</v>
      </c>
      <c r="D116" s="72" t="s">
        <v>698</v>
      </c>
      <c r="E116" s="18" t="s">
        <v>503</v>
      </c>
      <c r="F116" s="34"/>
      <c r="G116" s="21"/>
      <c r="H116" s="21"/>
      <c r="I116" s="21"/>
      <c r="J116" s="51"/>
      <c r="K116" s="29">
        <v>0</v>
      </c>
      <c r="L116" s="29">
        <v>0</v>
      </c>
      <c r="M116" s="29">
        <v>0</v>
      </c>
      <c r="N116" s="29">
        <v>0</v>
      </c>
      <c r="O116" s="29">
        <f>+J116</f>
        <v>0</v>
      </c>
      <c r="P116" s="29">
        <v>40000000</v>
      </c>
      <c r="Q116" s="29">
        <v>0</v>
      </c>
      <c r="R116" s="29">
        <v>0</v>
      </c>
      <c r="S116" s="29">
        <v>0</v>
      </c>
      <c r="T116" s="159"/>
    </row>
    <row r="117" spans="2:20" ht="127.5">
      <c r="B117" s="171"/>
      <c r="C117" s="93" t="s">
        <v>699</v>
      </c>
      <c r="D117" s="71" t="s">
        <v>700</v>
      </c>
      <c r="E117" s="18" t="s">
        <v>503</v>
      </c>
      <c r="F117" s="103" t="s">
        <v>856</v>
      </c>
      <c r="G117" s="57" t="s">
        <v>857</v>
      </c>
      <c r="H117" s="140" t="s">
        <v>858</v>
      </c>
      <c r="I117" s="141" t="s">
        <v>859</v>
      </c>
      <c r="J117" s="50">
        <v>25000000</v>
      </c>
      <c r="K117" s="29"/>
      <c r="L117" s="29">
        <v>0</v>
      </c>
      <c r="M117" s="29">
        <v>0</v>
      </c>
      <c r="N117" s="29">
        <v>0</v>
      </c>
      <c r="O117" s="29">
        <v>0</v>
      </c>
      <c r="P117" s="29">
        <v>0</v>
      </c>
      <c r="Q117" s="29">
        <v>0</v>
      </c>
      <c r="R117" s="29">
        <v>0</v>
      </c>
      <c r="S117" s="29">
        <v>0</v>
      </c>
      <c r="T117" s="159"/>
    </row>
    <row r="118" spans="2:20" s="54" customFormat="1" ht="13.5" thickBot="1">
      <c r="B118" s="171"/>
      <c r="C118" s="93" t="s">
        <v>701</v>
      </c>
      <c r="D118" s="71" t="s">
        <v>692</v>
      </c>
      <c r="E118" s="18" t="s">
        <v>503</v>
      </c>
      <c r="F118" s="52"/>
      <c r="G118" s="53"/>
      <c r="H118" s="53"/>
      <c r="I118" s="53"/>
      <c r="J118" s="50">
        <v>25000000</v>
      </c>
      <c r="K118" s="50">
        <f aca="true" t="shared" si="16" ref="K118:S118">SUM(K119:K122)</f>
        <v>0</v>
      </c>
      <c r="L118" s="50">
        <f t="shared" si="16"/>
        <v>0</v>
      </c>
      <c r="M118" s="50">
        <f t="shared" si="16"/>
        <v>0</v>
      </c>
      <c r="N118" s="50">
        <f t="shared" si="16"/>
        <v>0</v>
      </c>
      <c r="O118" s="50"/>
      <c r="P118" s="50"/>
      <c r="Q118" s="50">
        <f t="shared" si="16"/>
        <v>0</v>
      </c>
      <c r="R118" s="50">
        <f t="shared" si="16"/>
        <v>0</v>
      </c>
      <c r="S118" s="50">
        <f t="shared" si="16"/>
        <v>140000000</v>
      </c>
      <c r="T118" s="182"/>
    </row>
    <row r="119" spans="2:20" s="14" customFormat="1" ht="12.75" customHeight="1">
      <c r="B119" s="171"/>
      <c r="C119" s="88" t="s">
        <v>702</v>
      </c>
      <c r="D119" s="72" t="s">
        <v>703</v>
      </c>
      <c r="E119" s="18" t="s">
        <v>503</v>
      </c>
      <c r="F119" s="34"/>
      <c r="G119" s="21"/>
      <c r="H119" s="21"/>
      <c r="I119" s="21"/>
      <c r="J119" s="51"/>
      <c r="K119" s="29">
        <f aca="true" t="shared" si="17" ref="K119:S119">SUM(K120:K124)</f>
        <v>0</v>
      </c>
      <c r="L119" s="29">
        <f t="shared" si="17"/>
        <v>0</v>
      </c>
      <c r="M119" s="29">
        <f t="shared" si="17"/>
        <v>0</v>
      </c>
      <c r="N119" s="29">
        <f t="shared" si="17"/>
        <v>0</v>
      </c>
      <c r="O119" s="29">
        <v>0</v>
      </c>
      <c r="P119" s="29">
        <v>25000000</v>
      </c>
      <c r="Q119" s="29">
        <f t="shared" si="17"/>
        <v>0</v>
      </c>
      <c r="R119" s="29">
        <f t="shared" si="17"/>
        <v>0</v>
      </c>
      <c r="S119" s="29">
        <f t="shared" si="17"/>
        <v>140000000</v>
      </c>
      <c r="T119" s="32"/>
    </row>
    <row r="120" spans="2:20" ht="12.75">
      <c r="B120" s="171"/>
      <c r="C120" s="98" t="s">
        <v>704</v>
      </c>
      <c r="D120" s="72" t="s">
        <v>705</v>
      </c>
      <c r="E120" s="18" t="s">
        <v>503</v>
      </c>
      <c r="F120" s="34"/>
      <c r="G120" s="21"/>
      <c r="H120" s="21"/>
      <c r="I120" s="21"/>
      <c r="J120" s="51"/>
      <c r="K120" s="29">
        <v>0</v>
      </c>
      <c r="L120" s="29">
        <v>0</v>
      </c>
      <c r="M120" s="29">
        <v>0</v>
      </c>
      <c r="N120" s="29">
        <v>0</v>
      </c>
      <c r="O120" s="29">
        <v>28600000</v>
      </c>
      <c r="P120" s="29">
        <f>+J120</f>
        <v>0</v>
      </c>
      <c r="Q120" s="29">
        <v>0</v>
      </c>
      <c r="R120" s="29">
        <v>0</v>
      </c>
      <c r="S120" s="29">
        <v>0</v>
      </c>
      <c r="T120" s="184" t="s">
        <v>350</v>
      </c>
    </row>
    <row r="121" spans="2:20" ht="12.75">
      <c r="B121" s="171"/>
      <c r="C121" s="93" t="s">
        <v>706</v>
      </c>
      <c r="D121" s="71" t="s">
        <v>707</v>
      </c>
      <c r="E121" s="18" t="s">
        <v>503</v>
      </c>
      <c r="F121" s="34"/>
      <c r="G121" s="21"/>
      <c r="H121" s="21"/>
      <c r="I121" s="21"/>
      <c r="J121" s="50">
        <v>5000000</v>
      </c>
      <c r="K121" s="29">
        <v>0</v>
      </c>
      <c r="L121" s="29">
        <v>0</v>
      </c>
      <c r="M121" s="29">
        <v>0</v>
      </c>
      <c r="N121" s="29">
        <v>0</v>
      </c>
      <c r="O121" s="29">
        <v>0</v>
      </c>
      <c r="P121" s="29"/>
      <c r="Q121" s="29">
        <v>0</v>
      </c>
      <c r="R121" s="29">
        <v>0</v>
      </c>
      <c r="S121" s="29">
        <v>0</v>
      </c>
      <c r="T121" s="184"/>
    </row>
    <row r="122" spans="2:20" ht="12.75">
      <c r="B122" s="171"/>
      <c r="C122" s="88" t="s">
        <v>708</v>
      </c>
      <c r="D122" s="72" t="s">
        <v>685</v>
      </c>
      <c r="E122" s="18" t="s">
        <v>503</v>
      </c>
      <c r="F122" s="34"/>
      <c r="G122" s="21"/>
      <c r="H122" s="21"/>
      <c r="I122" s="21"/>
      <c r="J122" s="51"/>
      <c r="K122" s="29">
        <v>0</v>
      </c>
      <c r="L122" s="29">
        <v>0</v>
      </c>
      <c r="M122" s="29">
        <v>0</v>
      </c>
      <c r="N122" s="29">
        <v>0</v>
      </c>
      <c r="O122" s="29">
        <f>+J122</f>
        <v>0</v>
      </c>
      <c r="P122" s="29">
        <v>5000000</v>
      </c>
      <c r="Q122" s="29">
        <v>0</v>
      </c>
      <c r="R122" s="29">
        <v>0</v>
      </c>
      <c r="S122" s="29">
        <v>0</v>
      </c>
      <c r="T122" s="184"/>
    </row>
    <row r="123" spans="2:20" s="150" customFormat="1" ht="12.75">
      <c r="B123" s="171"/>
      <c r="C123" s="144" t="s">
        <v>709</v>
      </c>
      <c r="D123" s="124" t="s">
        <v>710</v>
      </c>
      <c r="E123" s="125" t="s">
        <v>503</v>
      </c>
      <c r="F123" s="148"/>
      <c r="G123" s="149"/>
      <c r="H123" s="149"/>
      <c r="I123" s="149"/>
      <c r="J123" s="147">
        <v>150000000</v>
      </c>
      <c r="K123" s="147">
        <f aca="true" t="shared" si="18" ref="K123:S123">SUM(K124:K127)</f>
        <v>0</v>
      </c>
      <c r="L123" s="147">
        <f t="shared" si="18"/>
        <v>0</v>
      </c>
      <c r="M123" s="147">
        <f t="shared" si="18"/>
        <v>0</v>
      </c>
      <c r="N123" s="147">
        <f t="shared" si="18"/>
        <v>0</v>
      </c>
      <c r="O123" s="147">
        <f t="shared" si="18"/>
        <v>0</v>
      </c>
      <c r="P123" s="147"/>
      <c r="Q123" s="147">
        <f t="shared" si="18"/>
        <v>0</v>
      </c>
      <c r="R123" s="147">
        <f t="shared" si="18"/>
        <v>0</v>
      </c>
      <c r="S123" s="147">
        <f t="shared" si="18"/>
        <v>140000000</v>
      </c>
      <c r="T123" s="184"/>
    </row>
    <row r="124" spans="2:20" ht="242.25">
      <c r="B124" s="171"/>
      <c r="C124" s="88" t="s">
        <v>711</v>
      </c>
      <c r="D124" s="72" t="s">
        <v>713</v>
      </c>
      <c r="E124" s="18" t="s">
        <v>503</v>
      </c>
      <c r="F124" s="103" t="s">
        <v>860</v>
      </c>
      <c r="G124" s="119" t="s">
        <v>861</v>
      </c>
      <c r="H124" s="119" t="s">
        <v>862</v>
      </c>
      <c r="I124" s="57" t="s">
        <v>863</v>
      </c>
      <c r="J124" s="51"/>
      <c r="K124" s="29">
        <v>0</v>
      </c>
      <c r="L124" s="29">
        <v>0</v>
      </c>
      <c r="M124" s="29">
        <v>0</v>
      </c>
      <c r="N124" s="29">
        <v>0</v>
      </c>
      <c r="O124" s="29">
        <v>0</v>
      </c>
      <c r="P124" s="29">
        <v>80000000</v>
      </c>
      <c r="Q124" s="29">
        <v>0</v>
      </c>
      <c r="R124" s="29">
        <v>0</v>
      </c>
      <c r="S124" s="29">
        <v>0</v>
      </c>
      <c r="T124" s="184"/>
    </row>
    <row r="125" spans="2:20" s="14" customFormat="1" ht="63" customHeight="1">
      <c r="B125" s="171"/>
      <c r="C125" s="88" t="s">
        <v>712</v>
      </c>
      <c r="D125" s="72" t="s">
        <v>715</v>
      </c>
      <c r="E125" s="18" t="s">
        <v>503</v>
      </c>
      <c r="F125" s="139" t="s">
        <v>866</v>
      </c>
      <c r="G125" s="21"/>
      <c r="H125" s="21"/>
      <c r="I125" s="21"/>
      <c r="J125" s="51"/>
      <c r="K125" s="29">
        <f aca="true" t="shared" si="19" ref="K125:S125">SUM(K126:K128)</f>
        <v>0</v>
      </c>
      <c r="L125" s="29">
        <f t="shared" si="19"/>
        <v>0</v>
      </c>
      <c r="M125" s="29">
        <f t="shared" si="19"/>
        <v>0</v>
      </c>
      <c r="N125" s="29">
        <f t="shared" si="19"/>
        <v>0</v>
      </c>
      <c r="O125" s="29">
        <v>0</v>
      </c>
      <c r="P125" s="29">
        <v>40000000</v>
      </c>
      <c r="Q125" s="29">
        <f t="shared" si="19"/>
        <v>0</v>
      </c>
      <c r="R125" s="29">
        <f t="shared" si="19"/>
        <v>0</v>
      </c>
      <c r="S125" s="29">
        <f t="shared" si="19"/>
        <v>140000000</v>
      </c>
      <c r="T125" s="184"/>
    </row>
    <row r="126" spans="2:20" ht="242.25">
      <c r="B126" s="171"/>
      <c r="C126" s="88" t="s">
        <v>714</v>
      </c>
      <c r="D126" s="72" t="s">
        <v>713</v>
      </c>
      <c r="E126" s="18" t="s">
        <v>503</v>
      </c>
      <c r="F126" s="103" t="s">
        <v>864</v>
      </c>
      <c r="G126" s="119" t="s">
        <v>861</v>
      </c>
      <c r="H126" s="119" t="s">
        <v>862</v>
      </c>
      <c r="I126" s="57" t="s">
        <v>865</v>
      </c>
      <c r="J126" s="51"/>
      <c r="K126" s="29">
        <v>0</v>
      </c>
      <c r="L126" s="29">
        <v>0</v>
      </c>
      <c r="M126" s="29">
        <v>0</v>
      </c>
      <c r="N126" s="29">
        <v>0</v>
      </c>
      <c r="O126" s="29">
        <v>0</v>
      </c>
      <c r="P126" s="29">
        <v>30000000</v>
      </c>
      <c r="Q126" s="29">
        <v>0</v>
      </c>
      <c r="R126" s="29">
        <v>0</v>
      </c>
      <c r="S126" s="29">
        <v>0</v>
      </c>
      <c r="T126" s="184"/>
    </row>
    <row r="127" spans="2:20" s="130" customFormat="1" ht="12.75">
      <c r="B127" s="171"/>
      <c r="C127" s="144" t="s">
        <v>716</v>
      </c>
      <c r="D127" s="124" t="s">
        <v>717</v>
      </c>
      <c r="E127" s="125" t="s">
        <v>503</v>
      </c>
      <c r="F127" s="145"/>
      <c r="G127" s="146"/>
      <c r="H127" s="146"/>
      <c r="I127" s="146"/>
      <c r="J127" s="147">
        <v>141071788</v>
      </c>
      <c r="K127" s="128">
        <v>0</v>
      </c>
      <c r="L127" s="128">
        <v>0</v>
      </c>
      <c r="M127" s="128">
        <v>0</v>
      </c>
      <c r="N127" s="128">
        <v>0</v>
      </c>
      <c r="O127" s="128">
        <v>0</v>
      </c>
      <c r="P127" s="128">
        <f>+J127</f>
        <v>141071788</v>
      </c>
      <c r="Q127" s="128">
        <v>0</v>
      </c>
      <c r="R127" s="128">
        <v>0</v>
      </c>
      <c r="S127" s="128">
        <v>0</v>
      </c>
      <c r="T127" s="184"/>
    </row>
    <row r="128" spans="2:20" s="54" customFormat="1" ht="25.5">
      <c r="B128" s="171"/>
      <c r="C128" s="88" t="s">
        <v>718</v>
      </c>
      <c r="D128" s="72" t="s">
        <v>722</v>
      </c>
      <c r="E128" s="18" t="s">
        <v>503</v>
      </c>
      <c r="F128" s="139" t="s">
        <v>870</v>
      </c>
      <c r="G128" s="53"/>
      <c r="H128" s="53"/>
      <c r="I128" s="53"/>
      <c r="J128" s="50"/>
      <c r="K128" s="50">
        <f aca="true" t="shared" si="20" ref="K128:S128">+K129+K130+K131</f>
        <v>0</v>
      </c>
      <c r="L128" s="50">
        <f t="shared" si="20"/>
        <v>0</v>
      </c>
      <c r="M128" s="50">
        <f t="shared" si="20"/>
        <v>0</v>
      </c>
      <c r="N128" s="50">
        <f t="shared" si="20"/>
        <v>0</v>
      </c>
      <c r="O128" s="50"/>
      <c r="P128" s="50">
        <f t="shared" si="20"/>
        <v>0</v>
      </c>
      <c r="Q128" s="50">
        <f t="shared" si="20"/>
        <v>0</v>
      </c>
      <c r="R128" s="50">
        <f t="shared" si="20"/>
        <v>0</v>
      </c>
      <c r="S128" s="50">
        <f t="shared" si="20"/>
        <v>140000000</v>
      </c>
      <c r="T128" s="184"/>
    </row>
    <row r="129" spans="2:20" s="14" customFormat="1" ht="267.75">
      <c r="B129" s="171"/>
      <c r="C129" s="88" t="s">
        <v>719</v>
      </c>
      <c r="D129" s="72" t="s">
        <v>723</v>
      </c>
      <c r="E129" s="18" t="s">
        <v>503</v>
      </c>
      <c r="F129" s="103" t="s">
        <v>871</v>
      </c>
      <c r="G129" s="119" t="s">
        <v>872</v>
      </c>
      <c r="H129" s="119" t="s">
        <v>873</v>
      </c>
      <c r="I129" s="57" t="s">
        <v>874</v>
      </c>
      <c r="J129" s="51"/>
      <c r="K129" s="29">
        <v>0</v>
      </c>
      <c r="L129" s="29">
        <f>SUM(L130:L135)</f>
        <v>0</v>
      </c>
      <c r="M129" s="29">
        <f>SUM(M130:M135)</f>
        <v>0</v>
      </c>
      <c r="N129" s="29">
        <f>SUM(N130:N135)</f>
        <v>0</v>
      </c>
      <c r="O129" s="29">
        <v>86071788</v>
      </c>
      <c r="P129" s="29">
        <f>+J129</f>
        <v>0</v>
      </c>
      <c r="Q129" s="29">
        <f>SUM(Q130:Q135)</f>
        <v>0</v>
      </c>
      <c r="R129" s="29">
        <f>SUM(R130:R135)</f>
        <v>0</v>
      </c>
      <c r="S129" s="29">
        <f>SUM(S130:S135)</f>
        <v>140000000</v>
      </c>
      <c r="T129" s="184"/>
    </row>
    <row r="130" spans="2:20" ht="114.75">
      <c r="B130" s="171"/>
      <c r="C130" s="88" t="s">
        <v>720</v>
      </c>
      <c r="D130" s="72" t="s">
        <v>724</v>
      </c>
      <c r="E130" s="18" t="s">
        <v>503</v>
      </c>
      <c r="F130" s="103" t="s">
        <v>867</v>
      </c>
      <c r="G130" s="119" t="s">
        <v>868</v>
      </c>
      <c r="H130" s="21"/>
      <c r="I130" s="57" t="s">
        <v>869</v>
      </c>
      <c r="J130" s="51"/>
      <c r="K130" s="29">
        <v>0</v>
      </c>
      <c r="L130" s="29">
        <v>0</v>
      </c>
      <c r="M130" s="29">
        <v>0</v>
      </c>
      <c r="N130" s="29">
        <v>0</v>
      </c>
      <c r="O130" s="29">
        <v>30000000</v>
      </c>
      <c r="P130" s="29">
        <f>+J130</f>
        <v>0</v>
      </c>
      <c r="Q130" s="29">
        <v>0</v>
      </c>
      <c r="R130" s="29">
        <v>0</v>
      </c>
      <c r="S130" s="29">
        <v>0</v>
      </c>
      <c r="T130" s="184"/>
    </row>
    <row r="131" spans="2:20" ht="12.75">
      <c r="B131" s="171"/>
      <c r="C131" s="88" t="s">
        <v>721</v>
      </c>
      <c r="D131" s="72" t="s">
        <v>725</v>
      </c>
      <c r="E131" s="18" t="s">
        <v>503</v>
      </c>
      <c r="F131" s="142"/>
      <c r="G131" s="21"/>
      <c r="H131" s="21"/>
      <c r="I131" s="21"/>
      <c r="J131" s="51"/>
      <c r="K131" s="29">
        <v>0</v>
      </c>
      <c r="L131" s="29">
        <v>0</v>
      </c>
      <c r="M131" s="29">
        <v>0</v>
      </c>
      <c r="N131" s="29">
        <v>0</v>
      </c>
      <c r="O131" s="29">
        <v>25000000</v>
      </c>
      <c r="P131" s="29">
        <v>0</v>
      </c>
      <c r="Q131" s="29">
        <v>0</v>
      </c>
      <c r="R131" s="29">
        <v>0</v>
      </c>
      <c r="S131" s="29">
        <v>0</v>
      </c>
      <c r="T131" s="184"/>
    </row>
    <row r="132" spans="2:20" s="91" customFormat="1" ht="12.75">
      <c r="B132" s="171"/>
      <c r="C132" s="92" t="s">
        <v>726</v>
      </c>
      <c r="D132" s="85" t="s">
        <v>727</v>
      </c>
      <c r="E132" s="74" t="s">
        <v>503</v>
      </c>
      <c r="F132" s="99"/>
      <c r="G132" s="90"/>
      <c r="H132" s="90"/>
      <c r="I132" s="90"/>
      <c r="J132" s="86">
        <v>170768000</v>
      </c>
      <c r="K132" s="86">
        <f aca="true" t="shared" si="21" ref="K132:S132">+K133+K134+K135</f>
        <v>0</v>
      </c>
      <c r="L132" s="86">
        <f t="shared" si="21"/>
        <v>0</v>
      </c>
      <c r="M132" s="86">
        <f t="shared" si="21"/>
        <v>0</v>
      </c>
      <c r="N132" s="86">
        <f t="shared" si="21"/>
        <v>0</v>
      </c>
      <c r="O132" s="86">
        <f t="shared" si="21"/>
        <v>0</v>
      </c>
      <c r="P132" s="86"/>
      <c r="Q132" s="86">
        <f t="shared" si="21"/>
        <v>0</v>
      </c>
      <c r="R132" s="86">
        <f t="shared" si="21"/>
        <v>0</v>
      </c>
      <c r="S132" s="86">
        <f t="shared" si="21"/>
        <v>70000000</v>
      </c>
      <c r="T132" s="184"/>
    </row>
    <row r="133" spans="2:20" ht="12.75">
      <c r="B133" s="171"/>
      <c r="C133" s="88" t="s">
        <v>728</v>
      </c>
      <c r="D133" s="72" t="s">
        <v>731</v>
      </c>
      <c r="E133" s="18" t="s">
        <v>503</v>
      </c>
      <c r="F133" s="34"/>
      <c r="G133" s="21"/>
      <c r="H133" s="21"/>
      <c r="I133" s="21"/>
      <c r="J133" s="51"/>
      <c r="K133" s="29">
        <v>0</v>
      </c>
      <c r="L133" s="29">
        <v>0</v>
      </c>
      <c r="M133" s="29">
        <v>0</v>
      </c>
      <c r="N133" s="29">
        <v>0</v>
      </c>
      <c r="O133" s="29">
        <v>0</v>
      </c>
      <c r="P133" s="29">
        <v>35568000</v>
      </c>
      <c r="Q133" s="29">
        <v>0</v>
      </c>
      <c r="R133" s="29">
        <v>0</v>
      </c>
      <c r="S133" s="29">
        <v>0</v>
      </c>
      <c r="T133" s="184"/>
    </row>
    <row r="134" spans="2:20" ht="114.75">
      <c r="B134" s="171"/>
      <c r="C134" s="88" t="s">
        <v>729</v>
      </c>
      <c r="D134" s="72" t="s">
        <v>732</v>
      </c>
      <c r="E134" s="18" t="s">
        <v>503</v>
      </c>
      <c r="F134" s="103" t="s">
        <v>875</v>
      </c>
      <c r="G134" s="119" t="s">
        <v>876</v>
      </c>
      <c r="H134" s="119" t="s">
        <v>778</v>
      </c>
      <c r="I134" s="57" t="s">
        <v>877</v>
      </c>
      <c r="J134" s="51"/>
      <c r="K134" s="29">
        <v>0</v>
      </c>
      <c r="L134" s="29">
        <v>0</v>
      </c>
      <c r="M134" s="29">
        <v>0</v>
      </c>
      <c r="N134" s="29">
        <v>0</v>
      </c>
      <c r="O134" s="29">
        <v>0</v>
      </c>
      <c r="P134" s="29">
        <v>65200000</v>
      </c>
      <c r="Q134" s="29">
        <v>0</v>
      </c>
      <c r="R134" s="29">
        <v>0</v>
      </c>
      <c r="S134" s="29">
        <v>0</v>
      </c>
      <c r="T134" s="184"/>
    </row>
    <row r="135" spans="2:20" ht="12.75">
      <c r="B135" s="172"/>
      <c r="C135" s="88" t="s">
        <v>730</v>
      </c>
      <c r="D135" s="72" t="s">
        <v>733</v>
      </c>
      <c r="E135" s="18" t="s">
        <v>503</v>
      </c>
      <c r="F135" s="34"/>
      <c r="G135" s="21"/>
      <c r="H135" s="21"/>
      <c r="I135" s="21"/>
      <c r="J135" s="51"/>
      <c r="K135" s="29">
        <f>+J135</f>
        <v>0</v>
      </c>
      <c r="L135" s="29">
        <v>0</v>
      </c>
      <c r="M135" s="29">
        <v>0</v>
      </c>
      <c r="N135" s="29">
        <v>0</v>
      </c>
      <c r="O135" s="29">
        <v>0</v>
      </c>
      <c r="P135" s="29">
        <v>0</v>
      </c>
      <c r="Q135" s="29">
        <v>0</v>
      </c>
      <c r="R135" s="29">
        <v>0</v>
      </c>
      <c r="S135" s="29">
        <v>70000000</v>
      </c>
      <c r="T135" s="184"/>
    </row>
    <row r="136" spans="2:20" ht="12.75">
      <c r="B136" s="159"/>
      <c r="C136" s="27"/>
      <c r="D136" s="27"/>
      <c r="E136" s="18" t="s">
        <v>503</v>
      </c>
      <c r="F136" s="34"/>
      <c r="G136" s="21"/>
      <c r="H136" s="21"/>
      <c r="I136" s="21"/>
      <c r="J136" s="31"/>
      <c r="K136" s="31">
        <f aca="true" t="shared" si="22" ref="K136:S136">SUM(K137:K138)</f>
        <v>0</v>
      </c>
      <c r="L136" s="31">
        <f t="shared" si="22"/>
        <v>0</v>
      </c>
      <c r="M136" s="31">
        <f t="shared" si="22"/>
        <v>0</v>
      </c>
      <c r="N136" s="31">
        <f t="shared" si="22"/>
        <v>0</v>
      </c>
      <c r="O136" s="31">
        <f t="shared" si="22"/>
        <v>0</v>
      </c>
      <c r="P136" s="31">
        <f t="shared" si="22"/>
        <v>0</v>
      </c>
      <c r="Q136" s="31">
        <f t="shared" si="22"/>
        <v>0</v>
      </c>
      <c r="R136" s="31">
        <f t="shared" si="22"/>
        <v>0</v>
      </c>
      <c r="S136" s="31">
        <f t="shared" si="22"/>
        <v>0</v>
      </c>
      <c r="T136" s="159" t="s">
        <v>349</v>
      </c>
    </row>
    <row r="137" spans="2:20" ht="12.75">
      <c r="B137" s="159"/>
      <c r="C137" s="26"/>
      <c r="D137" s="26"/>
      <c r="E137" s="18" t="s">
        <v>503</v>
      </c>
      <c r="F137" s="34"/>
      <c r="G137" s="21"/>
      <c r="H137" s="21"/>
      <c r="I137" s="21"/>
      <c r="J137" s="30"/>
      <c r="K137" s="31"/>
      <c r="L137" s="31"/>
      <c r="M137" s="29"/>
      <c r="N137" s="29"/>
      <c r="O137" s="29"/>
      <c r="P137" s="29"/>
      <c r="Q137" s="49">
        <f>+J137</f>
        <v>0</v>
      </c>
      <c r="R137" s="29"/>
      <c r="S137" s="48"/>
      <c r="T137" s="159"/>
    </row>
    <row r="138" spans="2:20" ht="12.75">
      <c r="B138" s="159"/>
      <c r="C138" s="26"/>
      <c r="D138" s="26"/>
      <c r="E138" s="18" t="s">
        <v>503</v>
      </c>
      <c r="F138" s="34"/>
      <c r="G138" s="21"/>
      <c r="H138" s="21"/>
      <c r="I138" s="21"/>
      <c r="J138" s="30"/>
      <c r="K138" s="31"/>
      <c r="L138" s="31"/>
      <c r="M138" s="29"/>
      <c r="N138" s="29"/>
      <c r="O138" s="29">
        <f>+J138</f>
        <v>0</v>
      </c>
      <c r="P138" s="29"/>
      <c r="Q138" s="49">
        <v>0</v>
      </c>
      <c r="R138" s="29"/>
      <c r="S138" s="48"/>
      <c r="T138" s="159"/>
    </row>
    <row r="139" spans="2:20" ht="13.5" thickBot="1">
      <c r="B139" s="5"/>
      <c r="C139" s="5"/>
      <c r="D139" s="16" t="s">
        <v>27</v>
      </c>
      <c r="E139" s="17"/>
      <c r="F139" s="17"/>
      <c r="G139" s="22"/>
      <c r="H139" s="22"/>
      <c r="I139" s="22"/>
      <c r="J139" s="47">
        <f>SUM(J6:J138)</f>
        <v>10750725856</v>
      </c>
      <c r="K139" s="47">
        <f aca="true" t="shared" si="23" ref="K139:Q139">+K6+K12+K44+K81+K136</f>
        <v>0</v>
      </c>
      <c r="L139" s="47">
        <f t="shared" si="23"/>
        <v>0</v>
      </c>
      <c r="M139" s="47"/>
      <c r="N139" s="47">
        <f t="shared" si="23"/>
        <v>0</v>
      </c>
      <c r="O139" s="47"/>
      <c r="P139" s="47">
        <f t="shared" si="23"/>
        <v>0</v>
      </c>
      <c r="Q139" s="47">
        <f t="shared" si="23"/>
        <v>0</v>
      </c>
      <c r="R139" s="47"/>
      <c r="S139" s="47">
        <f>SUM(S6:S138)</f>
        <v>2848032208</v>
      </c>
      <c r="T139" s="5"/>
    </row>
    <row r="140" spans="2:20" ht="12.75">
      <c r="B140" s="5"/>
      <c r="C140" s="5"/>
      <c r="D140" s="5"/>
      <c r="E140" s="5"/>
      <c r="F140" s="5"/>
      <c r="G140" s="5"/>
      <c r="H140" s="5"/>
      <c r="I140" s="5"/>
      <c r="K140" s="5"/>
      <c r="L140" s="5"/>
      <c r="M140" s="5"/>
      <c r="N140" s="5"/>
      <c r="O140" s="5"/>
      <c r="P140" s="5"/>
      <c r="Q140" s="5"/>
      <c r="R140" s="5"/>
      <c r="S140" s="5"/>
      <c r="T140" s="5"/>
    </row>
    <row r="141" spans="2:20" ht="12.75">
      <c r="B141" s="5"/>
      <c r="C141" s="5"/>
      <c r="D141" s="5"/>
      <c r="E141" s="5"/>
      <c r="F141" s="5"/>
      <c r="G141" s="5"/>
      <c r="H141" s="5"/>
      <c r="I141" s="5"/>
      <c r="K141" s="33" t="s">
        <v>29</v>
      </c>
      <c r="L141" s="5"/>
      <c r="M141" s="5"/>
      <c r="N141" s="5"/>
      <c r="O141" s="5"/>
      <c r="P141" s="5"/>
      <c r="Q141" s="5"/>
      <c r="R141" s="5"/>
      <c r="S141" s="5"/>
      <c r="T141" s="5"/>
    </row>
    <row r="142" spans="2:20" ht="12.75">
      <c r="B142" s="5"/>
      <c r="C142" s="6"/>
      <c r="D142" s="1"/>
      <c r="E142" s="9"/>
      <c r="F142" s="5"/>
      <c r="G142" s="5"/>
      <c r="H142" s="5"/>
      <c r="I142" s="5"/>
      <c r="K142" s="5" t="s">
        <v>29</v>
      </c>
      <c r="L142" s="5"/>
      <c r="M142" s="5"/>
      <c r="N142" s="5"/>
      <c r="O142" s="5"/>
      <c r="P142" s="5"/>
      <c r="Q142" s="5"/>
      <c r="R142" s="5"/>
      <c r="S142" s="5"/>
      <c r="T142" s="5"/>
    </row>
    <row r="143" spans="2:20" ht="12.75">
      <c r="B143" s="5"/>
      <c r="C143" s="7"/>
      <c r="D143" s="2"/>
      <c r="E143" s="10"/>
      <c r="F143" s="5"/>
      <c r="G143" s="5"/>
      <c r="H143" s="5"/>
      <c r="I143" s="5"/>
      <c r="K143" s="33" t="s">
        <v>29</v>
      </c>
      <c r="L143" s="5"/>
      <c r="M143" s="5"/>
      <c r="N143" s="5"/>
      <c r="O143" s="5"/>
      <c r="P143" s="5"/>
      <c r="Q143" s="5"/>
      <c r="R143" s="5"/>
      <c r="S143" s="5"/>
      <c r="T143" s="5"/>
    </row>
    <row r="144" spans="2:20" ht="13.5" thickBot="1">
      <c r="B144" s="5"/>
      <c r="C144" s="6"/>
      <c r="D144" s="1"/>
      <c r="E144" s="9"/>
      <c r="F144" s="47"/>
      <c r="G144" s="5"/>
      <c r="H144" s="5"/>
      <c r="I144" s="5"/>
      <c r="K144" s="5"/>
      <c r="L144" s="5"/>
      <c r="M144" s="5"/>
      <c r="N144" s="5"/>
      <c r="O144" s="5"/>
      <c r="P144" s="5"/>
      <c r="Q144" s="5"/>
      <c r="R144" s="5"/>
      <c r="S144" s="5"/>
      <c r="T144" s="5"/>
    </row>
    <row r="145" spans="2:20" ht="12.75">
      <c r="B145" s="5"/>
      <c r="C145" s="7"/>
      <c r="D145" s="2"/>
      <c r="E145" s="10"/>
      <c r="F145" s="5"/>
      <c r="G145" s="5"/>
      <c r="H145" s="5"/>
      <c r="I145" s="5"/>
      <c r="K145" s="5"/>
      <c r="L145" s="5"/>
      <c r="M145" s="5"/>
      <c r="N145" s="5"/>
      <c r="O145" s="5"/>
      <c r="P145" s="5"/>
      <c r="Q145" s="5"/>
      <c r="R145" s="5"/>
      <c r="S145" s="5"/>
      <c r="T145" s="5"/>
    </row>
    <row r="146" spans="2:20" ht="12.75">
      <c r="B146" s="5"/>
      <c r="C146" s="6"/>
      <c r="D146" s="1"/>
      <c r="E146" s="9"/>
      <c r="F146" s="5"/>
      <c r="G146" s="5"/>
      <c r="H146" s="5"/>
      <c r="I146" s="5"/>
      <c r="K146" s="5"/>
      <c r="L146" s="5"/>
      <c r="M146" s="5"/>
      <c r="N146" s="5"/>
      <c r="O146" s="5"/>
      <c r="P146" s="5"/>
      <c r="Q146" s="5"/>
      <c r="R146" s="5"/>
      <c r="S146" s="5"/>
      <c r="T146" s="5"/>
    </row>
    <row r="147" spans="2:20" ht="12.75">
      <c r="B147" s="5"/>
      <c r="C147" s="7"/>
      <c r="D147" s="2"/>
      <c r="E147" s="10"/>
      <c r="F147" s="5"/>
      <c r="G147" s="5"/>
      <c r="H147" s="5"/>
      <c r="I147" s="5"/>
      <c r="K147" s="5"/>
      <c r="L147" s="5"/>
      <c r="M147" s="5"/>
      <c r="N147" s="5"/>
      <c r="O147" s="5"/>
      <c r="P147" s="5"/>
      <c r="Q147" s="5"/>
      <c r="R147" s="5"/>
      <c r="S147" s="5"/>
      <c r="T147" s="5"/>
    </row>
    <row r="148" spans="2:20" ht="12.75">
      <c r="B148" s="5"/>
      <c r="C148" s="7"/>
      <c r="D148" s="2"/>
      <c r="E148" s="10"/>
      <c r="F148" s="5"/>
      <c r="G148" s="5"/>
      <c r="H148" s="5"/>
      <c r="I148" s="5"/>
      <c r="K148" s="5"/>
      <c r="L148" s="5"/>
      <c r="M148" s="5"/>
      <c r="N148" s="5"/>
      <c r="O148" s="5"/>
      <c r="P148" s="5"/>
      <c r="Q148" s="5"/>
      <c r="R148" s="5"/>
      <c r="S148" s="5"/>
      <c r="T148" s="5"/>
    </row>
    <row r="149" spans="2:20" ht="12.75">
      <c r="B149" s="5"/>
      <c r="C149" s="7"/>
      <c r="D149" s="2"/>
      <c r="E149" s="10"/>
      <c r="F149" s="5"/>
      <c r="G149" s="5"/>
      <c r="H149" s="5"/>
      <c r="I149" s="5"/>
      <c r="K149" s="5"/>
      <c r="L149" s="5"/>
      <c r="M149" s="5"/>
      <c r="N149" s="5"/>
      <c r="O149" s="5"/>
      <c r="P149" s="5"/>
      <c r="Q149" s="5"/>
      <c r="R149" s="5"/>
      <c r="S149" s="5"/>
      <c r="T149" s="5"/>
    </row>
    <row r="150" spans="2:20" ht="12.75">
      <c r="B150" s="5"/>
      <c r="C150" s="7"/>
      <c r="D150" s="2"/>
      <c r="E150" s="10"/>
      <c r="F150" s="5"/>
      <c r="G150" s="5"/>
      <c r="H150" s="5"/>
      <c r="I150" s="5"/>
      <c r="K150" s="5"/>
      <c r="L150" s="5"/>
      <c r="M150" s="5"/>
      <c r="N150" s="5"/>
      <c r="O150" s="5"/>
      <c r="P150" s="5"/>
      <c r="Q150" s="5"/>
      <c r="R150" s="5"/>
      <c r="S150" s="5"/>
      <c r="T150" s="5"/>
    </row>
    <row r="151" spans="2:20" ht="12.75">
      <c r="B151" s="5"/>
      <c r="C151" s="6"/>
      <c r="D151" s="1"/>
      <c r="E151" s="9"/>
      <c r="F151" s="5"/>
      <c r="G151" s="5"/>
      <c r="H151" s="5"/>
      <c r="I151" s="5"/>
      <c r="K151" s="5"/>
      <c r="L151" s="5"/>
      <c r="M151" s="5"/>
      <c r="N151" s="5"/>
      <c r="O151" s="5"/>
      <c r="P151" s="5"/>
      <c r="Q151" s="5"/>
      <c r="R151" s="5"/>
      <c r="S151" s="5"/>
      <c r="T151" s="5"/>
    </row>
    <row r="152" spans="2:20" ht="12.75">
      <c r="B152" s="5"/>
      <c r="C152" s="2"/>
      <c r="D152" s="2"/>
      <c r="E152" s="10"/>
      <c r="F152" s="5"/>
      <c r="G152" s="5"/>
      <c r="H152" s="5"/>
      <c r="I152" s="5"/>
      <c r="K152" s="5"/>
      <c r="L152" s="5"/>
      <c r="M152" s="5"/>
      <c r="N152" s="5"/>
      <c r="O152" s="5"/>
      <c r="P152" s="5"/>
      <c r="Q152" s="5"/>
      <c r="R152" s="5"/>
      <c r="S152" s="5"/>
      <c r="T152" s="5"/>
    </row>
    <row r="153" spans="2:20" ht="12.75">
      <c r="B153" s="5"/>
      <c r="C153" s="2"/>
      <c r="D153" s="2"/>
      <c r="E153" s="10"/>
      <c r="F153" s="5"/>
      <c r="G153" s="5"/>
      <c r="H153" s="5"/>
      <c r="I153" s="5"/>
      <c r="K153" s="5"/>
      <c r="L153" s="5"/>
      <c r="M153" s="5"/>
      <c r="N153" s="5"/>
      <c r="O153" s="5"/>
      <c r="P153" s="5"/>
      <c r="Q153" s="5"/>
      <c r="R153" s="5"/>
      <c r="S153" s="5"/>
      <c r="T153" s="5"/>
    </row>
    <row r="154" spans="3:12" ht="12.75">
      <c r="C154" s="11"/>
      <c r="D154" s="1"/>
      <c r="E154" s="3"/>
      <c r="F154" s="12"/>
      <c r="G154" s="14"/>
      <c r="H154" s="14"/>
      <c r="I154" s="14"/>
      <c r="K154" s="14"/>
      <c r="L154" s="14"/>
    </row>
    <row r="155" spans="3:12" ht="12.75">
      <c r="C155" s="11"/>
      <c r="D155" s="2"/>
      <c r="E155" s="4"/>
      <c r="F155" s="13"/>
      <c r="G155" s="14"/>
      <c r="H155" s="14"/>
      <c r="I155" s="14"/>
      <c r="K155" s="14"/>
      <c r="L155" s="14"/>
    </row>
    <row r="156" spans="3:5" ht="12.75">
      <c r="C156" s="8"/>
      <c r="D156" s="2"/>
      <c r="E156" s="4"/>
    </row>
    <row r="157" spans="3:5" ht="12.75">
      <c r="C157" s="8"/>
      <c r="D157" s="2"/>
      <c r="E157" s="4"/>
    </row>
    <row r="158" spans="3:5" ht="12.75">
      <c r="C158" s="8"/>
      <c r="D158" s="2"/>
      <c r="E158" s="4"/>
    </row>
    <row r="159" spans="3:5" ht="12.75">
      <c r="C159" s="8"/>
      <c r="D159" s="143"/>
      <c r="E159" s="4"/>
    </row>
    <row r="160" spans="3:5" ht="12.75">
      <c r="C160" s="8"/>
      <c r="D160" s="2"/>
      <c r="E160" s="4"/>
    </row>
    <row r="161" spans="3:5" ht="12.75">
      <c r="C161" s="8"/>
      <c r="D161" s="2"/>
      <c r="E161" s="4"/>
    </row>
    <row r="162" spans="3:5" ht="12.75">
      <c r="C162" s="8"/>
      <c r="D162" s="2"/>
      <c r="E162" s="4"/>
    </row>
    <row r="163" spans="3:5" ht="12.75">
      <c r="C163" s="8"/>
      <c r="D163" s="2"/>
      <c r="E163" s="4"/>
    </row>
    <row r="164" spans="3:5" ht="12.75">
      <c r="C164" s="8"/>
      <c r="D164" s="2"/>
      <c r="E164" s="4"/>
    </row>
    <row r="165" spans="3:5" ht="12.75">
      <c r="C165" s="8"/>
      <c r="D165" s="2"/>
      <c r="E165" s="4"/>
    </row>
    <row r="166" spans="3:5" ht="12.75">
      <c r="C166" s="8"/>
      <c r="D166" s="2"/>
      <c r="E166" s="4"/>
    </row>
    <row r="167" spans="3:5" ht="12.75">
      <c r="C167" s="8"/>
      <c r="D167" s="2"/>
      <c r="E167" s="4"/>
    </row>
    <row r="168" spans="3:5" ht="12.75">
      <c r="C168" s="8"/>
      <c r="D168" s="2"/>
      <c r="E168" s="4"/>
    </row>
    <row r="169" spans="3:5" ht="12.75">
      <c r="C169" s="8"/>
      <c r="D169" s="2"/>
      <c r="E169" s="4"/>
    </row>
    <row r="170" spans="3:5" ht="12.75">
      <c r="C170" s="8"/>
      <c r="D170" s="2"/>
      <c r="E170" s="4"/>
    </row>
    <row r="171" spans="3:11" ht="12.75">
      <c r="C171" s="8"/>
      <c r="D171" s="2"/>
      <c r="E171" s="4"/>
      <c r="K171" s="130"/>
    </row>
    <row r="172" spans="3:5" ht="12.75">
      <c r="C172" s="8"/>
      <c r="D172" s="2"/>
      <c r="E172" s="4"/>
    </row>
    <row r="173" spans="3:5" ht="12.75">
      <c r="C173" s="8"/>
      <c r="D173" s="2"/>
      <c r="E173" s="4"/>
    </row>
    <row r="174" spans="3:5" ht="12.75">
      <c r="C174" s="8"/>
      <c r="D174" s="2"/>
      <c r="E174" s="4"/>
    </row>
    <row r="175" spans="3:5" ht="12.75">
      <c r="C175" s="8"/>
      <c r="D175" s="2"/>
      <c r="E175" s="4"/>
    </row>
    <row r="176" spans="3:5" ht="12.75">
      <c r="C176" s="8"/>
      <c r="D176" s="2"/>
      <c r="E176" s="4"/>
    </row>
    <row r="177" spans="3:5" ht="12.75">
      <c r="C177" s="8"/>
      <c r="D177" s="2"/>
      <c r="E177" s="4"/>
    </row>
    <row r="178" spans="3:5" ht="12.75">
      <c r="C178" s="8"/>
      <c r="D178" s="2"/>
      <c r="E178" s="4"/>
    </row>
    <row r="179" spans="3:5" ht="12.75">
      <c r="C179" s="8"/>
      <c r="D179" s="2"/>
      <c r="E179" s="4"/>
    </row>
    <row r="180" spans="3:5" ht="12.75">
      <c r="C180" s="8"/>
      <c r="D180" s="2"/>
      <c r="E180" s="4"/>
    </row>
    <row r="181" spans="3:5" ht="12.75">
      <c r="C181" s="8"/>
      <c r="D181" s="2"/>
      <c r="E181" s="4"/>
    </row>
    <row r="182" spans="3:5" ht="12.75">
      <c r="C182" s="8"/>
      <c r="D182" s="2"/>
      <c r="E182" s="4"/>
    </row>
    <row r="183" spans="3:5" ht="12.75">
      <c r="C183" s="8"/>
      <c r="D183" s="2"/>
      <c r="E183" s="4"/>
    </row>
  </sheetData>
  <sheetProtection/>
  <mergeCells count="38">
    <mergeCell ref="I44:I45"/>
    <mergeCell ref="G53:G55"/>
    <mergeCell ref="H53:H55"/>
    <mergeCell ref="I53:I54"/>
    <mergeCell ref="F60:F62"/>
    <mergeCell ref="G60:G62"/>
    <mergeCell ref="H60:H62"/>
    <mergeCell ref="T82:T99"/>
    <mergeCell ref="T100:T118"/>
    <mergeCell ref="T136:T138"/>
    <mergeCell ref="T67:T73"/>
    <mergeCell ref="T74:T80"/>
    <mergeCell ref="T120:T135"/>
    <mergeCell ref="B1:T1"/>
    <mergeCell ref="B2:B4"/>
    <mergeCell ref="J2:J4"/>
    <mergeCell ref="R3:R4"/>
    <mergeCell ref="S3:S4"/>
    <mergeCell ref="T2:T4"/>
    <mergeCell ref="C3:G3"/>
    <mergeCell ref="H3:I3"/>
    <mergeCell ref="B136:B138"/>
    <mergeCell ref="B6:B10"/>
    <mergeCell ref="B67:B73"/>
    <mergeCell ref="B74:B80"/>
    <mergeCell ref="B12:B43"/>
    <mergeCell ref="B44:B52"/>
    <mergeCell ref="B81:B135"/>
    <mergeCell ref="T12:T43"/>
    <mergeCell ref="T45:T52"/>
    <mergeCell ref="C2:I2"/>
    <mergeCell ref="K2:S2"/>
    <mergeCell ref="T6:T10"/>
    <mergeCell ref="M3:Q3"/>
    <mergeCell ref="K3:L3"/>
    <mergeCell ref="F13:F14"/>
    <mergeCell ref="H13:H14"/>
    <mergeCell ref="I23:I24"/>
  </mergeCells>
  <printOptions horizontalCentered="1"/>
  <pageMargins left="0.75" right="0.984251968503937" top="0.07874015748031496" bottom="0.07874015748031496" header="0" footer="0"/>
  <pageSetup horizontalDpi="120" verticalDpi="120" orientation="landscape" paperSize="5" scale="64" r:id="rId1"/>
</worksheet>
</file>

<file path=xl/worksheets/sheet2.xml><?xml version="1.0" encoding="utf-8"?>
<worksheet xmlns="http://schemas.openxmlformats.org/spreadsheetml/2006/main" xmlns:r="http://schemas.openxmlformats.org/officeDocument/2006/relationships">
  <dimension ref="A1:C262"/>
  <sheetViews>
    <sheetView zoomScalePageLayoutView="0" workbookViewId="0" topLeftCell="A220">
      <selection activeCell="A262" sqref="A262"/>
    </sheetView>
  </sheetViews>
  <sheetFormatPr defaultColWidth="11.421875" defaultRowHeight="12.75"/>
  <cols>
    <col min="1" max="1" width="12.421875" style="23" bestFit="1" customWidth="1"/>
    <col min="2" max="2" width="70.8515625" style="23" customWidth="1"/>
    <col min="3" max="3" width="23.57421875" style="23" bestFit="1" customWidth="1"/>
  </cols>
  <sheetData>
    <row r="1" spans="1:3" ht="14.25">
      <c r="A1" s="37" t="s">
        <v>30</v>
      </c>
      <c r="B1" s="37" t="s">
        <v>31</v>
      </c>
      <c r="C1" s="38" t="s">
        <v>32</v>
      </c>
    </row>
    <row r="2" spans="1:3" ht="14.25">
      <c r="A2" s="39" t="s">
        <v>33</v>
      </c>
      <c r="B2" s="40" t="s">
        <v>34</v>
      </c>
      <c r="C2" s="41">
        <f>+C3+C27+C53+C90+C113+C120+C148+C150+C152+C154+C183+C185+C192+C198+C205+C210+C251</f>
        <v>2948946443</v>
      </c>
    </row>
    <row r="3" spans="1:3" ht="14.25">
      <c r="A3" s="40" t="s">
        <v>254</v>
      </c>
      <c r="B3" s="40" t="s">
        <v>255</v>
      </c>
      <c r="C3" s="42">
        <f>+C4+C14+C18</f>
        <v>94133945</v>
      </c>
    </row>
    <row r="4" spans="1:3" ht="14.25">
      <c r="A4" s="40" t="s">
        <v>256</v>
      </c>
      <c r="B4" s="40" t="s">
        <v>38</v>
      </c>
      <c r="C4" s="41">
        <f>SUM(C5:C13)</f>
        <v>73105385</v>
      </c>
    </row>
    <row r="5" spans="1:3" ht="14.25">
      <c r="A5" s="39" t="s">
        <v>257</v>
      </c>
      <c r="B5" s="39" t="s">
        <v>258</v>
      </c>
      <c r="C5" s="43">
        <v>7234656</v>
      </c>
    </row>
    <row r="6" spans="1:3" ht="14.25">
      <c r="A6" s="39" t="s">
        <v>259</v>
      </c>
      <c r="B6" s="39" t="s">
        <v>42</v>
      </c>
      <c r="C6" s="43">
        <v>301444</v>
      </c>
    </row>
    <row r="7" spans="1:3" ht="14.25">
      <c r="A7" s="39" t="s">
        <v>260</v>
      </c>
      <c r="B7" s="39" t="s">
        <v>46</v>
      </c>
      <c r="C7" s="43">
        <v>686400</v>
      </c>
    </row>
    <row r="8" spans="1:3" ht="14.25">
      <c r="A8" s="39" t="s">
        <v>261</v>
      </c>
      <c r="B8" s="39" t="s">
        <v>262</v>
      </c>
      <c r="C8" s="43">
        <v>301444</v>
      </c>
    </row>
    <row r="9" spans="1:3" ht="14.25">
      <c r="A9" s="39" t="s">
        <v>263</v>
      </c>
      <c r="B9" s="39" t="s">
        <v>264</v>
      </c>
      <c r="C9" s="43">
        <v>442728</v>
      </c>
    </row>
    <row r="10" spans="1:3" ht="14.25">
      <c r="A10" s="39" t="s">
        <v>265</v>
      </c>
      <c r="B10" s="39" t="s">
        <v>50</v>
      </c>
      <c r="C10" s="43">
        <v>1412400</v>
      </c>
    </row>
    <row r="11" spans="1:3" ht="14.25">
      <c r="A11" s="39" t="s">
        <v>266</v>
      </c>
      <c r="B11" s="39" t="s">
        <v>267</v>
      </c>
      <c r="C11" s="43">
        <v>61943945</v>
      </c>
    </row>
    <row r="12" spans="1:3" ht="14.25">
      <c r="A12" s="39" t="s">
        <v>268</v>
      </c>
      <c r="B12" s="39" t="s">
        <v>269</v>
      </c>
      <c r="C12" s="43">
        <v>82368</v>
      </c>
    </row>
    <row r="13" spans="1:3" ht="14.25">
      <c r="A13" s="39" t="s">
        <v>270</v>
      </c>
      <c r="B13" s="39" t="s">
        <v>271</v>
      </c>
      <c r="C13" s="43">
        <v>700000</v>
      </c>
    </row>
    <row r="14" spans="1:3" ht="14.25">
      <c r="A14" s="40" t="s">
        <v>272</v>
      </c>
      <c r="B14" s="40" t="s">
        <v>55</v>
      </c>
      <c r="C14" s="41">
        <f>SUM(C15:C17)</f>
        <v>18834145</v>
      </c>
    </row>
    <row r="15" spans="1:3" ht="14.25">
      <c r="A15" s="39" t="s">
        <v>273</v>
      </c>
      <c r="B15" s="39" t="s">
        <v>352</v>
      </c>
      <c r="C15" s="43">
        <v>4000000</v>
      </c>
    </row>
    <row r="16" spans="1:3" ht="14.25">
      <c r="A16" s="39" t="s">
        <v>274</v>
      </c>
      <c r="B16" s="39" t="s">
        <v>275</v>
      </c>
      <c r="C16" s="43">
        <v>500000</v>
      </c>
    </row>
    <row r="17" spans="1:3" ht="14.25">
      <c r="A17" s="39" t="s">
        <v>276</v>
      </c>
      <c r="B17" s="39" t="s">
        <v>277</v>
      </c>
      <c r="C17" s="43">
        <v>14334145</v>
      </c>
    </row>
    <row r="18" spans="1:3" ht="14.25">
      <c r="A18" s="40" t="s">
        <v>278</v>
      </c>
      <c r="B18" s="40" t="s">
        <v>279</v>
      </c>
      <c r="C18" s="41">
        <f>SUM(C19:C26)</f>
        <v>2194415</v>
      </c>
    </row>
    <row r="19" spans="1:3" ht="14.25">
      <c r="A19" s="39" t="s">
        <v>280</v>
      </c>
      <c r="B19" s="39" t="s">
        <v>281</v>
      </c>
      <c r="C19" s="43">
        <v>289386</v>
      </c>
    </row>
    <row r="20" spans="1:3" ht="14.25">
      <c r="A20" s="39" t="s">
        <v>282</v>
      </c>
      <c r="B20" s="39" t="s">
        <v>283</v>
      </c>
      <c r="C20" s="43">
        <v>239365</v>
      </c>
    </row>
    <row r="21" spans="1:3" ht="14.25">
      <c r="A21" s="39" t="s">
        <v>284</v>
      </c>
      <c r="B21" s="39" t="s">
        <v>285</v>
      </c>
      <c r="C21" s="43">
        <v>36173</v>
      </c>
    </row>
    <row r="22" spans="1:3" ht="14.25">
      <c r="A22" s="39" t="s">
        <v>286</v>
      </c>
      <c r="B22" s="39" t="s">
        <v>287</v>
      </c>
      <c r="C22" s="43">
        <v>36173</v>
      </c>
    </row>
    <row r="23" spans="1:3" ht="14.25">
      <c r="A23" s="39" t="s">
        <v>288</v>
      </c>
      <c r="B23" s="39" t="s">
        <v>289</v>
      </c>
      <c r="C23" s="43">
        <v>72347</v>
      </c>
    </row>
    <row r="24" spans="1:3" ht="14.25">
      <c r="A24" s="39" t="s">
        <v>290</v>
      </c>
      <c r="B24" s="39" t="s">
        <v>109</v>
      </c>
      <c r="C24" s="43">
        <v>614946</v>
      </c>
    </row>
    <row r="25" spans="1:3" ht="14.25">
      <c r="A25" s="39" t="s">
        <v>291</v>
      </c>
      <c r="B25" s="39" t="s">
        <v>292</v>
      </c>
      <c r="C25" s="43">
        <v>868159</v>
      </c>
    </row>
    <row r="26" spans="1:3" ht="14.25">
      <c r="A26" s="39" t="s">
        <v>293</v>
      </c>
      <c r="B26" s="39" t="s">
        <v>99</v>
      </c>
      <c r="C26" s="43">
        <v>37866</v>
      </c>
    </row>
    <row r="27" spans="1:3" ht="14.25">
      <c r="A27" s="40" t="s">
        <v>315</v>
      </c>
      <c r="B27" s="40" t="s">
        <v>316</v>
      </c>
      <c r="C27" s="42">
        <f>+C28+C36+C44</f>
        <v>80400000</v>
      </c>
    </row>
    <row r="28" spans="1:3" ht="14.25">
      <c r="A28" s="40" t="s">
        <v>317</v>
      </c>
      <c r="B28" s="40" t="s">
        <v>38</v>
      </c>
      <c r="C28" s="41">
        <f>SUM(C29:C35)</f>
        <v>46159757</v>
      </c>
    </row>
    <row r="29" spans="1:3" ht="14.25">
      <c r="A29" s="39" t="s">
        <v>318</v>
      </c>
      <c r="B29" s="39" t="s">
        <v>319</v>
      </c>
      <c r="C29" s="43">
        <v>34320000</v>
      </c>
    </row>
    <row r="30" spans="1:3" ht="14.25">
      <c r="A30" s="39" t="s">
        <v>320</v>
      </c>
      <c r="B30" s="39" t="s">
        <v>42</v>
      </c>
      <c r="C30" s="43">
        <v>1430000</v>
      </c>
    </row>
    <row r="31" spans="1:3" ht="14.25">
      <c r="A31" s="39" t="s">
        <v>321</v>
      </c>
      <c r="B31" s="39" t="s">
        <v>46</v>
      </c>
      <c r="C31" s="43">
        <v>3098333</v>
      </c>
    </row>
    <row r="32" spans="1:3" ht="14.25">
      <c r="A32" s="39" t="s">
        <v>322</v>
      </c>
      <c r="B32" s="39" t="s">
        <v>262</v>
      </c>
      <c r="C32" s="43">
        <v>1430000</v>
      </c>
    </row>
    <row r="33" spans="1:3" ht="14.25">
      <c r="A33" s="39" t="s">
        <v>323</v>
      </c>
      <c r="B33" s="39" t="s">
        <v>324</v>
      </c>
      <c r="C33" s="43">
        <v>2098861</v>
      </c>
    </row>
    <row r="34" spans="1:3" ht="14.25">
      <c r="A34" s="39" t="s">
        <v>325</v>
      </c>
      <c r="B34" s="39" t="s">
        <v>50</v>
      </c>
      <c r="C34" s="43">
        <v>3356527</v>
      </c>
    </row>
    <row r="35" spans="1:3" ht="14.25">
      <c r="A35" s="39" t="s">
        <v>326</v>
      </c>
      <c r="B35" s="39" t="s">
        <v>269</v>
      </c>
      <c r="C35" s="43">
        <v>426036</v>
      </c>
    </row>
    <row r="36" spans="1:3" ht="14.25">
      <c r="A36" s="40" t="s">
        <v>327</v>
      </c>
      <c r="B36" s="40" t="s">
        <v>55</v>
      </c>
      <c r="C36" s="41">
        <f>SUM(C37:C43)</f>
        <v>23822293</v>
      </c>
    </row>
    <row r="37" spans="1:3" ht="14.25">
      <c r="A37" s="39" t="s">
        <v>328</v>
      </c>
      <c r="B37" s="39" t="s">
        <v>329</v>
      </c>
      <c r="C37" s="43">
        <v>8000000</v>
      </c>
    </row>
    <row r="38" spans="1:3" ht="14.25">
      <c r="A38" s="39" t="s">
        <v>330</v>
      </c>
      <c r="B38" s="39" t="s">
        <v>59</v>
      </c>
      <c r="C38" s="43">
        <v>3300000</v>
      </c>
    </row>
    <row r="39" spans="1:3" ht="14.25">
      <c r="A39" s="39" t="s">
        <v>331</v>
      </c>
      <c r="B39" s="39" t="s">
        <v>332</v>
      </c>
      <c r="C39" s="43">
        <v>900000</v>
      </c>
    </row>
    <row r="40" spans="1:3" ht="14.25">
      <c r="A40" s="39" t="s">
        <v>333</v>
      </c>
      <c r="B40" s="39" t="s">
        <v>334</v>
      </c>
      <c r="C40" s="43">
        <v>1500000</v>
      </c>
    </row>
    <row r="41" spans="1:3" ht="14.25">
      <c r="A41" s="39" t="s">
        <v>335</v>
      </c>
      <c r="B41" s="39" t="s">
        <v>57</v>
      </c>
      <c r="C41" s="43">
        <v>5000000</v>
      </c>
    </row>
    <row r="42" spans="1:3" ht="14.25">
      <c r="A42" s="39" t="s">
        <v>336</v>
      </c>
      <c r="B42" s="39" t="s">
        <v>353</v>
      </c>
      <c r="C42" s="43">
        <v>1500000</v>
      </c>
    </row>
    <row r="43" spans="1:3" ht="14.25">
      <c r="A43" s="39" t="s">
        <v>337</v>
      </c>
      <c r="B43" s="39" t="s">
        <v>338</v>
      </c>
      <c r="C43" s="43">
        <v>3622293</v>
      </c>
    </row>
    <row r="44" spans="1:3" ht="14.25">
      <c r="A44" s="40" t="s">
        <v>339</v>
      </c>
      <c r="B44" s="40" t="s">
        <v>85</v>
      </c>
      <c r="C44" s="41">
        <f>SUM(C45:C52)</f>
        <v>10417950</v>
      </c>
    </row>
    <row r="45" spans="1:3" ht="14.25">
      <c r="A45" s="39" t="s">
        <v>340</v>
      </c>
      <c r="B45" s="39" t="s">
        <v>87</v>
      </c>
      <c r="C45" s="43">
        <v>1372800</v>
      </c>
    </row>
    <row r="46" spans="1:3" ht="14.25">
      <c r="A46" s="39" t="s">
        <v>341</v>
      </c>
      <c r="B46" s="39" t="s">
        <v>89</v>
      </c>
      <c r="C46" s="43">
        <v>1144000</v>
      </c>
    </row>
    <row r="47" spans="1:3" ht="14.25">
      <c r="A47" s="39" t="s">
        <v>342</v>
      </c>
      <c r="B47" s="39" t="s">
        <v>343</v>
      </c>
      <c r="C47" s="43">
        <v>171600</v>
      </c>
    </row>
    <row r="48" spans="1:3" ht="14.25">
      <c r="A48" s="39" t="s">
        <v>344</v>
      </c>
      <c r="B48" s="39" t="s">
        <v>354</v>
      </c>
      <c r="C48" s="43">
        <v>171600</v>
      </c>
    </row>
    <row r="49" spans="1:3" ht="14.25">
      <c r="A49" s="39" t="s">
        <v>345</v>
      </c>
      <c r="B49" s="39" t="s">
        <v>95</v>
      </c>
      <c r="C49" s="43">
        <v>343200</v>
      </c>
    </row>
    <row r="50" spans="1:3" ht="14.25">
      <c r="A50" s="39" t="s">
        <v>346</v>
      </c>
      <c r="B50" s="39" t="s">
        <v>109</v>
      </c>
      <c r="C50" s="43">
        <v>2917200</v>
      </c>
    </row>
    <row r="51" spans="1:3" ht="14.25">
      <c r="A51" s="39" t="s">
        <v>347</v>
      </c>
      <c r="B51" s="39" t="s">
        <v>292</v>
      </c>
      <c r="C51" s="43">
        <v>4118400</v>
      </c>
    </row>
    <row r="52" spans="1:3" ht="14.25">
      <c r="A52" s="39" t="s">
        <v>348</v>
      </c>
      <c r="B52" s="39" t="s">
        <v>99</v>
      </c>
      <c r="C52" s="43">
        <v>179150</v>
      </c>
    </row>
    <row r="53" spans="1:3" ht="14.25">
      <c r="A53" s="40" t="s">
        <v>35</v>
      </c>
      <c r="B53" s="40" t="s">
        <v>36</v>
      </c>
      <c r="C53" s="42">
        <f>+C54+C63+C80</f>
        <v>416490950</v>
      </c>
    </row>
    <row r="54" spans="1:3" ht="14.25">
      <c r="A54" s="40" t="s">
        <v>37</v>
      </c>
      <c r="B54" s="40" t="s">
        <v>38</v>
      </c>
      <c r="C54" s="42">
        <f>SUM(C55:C62)</f>
        <v>220710091</v>
      </c>
    </row>
    <row r="55" spans="1:3" ht="14.25">
      <c r="A55" s="39" t="s">
        <v>39</v>
      </c>
      <c r="B55" s="39" t="s">
        <v>40</v>
      </c>
      <c r="C55" s="43">
        <v>138208533</v>
      </c>
    </row>
    <row r="56" spans="1:3" ht="14.25">
      <c r="A56" s="39" t="s">
        <v>41</v>
      </c>
      <c r="B56" s="39" t="s">
        <v>42</v>
      </c>
      <c r="C56" s="43">
        <v>7036687</v>
      </c>
    </row>
    <row r="57" spans="1:3" ht="14.25">
      <c r="A57" s="39" t="s">
        <v>43</v>
      </c>
      <c r="B57" s="39" t="s">
        <v>44</v>
      </c>
      <c r="C57" s="43">
        <v>11795111</v>
      </c>
    </row>
    <row r="58" spans="1:3" ht="14.25">
      <c r="A58" s="39" t="s">
        <v>45</v>
      </c>
      <c r="B58" s="39" t="s">
        <v>46</v>
      </c>
      <c r="C58" s="43">
        <v>15314640</v>
      </c>
    </row>
    <row r="59" spans="1:3" ht="14.25">
      <c r="A59" s="39" t="s">
        <v>47</v>
      </c>
      <c r="B59" s="39" t="s">
        <v>48</v>
      </c>
      <c r="C59" s="43">
        <v>10158720</v>
      </c>
    </row>
    <row r="60" spans="1:3" ht="14.25">
      <c r="A60" s="39" t="s">
        <v>49</v>
      </c>
      <c r="B60" s="39" t="s">
        <v>50</v>
      </c>
      <c r="C60" s="43">
        <v>14286800</v>
      </c>
    </row>
    <row r="61" spans="1:3" ht="14.25">
      <c r="A61" s="39" t="s">
        <v>51</v>
      </c>
      <c r="B61" s="39" t="s">
        <v>355</v>
      </c>
      <c r="C61" s="43">
        <v>22422400</v>
      </c>
    </row>
    <row r="62" spans="1:3" ht="14.25">
      <c r="A62" s="39" t="s">
        <v>52</v>
      </c>
      <c r="B62" s="39" t="s">
        <v>53</v>
      </c>
      <c r="C62" s="43">
        <v>1487200</v>
      </c>
    </row>
    <row r="63" spans="1:3" ht="14.25">
      <c r="A63" s="40" t="s">
        <v>54</v>
      </c>
      <c r="B63" s="40" t="s">
        <v>55</v>
      </c>
      <c r="C63" s="42">
        <f>SUM(C64:C79)</f>
        <v>133600000</v>
      </c>
    </row>
    <row r="64" spans="1:3" ht="14.25">
      <c r="A64" s="39" t="s">
        <v>56</v>
      </c>
      <c r="B64" s="39" t="s">
        <v>57</v>
      </c>
      <c r="C64" s="43">
        <v>12000000</v>
      </c>
    </row>
    <row r="65" spans="1:3" ht="14.25">
      <c r="A65" s="39" t="s">
        <v>58</v>
      </c>
      <c r="B65" s="39" t="s">
        <v>59</v>
      </c>
      <c r="C65" s="43">
        <v>6000000</v>
      </c>
    </row>
    <row r="66" spans="1:3" ht="14.25">
      <c r="A66" s="39" t="s">
        <v>60</v>
      </c>
      <c r="B66" s="39" t="s">
        <v>62</v>
      </c>
      <c r="C66" s="43">
        <v>1000000</v>
      </c>
    </row>
    <row r="67" spans="1:3" ht="14.25">
      <c r="A67" s="39" t="s">
        <v>61</v>
      </c>
      <c r="B67" s="39" t="s">
        <v>65</v>
      </c>
      <c r="C67" s="43">
        <v>2000000</v>
      </c>
    </row>
    <row r="68" spans="1:3" ht="14.25">
      <c r="A68" s="39" t="s">
        <v>63</v>
      </c>
      <c r="B68" s="39" t="s">
        <v>67</v>
      </c>
      <c r="C68" s="43">
        <v>20000000</v>
      </c>
    </row>
    <row r="69" spans="1:3" ht="14.25">
      <c r="A69" s="39" t="s">
        <v>64</v>
      </c>
      <c r="B69" s="39" t="s">
        <v>69</v>
      </c>
      <c r="C69" s="43">
        <v>10000000</v>
      </c>
    </row>
    <row r="70" spans="1:3" ht="14.25">
      <c r="A70" s="39" t="s">
        <v>66</v>
      </c>
      <c r="B70" s="39" t="s">
        <v>70</v>
      </c>
      <c r="C70" s="43">
        <v>11000000</v>
      </c>
    </row>
    <row r="71" spans="1:3" ht="14.25">
      <c r="A71" s="39" t="s">
        <v>68</v>
      </c>
      <c r="B71" s="39" t="s">
        <v>75</v>
      </c>
      <c r="C71" s="43">
        <v>1000000</v>
      </c>
    </row>
    <row r="72" spans="1:3" ht="14.25">
      <c r="A72" s="39" t="s">
        <v>71</v>
      </c>
      <c r="B72" s="39" t="s">
        <v>78</v>
      </c>
      <c r="C72" s="43">
        <v>7700000</v>
      </c>
    </row>
    <row r="73" spans="1:3" ht="14.25">
      <c r="A73" s="39" t="s">
        <v>72</v>
      </c>
      <c r="B73" s="39" t="s">
        <v>80</v>
      </c>
      <c r="C73" s="43">
        <v>36000000</v>
      </c>
    </row>
    <row r="74" spans="1:3" ht="14.25">
      <c r="A74" s="39" t="s">
        <v>73</v>
      </c>
      <c r="B74" s="39" t="s">
        <v>81</v>
      </c>
      <c r="C74" s="43">
        <v>500000</v>
      </c>
    </row>
    <row r="75" spans="1:3" ht="14.25">
      <c r="A75" s="39" t="s">
        <v>74</v>
      </c>
      <c r="B75" s="39" t="s">
        <v>82</v>
      </c>
      <c r="C75" s="43">
        <v>3200000</v>
      </c>
    </row>
    <row r="76" spans="1:3" ht="14.25">
      <c r="A76" s="39" t="s">
        <v>356</v>
      </c>
      <c r="B76" s="39" t="s">
        <v>83</v>
      </c>
      <c r="C76" s="43">
        <v>900000</v>
      </c>
    </row>
    <row r="77" spans="1:3" ht="14.25">
      <c r="A77" s="39" t="s">
        <v>76</v>
      </c>
      <c r="B77" s="39" t="s">
        <v>357</v>
      </c>
      <c r="C77" s="43">
        <v>14000000</v>
      </c>
    </row>
    <row r="78" spans="1:3" ht="14.25">
      <c r="A78" s="39" t="s">
        <v>77</v>
      </c>
      <c r="B78" s="39" t="s">
        <v>358</v>
      </c>
      <c r="C78" s="43">
        <v>6300000</v>
      </c>
    </row>
    <row r="79" spans="1:3" ht="14.25">
      <c r="A79" s="39" t="s">
        <v>79</v>
      </c>
      <c r="B79" s="39" t="s">
        <v>359</v>
      </c>
      <c r="C79" s="43">
        <v>2000000</v>
      </c>
    </row>
    <row r="80" spans="1:3" ht="14.25">
      <c r="A80" s="40" t="s">
        <v>84</v>
      </c>
      <c r="B80" s="40" t="s">
        <v>85</v>
      </c>
      <c r="C80" s="42">
        <f>SUM(C81:C89)</f>
        <v>62180859</v>
      </c>
    </row>
    <row r="81" spans="1:3" ht="14.25">
      <c r="A81" s="39" t="s">
        <v>86</v>
      </c>
      <c r="B81" s="39" t="s">
        <v>87</v>
      </c>
      <c r="C81" s="43">
        <v>8075749</v>
      </c>
    </row>
    <row r="82" spans="1:3" ht="14.25">
      <c r="A82" s="39" t="s">
        <v>88</v>
      </c>
      <c r="B82" s="39" t="s">
        <v>89</v>
      </c>
      <c r="C82" s="43">
        <v>6127772</v>
      </c>
    </row>
    <row r="83" spans="1:3" ht="14.25">
      <c r="A83" s="39" t="s">
        <v>90</v>
      </c>
      <c r="B83" s="39" t="s">
        <v>91</v>
      </c>
      <c r="C83" s="43">
        <v>1029600</v>
      </c>
    </row>
    <row r="84" spans="1:3" ht="14.25">
      <c r="A84" s="39" t="s">
        <v>92</v>
      </c>
      <c r="B84" s="39" t="s">
        <v>93</v>
      </c>
      <c r="C84" s="43">
        <v>1029600</v>
      </c>
    </row>
    <row r="85" spans="1:3" ht="14.25">
      <c r="A85" s="39" t="s">
        <v>94</v>
      </c>
      <c r="B85" s="39" t="s">
        <v>95</v>
      </c>
      <c r="C85" s="43">
        <v>2059200</v>
      </c>
    </row>
    <row r="86" spans="1:3" ht="14.25">
      <c r="A86" s="39" t="s">
        <v>96</v>
      </c>
      <c r="B86" s="39" t="s">
        <v>360</v>
      </c>
      <c r="C86" s="43">
        <v>13771869</v>
      </c>
    </row>
    <row r="87" spans="1:3" ht="14.25">
      <c r="A87" s="39" t="s">
        <v>97</v>
      </c>
      <c r="B87" s="39" t="s">
        <v>292</v>
      </c>
      <c r="C87" s="43">
        <v>20452051</v>
      </c>
    </row>
    <row r="88" spans="1:3" ht="14.25">
      <c r="A88" s="39" t="s">
        <v>98</v>
      </c>
      <c r="B88" s="39" t="s">
        <v>99</v>
      </c>
      <c r="C88" s="43">
        <v>831892</v>
      </c>
    </row>
    <row r="89" spans="1:3" ht="14.25">
      <c r="A89" s="39" t="s">
        <v>100</v>
      </c>
      <c r="B89" s="39" t="s">
        <v>101</v>
      </c>
      <c r="C89" s="43">
        <v>8803126</v>
      </c>
    </row>
    <row r="90" spans="1:3" ht="14.25">
      <c r="A90" s="40" t="s">
        <v>103</v>
      </c>
      <c r="B90" s="40" t="s">
        <v>104</v>
      </c>
      <c r="C90" s="42">
        <f>+C91+C99+C104</f>
        <v>70000000</v>
      </c>
    </row>
    <row r="91" spans="1:3" ht="14.25">
      <c r="A91" s="40" t="s">
        <v>361</v>
      </c>
      <c r="B91" s="40" t="s">
        <v>38</v>
      </c>
      <c r="C91" s="42">
        <f>SUM(C92:C98)</f>
        <v>19719278</v>
      </c>
    </row>
    <row r="92" spans="1:3" ht="14.25">
      <c r="A92" s="39" t="s">
        <v>362</v>
      </c>
      <c r="B92" s="39" t="s">
        <v>40</v>
      </c>
      <c r="C92" s="43">
        <v>14314610</v>
      </c>
    </row>
    <row r="93" spans="1:3" ht="14.25">
      <c r="A93" s="39" t="s">
        <v>363</v>
      </c>
      <c r="B93" s="39" t="s">
        <v>42</v>
      </c>
      <c r="C93" s="43">
        <v>733310</v>
      </c>
    </row>
    <row r="94" spans="1:3" ht="14.25">
      <c r="A94" s="39" t="s">
        <v>364</v>
      </c>
      <c r="B94" s="39" t="s">
        <v>46</v>
      </c>
      <c r="C94" s="43">
        <v>403936</v>
      </c>
    </row>
    <row r="95" spans="1:3" ht="14.25">
      <c r="A95" s="39" t="s">
        <v>365</v>
      </c>
      <c r="B95" s="39" t="s">
        <v>44</v>
      </c>
      <c r="C95" s="43">
        <v>762066</v>
      </c>
    </row>
    <row r="96" spans="1:3" ht="14.25">
      <c r="A96" s="39" t="s">
        <v>366</v>
      </c>
      <c r="B96" s="39" t="s">
        <v>50</v>
      </c>
      <c r="C96" s="43">
        <v>2080000</v>
      </c>
    </row>
    <row r="97" spans="1:3" ht="14.25">
      <c r="A97" s="39" t="s">
        <v>367</v>
      </c>
      <c r="B97" s="39" t="s">
        <v>269</v>
      </c>
      <c r="C97" s="43">
        <v>139360</v>
      </c>
    </row>
    <row r="98" spans="1:3" ht="14.25">
      <c r="A98" s="39" t="s">
        <v>368</v>
      </c>
      <c r="B98" s="39" t="s">
        <v>369</v>
      </c>
      <c r="C98" s="43">
        <v>1285996</v>
      </c>
    </row>
    <row r="99" spans="1:3" ht="14.25">
      <c r="A99" s="40" t="s">
        <v>370</v>
      </c>
      <c r="B99" s="40" t="s">
        <v>55</v>
      </c>
      <c r="C99" s="42">
        <f>SUM(C100:C103)</f>
        <v>44589140</v>
      </c>
    </row>
    <row r="100" spans="1:3" ht="14.25">
      <c r="A100" s="39" t="s">
        <v>371</v>
      </c>
      <c r="B100" s="39" t="s">
        <v>372</v>
      </c>
      <c r="C100" s="43">
        <v>29000000</v>
      </c>
    </row>
    <row r="101" spans="1:3" ht="14.25">
      <c r="A101" s="39" t="s">
        <v>373</v>
      </c>
      <c r="B101" s="39" t="s">
        <v>105</v>
      </c>
      <c r="C101" s="43">
        <v>1000000</v>
      </c>
    </row>
    <row r="102" spans="1:3" ht="14.25">
      <c r="A102" s="39" t="s">
        <v>374</v>
      </c>
      <c r="B102" s="39" t="s">
        <v>106</v>
      </c>
      <c r="C102" s="43">
        <v>2500000</v>
      </c>
    </row>
    <row r="103" spans="1:3" ht="14.25">
      <c r="A103" s="39" t="s">
        <v>375</v>
      </c>
      <c r="B103" s="39" t="s">
        <v>107</v>
      </c>
      <c r="C103" s="43">
        <v>12089140</v>
      </c>
    </row>
    <row r="104" spans="1:3" ht="14.25">
      <c r="A104" s="40" t="s">
        <v>376</v>
      </c>
      <c r="B104" s="40" t="s">
        <v>85</v>
      </c>
      <c r="C104" s="42">
        <f>SUM(C105:C112)</f>
        <v>5691582</v>
      </c>
    </row>
    <row r="105" spans="1:3" ht="14.25">
      <c r="A105" s="39" t="s">
        <v>377</v>
      </c>
      <c r="B105" s="39" t="s">
        <v>87</v>
      </c>
      <c r="C105" s="43">
        <v>731583</v>
      </c>
    </row>
    <row r="106" spans="1:3" ht="14.25">
      <c r="A106" s="39" t="s">
        <v>378</v>
      </c>
      <c r="B106" s="39" t="s">
        <v>89</v>
      </c>
      <c r="C106" s="43">
        <v>594412</v>
      </c>
    </row>
    <row r="107" spans="1:3" ht="14.25">
      <c r="A107" s="39" t="s">
        <v>379</v>
      </c>
      <c r="B107" s="39" t="s">
        <v>108</v>
      </c>
      <c r="C107" s="43">
        <v>91447</v>
      </c>
    </row>
    <row r="108" spans="1:3" ht="14.25">
      <c r="A108" s="39" t="s">
        <v>380</v>
      </c>
      <c r="B108" s="39" t="s">
        <v>354</v>
      </c>
      <c r="C108" s="43">
        <v>91447</v>
      </c>
    </row>
    <row r="109" spans="1:3" ht="14.25">
      <c r="A109" s="39" t="s">
        <v>381</v>
      </c>
      <c r="B109" s="39" t="s">
        <v>382</v>
      </c>
      <c r="C109" s="43">
        <v>182894</v>
      </c>
    </row>
    <row r="110" spans="1:3" ht="14.25">
      <c r="A110" s="39" t="s">
        <v>383</v>
      </c>
      <c r="B110" s="39" t="s">
        <v>109</v>
      </c>
      <c r="C110" s="43">
        <v>1554616</v>
      </c>
    </row>
    <row r="111" spans="1:3" ht="14.25">
      <c r="A111" s="39" t="s">
        <v>384</v>
      </c>
      <c r="B111" s="39" t="s">
        <v>292</v>
      </c>
      <c r="C111" s="43">
        <v>1999650</v>
      </c>
    </row>
    <row r="112" spans="1:3" ht="14.25">
      <c r="A112" s="39" t="s">
        <v>385</v>
      </c>
      <c r="B112" s="39" t="s">
        <v>99</v>
      </c>
      <c r="C112" s="43">
        <v>445533</v>
      </c>
    </row>
    <row r="113" spans="1:3" ht="14.25">
      <c r="A113" s="40" t="s">
        <v>110</v>
      </c>
      <c r="B113" s="40" t="s">
        <v>111</v>
      </c>
      <c r="C113" s="42">
        <f>+C114+C117</f>
        <v>102696000</v>
      </c>
    </row>
    <row r="114" spans="1:3" ht="14.25">
      <c r="A114" s="40" t="s">
        <v>112</v>
      </c>
      <c r="B114" s="40" t="s">
        <v>386</v>
      </c>
      <c r="C114" s="42">
        <f>+C115+C116</f>
        <v>43296000</v>
      </c>
    </row>
    <row r="115" spans="1:3" ht="14.25">
      <c r="A115" s="39" t="s">
        <v>113</v>
      </c>
      <c r="B115" s="39" t="s">
        <v>114</v>
      </c>
      <c r="C115" s="43">
        <v>41016000</v>
      </c>
    </row>
    <row r="116" spans="1:3" ht="14.25">
      <c r="A116" s="39" t="s">
        <v>115</v>
      </c>
      <c r="B116" s="39" t="s">
        <v>116</v>
      </c>
      <c r="C116" s="43">
        <f>190000*12</f>
        <v>2280000</v>
      </c>
    </row>
    <row r="117" spans="1:3" ht="14.25">
      <c r="A117" s="40" t="s">
        <v>117</v>
      </c>
      <c r="B117" s="40" t="s">
        <v>387</v>
      </c>
      <c r="C117" s="42">
        <f>+C118+C119</f>
        <v>59400000</v>
      </c>
    </row>
    <row r="118" spans="1:3" ht="14.25">
      <c r="A118" s="39" t="s">
        <v>118</v>
      </c>
      <c r="B118" s="39" t="s">
        <v>114</v>
      </c>
      <c r="C118" s="43">
        <f>3500000*12</f>
        <v>42000000</v>
      </c>
    </row>
    <row r="119" spans="1:3" ht="14.25">
      <c r="A119" s="39" t="s">
        <v>119</v>
      </c>
      <c r="B119" s="39" t="s">
        <v>116</v>
      </c>
      <c r="C119" s="43">
        <f>1450000*12</f>
        <v>17400000</v>
      </c>
    </row>
    <row r="120" spans="1:3" ht="14.25">
      <c r="A120" s="40" t="s">
        <v>120</v>
      </c>
      <c r="B120" s="40" t="s">
        <v>121</v>
      </c>
      <c r="C120" s="42">
        <f>+C121+C134+C141</f>
        <v>21890000</v>
      </c>
    </row>
    <row r="121" spans="1:3" ht="14.25">
      <c r="A121" s="40" t="s">
        <v>122</v>
      </c>
      <c r="B121" s="40" t="s">
        <v>123</v>
      </c>
      <c r="C121" s="42">
        <f>+C122+C125+C127+C132+C133</f>
        <v>13420000</v>
      </c>
    </row>
    <row r="122" spans="1:3" ht="14.25">
      <c r="A122" s="40" t="s">
        <v>124</v>
      </c>
      <c r="B122" s="40" t="s">
        <v>55</v>
      </c>
      <c r="C122" s="42">
        <f>+C123+C124</f>
        <v>2420000</v>
      </c>
    </row>
    <row r="123" spans="1:3" ht="14.25">
      <c r="A123" s="39" t="s">
        <v>125</v>
      </c>
      <c r="B123" s="39" t="s">
        <v>388</v>
      </c>
      <c r="C123" s="43">
        <v>1920000</v>
      </c>
    </row>
    <row r="124" spans="1:3" ht="14.25">
      <c r="A124" s="39" t="s">
        <v>389</v>
      </c>
      <c r="B124" s="39" t="s">
        <v>390</v>
      </c>
      <c r="C124" s="43">
        <v>500000</v>
      </c>
    </row>
    <row r="125" spans="1:3" ht="14.25">
      <c r="A125" s="40" t="s">
        <v>127</v>
      </c>
      <c r="B125" s="40" t="s">
        <v>128</v>
      </c>
      <c r="C125" s="42">
        <f>+C126</f>
        <v>0</v>
      </c>
    </row>
    <row r="126" spans="1:3" ht="14.25">
      <c r="A126" s="39" t="s">
        <v>391</v>
      </c>
      <c r="B126" s="39" t="s">
        <v>392</v>
      </c>
      <c r="C126" s="43"/>
    </row>
    <row r="127" spans="1:3" ht="14.25">
      <c r="A127" s="40" t="s">
        <v>129</v>
      </c>
      <c r="B127" s="40" t="s">
        <v>130</v>
      </c>
      <c r="C127" s="42">
        <f>+C128+C130</f>
        <v>10100000</v>
      </c>
    </row>
    <row r="128" spans="1:3" ht="14.25">
      <c r="A128" s="39" t="s">
        <v>393</v>
      </c>
      <c r="B128" s="39" t="s">
        <v>38</v>
      </c>
      <c r="C128" s="43">
        <f>+C129</f>
        <v>9000000</v>
      </c>
    </row>
    <row r="129" spans="1:3" ht="14.25">
      <c r="A129" s="39" t="s">
        <v>394</v>
      </c>
      <c r="B129" s="39" t="s">
        <v>395</v>
      </c>
      <c r="C129" s="43">
        <v>9000000</v>
      </c>
    </row>
    <row r="130" spans="1:3" ht="14.25">
      <c r="A130" s="40" t="s">
        <v>131</v>
      </c>
      <c r="B130" s="40" t="s">
        <v>396</v>
      </c>
      <c r="C130" s="42">
        <f>+C131</f>
        <v>1100000</v>
      </c>
    </row>
    <row r="131" spans="1:3" ht="14.25">
      <c r="A131" s="39" t="s">
        <v>132</v>
      </c>
      <c r="B131" s="39" t="s">
        <v>107</v>
      </c>
      <c r="C131" s="43">
        <v>1100000</v>
      </c>
    </row>
    <row r="132" spans="1:3" ht="14.25">
      <c r="A132" s="39" t="s">
        <v>397</v>
      </c>
      <c r="B132" s="39" t="s">
        <v>398</v>
      </c>
      <c r="C132" s="43">
        <v>500000</v>
      </c>
    </row>
    <row r="133" spans="1:3" ht="14.25">
      <c r="A133" s="39" t="s">
        <v>399</v>
      </c>
      <c r="B133" s="39" t="s">
        <v>400</v>
      </c>
      <c r="C133" s="43">
        <v>400000</v>
      </c>
    </row>
    <row r="134" spans="1:3" ht="14.25">
      <c r="A134" s="40" t="s">
        <v>133</v>
      </c>
      <c r="B134" s="40" t="s">
        <v>401</v>
      </c>
      <c r="C134" s="42">
        <f>+C135+C138</f>
        <v>2970000</v>
      </c>
    </row>
    <row r="135" spans="1:3" ht="14.25">
      <c r="A135" s="40" t="s">
        <v>402</v>
      </c>
      <c r="B135" s="40" t="s">
        <v>55</v>
      </c>
      <c r="C135" s="42">
        <f>+C136</f>
        <v>670000</v>
      </c>
    </row>
    <row r="136" spans="1:3" ht="14.25">
      <c r="A136" s="40" t="s">
        <v>403</v>
      </c>
      <c r="B136" s="40" t="s">
        <v>126</v>
      </c>
      <c r="C136" s="42">
        <f>+C137</f>
        <v>670000</v>
      </c>
    </row>
    <row r="137" spans="1:3" ht="14.25">
      <c r="A137" s="39" t="s">
        <v>404</v>
      </c>
      <c r="B137" s="39" t="s">
        <v>59</v>
      </c>
      <c r="C137" s="43">
        <v>670000</v>
      </c>
    </row>
    <row r="138" spans="1:3" ht="14.25">
      <c r="A138" s="40" t="s">
        <v>405</v>
      </c>
      <c r="B138" s="40" t="s">
        <v>406</v>
      </c>
      <c r="C138" s="42">
        <f>+C139</f>
        <v>2300000</v>
      </c>
    </row>
    <row r="139" spans="1:3" ht="14.25">
      <c r="A139" s="40" t="s">
        <v>407</v>
      </c>
      <c r="B139" s="40" t="s">
        <v>396</v>
      </c>
      <c r="C139" s="42">
        <f>+C140</f>
        <v>2300000</v>
      </c>
    </row>
    <row r="140" spans="1:3" ht="14.25">
      <c r="A140" s="39" t="s">
        <v>408</v>
      </c>
      <c r="B140" s="39" t="s">
        <v>107</v>
      </c>
      <c r="C140" s="43">
        <v>2300000</v>
      </c>
    </row>
    <row r="141" spans="1:3" ht="14.25">
      <c r="A141" s="40" t="s">
        <v>134</v>
      </c>
      <c r="B141" s="40" t="s">
        <v>135</v>
      </c>
      <c r="C141" s="42">
        <f>+C142+C145</f>
        <v>5500000</v>
      </c>
    </row>
    <row r="142" spans="1:3" ht="14.25">
      <c r="A142" s="40" t="s">
        <v>136</v>
      </c>
      <c r="B142" s="40" t="s">
        <v>55</v>
      </c>
      <c r="C142" s="42">
        <f>+C143</f>
        <v>3000000</v>
      </c>
    </row>
    <row r="143" spans="1:3" ht="14.25">
      <c r="A143" s="40" t="s">
        <v>137</v>
      </c>
      <c r="B143" s="40" t="s">
        <v>409</v>
      </c>
      <c r="C143" s="42">
        <f>+C144</f>
        <v>3000000</v>
      </c>
    </row>
    <row r="144" spans="1:3" ht="14.25">
      <c r="A144" s="39" t="s">
        <v>138</v>
      </c>
      <c r="B144" s="39" t="s">
        <v>410</v>
      </c>
      <c r="C144" s="43">
        <v>3000000</v>
      </c>
    </row>
    <row r="145" spans="1:3" ht="14.25">
      <c r="A145" s="40" t="s">
        <v>411</v>
      </c>
      <c r="B145" s="40" t="s">
        <v>406</v>
      </c>
      <c r="C145" s="42">
        <f>+C146</f>
        <v>2500000</v>
      </c>
    </row>
    <row r="146" spans="1:3" ht="14.25">
      <c r="A146" s="40" t="s">
        <v>412</v>
      </c>
      <c r="B146" s="40" t="s">
        <v>396</v>
      </c>
      <c r="C146" s="42">
        <f>+C147</f>
        <v>2500000</v>
      </c>
    </row>
    <row r="147" spans="1:3" ht="14.25">
      <c r="A147" s="39" t="s">
        <v>413</v>
      </c>
      <c r="B147" s="39" t="s">
        <v>107</v>
      </c>
      <c r="C147" s="43">
        <v>2500000</v>
      </c>
    </row>
    <row r="148" spans="1:3" ht="14.25">
      <c r="A148" s="40" t="s">
        <v>139</v>
      </c>
      <c r="B148" s="40" t="s">
        <v>140</v>
      </c>
      <c r="C148" s="42">
        <f>+C149</f>
        <v>25000000</v>
      </c>
    </row>
    <row r="149" spans="1:3" ht="14.25">
      <c r="A149" s="39" t="s">
        <v>141</v>
      </c>
      <c r="B149" s="39" t="s">
        <v>142</v>
      </c>
      <c r="C149" s="43">
        <v>25000000</v>
      </c>
    </row>
    <row r="150" spans="1:3" ht="14.25">
      <c r="A150" s="40" t="s">
        <v>143</v>
      </c>
      <c r="B150" s="40" t="s">
        <v>144</v>
      </c>
      <c r="C150" s="42">
        <f>+C151</f>
        <v>50000000</v>
      </c>
    </row>
    <row r="151" spans="1:3" ht="14.25">
      <c r="A151" s="39" t="s">
        <v>145</v>
      </c>
      <c r="B151" s="39" t="s">
        <v>146</v>
      </c>
      <c r="C151" s="43">
        <v>50000000</v>
      </c>
    </row>
    <row r="152" spans="1:3" ht="14.25">
      <c r="A152" s="40" t="s">
        <v>147</v>
      </c>
      <c r="B152" s="40" t="s">
        <v>148</v>
      </c>
      <c r="C152" s="41">
        <f>+C153</f>
        <v>62500000</v>
      </c>
    </row>
    <row r="153" spans="1:3" ht="14.25">
      <c r="A153" s="39" t="s">
        <v>149</v>
      </c>
      <c r="B153" s="39" t="s">
        <v>150</v>
      </c>
      <c r="C153" s="43">
        <v>62500000</v>
      </c>
    </row>
    <row r="154" spans="1:3" ht="14.25">
      <c r="A154" s="40" t="s">
        <v>151</v>
      </c>
      <c r="B154" s="40" t="s">
        <v>152</v>
      </c>
      <c r="C154" s="42">
        <f>+C155+C158+C161+C163+C165+C168+C171+C174+C176+C178+C181</f>
        <v>143378523</v>
      </c>
    </row>
    <row r="155" spans="1:3" ht="14.25">
      <c r="A155" s="40" t="s">
        <v>414</v>
      </c>
      <c r="B155" s="40" t="s">
        <v>24</v>
      </c>
      <c r="C155" s="42">
        <f>+C156+C157</f>
        <v>21000000</v>
      </c>
    </row>
    <row r="156" spans="1:3" ht="14.25">
      <c r="A156" s="39" t="s">
        <v>415</v>
      </c>
      <c r="B156" s="39" t="s">
        <v>416</v>
      </c>
      <c r="C156" s="43">
        <v>4000000</v>
      </c>
    </row>
    <row r="157" spans="1:3" ht="14.25">
      <c r="A157" s="39" t="s">
        <v>417</v>
      </c>
      <c r="B157" s="39" t="s">
        <v>418</v>
      </c>
      <c r="C157" s="43">
        <v>17000000</v>
      </c>
    </row>
    <row r="158" spans="1:3" ht="14.25">
      <c r="A158" s="40" t="s">
        <v>419</v>
      </c>
      <c r="B158" s="40" t="s">
        <v>153</v>
      </c>
      <c r="C158" s="42">
        <f>+C159+C160</f>
        <v>8000000</v>
      </c>
    </row>
    <row r="159" spans="1:3" ht="14.25">
      <c r="A159" s="39" t="s">
        <v>420</v>
      </c>
      <c r="B159" s="39" t="s">
        <v>421</v>
      </c>
      <c r="C159" s="43">
        <v>7000000</v>
      </c>
    </row>
    <row r="160" spans="1:3" ht="14.25">
      <c r="A160" s="39" t="s">
        <v>422</v>
      </c>
      <c r="B160" s="39" t="s">
        <v>154</v>
      </c>
      <c r="C160" s="43">
        <v>1000000</v>
      </c>
    </row>
    <row r="161" spans="1:3" ht="14.25">
      <c r="A161" s="40" t="s">
        <v>423</v>
      </c>
      <c r="B161" s="40" t="s">
        <v>155</v>
      </c>
      <c r="C161" s="42">
        <f>+C162</f>
        <v>7549147</v>
      </c>
    </row>
    <row r="162" spans="1:3" ht="14.25">
      <c r="A162" s="39" t="s">
        <v>424</v>
      </c>
      <c r="B162" s="39" t="s">
        <v>156</v>
      </c>
      <c r="C162" s="43">
        <v>7549147</v>
      </c>
    </row>
    <row r="163" spans="1:3" ht="14.25">
      <c r="A163" s="40" t="s">
        <v>425</v>
      </c>
      <c r="B163" s="40" t="s">
        <v>426</v>
      </c>
      <c r="C163" s="42">
        <f>+C164</f>
        <v>16514727</v>
      </c>
    </row>
    <row r="164" spans="1:3" ht="14.25">
      <c r="A164" s="39" t="s">
        <v>427</v>
      </c>
      <c r="B164" s="39" t="s">
        <v>428</v>
      </c>
      <c r="C164" s="43">
        <v>16514727</v>
      </c>
    </row>
    <row r="165" spans="1:3" ht="14.25">
      <c r="A165" s="40" t="s">
        <v>429</v>
      </c>
      <c r="B165" s="40" t="s">
        <v>430</v>
      </c>
      <c r="C165" s="42">
        <f>+C166+C167</f>
        <v>31816317</v>
      </c>
    </row>
    <row r="166" spans="1:3" ht="14.25">
      <c r="A166" s="39" t="s">
        <v>431</v>
      </c>
      <c r="B166" s="39" t="s">
        <v>432</v>
      </c>
      <c r="C166" s="43">
        <v>15000000</v>
      </c>
    </row>
    <row r="167" spans="1:3" ht="14.25">
      <c r="A167" s="39" t="s">
        <v>433</v>
      </c>
      <c r="B167" s="39" t="s">
        <v>21</v>
      </c>
      <c r="C167" s="43">
        <v>16816317</v>
      </c>
    </row>
    <row r="168" spans="1:3" ht="14.25">
      <c r="A168" s="40" t="s">
        <v>434</v>
      </c>
      <c r="B168" s="40" t="s">
        <v>109</v>
      </c>
      <c r="C168" s="42">
        <f>+C169+C170</f>
        <v>7000000</v>
      </c>
    </row>
    <row r="169" spans="1:3" ht="14.25">
      <c r="A169" s="39" t="s">
        <v>435</v>
      </c>
      <c r="B169" s="39" t="s">
        <v>436</v>
      </c>
      <c r="C169" s="43">
        <v>6000000</v>
      </c>
    </row>
    <row r="170" spans="1:3" ht="14.25">
      <c r="A170" s="39" t="s">
        <v>437</v>
      </c>
      <c r="B170" s="39" t="s">
        <v>438</v>
      </c>
      <c r="C170" s="43">
        <v>1000000</v>
      </c>
    </row>
    <row r="171" spans="1:3" ht="14.25">
      <c r="A171" s="40" t="s">
        <v>439</v>
      </c>
      <c r="B171" s="40" t="s">
        <v>157</v>
      </c>
      <c r="C171" s="42">
        <f>+C172+C173</f>
        <v>22348332</v>
      </c>
    </row>
    <row r="172" spans="1:3" ht="14.25">
      <c r="A172" s="39" t="s">
        <v>440</v>
      </c>
      <c r="B172" s="39" t="s">
        <v>441</v>
      </c>
      <c r="C172" s="43">
        <v>10353932</v>
      </c>
    </row>
    <row r="173" spans="1:3" ht="14.25">
      <c r="A173" s="39" t="s">
        <v>442</v>
      </c>
      <c r="B173" s="39" t="s">
        <v>443</v>
      </c>
      <c r="C173" s="43">
        <v>11994400</v>
      </c>
    </row>
    <row r="174" spans="1:3" ht="14.25">
      <c r="A174" s="40" t="s">
        <v>444</v>
      </c>
      <c r="B174" s="40" t="s">
        <v>445</v>
      </c>
      <c r="C174" s="42">
        <f>+C175</f>
        <v>7850000</v>
      </c>
    </row>
    <row r="175" spans="1:3" ht="14.25">
      <c r="A175" s="39" t="s">
        <v>446</v>
      </c>
      <c r="B175" s="39" t="s">
        <v>447</v>
      </c>
      <c r="C175" s="43">
        <v>7850000</v>
      </c>
    </row>
    <row r="176" spans="1:3" ht="14.25">
      <c r="A176" s="40" t="s">
        <v>448</v>
      </c>
      <c r="B176" s="40" t="s">
        <v>449</v>
      </c>
      <c r="C176" s="42">
        <f>+C177</f>
        <v>10000000</v>
      </c>
    </row>
    <row r="177" spans="1:3" ht="14.25">
      <c r="A177" s="39" t="s">
        <v>450</v>
      </c>
      <c r="B177" s="39" t="s">
        <v>451</v>
      </c>
      <c r="C177" s="43">
        <v>10000000</v>
      </c>
    </row>
    <row r="178" spans="1:3" ht="14.25">
      <c r="A178" s="40" t="s">
        <v>452</v>
      </c>
      <c r="B178" s="40" t="s">
        <v>453</v>
      </c>
      <c r="C178" s="42">
        <f>+C179+C180</f>
        <v>5300000</v>
      </c>
    </row>
    <row r="179" spans="1:3" ht="14.25">
      <c r="A179" s="39" t="s">
        <v>454</v>
      </c>
      <c r="B179" s="39" t="s">
        <v>455</v>
      </c>
      <c r="C179" s="43">
        <v>4000000</v>
      </c>
    </row>
    <row r="180" spans="1:3" ht="14.25">
      <c r="A180" s="39" t="s">
        <v>456</v>
      </c>
      <c r="B180" s="39" t="s">
        <v>457</v>
      </c>
      <c r="C180" s="43">
        <v>1300000</v>
      </c>
    </row>
    <row r="181" spans="1:3" ht="14.25">
      <c r="A181" s="40" t="s">
        <v>458</v>
      </c>
      <c r="B181" s="40" t="s">
        <v>459</v>
      </c>
      <c r="C181" s="42">
        <f>+C182</f>
        <v>6000000</v>
      </c>
    </row>
    <row r="182" spans="1:3" ht="14.25">
      <c r="A182" s="39" t="s">
        <v>460</v>
      </c>
      <c r="B182" s="39" t="s">
        <v>461</v>
      </c>
      <c r="C182" s="43">
        <v>6000000</v>
      </c>
    </row>
    <row r="183" spans="1:3" ht="14.25">
      <c r="A183" s="40" t="s">
        <v>158</v>
      </c>
      <c r="B183" s="40" t="s">
        <v>159</v>
      </c>
      <c r="C183" s="42">
        <f>+C184</f>
        <v>5542775</v>
      </c>
    </row>
    <row r="184" spans="1:3" ht="14.25">
      <c r="A184" s="39" t="s">
        <v>160</v>
      </c>
      <c r="B184" s="39" t="s">
        <v>161</v>
      </c>
      <c r="C184" s="43">
        <v>5542775</v>
      </c>
    </row>
    <row r="185" spans="1:3" ht="14.25">
      <c r="A185" s="40" t="s">
        <v>162</v>
      </c>
      <c r="B185" s="40" t="s">
        <v>163</v>
      </c>
      <c r="C185" s="42">
        <f>+C186</f>
        <v>37251149</v>
      </c>
    </row>
    <row r="186" spans="1:3" ht="14.25">
      <c r="A186" s="40" t="s">
        <v>164</v>
      </c>
      <c r="B186" s="40" t="s">
        <v>165</v>
      </c>
      <c r="C186" s="42">
        <f>SUM(C187:C191)</f>
        <v>37251149</v>
      </c>
    </row>
    <row r="187" spans="1:3" ht="14.25">
      <c r="A187" s="39" t="s">
        <v>166</v>
      </c>
      <c r="B187" s="39" t="s">
        <v>167</v>
      </c>
      <c r="C187" s="43">
        <v>18346030</v>
      </c>
    </row>
    <row r="188" spans="1:3" ht="14.25">
      <c r="A188" s="39" t="s">
        <v>168</v>
      </c>
      <c r="B188" s="39" t="s">
        <v>462</v>
      </c>
      <c r="C188" s="43">
        <v>3000000</v>
      </c>
    </row>
    <row r="189" spans="1:3" ht="14.25">
      <c r="A189" s="39" t="s">
        <v>169</v>
      </c>
      <c r="B189" s="39" t="s">
        <v>21</v>
      </c>
      <c r="C189" s="43">
        <v>8652300</v>
      </c>
    </row>
    <row r="190" spans="1:3" ht="14.25">
      <c r="A190" s="39" t="s">
        <v>170</v>
      </c>
      <c r="B190" s="39" t="s">
        <v>426</v>
      </c>
      <c r="C190" s="43">
        <v>5000000</v>
      </c>
    </row>
    <row r="191" spans="1:3" ht="14.25">
      <c r="A191" s="39" t="s">
        <v>171</v>
      </c>
      <c r="B191" s="39" t="s">
        <v>172</v>
      </c>
      <c r="C191" s="43">
        <v>2252819</v>
      </c>
    </row>
    <row r="192" spans="1:3" ht="14.25">
      <c r="A192" s="40" t="s">
        <v>173</v>
      </c>
      <c r="B192" s="40" t="s">
        <v>174</v>
      </c>
      <c r="C192" s="42">
        <f>SUM(C193:C197)</f>
        <v>221113902</v>
      </c>
    </row>
    <row r="193" spans="1:3" ht="14.25">
      <c r="A193" s="39" t="s">
        <v>175</v>
      </c>
      <c r="B193" s="39" t="s">
        <v>463</v>
      </c>
      <c r="C193" s="43">
        <v>89000000</v>
      </c>
    </row>
    <row r="194" spans="1:3" ht="14.25">
      <c r="A194" s="39" t="s">
        <v>176</v>
      </c>
      <c r="B194" s="39" t="s">
        <v>464</v>
      </c>
      <c r="C194" s="43">
        <v>25000000</v>
      </c>
    </row>
    <row r="195" spans="1:3" ht="14.25">
      <c r="A195" s="39" t="s">
        <v>177</v>
      </c>
      <c r="B195" s="39" t="s">
        <v>180</v>
      </c>
      <c r="C195" s="43">
        <v>70600000</v>
      </c>
    </row>
    <row r="196" spans="1:3" ht="14.25">
      <c r="A196" s="39" t="s">
        <v>178</v>
      </c>
      <c r="B196" s="39" t="s">
        <v>465</v>
      </c>
      <c r="C196" s="43">
        <v>19513902</v>
      </c>
    </row>
    <row r="197" spans="1:3" ht="14.25">
      <c r="A197" s="39" t="s">
        <v>179</v>
      </c>
      <c r="B197" s="39" t="s">
        <v>466</v>
      </c>
      <c r="C197" s="43">
        <v>17000000</v>
      </c>
    </row>
    <row r="198" spans="1:3" ht="14.25">
      <c r="A198" s="40" t="s">
        <v>181</v>
      </c>
      <c r="B198" s="40" t="s">
        <v>182</v>
      </c>
      <c r="C198" s="42">
        <f>SUM(C199:C204)</f>
        <v>54016614</v>
      </c>
    </row>
    <row r="199" spans="1:3" ht="14.25">
      <c r="A199" s="39" t="s">
        <v>183</v>
      </c>
      <c r="B199" s="39" t="s">
        <v>467</v>
      </c>
      <c r="C199" s="43">
        <v>2730000</v>
      </c>
    </row>
    <row r="200" spans="1:3" ht="14.25">
      <c r="A200" s="39" t="s">
        <v>184</v>
      </c>
      <c r="B200" s="39" t="s">
        <v>468</v>
      </c>
      <c r="C200" s="43">
        <v>10770000</v>
      </c>
    </row>
    <row r="201" spans="1:3" ht="14.25">
      <c r="A201" s="39" t="s">
        <v>185</v>
      </c>
      <c r="B201" s="39" t="s">
        <v>469</v>
      </c>
      <c r="C201" s="43">
        <v>5000000</v>
      </c>
    </row>
    <row r="202" spans="1:3" ht="14.25">
      <c r="A202" s="39" t="s">
        <v>186</v>
      </c>
      <c r="B202" s="39" t="s">
        <v>187</v>
      </c>
      <c r="C202" s="43">
        <v>17516614</v>
      </c>
    </row>
    <row r="203" spans="1:3" ht="14.25">
      <c r="A203" s="39" t="s">
        <v>188</v>
      </c>
      <c r="B203" s="39" t="s">
        <v>470</v>
      </c>
      <c r="C203" s="43">
        <v>5000000</v>
      </c>
    </row>
    <row r="204" spans="1:3" ht="14.25">
      <c r="A204" s="39" t="s">
        <v>189</v>
      </c>
      <c r="B204" s="39" t="s">
        <v>471</v>
      </c>
      <c r="C204" s="43">
        <v>13000000</v>
      </c>
    </row>
    <row r="205" spans="1:3" ht="14.25">
      <c r="A205" s="40" t="s">
        <v>190</v>
      </c>
      <c r="B205" s="40" t="s">
        <v>191</v>
      </c>
      <c r="C205" s="42">
        <f>SUM(C206:C209)</f>
        <v>40512460</v>
      </c>
    </row>
    <row r="206" spans="1:3" ht="14.25">
      <c r="A206" s="39" t="s">
        <v>192</v>
      </c>
      <c r="B206" s="39" t="s">
        <v>472</v>
      </c>
      <c r="C206" s="43">
        <v>12600000</v>
      </c>
    </row>
    <row r="207" spans="1:3" ht="14.25">
      <c r="A207" s="39" t="s">
        <v>193</v>
      </c>
      <c r="B207" s="39" t="s">
        <v>473</v>
      </c>
      <c r="C207" s="43">
        <v>3352460</v>
      </c>
    </row>
    <row r="208" spans="1:3" ht="14.25">
      <c r="A208" s="39" t="s">
        <v>194</v>
      </c>
      <c r="B208" s="39" t="s">
        <v>474</v>
      </c>
      <c r="C208" s="43">
        <v>6560000</v>
      </c>
    </row>
    <row r="209" spans="1:3" ht="14.25">
      <c r="A209" s="39" t="s">
        <v>195</v>
      </c>
      <c r="B209" s="39" t="s">
        <v>475</v>
      </c>
      <c r="C209" s="43">
        <v>18000000</v>
      </c>
    </row>
    <row r="210" spans="1:3" ht="14.25">
      <c r="A210" s="40" t="s">
        <v>196</v>
      </c>
      <c r="B210" s="40" t="s">
        <v>197</v>
      </c>
      <c r="C210" s="42">
        <f>+C211+C213+C215+C217+C220+C223+C226+C229+C237+C241+C246+C248</f>
        <v>736666956</v>
      </c>
    </row>
    <row r="211" spans="1:3" ht="14.25">
      <c r="A211" s="40" t="s">
        <v>198</v>
      </c>
      <c r="B211" s="40" t="s">
        <v>199</v>
      </c>
      <c r="C211" s="42">
        <f>+C212</f>
        <v>30000000</v>
      </c>
    </row>
    <row r="212" spans="1:3" ht="14.25">
      <c r="A212" s="39" t="s">
        <v>200</v>
      </c>
      <c r="B212" s="39" t="s">
        <v>476</v>
      </c>
      <c r="C212" s="43">
        <v>30000000</v>
      </c>
    </row>
    <row r="213" spans="1:3" ht="14.25">
      <c r="A213" s="40" t="s">
        <v>201</v>
      </c>
      <c r="B213" s="40" t="s">
        <v>202</v>
      </c>
      <c r="C213" s="42">
        <f>+C214</f>
        <v>150000000</v>
      </c>
    </row>
    <row r="214" spans="1:3" ht="14.25">
      <c r="A214" s="39" t="s">
        <v>203</v>
      </c>
      <c r="B214" s="39" t="s">
        <v>204</v>
      </c>
      <c r="C214" s="43">
        <v>150000000</v>
      </c>
    </row>
    <row r="215" spans="1:3" ht="14.25">
      <c r="A215" s="40" t="s">
        <v>205</v>
      </c>
      <c r="B215" s="40" t="s">
        <v>206</v>
      </c>
      <c r="C215" s="42">
        <f>+C216</f>
        <v>75000000</v>
      </c>
    </row>
    <row r="216" spans="1:3" ht="14.25">
      <c r="A216" s="39" t="s">
        <v>207</v>
      </c>
      <c r="B216" s="39" t="s">
        <v>208</v>
      </c>
      <c r="C216" s="43">
        <v>75000000</v>
      </c>
    </row>
    <row r="217" spans="1:3" ht="14.25">
      <c r="A217" s="40" t="s">
        <v>209</v>
      </c>
      <c r="B217" s="40" t="s">
        <v>210</v>
      </c>
      <c r="C217" s="42">
        <f>+C218+C219</f>
        <v>220000000</v>
      </c>
    </row>
    <row r="218" spans="1:3" ht="14.25">
      <c r="A218" s="39" t="s">
        <v>211</v>
      </c>
      <c r="B218" s="39" t="s">
        <v>477</v>
      </c>
      <c r="C218" s="43">
        <v>150000000</v>
      </c>
    </row>
    <row r="219" spans="1:3" ht="14.25">
      <c r="A219" s="39" t="s">
        <v>212</v>
      </c>
      <c r="B219" s="39" t="s">
        <v>478</v>
      </c>
      <c r="C219" s="43">
        <v>70000000</v>
      </c>
    </row>
    <row r="220" spans="1:3" ht="14.25">
      <c r="A220" s="40" t="s">
        <v>213</v>
      </c>
      <c r="B220" s="40" t="s">
        <v>214</v>
      </c>
      <c r="C220" s="42">
        <f>+C221+C222</f>
        <v>32166956</v>
      </c>
    </row>
    <row r="221" spans="1:3" ht="14.25">
      <c r="A221" s="39" t="s">
        <v>215</v>
      </c>
      <c r="B221" s="39" t="s">
        <v>479</v>
      </c>
      <c r="C221" s="43">
        <v>15000000</v>
      </c>
    </row>
    <row r="222" spans="1:3" ht="14.25">
      <c r="A222" s="39" t="s">
        <v>216</v>
      </c>
      <c r="B222" s="39" t="s">
        <v>480</v>
      </c>
      <c r="C222" s="43">
        <v>17166956</v>
      </c>
    </row>
    <row r="223" spans="1:3" ht="14.25">
      <c r="A223" s="40" t="s">
        <v>217</v>
      </c>
      <c r="B223" s="40" t="s">
        <v>218</v>
      </c>
      <c r="C223" s="42">
        <f>+C224+C225</f>
        <v>2000000</v>
      </c>
    </row>
    <row r="224" spans="1:3" ht="14.25">
      <c r="A224" s="39" t="s">
        <v>219</v>
      </c>
      <c r="B224" s="39" t="s">
        <v>481</v>
      </c>
      <c r="C224" s="43">
        <v>1000000</v>
      </c>
    </row>
    <row r="225" spans="1:3" ht="14.25">
      <c r="A225" s="39" t="s">
        <v>220</v>
      </c>
      <c r="B225" s="39" t="s">
        <v>482</v>
      </c>
      <c r="C225" s="43">
        <v>1000000</v>
      </c>
    </row>
    <row r="226" spans="1:3" ht="14.25">
      <c r="A226" s="40" t="s">
        <v>221</v>
      </c>
      <c r="B226" s="40" t="s">
        <v>222</v>
      </c>
      <c r="C226" s="42">
        <f>+C227+C228</f>
        <v>4000000</v>
      </c>
    </row>
    <row r="227" spans="1:3" ht="14.25">
      <c r="A227" s="39" t="s">
        <v>223</v>
      </c>
      <c r="B227" s="39" t="s">
        <v>483</v>
      </c>
      <c r="C227" s="43">
        <v>2000000</v>
      </c>
    </row>
    <row r="228" spans="1:3" ht="14.25">
      <c r="A228" s="39" t="s">
        <v>224</v>
      </c>
      <c r="B228" s="39" t="s">
        <v>484</v>
      </c>
      <c r="C228" s="43">
        <v>2000000</v>
      </c>
    </row>
    <row r="229" spans="1:3" ht="14.25">
      <c r="A229" s="40" t="s">
        <v>225</v>
      </c>
      <c r="B229" s="40" t="s">
        <v>226</v>
      </c>
      <c r="C229" s="42">
        <f>SUM(C230:C236)</f>
        <v>27000000</v>
      </c>
    </row>
    <row r="230" spans="1:3" ht="14.25">
      <c r="A230" s="39" t="s">
        <v>227</v>
      </c>
      <c r="B230" s="39" t="s">
        <v>485</v>
      </c>
      <c r="C230" s="43">
        <v>2000000</v>
      </c>
    </row>
    <row r="231" spans="1:3" ht="14.25">
      <c r="A231" s="39" t="s">
        <v>228</v>
      </c>
      <c r="B231" s="39" t="s">
        <v>486</v>
      </c>
      <c r="C231" s="43">
        <v>5000000</v>
      </c>
    </row>
    <row r="232" spans="1:3" ht="14.25">
      <c r="A232" s="39" t="s">
        <v>229</v>
      </c>
      <c r="B232" s="39" t="s">
        <v>487</v>
      </c>
      <c r="C232" s="43">
        <v>3000000</v>
      </c>
    </row>
    <row r="233" spans="1:3" ht="14.25">
      <c r="A233" s="39" t="s">
        <v>230</v>
      </c>
      <c r="B233" s="39" t="s">
        <v>488</v>
      </c>
      <c r="C233" s="43">
        <v>2000000</v>
      </c>
    </row>
    <row r="234" spans="1:3" ht="14.25">
      <c r="A234" s="39" t="s">
        <v>231</v>
      </c>
      <c r="B234" s="39" t="s">
        <v>489</v>
      </c>
      <c r="C234" s="43">
        <v>2000000</v>
      </c>
    </row>
    <row r="235" spans="1:3" ht="14.25">
      <c r="A235" s="39" t="s">
        <v>232</v>
      </c>
      <c r="B235" s="39" t="s">
        <v>490</v>
      </c>
      <c r="C235" s="43">
        <v>3000000</v>
      </c>
    </row>
    <row r="236" spans="1:3" ht="14.25">
      <c r="A236" s="39" t="s">
        <v>233</v>
      </c>
      <c r="B236" s="39" t="s">
        <v>234</v>
      </c>
      <c r="C236" s="43">
        <v>10000000</v>
      </c>
    </row>
    <row r="237" spans="1:3" ht="14.25">
      <c r="A237" s="40" t="s">
        <v>235</v>
      </c>
      <c r="B237" s="40" t="s">
        <v>236</v>
      </c>
      <c r="C237" s="42">
        <f>+C238+C239+C240</f>
        <v>90000000</v>
      </c>
    </row>
    <row r="238" spans="1:3" ht="14.25">
      <c r="A238" s="39" t="s">
        <v>237</v>
      </c>
      <c r="B238" s="39" t="s">
        <v>491</v>
      </c>
      <c r="C238" s="43">
        <v>15000000</v>
      </c>
    </row>
    <row r="239" spans="1:3" ht="14.25">
      <c r="A239" s="39" t="s">
        <v>238</v>
      </c>
      <c r="B239" s="39" t="s">
        <v>240</v>
      </c>
      <c r="C239" s="43">
        <v>15000000</v>
      </c>
    </row>
    <row r="240" spans="1:3" ht="14.25">
      <c r="A240" s="39" t="s">
        <v>239</v>
      </c>
      <c r="B240" s="39" t="s">
        <v>241</v>
      </c>
      <c r="C240" s="43">
        <v>60000000</v>
      </c>
    </row>
    <row r="241" spans="1:3" ht="14.25">
      <c r="A241" s="40" t="s">
        <v>242</v>
      </c>
      <c r="B241" s="40" t="s">
        <v>243</v>
      </c>
      <c r="C241" s="42">
        <f>SUM(C242:C245)</f>
        <v>28500000</v>
      </c>
    </row>
    <row r="242" spans="1:3" ht="14.25">
      <c r="A242" s="39" t="s">
        <v>244</v>
      </c>
      <c r="B242" s="39" t="s">
        <v>492</v>
      </c>
      <c r="C242" s="43">
        <v>4500000</v>
      </c>
    </row>
    <row r="243" spans="1:3" ht="14.25">
      <c r="A243" s="39" t="s">
        <v>245</v>
      </c>
      <c r="B243" s="39" t="s">
        <v>246</v>
      </c>
      <c r="C243" s="43">
        <v>14000000</v>
      </c>
    </row>
    <row r="244" spans="1:3" ht="14.25">
      <c r="A244" s="39" t="s">
        <v>247</v>
      </c>
      <c r="B244" s="39" t="s">
        <v>493</v>
      </c>
      <c r="C244" s="43">
        <v>6000000</v>
      </c>
    </row>
    <row r="245" spans="1:3" ht="14.25">
      <c r="A245" s="39" t="s">
        <v>494</v>
      </c>
      <c r="B245" s="39" t="s">
        <v>495</v>
      </c>
      <c r="C245" s="43">
        <v>4000000</v>
      </c>
    </row>
    <row r="246" spans="1:3" ht="14.25">
      <c r="A246" s="40" t="s">
        <v>248</v>
      </c>
      <c r="B246" s="40" t="s">
        <v>249</v>
      </c>
      <c r="C246" s="42">
        <f>+C247</f>
        <v>15000000</v>
      </c>
    </row>
    <row r="247" spans="1:3" ht="14.25">
      <c r="A247" s="39" t="s">
        <v>250</v>
      </c>
      <c r="B247" s="39" t="s">
        <v>251</v>
      </c>
      <c r="C247" s="43">
        <v>15000000</v>
      </c>
    </row>
    <row r="248" spans="1:3" ht="14.25">
      <c r="A248" s="40" t="s">
        <v>496</v>
      </c>
      <c r="B248" s="40" t="s">
        <v>252</v>
      </c>
      <c r="C248" s="42">
        <f>+C249+C250</f>
        <v>63000000</v>
      </c>
    </row>
    <row r="249" spans="1:3" ht="14.25">
      <c r="A249" s="39" t="s">
        <v>497</v>
      </c>
      <c r="B249" s="39" t="s">
        <v>253</v>
      </c>
      <c r="C249" s="43">
        <v>53000000</v>
      </c>
    </row>
    <row r="250" spans="1:3" ht="14.25">
      <c r="A250" s="39" t="s">
        <v>498</v>
      </c>
      <c r="B250" s="39" t="s">
        <v>499</v>
      </c>
      <c r="C250" s="43">
        <v>10000000</v>
      </c>
    </row>
    <row r="251" spans="1:3" ht="14.25">
      <c r="A251" s="40" t="s">
        <v>294</v>
      </c>
      <c r="B251" s="40" t="s">
        <v>295</v>
      </c>
      <c r="C251" s="42">
        <f>+C252+C257</f>
        <v>787353169</v>
      </c>
    </row>
    <row r="252" spans="1:3" ht="14.25">
      <c r="A252" s="40" t="s">
        <v>296</v>
      </c>
      <c r="B252" s="40" t="s">
        <v>297</v>
      </c>
      <c r="C252" s="42">
        <f>+C253+C254+C255</f>
        <v>347797624</v>
      </c>
    </row>
    <row r="253" spans="1:3" ht="14.25">
      <c r="A253" s="39" t="s">
        <v>298</v>
      </c>
      <c r="B253" s="39" t="s">
        <v>500</v>
      </c>
      <c r="C253" s="43">
        <v>320132175</v>
      </c>
    </row>
    <row r="254" spans="1:3" ht="14.25">
      <c r="A254" s="39" t="s">
        <v>299</v>
      </c>
      <c r="B254" s="39" t="s">
        <v>300</v>
      </c>
      <c r="C254" s="43">
        <v>12147689</v>
      </c>
    </row>
    <row r="255" spans="1:3" ht="14.25">
      <c r="A255" s="39" t="s">
        <v>301</v>
      </c>
      <c r="B255" s="39" t="s">
        <v>302</v>
      </c>
      <c r="C255" s="43">
        <f>+C256</f>
        <v>15517760</v>
      </c>
    </row>
    <row r="256" spans="1:3" ht="14.25">
      <c r="A256" s="39" t="s">
        <v>303</v>
      </c>
      <c r="B256" s="39" t="s">
        <v>501</v>
      </c>
      <c r="C256" s="43">
        <v>15517760</v>
      </c>
    </row>
    <row r="257" spans="1:3" ht="14.25">
      <c r="A257" s="40" t="s">
        <v>304</v>
      </c>
      <c r="B257" s="40" t="s">
        <v>102</v>
      </c>
      <c r="C257" s="42">
        <f>+C258+C262</f>
        <v>439555545</v>
      </c>
    </row>
    <row r="258" spans="1:3" ht="14.25">
      <c r="A258" s="39" t="s">
        <v>305</v>
      </c>
      <c r="B258" s="39" t="s">
        <v>306</v>
      </c>
      <c r="C258" s="43">
        <f>+C259+C260+C261</f>
        <v>437355545</v>
      </c>
    </row>
    <row r="259" spans="1:3" ht="14.25">
      <c r="A259" s="39" t="s">
        <v>307</v>
      </c>
      <c r="B259" s="39" t="s">
        <v>308</v>
      </c>
      <c r="C259" s="43">
        <v>257400000.00000003</v>
      </c>
    </row>
    <row r="260" spans="1:3" ht="14.25">
      <c r="A260" s="39" t="s">
        <v>309</v>
      </c>
      <c r="B260" s="39" t="s">
        <v>310</v>
      </c>
      <c r="C260" s="43">
        <v>165316684</v>
      </c>
    </row>
    <row r="261" spans="1:3" ht="14.25">
      <c r="A261" s="39" t="s">
        <v>311</v>
      </c>
      <c r="B261" s="39" t="s">
        <v>312</v>
      </c>
      <c r="C261" s="43">
        <v>14638861</v>
      </c>
    </row>
    <row r="262" spans="1:3" ht="14.25">
      <c r="A262" s="39" t="s">
        <v>313</v>
      </c>
      <c r="B262" s="39" t="s">
        <v>314</v>
      </c>
      <c r="C262" s="43">
        <v>2200000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C100"/>
  <sheetViews>
    <sheetView zoomScalePageLayoutView="0" workbookViewId="0" topLeftCell="A26">
      <selection activeCell="C38" sqref="C38:C89"/>
    </sheetView>
  </sheetViews>
  <sheetFormatPr defaultColWidth="11.421875" defaultRowHeight="12.75"/>
  <cols>
    <col min="1" max="1" width="14.140625" style="23" bestFit="1" customWidth="1"/>
    <col min="2" max="2" width="70.8515625" style="23" customWidth="1"/>
    <col min="3" max="3" width="23.57421875" style="23" bestFit="1" customWidth="1"/>
  </cols>
  <sheetData>
    <row r="1" spans="1:3" ht="14.25">
      <c r="A1" s="37" t="s">
        <v>30</v>
      </c>
      <c r="B1" s="37" t="s">
        <v>31</v>
      </c>
      <c r="C1" s="38" t="s">
        <v>32</v>
      </c>
    </row>
    <row r="2" spans="1:3" ht="14.25">
      <c r="A2" s="40" t="s">
        <v>158</v>
      </c>
      <c r="B2" s="40" t="s">
        <v>159</v>
      </c>
      <c r="C2" s="42">
        <v>5542775</v>
      </c>
    </row>
    <row r="3" spans="1:3" ht="14.25">
      <c r="A3" s="44" t="s">
        <v>160</v>
      </c>
      <c r="B3" s="44" t="s">
        <v>161</v>
      </c>
      <c r="C3" s="45">
        <v>5542775</v>
      </c>
    </row>
    <row r="4" spans="1:3" ht="14.25">
      <c r="A4" s="44" t="s">
        <v>427</v>
      </c>
      <c r="B4" s="44" t="s">
        <v>428</v>
      </c>
      <c r="C4" s="45">
        <v>16514727</v>
      </c>
    </row>
    <row r="5" spans="1:3" ht="14.25">
      <c r="A5" s="40" t="s">
        <v>162</v>
      </c>
      <c r="B5" s="40" t="s">
        <v>163</v>
      </c>
      <c r="C5" s="42">
        <v>37251149</v>
      </c>
    </row>
    <row r="6" spans="1:3" ht="14.25">
      <c r="A6" s="40" t="s">
        <v>164</v>
      </c>
      <c r="B6" s="40" t="s">
        <v>165</v>
      </c>
      <c r="C6" s="42">
        <v>37251149</v>
      </c>
    </row>
    <row r="7" spans="1:3" ht="14.25">
      <c r="A7" s="44" t="s">
        <v>166</v>
      </c>
      <c r="B7" s="44" t="s">
        <v>167</v>
      </c>
      <c r="C7" s="43">
        <v>18346030</v>
      </c>
    </row>
    <row r="8" spans="1:3" ht="14.25">
      <c r="A8" s="44" t="s">
        <v>168</v>
      </c>
      <c r="B8" s="44" t="s">
        <v>462</v>
      </c>
      <c r="C8" s="43">
        <v>3000000</v>
      </c>
    </row>
    <row r="9" spans="1:3" ht="14.25">
      <c r="A9" s="44" t="s">
        <v>169</v>
      </c>
      <c r="B9" s="44" t="s">
        <v>21</v>
      </c>
      <c r="C9" s="43">
        <v>8652300</v>
      </c>
    </row>
    <row r="10" spans="1:3" ht="14.25">
      <c r="A10" s="44" t="s">
        <v>170</v>
      </c>
      <c r="B10" s="44" t="s">
        <v>426</v>
      </c>
      <c r="C10" s="43">
        <v>5000000</v>
      </c>
    </row>
    <row r="11" spans="1:3" ht="14.25">
      <c r="A11" s="44" t="s">
        <v>171</v>
      </c>
      <c r="B11" s="44" t="s">
        <v>172</v>
      </c>
      <c r="C11" s="43">
        <v>2252819</v>
      </c>
    </row>
    <row r="12" spans="1:3" ht="14.25">
      <c r="A12" s="44" t="s">
        <v>431</v>
      </c>
      <c r="B12" s="44" t="s">
        <v>432</v>
      </c>
      <c r="C12" s="43">
        <v>15000000</v>
      </c>
    </row>
    <row r="13" spans="1:3" ht="14.25">
      <c r="A13" s="44" t="s">
        <v>433</v>
      </c>
      <c r="B13" s="44" t="s">
        <v>21</v>
      </c>
      <c r="C13" s="43">
        <v>16816317</v>
      </c>
    </row>
    <row r="14" spans="1:3" ht="14.25">
      <c r="A14" s="40" t="s">
        <v>173</v>
      </c>
      <c r="B14" s="40" t="s">
        <v>174</v>
      </c>
      <c r="C14" s="42">
        <v>221113902</v>
      </c>
    </row>
    <row r="15" spans="1:3" ht="14.25">
      <c r="A15" s="44" t="s">
        <v>175</v>
      </c>
      <c r="B15" s="44" t="s">
        <v>463</v>
      </c>
      <c r="C15" s="45">
        <v>89000000</v>
      </c>
    </row>
    <row r="16" spans="1:3" ht="14.25">
      <c r="A16" s="44" t="s">
        <v>176</v>
      </c>
      <c r="B16" s="44" t="s">
        <v>464</v>
      </c>
      <c r="C16" s="45">
        <v>25000000</v>
      </c>
    </row>
    <row r="17" spans="1:3" ht="14.25">
      <c r="A17" s="44" t="s">
        <v>177</v>
      </c>
      <c r="B17" s="44" t="s">
        <v>180</v>
      </c>
      <c r="C17" s="45">
        <v>70600000</v>
      </c>
    </row>
    <row r="18" spans="1:3" ht="14.25">
      <c r="A18" s="44" t="s">
        <v>178</v>
      </c>
      <c r="B18" s="44" t="s">
        <v>465</v>
      </c>
      <c r="C18" s="45">
        <v>19513902</v>
      </c>
    </row>
    <row r="19" spans="1:3" ht="14.25">
      <c r="A19" s="44" t="s">
        <v>179</v>
      </c>
      <c r="B19" s="44" t="s">
        <v>466</v>
      </c>
      <c r="C19" s="45">
        <v>17000000</v>
      </c>
    </row>
    <row r="20" spans="1:3" ht="14.25">
      <c r="A20" s="44" t="s">
        <v>446</v>
      </c>
      <c r="B20" s="44" t="s">
        <v>447</v>
      </c>
      <c r="C20" s="45">
        <v>7850000</v>
      </c>
    </row>
    <row r="21" spans="1:3" ht="14.25">
      <c r="A21" s="46" t="s">
        <v>120</v>
      </c>
      <c r="B21" s="46" t="s">
        <v>121</v>
      </c>
      <c r="C21" s="45">
        <v>21890000</v>
      </c>
    </row>
    <row r="22" spans="1:3" ht="14.25">
      <c r="A22" s="40" t="s">
        <v>181</v>
      </c>
      <c r="B22" s="40" t="s">
        <v>182</v>
      </c>
      <c r="C22" s="42">
        <v>54016614</v>
      </c>
    </row>
    <row r="23" spans="1:3" ht="14.25">
      <c r="A23" s="44" t="s">
        <v>183</v>
      </c>
      <c r="B23" s="44" t="s">
        <v>467</v>
      </c>
      <c r="C23" s="45">
        <v>2730000</v>
      </c>
    </row>
    <row r="24" spans="1:3" ht="14.25">
      <c r="A24" s="44" t="s">
        <v>184</v>
      </c>
      <c r="B24" s="44" t="s">
        <v>468</v>
      </c>
      <c r="C24" s="45">
        <v>10770000</v>
      </c>
    </row>
    <row r="25" spans="1:3" ht="14.25">
      <c r="A25" s="44" t="s">
        <v>185</v>
      </c>
      <c r="B25" s="44" t="s">
        <v>469</v>
      </c>
      <c r="C25" s="45">
        <v>5000000</v>
      </c>
    </row>
    <row r="26" spans="1:3" ht="14.25">
      <c r="A26" s="44" t="s">
        <v>186</v>
      </c>
      <c r="B26" s="44" t="s">
        <v>187</v>
      </c>
      <c r="C26" s="45">
        <v>17516614</v>
      </c>
    </row>
    <row r="27" spans="1:3" ht="14.25">
      <c r="A27" s="44" t="s">
        <v>188</v>
      </c>
      <c r="B27" s="44" t="s">
        <v>470</v>
      </c>
      <c r="C27" s="45">
        <v>5000000</v>
      </c>
    </row>
    <row r="28" spans="1:3" ht="14.25">
      <c r="A28" s="44" t="s">
        <v>189</v>
      </c>
      <c r="B28" s="44" t="s">
        <v>471</v>
      </c>
      <c r="C28" s="45">
        <v>13000000</v>
      </c>
    </row>
    <row r="29" spans="1:3" ht="14.25">
      <c r="A29" s="44" t="s">
        <v>420</v>
      </c>
      <c r="B29" s="44" t="s">
        <v>421</v>
      </c>
      <c r="C29" s="45">
        <v>7000000</v>
      </c>
    </row>
    <row r="30" spans="1:3" ht="14.25">
      <c r="A30" s="44" t="s">
        <v>422</v>
      </c>
      <c r="B30" s="44" t="s">
        <v>154</v>
      </c>
      <c r="C30" s="45">
        <v>1000000</v>
      </c>
    </row>
    <row r="31" spans="1:3" ht="14.25">
      <c r="A31" s="40" t="s">
        <v>190</v>
      </c>
      <c r="B31" s="40" t="s">
        <v>191</v>
      </c>
      <c r="C31" s="42">
        <v>40512460</v>
      </c>
    </row>
    <row r="32" spans="1:3" ht="14.25">
      <c r="A32" s="44" t="s">
        <v>192</v>
      </c>
      <c r="B32" s="44" t="s">
        <v>472</v>
      </c>
      <c r="C32" s="45">
        <v>12600000</v>
      </c>
    </row>
    <row r="33" spans="1:3" ht="14.25">
      <c r="A33" s="44" t="s">
        <v>193</v>
      </c>
      <c r="B33" s="44" t="s">
        <v>473</v>
      </c>
      <c r="C33" s="45">
        <v>3352460</v>
      </c>
    </row>
    <row r="34" spans="1:3" ht="14.25">
      <c r="A34" s="44" t="s">
        <v>194</v>
      </c>
      <c r="B34" s="44" t="s">
        <v>474</v>
      </c>
      <c r="C34" s="45">
        <v>6560000</v>
      </c>
    </row>
    <row r="35" spans="1:3" ht="14.25">
      <c r="A35" s="44" t="s">
        <v>195</v>
      </c>
      <c r="B35" s="44" t="s">
        <v>475</v>
      </c>
      <c r="C35" s="45">
        <v>18000000</v>
      </c>
    </row>
    <row r="36" spans="1:3" ht="14.25">
      <c r="A36" s="44" t="s">
        <v>424</v>
      </c>
      <c r="B36" s="44" t="s">
        <v>156</v>
      </c>
      <c r="C36" s="45">
        <v>7549147</v>
      </c>
    </row>
    <row r="37" spans="1:3" ht="14.25">
      <c r="A37" s="44" t="s">
        <v>141</v>
      </c>
      <c r="B37" s="44" t="s">
        <v>142</v>
      </c>
      <c r="C37" s="45">
        <v>25000000</v>
      </c>
    </row>
    <row r="38" spans="1:3" ht="14.25">
      <c r="A38" s="40" t="s">
        <v>196</v>
      </c>
      <c r="B38" s="40" t="s">
        <v>197</v>
      </c>
      <c r="C38" s="42">
        <f>+C39+C41+C43+C46+C52+C55+C58+C61+C72+C77+C82+C86</f>
        <v>983815288</v>
      </c>
    </row>
    <row r="39" spans="1:3" ht="14.25">
      <c r="A39" s="40" t="s">
        <v>198</v>
      </c>
      <c r="B39" s="40" t="s">
        <v>199</v>
      </c>
      <c r="C39" s="42">
        <f>+C40</f>
        <v>30000000</v>
      </c>
    </row>
    <row r="40" spans="1:3" ht="14.25">
      <c r="A40" s="39" t="s">
        <v>200</v>
      </c>
      <c r="B40" s="39" t="s">
        <v>476</v>
      </c>
      <c r="C40" s="43">
        <v>30000000</v>
      </c>
    </row>
    <row r="41" spans="1:3" ht="14.25">
      <c r="A41" s="40" t="s">
        <v>201</v>
      </c>
      <c r="B41" s="40" t="s">
        <v>202</v>
      </c>
      <c r="C41" s="42">
        <f>+C42</f>
        <v>150000000</v>
      </c>
    </row>
    <row r="42" spans="1:3" ht="14.25">
      <c r="A42" s="39" t="s">
        <v>203</v>
      </c>
      <c r="B42" s="39" t="s">
        <v>204</v>
      </c>
      <c r="C42" s="43">
        <v>150000000</v>
      </c>
    </row>
    <row r="43" spans="1:3" ht="14.25">
      <c r="A43" s="40" t="s">
        <v>205</v>
      </c>
      <c r="B43" s="40" t="s">
        <v>206</v>
      </c>
      <c r="C43" s="42">
        <f>+C44+C45</f>
        <v>81000000</v>
      </c>
    </row>
    <row r="44" spans="1:3" ht="14.25">
      <c r="A44" s="39" t="s">
        <v>207</v>
      </c>
      <c r="B44" s="39" t="s">
        <v>208</v>
      </c>
      <c r="C44" s="43">
        <v>75000000</v>
      </c>
    </row>
    <row r="45" spans="1:3" ht="14.25">
      <c r="A45" s="39" t="s">
        <v>460</v>
      </c>
      <c r="B45" s="39" t="s">
        <v>461</v>
      </c>
      <c r="C45" s="43">
        <v>6000000</v>
      </c>
    </row>
    <row r="46" spans="1:3" ht="14.25">
      <c r="A46" s="40" t="s">
        <v>209</v>
      </c>
      <c r="B46" s="40" t="s">
        <v>210</v>
      </c>
      <c r="C46" s="42">
        <f>SUM(C47:C51)</f>
        <v>312348332</v>
      </c>
    </row>
    <row r="47" spans="1:3" ht="14.25">
      <c r="A47" s="39" t="s">
        <v>211</v>
      </c>
      <c r="B47" s="39" t="s">
        <v>477</v>
      </c>
      <c r="C47" s="43">
        <v>150000000</v>
      </c>
    </row>
    <row r="48" spans="1:3" ht="14.25">
      <c r="A48" s="39" t="s">
        <v>212</v>
      </c>
      <c r="B48" s="39" t="s">
        <v>478</v>
      </c>
      <c r="C48" s="43">
        <v>70000000</v>
      </c>
    </row>
    <row r="49" spans="1:3" ht="14.25">
      <c r="A49" s="39" t="s">
        <v>440</v>
      </c>
      <c r="B49" s="39" t="s">
        <v>441</v>
      </c>
      <c r="C49" s="43">
        <v>10353932</v>
      </c>
    </row>
    <row r="50" spans="1:3" ht="14.25">
      <c r="A50" s="39" t="s">
        <v>442</v>
      </c>
      <c r="B50" s="39" t="s">
        <v>443</v>
      </c>
      <c r="C50" s="43">
        <v>11994400</v>
      </c>
    </row>
    <row r="51" spans="1:3" ht="14.25">
      <c r="A51" s="39" t="s">
        <v>103</v>
      </c>
      <c r="B51" s="39" t="s">
        <v>104</v>
      </c>
      <c r="C51" s="43">
        <v>70000000</v>
      </c>
    </row>
    <row r="52" spans="1:3" ht="14.25">
      <c r="A52" s="40" t="s">
        <v>213</v>
      </c>
      <c r="B52" s="40" t="s">
        <v>214</v>
      </c>
      <c r="C52" s="42">
        <f>+C53+C54</f>
        <v>32166956</v>
      </c>
    </row>
    <row r="53" spans="1:3" ht="14.25">
      <c r="A53" s="39" t="s">
        <v>215</v>
      </c>
      <c r="B53" s="39" t="s">
        <v>479</v>
      </c>
      <c r="C53" s="43">
        <v>15000000</v>
      </c>
    </row>
    <row r="54" spans="1:3" ht="14.25">
      <c r="A54" s="39" t="s">
        <v>216</v>
      </c>
      <c r="B54" s="39" t="s">
        <v>480</v>
      </c>
      <c r="C54" s="43">
        <v>17166956</v>
      </c>
    </row>
    <row r="55" spans="1:3" ht="14.25">
      <c r="A55" s="40" t="s">
        <v>217</v>
      </c>
      <c r="B55" s="40" t="s">
        <v>218</v>
      </c>
      <c r="C55" s="42">
        <f>+C56+C57</f>
        <v>2000000</v>
      </c>
    </row>
    <row r="56" spans="1:3" ht="14.25">
      <c r="A56" s="39" t="s">
        <v>219</v>
      </c>
      <c r="B56" s="39" t="s">
        <v>481</v>
      </c>
      <c r="C56" s="43">
        <v>1000000</v>
      </c>
    </row>
    <row r="57" spans="1:3" ht="14.25">
      <c r="A57" s="39" t="s">
        <v>220</v>
      </c>
      <c r="B57" s="39" t="s">
        <v>482</v>
      </c>
      <c r="C57" s="43">
        <v>1000000</v>
      </c>
    </row>
    <row r="58" spans="1:3" ht="14.25">
      <c r="A58" s="40" t="s">
        <v>221</v>
      </c>
      <c r="B58" s="40" t="s">
        <v>222</v>
      </c>
      <c r="C58" s="42">
        <f>+C59+C60</f>
        <v>4000000</v>
      </c>
    </row>
    <row r="59" spans="1:3" ht="14.25">
      <c r="A59" s="39" t="s">
        <v>223</v>
      </c>
      <c r="B59" s="39" t="s">
        <v>483</v>
      </c>
      <c r="C59" s="43">
        <v>2000000</v>
      </c>
    </row>
    <row r="60" spans="1:3" ht="14.25">
      <c r="A60" s="39" t="s">
        <v>224</v>
      </c>
      <c r="B60" s="39" t="s">
        <v>484</v>
      </c>
      <c r="C60" s="43">
        <v>2000000</v>
      </c>
    </row>
    <row r="61" spans="1:3" ht="14.25">
      <c r="A61" s="40" t="s">
        <v>225</v>
      </c>
      <c r="B61" s="40" t="s">
        <v>226</v>
      </c>
      <c r="C61" s="42">
        <f>SUM(C62:C71)</f>
        <v>82300000</v>
      </c>
    </row>
    <row r="62" spans="1:3" ht="14.25">
      <c r="A62" s="39" t="s">
        <v>227</v>
      </c>
      <c r="B62" s="39" t="s">
        <v>485</v>
      </c>
      <c r="C62" s="43">
        <v>2000000</v>
      </c>
    </row>
    <row r="63" spans="1:3" ht="14.25">
      <c r="A63" s="39" t="s">
        <v>228</v>
      </c>
      <c r="B63" s="39" t="s">
        <v>486</v>
      </c>
      <c r="C63" s="43">
        <v>5000000</v>
      </c>
    </row>
    <row r="64" spans="1:3" ht="14.25">
      <c r="A64" s="39" t="s">
        <v>229</v>
      </c>
      <c r="B64" s="39" t="s">
        <v>487</v>
      </c>
      <c r="C64" s="43">
        <v>3000000</v>
      </c>
    </row>
    <row r="65" spans="1:3" ht="14.25">
      <c r="A65" s="39" t="s">
        <v>230</v>
      </c>
      <c r="B65" s="39" t="s">
        <v>488</v>
      </c>
      <c r="C65" s="43">
        <v>2000000</v>
      </c>
    </row>
    <row r="66" spans="1:3" ht="14.25">
      <c r="A66" s="39" t="s">
        <v>231</v>
      </c>
      <c r="B66" s="39" t="s">
        <v>489</v>
      </c>
      <c r="C66" s="43">
        <v>2000000</v>
      </c>
    </row>
    <row r="67" spans="1:3" ht="14.25">
      <c r="A67" s="39" t="s">
        <v>232</v>
      </c>
      <c r="B67" s="39" t="s">
        <v>490</v>
      </c>
      <c r="C67" s="43">
        <v>3000000</v>
      </c>
    </row>
    <row r="68" spans="1:3" ht="14.25">
      <c r="A68" s="39" t="s">
        <v>233</v>
      </c>
      <c r="B68" s="39" t="s">
        <v>234</v>
      </c>
      <c r="C68" s="43">
        <v>10000000</v>
      </c>
    </row>
    <row r="69" spans="1:3" ht="14.25">
      <c r="A69" s="39" t="s">
        <v>454</v>
      </c>
      <c r="B69" s="39" t="s">
        <v>455</v>
      </c>
      <c r="C69" s="43">
        <v>4000000</v>
      </c>
    </row>
    <row r="70" spans="1:3" ht="14.25">
      <c r="A70" s="39" t="s">
        <v>456</v>
      </c>
      <c r="B70" s="39" t="s">
        <v>457</v>
      </c>
      <c r="C70" s="43">
        <v>1300000</v>
      </c>
    </row>
    <row r="71" spans="1:3" ht="14.25">
      <c r="A71" s="39" t="s">
        <v>145</v>
      </c>
      <c r="B71" s="39" t="s">
        <v>146</v>
      </c>
      <c r="C71" s="43">
        <v>50000000</v>
      </c>
    </row>
    <row r="72" spans="1:3" ht="14.25">
      <c r="A72" s="40" t="s">
        <v>235</v>
      </c>
      <c r="B72" s="40" t="s">
        <v>236</v>
      </c>
      <c r="C72" s="42">
        <f>SUM(C73:C76)</f>
        <v>100000000</v>
      </c>
    </row>
    <row r="73" spans="1:3" ht="14.25">
      <c r="A73" s="39" t="s">
        <v>237</v>
      </c>
      <c r="B73" s="39" t="s">
        <v>491</v>
      </c>
      <c r="C73" s="43">
        <v>15000000</v>
      </c>
    </row>
    <row r="74" spans="1:3" ht="14.25">
      <c r="A74" s="39" t="s">
        <v>238</v>
      </c>
      <c r="B74" s="39" t="s">
        <v>240</v>
      </c>
      <c r="C74" s="43">
        <v>15000000</v>
      </c>
    </row>
    <row r="75" spans="1:3" ht="14.25">
      <c r="A75" s="39" t="s">
        <v>239</v>
      </c>
      <c r="B75" s="39" t="s">
        <v>241</v>
      </c>
      <c r="C75" s="43">
        <v>60000000</v>
      </c>
    </row>
    <row r="76" spans="1:3" ht="14.25">
      <c r="A76" s="39" t="s">
        <v>450</v>
      </c>
      <c r="B76" s="39" t="s">
        <v>451</v>
      </c>
      <c r="C76" s="43">
        <v>10000000</v>
      </c>
    </row>
    <row r="77" spans="1:3" ht="14.25">
      <c r="A77" s="40" t="s">
        <v>242</v>
      </c>
      <c r="B77" s="40" t="s">
        <v>243</v>
      </c>
      <c r="C77" s="42">
        <f>SUM(C78:C81)</f>
        <v>28500000</v>
      </c>
    </row>
    <row r="78" spans="1:3" ht="14.25">
      <c r="A78" s="39" t="s">
        <v>244</v>
      </c>
      <c r="B78" s="39" t="s">
        <v>492</v>
      </c>
      <c r="C78" s="43">
        <v>4500000</v>
      </c>
    </row>
    <row r="79" spans="1:3" ht="14.25">
      <c r="A79" s="39" t="s">
        <v>245</v>
      </c>
      <c r="B79" s="39" t="s">
        <v>246</v>
      </c>
      <c r="C79" s="43">
        <v>14000000</v>
      </c>
    </row>
    <row r="80" spans="1:3" ht="14.25">
      <c r="A80" s="39" t="s">
        <v>247</v>
      </c>
      <c r="B80" s="39" t="s">
        <v>493</v>
      </c>
      <c r="C80" s="43">
        <v>6000000</v>
      </c>
    </row>
    <row r="81" spans="1:3" ht="14.25">
      <c r="A81" s="39" t="s">
        <v>494</v>
      </c>
      <c r="B81" s="39" t="s">
        <v>495</v>
      </c>
      <c r="C81" s="43">
        <v>4000000</v>
      </c>
    </row>
    <row r="82" spans="1:3" ht="14.25">
      <c r="A82" s="40" t="s">
        <v>248</v>
      </c>
      <c r="B82" s="40" t="s">
        <v>249</v>
      </c>
      <c r="C82" s="42">
        <f>+C83+C84+C85</f>
        <v>36000000</v>
      </c>
    </row>
    <row r="83" spans="1:3" ht="14.25">
      <c r="A83" s="39" t="s">
        <v>250</v>
      </c>
      <c r="B83" s="39" t="s">
        <v>251</v>
      </c>
      <c r="C83" s="43">
        <v>15000000</v>
      </c>
    </row>
    <row r="84" spans="1:3" ht="14.25">
      <c r="A84" s="39" t="s">
        <v>415</v>
      </c>
      <c r="B84" s="39" t="s">
        <v>416</v>
      </c>
      <c r="C84" s="43">
        <v>4000000</v>
      </c>
    </row>
    <row r="85" spans="1:3" ht="14.25">
      <c r="A85" s="39" t="s">
        <v>417</v>
      </c>
      <c r="B85" s="39" t="s">
        <v>418</v>
      </c>
      <c r="C85" s="43">
        <v>17000000</v>
      </c>
    </row>
    <row r="86" spans="1:3" ht="14.25">
      <c r="A86" s="40" t="s">
        <v>496</v>
      </c>
      <c r="B86" s="40" t="s">
        <v>252</v>
      </c>
      <c r="C86" s="42">
        <f>+C87+C88+C89</f>
        <v>125500000</v>
      </c>
    </row>
    <row r="87" spans="1:3" ht="14.25">
      <c r="A87" s="39" t="s">
        <v>497</v>
      </c>
      <c r="B87" s="39" t="s">
        <v>253</v>
      </c>
      <c r="C87" s="43">
        <v>53000000</v>
      </c>
    </row>
    <row r="88" spans="1:3" ht="14.25">
      <c r="A88" s="39" t="s">
        <v>498</v>
      </c>
      <c r="B88" s="39" t="s">
        <v>499</v>
      </c>
      <c r="C88" s="43">
        <v>10000000</v>
      </c>
    </row>
    <row r="89" spans="1:3" ht="14.25">
      <c r="A89" s="39" t="s">
        <v>149</v>
      </c>
      <c r="B89" s="39" t="s">
        <v>150</v>
      </c>
      <c r="C89" s="43">
        <v>62500000</v>
      </c>
    </row>
    <row r="90" spans="1:3" ht="14.25">
      <c r="A90" s="40" t="s">
        <v>294</v>
      </c>
      <c r="B90" s="40" t="s">
        <v>295</v>
      </c>
      <c r="C90" s="42">
        <v>787353169</v>
      </c>
    </row>
    <row r="91" spans="1:3" ht="14.25">
      <c r="A91" s="40" t="s">
        <v>296</v>
      </c>
      <c r="B91" s="40" t="s">
        <v>297</v>
      </c>
      <c r="C91" s="42">
        <v>347797624</v>
      </c>
    </row>
    <row r="92" spans="1:3" ht="14.25">
      <c r="A92" s="44" t="s">
        <v>298</v>
      </c>
      <c r="B92" s="44" t="s">
        <v>500</v>
      </c>
      <c r="C92" s="45">
        <v>320132175</v>
      </c>
    </row>
    <row r="93" spans="1:3" ht="14.25">
      <c r="A93" s="44" t="s">
        <v>299</v>
      </c>
      <c r="B93" s="44" t="s">
        <v>300</v>
      </c>
      <c r="C93" s="45">
        <v>12147689</v>
      </c>
    </row>
    <row r="94" spans="1:3" ht="14.25">
      <c r="A94" s="44" t="s">
        <v>303</v>
      </c>
      <c r="B94" s="44" t="s">
        <v>501</v>
      </c>
      <c r="C94" s="45">
        <v>15517760</v>
      </c>
    </row>
    <row r="95" spans="1:3" ht="14.25">
      <c r="A95" s="44" t="s">
        <v>307</v>
      </c>
      <c r="B95" s="44" t="s">
        <v>308</v>
      </c>
      <c r="C95" s="45">
        <v>257400000.00000003</v>
      </c>
    </row>
    <row r="96" spans="1:3" ht="14.25">
      <c r="A96" s="44" t="s">
        <v>309</v>
      </c>
      <c r="B96" s="44" t="s">
        <v>310</v>
      </c>
      <c r="C96" s="45">
        <v>165316684</v>
      </c>
    </row>
    <row r="97" spans="1:3" ht="14.25">
      <c r="A97" s="44" t="s">
        <v>311</v>
      </c>
      <c r="B97" s="44" t="s">
        <v>312</v>
      </c>
      <c r="C97" s="45">
        <v>14638861</v>
      </c>
    </row>
    <row r="98" spans="1:3" ht="14.25">
      <c r="A98" s="44" t="s">
        <v>313</v>
      </c>
      <c r="B98" s="44" t="s">
        <v>314</v>
      </c>
      <c r="C98" s="45">
        <v>2200000</v>
      </c>
    </row>
    <row r="99" spans="1:3" ht="14.25">
      <c r="A99" s="44" t="s">
        <v>435</v>
      </c>
      <c r="B99" s="44" t="s">
        <v>436</v>
      </c>
      <c r="C99" s="45">
        <v>6000000</v>
      </c>
    </row>
    <row r="100" spans="1:3" ht="14.25">
      <c r="A100" s="44" t="s">
        <v>437</v>
      </c>
      <c r="B100" s="44" t="s">
        <v>438</v>
      </c>
      <c r="C100" s="45">
        <v>1000000</v>
      </c>
    </row>
  </sheetData>
  <sheetProtection/>
  <printOption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Mayra Leguizamon</cp:lastModifiedBy>
  <cp:lastPrinted>2005-01-06T12:55:26Z</cp:lastPrinted>
  <dcterms:created xsi:type="dcterms:W3CDTF">2004-11-05T13:42:31Z</dcterms:created>
  <dcterms:modified xsi:type="dcterms:W3CDTF">2014-05-19T20:28:21Z</dcterms:modified>
  <cp:category/>
  <cp:version/>
  <cp:contentType/>
  <cp:contentStatus/>
</cp:coreProperties>
</file>