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798" firstSheet="14" activeTab="0"/>
  </bookViews>
  <sheets>
    <sheet name="Educación" sheetId="1" r:id="rId1"/>
    <sheet name="Salud" sheetId="2" r:id="rId2"/>
    <sheet name="Agua" sheetId="3" r:id="rId3"/>
    <sheet name="Cultura" sheetId="4" r:id="rId4"/>
    <sheet name="Deporte" sheetId="5" r:id="rId5"/>
    <sheet name="Vivienda" sheetId="6" r:id="rId6"/>
    <sheet name="Otros Servicios" sheetId="7" r:id="rId7"/>
    <sheet name="Equipamiento" sheetId="8" r:id="rId8"/>
    <sheet name="Ambientey turismo" sheetId="9" r:id="rId9"/>
    <sheet name="gestion del riesgo" sheetId="10" r:id="rId10"/>
    <sheet name="TIC" sheetId="11" r:id="rId11"/>
    <sheet name="Agro" sheetId="12" r:id="rId12"/>
    <sheet name="Economico" sheetId="13" r:id="rId13"/>
    <sheet name="Seguridad ciudadana" sheetId="14" r:id="rId14"/>
    <sheet name="Justicia" sheetId="15" r:id="rId15"/>
    <sheet name="Comunitario" sheetId="16" r:id="rId16"/>
    <sheet name="G Vulnerables" sheetId="17" r:id="rId17"/>
    <sheet name="Institucional" sheetId="18" r:id="rId18"/>
    <sheet name="Hoja2" sheetId="19" r:id="rId19"/>
    <sheet name="Hoja1" sheetId="20" r:id="rId20"/>
    <sheet name="Informe de compatibilidad" sheetId="21" r:id="rId21"/>
  </sheets>
  <externalReferences>
    <externalReference r:id="rId24"/>
  </externalReferences>
  <definedNames>
    <definedName name="_ftn1" localSheetId="15">'Comunitario'!#REF!</definedName>
    <definedName name="_ftn1" localSheetId="16">'G Vulnerables'!#REF!</definedName>
    <definedName name="_ftn1" localSheetId="14">'Justicia'!#REF!</definedName>
    <definedName name="_ftn1" localSheetId="13">'Seguridad ciudadana'!#REF!</definedName>
    <definedName name="_ftn2" localSheetId="15">'Comunitario'!#REF!</definedName>
    <definedName name="_ftn2" localSheetId="16">'G Vulnerables'!#REF!</definedName>
    <definedName name="_ftn2" localSheetId="14">'Justicia'!#REF!</definedName>
    <definedName name="_ftn2" localSheetId="13">'Seguridad ciudadana'!#REF!</definedName>
    <definedName name="_ftnref1" localSheetId="15">'Comunitario'!#REF!</definedName>
    <definedName name="_ftnref1" localSheetId="16">'G Vulnerables'!#REF!</definedName>
    <definedName name="_ftnref1" localSheetId="14">'Justicia'!#REF!</definedName>
    <definedName name="_ftnref1" localSheetId="13">'Seguridad ciudadana'!#REF!</definedName>
    <definedName name="_ftnref2" localSheetId="15">'Comunitario'!#REF!</definedName>
    <definedName name="_ftnref2" localSheetId="16">'G Vulnerables'!#REF!</definedName>
    <definedName name="_ftnref2" localSheetId="14">'Justicia'!#REF!</definedName>
    <definedName name="_ftnref2" localSheetId="13">'Seguridad ciudadana'!#REF!</definedName>
  </definedNames>
  <calcPr fullCalcOnLoad="1"/>
</workbook>
</file>

<file path=xl/comments12.xml><?xml version="1.0" encoding="utf-8"?>
<comments xmlns="http://schemas.openxmlformats.org/spreadsheetml/2006/main">
  <authors>
    <author>Sandra</author>
  </authors>
  <commentList>
    <comment ref="E6" authorId="0">
      <text>
        <r>
          <rPr>
            <b/>
            <sz val="9"/>
            <rFont val="Tahoma"/>
            <family val="2"/>
          </rPr>
          <t>Sandra:</t>
        </r>
        <r>
          <rPr>
            <sz val="9"/>
            <rFont val="Tahoma"/>
            <family val="2"/>
          </rPr>
          <t xml:space="preserve">
solo umata y ya
</t>
        </r>
      </text>
    </comment>
  </commentList>
</comments>
</file>

<file path=xl/comments15.xml><?xml version="1.0" encoding="utf-8"?>
<comments xmlns="http://schemas.openxmlformats.org/spreadsheetml/2006/main">
  <authors>
    <author>SEMEOLVIDO</author>
  </authors>
  <commentList>
    <comment ref="E17" authorId="0">
      <text>
        <r>
          <rPr>
            <sz val="9"/>
            <rFont val="Tahoma"/>
            <family val="2"/>
          </rPr>
          <t xml:space="preserve">viene del sector salud y se ubica en el sector justicia
</t>
        </r>
      </text>
    </comment>
    <comment ref="E15" authorId="0">
      <text>
        <r>
          <rPr>
            <sz val="9"/>
            <rFont val="Tahoma"/>
            <family val="2"/>
          </rPr>
          <t xml:space="preserve">viene del sector vulnerables y pasa al sector justicia
</t>
        </r>
      </text>
    </comment>
    <comment ref="E13" authorId="0">
      <text>
        <r>
          <rPr>
            <b/>
            <sz val="9"/>
            <rFont val="Tahoma"/>
            <family val="2"/>
          </rPr>
          <t xml:space="preserve">viene del sector vulnerables y pasa al sector justicia
</t>
        </r>
      </text>
    </comment>
    <comment ref="E14" authorId="0">
      <text>
        <r>
          <rPr>
            <sz val="9"/>
            <rFont val="Tahoma"/>
            <family val="2"/>
          </rPr>
          <t xml:space="preserve">viene del sector vulnerables y pasa al sector justicia
</t>
        </r>
      </text>
    </comment>
  </commentList>
</comments>
</file>

<file path=xl/comments18.xml><?xml version="1.0" encoding="utf-8"?>
<comments xmlns="http://schemas.openxmlformats.org/spreadsheetml/2006/main">
  <authors>
    <author>SEMEOLVIDO</author>
  </authors>
  <commentList>
    <comment ref="E9" authorId="0">
      <text>
        <r>
          <rPr>
            <sz val="9"/>
            <rFont val="Tahoma"/>
            <family val="2"/>
          </rPr>
          <t xml:space="preserve">ojo viene de ambiente y turismo y se ubica en institucional
</t>
        </r>
      </text>
    </comment>
  </commentList>
</comments>
</file>

<file path=xl/comments5.xml><?xml version="1.0" encoding="utf-8"?>
<comments xmlns="http://schemas.openxmlformats.org/spreadsheetml/2006/main">
  <authors>
    <author>*</author>
  </authors>
  <commentList>
    <comment ref="E16" authorId="0">
      <text>
        <r>
          <rPr>
            <sz val="8"/>
            <rFont val="Tahoma"/>
            <family val="2"/>
          </rPr>
          <t xml:space="preserve">AURA ADAPTAR EL OBJETIVO AL PROYECTO, PORQUE ENTONCES NO HABRIA RECURSOS PARA CPLOCARLE
</t>
        </r>
      </text>
    </comment>
  </commentList>
</comments>
</file>

<file path=xl/comments8.xml><?xml version="1.0" encoding="utf-8"?>
<comments xmlns="http://schemas.openxmlformats.org/spreadsheetml/2006/main">
  <authors>
    <author>SEMEOLVIDO</author>
  </authors>
  <commentList>
    <comment ref="L13" authorId="0">
      <text>
        <r>
          <rPr>
            <sz val="9"/>
            <rFont val="Tahoma"/>
            <family val="2"/>
          </rPr>
          <t xml:space="preserve">fondo maquinaria
</t>
        </r>
      </text>
    </comment>
  </commentList>
</comments>
</file>

<file path=xl/comments9.xml><?xml version="1.0" encoding="utf-8"?>
<comments xmlns="http://schemas.openxmlformats.org/spreadsheetml/2006/main">
  <authors>
    <author>SEMEOLVIDO</author>
  </authors>
  <commentList>
    <comment ref="I16" authorId="0">
      <text>
        <r>
          <rPr>
            <sz val="9"/>
            <rFont val="Tahoma"/>
            <family val="2"/>
          </rPr>
          <t xml:space="preserve">existe la partida presupuestal, lo que se debe revisar es si se cumple lo estipulado por la ley en cuanto a proteccion de las cuencas
</t>
        </r>
      </text>
    </comment>
  </commentList>
</comments>
</file>

<file path=xl/sharedStrings.xml><?xml version="1.0" encoding="utf-8"?>
<sst xmlns="http://schemas.openxmlformats.org/spreadsheetml/2006/main" count="1605" uniqueCount="553">
  <si>
    <t>01</t>
  </si>
  <si>
    <t>Código Sector</t>
  </si>
  <si>
    <t>Sector</t>
  </si>
  <si>
    <t>Desarrollo social</t>
  </si>
  <si>
    <t>Educación</t>
  </si>
  <si>
    <t>Agua Potable y Saneamiento Básico</t>
  </si>
  <si>
    <t>Deporte y recreación</t>
  </si>
  <si>
    <t>Dimensión</t>
  </si>
  <si>
    <t xml:space="preserve">Objetivo de Resultado </t>
  </si>
  <si>
    <t>Indicador de Resultado</t>
  </si>
  <si>
    <t>Línea de Base</t>
  </si>
  <si>
    <t>Meta de Resultado</t>
  </si>
  <si>
    <t>Vivienda</t>
  </si>
  <si>
    <t>Desarrollo físico</t>
  </si>
  <si>
    <t>Infraestructura servicios públicos diferentes a acueducto y alcantarillado y aseo</t>
  </si>
  <si>
    <t>Aumentar la cobertura en servicio de energía eléctrica</t>
  </si>
  <si>
    <t>Sector Equipamiento municipal</t>
  </si>
  <si>
    <t>Desarrollo económico</t>
  </si>
  <si>
    <t>Sector Agropecuario</t>
  </si>
  <si>
    <t xml:space="preserve">Incrementar la competitividad de la producción agropecuaria </t>
  </si>
  <si>
    <t>Empleo  y desarrollo económico</t>
  </si>
  <si>
    <t>Desarrollo político y ciudadano</t>
  </si>
  <si>
    <t>Participación comunitaria</t>
  </si>
  <si>
    <t>Involucrar a las organizaciones ciudadanas en el gobierno territorial</t>
  </si>
  <si>
    <t>Grupos vulnerables</t>
  </si>
  <si>
    <t>Garantizar el derecho de las mujeres a una vida libre de violencias</t>
  </si>
  <si>
    <t>Desarrollo institucional</t>
  </si>
  <si>
    <t>Sector de Fortalecimiento institucional</t>
  </si>
  <si>
    <t>ND</t>
  </si>
  <si>
    <t xml:space="preserve">Impulsar la investigación sobre el patrimonio cultural y artistico de la población, con el fin de generar sentido de pertenencia por las expresiones locales. </t>
  </si>
  <si>
    <t xml:space="preserve">Facilitar personal idoneo en gestión y formación cultural. </t>
  </si>
  <si>
    <t>Promoción de la lectura y  la escritura, facilitando la circulación y acceso a la información y el conocimiento.</t>
  </si>
  <si>
    <t>Dotacion y mantenimiento de la infraestructura cultural</t>
  </si>
  <si>
    <t>Reducir la tasa de analfabetismo  (personas de 15 y más años)</t>
  </si>
  <si>
    <t>Mantener la cobertua universal y acceso a los servicios de seguridad social en salud.</t>
  </si>
  <si>
    <t xml:space="preserve">Mantener y adecuar los actuales escenarios deportivos del sector rural y urbano. </t>
  </si>
  <si>
    <t xml:space="preserve">Desarrollar las politicas del plan Decenal del deporte </t>
  </si>
  <si>
    <t>Aumentar las acciones para la reubicación de viviendas localizados en zonas de alto riesgo</t>
  </si>
  <si>
    <t>Avanzar en la revision y ajuste del EOT</t>
  </si>
  <si>
    <t>Implementar el proyecto
de Huertas Escolares</t>
  </si>
  <si>
    <t>Desarrollo del Diagnostico integral de la situación de la
niñez y adolescencia</t>
  </si>
  <si>
    <t>Atención  de los casos reportados de abandono, maltrato, custodias,  explotación y mendicidad infantil.</t>
  </si>
  <si>
    <t>Realizar seguimiento y cooperación técnica de
actividades que propenden por la justicia</t>
  </si>
  <si>
    <t>Realizar convenio con la policía nacional para realizar temas de convivencia
ciudadana junto con la comisaría de familia</t>
  </si>
  <si>
    <t>Facilitar  la información institucional.</t>
  </si>
  <si>
    <t>Porcentaje de información dispuesta</t>
  </si>
  <si>
    <t xml:space="preserve">Procesos administrativos reorganizados </t>
  </si>
  <si>
    <t>Fortalecimiento y reorganización de la Administración Municipal a través del diagnóstico para una reestructuración que permita optimizar la capacidad de atención de sus competencias constitucionales y legales.</t>
  </si>
  <si>
    <t xml:space="preserve">Capacitar y actualizar a los funcionarios publicos, en cuanto a sus competencias, el desarrollo personal y la atención humanizada a los usuarios. </t>
  </si>
  <si>
    <t>Apoyar iniciativas que trabajen la sana convivencia y el respeto mutuo.</t>
  </si>
  <si>
    <t>Recuperacion, manejo y conservacion de cuencas hidrograficas, bosques nativos y parques naturales.</t>
  </si>
  <si>
    <t>Diseñar y elaborar el plan de desarrollo turistico del municipio.</t>
  </si>
  <si>
    <t xml:space="preserve">Ofrecer programas de formación para doncentes y directivos docentes </t>
  </si>
  <si>
    <t xml:space="preserve">ND </t>
  </si>
  <si>
    <t>Realizar interventoría  a los contratos del Régimen Subsidiado celebrados durante el periodo de gobierno</t>
  </si>
  <si>
    <t>Realizar seguimiento y evaluación al cumplimiento de la norma técnica de atención del recién nacido, crecimiento y desarrollo, salud oral, PAI a cargo de las EPS.</t>
  </si>
  <si>
    <t xml:space="preserve">Diseñar, demarcar e instalar señalizacion vehicular y peatonal en el sector urbano y rural del municipio de Galán. </t>
  </si>
  <si>
    <t>Ampliar la capacitación técnica  a los pequeños productores, (núcleos familiares campesinos) del sector rural.</t>
  </si>
  <si>
    <t>Apoyar y fortalecer  los centros y espacios para el fomento de la convivencia, cultura ciudadana y paz.</t>
  </si>
  <si>
    <t>Informe de compatibilidad para Copia de 3. Matriz Resultados_GALAN.xls</t>
  </si>
  <si>
    <t>Ejecutar el 12/04/2012 17:21</t>
  </si>
  <si>
    <t>Las siguientes características de este libro no son compatibles con versiones anteriores de Excel. Estas características podrían perderse o degradarse si abre el libro con una versión anterior de Excel o si lo guarda con un formato de archivo anterior.</t>
  </si>
  <si>
    <t>Pérdida menor de fidelidad</t>
  </si>
  <si>
    <t>Nº de apariciones</t>
  </si>
  <si>
    <t>Versión</t>
  </si>
  <si>
    <t>Algunas celdas o estilos de este libro contienen un formato no admitido en el formato de archivo seleccionado. Estos formatos se convertirán al formato más cercano disponible.</t>
  </si>
  <si>
    <t>Excel 97-2003</t>
  </si>
  <si>
    <t>Fortalecer  instituciones del Comité Municipal de
Prevención y Atención de Desastres</t>
  </si>
  <si>
    <t xml:space="preserve">Mantener convenios entre el INPEC y el Municipio  </t>
  </si>
  <si>
    <t>Mantener convenios para la atención al Menor Infractor</t>
  </si>
  <si>
    <t xml:space="preserve">Capcitar a las Juntas de acción Comunal en en los mecanismos de participación ciudadana y veedurías </t>
  </si>
  <si>
    <t>Mantener apoyo entre el cuerpo Municipal de Bomberos y la administración, para el fortalecimiento en prevención y atención de desastres</t>
  </si>
  <si>
    <t>Gestionar implementos de dotación para el ejercicio de la atención del riesgo y el desastre por parte del CLOPAD</t>
  </si>
  <si>
    <t>nd</t>
  </si>
  <si>
    <t xml:space="preserve">Mejorar la calidad educativa y Fortalecer el desarrollo de las competencias  </t>
  </si>
  <si>
    <t>Capacitar a los estudiantes de noveno y once en las pruebas del saber e Icfes.</t>
  </si>
  <si>
    <t>prevencion  los factores de Riesgo de las
enfermedades Crónicas No Transmisibles</t>
  </si>
  <si>
    <t>bajo</t>
  </si>
  <si>
    <t>implementacion  del comparendo ambiental</t>
  </si>
  <si>
    <t>Gestion de actividades deportivas extremas</t>
  </si>
  <si>
    <t>riesgo</t>
  </si>
  <si>
    <t>Fortalecer el plan local de atencion de emergencias y contingencias</t>
  </si>
  <si>
    <t>elaborar de estudio de amenazas y vulnerabilidad del municipio</t>
  </si>
  <si>
    <t xml:space="preserve">Fortalecer escuela de Musica </t>
  </si>
  <si>
    <t>Crear la escuela de Danzas Municipal</t>
  </si>
  <si>
    <t>Promover el desarrollo integral de los niños de 0 a 5 años en el ejercicio de los derechos culturales, como refuerzo al desarrollo de la primera infancia</t>
  </si>
  <si>
    <t>Generar campañas de sensibilizacion para la utilizacion de  los derechos culturales</t>
  </si>
  <si>
    <t>Campañas de divulgacion</t>
  </si>
  <si>
    <t>Incentivos y estimulos a la Investigacion Cultural y Artistica</t>
  </si>
  <si>
    <t>Brindar apoyo tecnico y logistico al Consejo Municipal de Cultura</t>
  </si>
  <si>
    <t>Jornadas de acercamiento a la poblacion</t>
  </si>
  <si>
    <t xml:space="preserve">Realizacion  actividades deportivas y recreativas  </t>
  </si>
  <si>
    <t>Gestionar capacitaciones a traves de indersantander u otras instituciones</t>
  </si>
  <si>
    <t>participar en los intercolegiados Municipal, Regional y Departamental (En las diferentes disciplinas)</t>
  </si>
  <si>
    <t>Actualizacion del proyecto para el Centro Recreacional Municipal</t>
  </si>
  <si>
    <t>Realizar eventos deportivos y recreativos</t>
  </si>
  <si>
    <t xml:space="preserve">Gestionar ante el gobierno nacional y el fondo nacional del Ahorro   la  oferta de vivienda nueva  en la entidad territorial durante el cuatrienio </t>
  </si>
  <si>
    <t>Gestionar  estudios, diseños, construcción, ampliación y mantenimiento de  la infraestructura  física de las dependencias administrativas del municipio y bienes de uso público de propiedad del municipio</t>
  </si>
  <si>
    <t xml:space="preserve">Gestionar los estudios, diseños y construccion de  la casa campesina </t>
  </si>
  <si>
    <t>Escuelas de Formacion deportiva</t>
  </si>
  <si>
    <t>gestionar recursos o ayudas para los damnificados ola invernal y demas actividades de riesgos ocasionados en el muncipio</t>
  </si>
  <si>
    <t>construir y mantener la red terciaria por medio de placas huellas</t>
  </si>
  <si>
    <t>Mantenimiento y realización de las obras de arte en la red terciaria del municipio</t>
  </si>
  <si>
    <t>mantenimiento y recuperacion de los caminos reales veredales y urbanos</t>
  </si>
  <si>
    <t>apoyo para el mejoramiento y mantenimiento del cementerio municipal</t>
  </si>
  <si>
    <t>Gestionar estudios y diseños para la via pavimentada  Galan- Puente Eduardo Santos</t>
  </si>
  <si>
    <t>Gestionar La pavimentacion de la via Galan - Eduardo Santos</t>
  </si>
  <si>
    <t>Gestionar los estudios  y diseños de la Batea sobre la quebrada la Honda</t>
  </si>
  <si>
    <t>Gestionar la Construccion de la batea sobre la quebrada la Honda</t>
  </si>
  <si>
    <t>Gestionar los estudios y diseños para el Coliseo de Ferias</t>
  </si>
  <si>
    <t>Mantenimiento, construccion y recuperacion de las vias urbanas</t>
  </si>
  <si>
    <t>Gestionar la creacion del centro vida en el municipio</t>
  </si>
  <si>
    <t>apoyo para la declaracion de predios de libres de brucelosis y tuberculosis</t>
  </si>
  <si>
    <t>Gestionar la participacion del municipio al programa de computadores para educar</t>
  </si>
  <si>
    <t>Promocion del desarrollo de la creación de microempresas y emprendimiento</t>
  </si>
  <si>
    <t xml:space="preserve">actualizar e implementar  el modelo de control estándar de control interno para el estado colombiano y ajustarlo a las nuevas normas y tendencias de control, para que este sea efectivo y eficaz. </t>
  </si>
  <si>
    <t>sofware</t>
  </si>
  <si>
    <t>organización del archivo</t>
  </si>
  <si>
    <t>sub-programa</t>
  </si>
  <si>
    <t>Número de procesos</t>
  </si>
  <si>
    <t>dotacion de purificadores de agua para los 2 centros educativos del municipio</t>
  </si>
  <si>
    <t xml:space="preserve">mejoras locativas  a los 2 centros educativos del municipio </t>
  </si>
  <si>
    <t>Gestionar el mantenimiento de Baterias Sanitarias y pozos sépticos de 2 centros educativos del municipio</t>
  </si>
  <si>
    <t xml:space="preserve">Gestionar la remodelación y construcción de la escuela urbana José Antonio Galán </t>
  </si>
  <si>
    <t>Gestionar Construcción, adecuación de la infraestructura de 2 centros educativos del municipio.</t>
  </si>
  <si>
    <t>Atención a niños, niñas y jóvenes de los estratos 1 y 2 anualmente con desayunos y/o refrigerios escolares durante el periodo de gobierno</t>
  </si>
  <si>
    <t xml:space="preserve">Gestionar programas formal y no formal, técnico,técnologico y superiores </t>
  </si>
  <si>
    <t xml:space="preserve">Entrega de estimulos a los mejores estudiantes de grado once para su educación superior </t>
  </si>
  <si>
    <t xml:space="preserve">Mejorar la calidad de los procesos de aprendizaje del idioma inglés </t>
  </si>
  <si>
    <t xml:space="preserve">gestionar  recursos  para dotaciones ludicas y pedagogicas  para los centros educativos </t>
  </si>
  <si>
    <t>sin riesgo</t>
  </si>
  <si>
    <t>SUBPROGRAMA</t>
  </si>
  <si>
    <t>Contribuir a la creación y fortalecimiento de artesanos de adultos mayores del municipio.</t>
  </si>
  <si>
    <t>Apoyar eventos culturales y artisticos</t>
  </si>
  <si>
    <t xml:space="preserve">SUBPROGRAMAS </t>
  </si>
  <si>
    <t>Gestionar recursos para el estudio y diseño del Centro Recreacional Municipal</t>
  </si>
  <si>
    <t>Gestionar recursos para la construccion del Centro Recreacional</t>
  </si>
  <si>
    <t xml:space="preserve">Gestionar proyectos para mejoramientos de vivienda en el area rural. </t>
  </si>
  <si>
    <t>Mantenimiento, reparacion, compra de combustible y respuestos para la maquinaria pesada</t>
  </si>
  <si>
    <t>Gestionar la construcción de puentes peatonales sobre las quebradas del sectir rural</t>
  </si>
  <si>
    <t xml:space="preserve">Gestion para la construcción de un centro de bienestar animal </t>
  </si>
  <si>
    <t xml:space="preserve">Gestion para la construccion de la escombrera municipal </t>
  </si>
  <si>
    <t>Gestion para la construcción de un COSO</t>
  </si>
  <si>
    <t xml:space="preserve">subprograma </t>
  </si>
  <si>
    <t xml:space="preserve">Incentivos tributarios para conservacion y protección de cuencas hidrográficas </t>
  </si>
  <si>
    <t xml:space="preserve">Campañas de sensibilización ambiental </t>
  </si>
  <si>
    <t xml:space="preserve">Aplicación de comparendos </t>
  </si>
  <si>
    <t>Posicionar y Potencializar la imagen del municipio</t>
  </si>
  <si>
    <t xml:space="preserve">Desarrollo ambiental y </t>
  </si>
  <si>
    <t>gestión del riesgo</t>
  </si>
  <si>
    <t>Realizar  campañas de sensibilización y capacitación dirigida a la comunidad en el manejo de emergencias y atención de desastres.</t>
  </si>
  <si>
    <t xml:space="preserve">Elaborar Plan de gestión de residuos sólidos </t>
  </si>
  <si>
    <t>Generar proyectos para Mejoramiento genetico de bovinos con doble proposito</t>
  </si>
  <si>
    <t>Gestionar la construcción y dotación de un vivero municipal con especies nativas y semillas.</t>
  </si>
  <si>
    <t>Gestionar proyectos para el mejoramiento de la producción de café, cacao y bovinos</t>
  </si>
  <si>
    <t>apoyo para entrega de alevinos a los piscicultores a través de las JAC.</t>
  </si>
  <si>
    <t xml:space="preserve">Implementar Rumbas Zanahorias prevención del delito y la promoción de la sana convivencia </t>
  </si>
  <si>
    <t xml:space="preserve">Separación de funciones de la comisaria de familia y la inspección de policia </t>
  </si>
  <si>
    <t>un comisario (a)</t>
  </si>
  <si>
    <t xml:space="preserve">un inspector (a) </t>
  </si>
  <si>
    <t xml:space="preserve">Gestionar la formación de jueces de paz para el municiipio </t>
  </si>
  <si>
    <t xml:space="preserve">Numero de Modificación </t>
  </si>
  <si>
    <t>Gestionar programas de educación formal y no formal para la educación urbana y rural de jóvenes, mujeres, adultos mayores, desplazados, población vulnerable  y población en general del municipio, durante el periodo de gobierno.Ley 1098/06 Procuraduría</t>
  </si>
  <si>
    <t>Subsidio de transporte escolar para los alumnos del municipios. ley 1098/06 Procuraduría</t>
  </si>
  <si>
    <t>Mantener la cobertura bruta en educación  básica (preescolar, básica primaria, básica secundaria)  y disminuir la desercion escolar. ley 1098/06 Procuraduría</t>
  </si>
  <si>
    <t>promocionar las actividades agrocomerciales en la plaza
de mercado municipal (Expendedores de Carne, Vendedores de frutas , verduras, abarrotes y venta de animales)</t>
  </si>
  <si>
    <t>Apoyo al hogar de paso de menores del municipio</t>
  </si>
  <si>
    <t xml:space="preserve">Número de apoyos entregados </t>
  </si>
  <si>
    <t xml:space="preserve">Brindar apoyo integral a través de programas para la niñez del municipio. </t>
  </si>
  <si>
    <t>Numero de programas realizados duarante el periodo de gobierno</t>
  </si>
  <si>
    <t>Apoyo al sostenimiendo de los programas del ICBF madres comunitarias y FAMI</t>
  </si>
  <si>
    <t>Numero de programas del ICBF que brinda bienestar a los niños y la famila desde la admiministración municipal</t>
  </si>
  <si>
    <t xml:space="preserve">Atención integral al adulto mayor, a traves de activdaes para el mejoramiento de la calidad de viada. </t>
  </si>
  <si>
    <t xml:space="preserve">Número de actividades </t>
  </si>
  <si>
    <t>Brindar apoyo en programas y proyectos para la población en situacion de desplazamiento</t>
  </si>
  <si>
    <t>Número de programas realizados durante el periodo de gobierno.</t>
  </si>
  <si>
    <t xml:space="preserve">Pograma de atención aplicado en el cuatrenio </t>
  </si>
  <si>
    <t xml:space="preserve">Ampliar y mejorar el programa a personas en condición de discapaidad según su situación fisica, a través de programas departamentales y nacionales </t>
  </si>
  <si>
    <t>Armonizar y apoyar al 100% los programas sociales del orden nacional y departamental para el adulto mayor, niñez y red unidos</t>
  </si>
  <si>
    <t xml:space="preserve">Incluir y beneficiar a los núcleos familiares madre o padre cabeza de hogar, con el fin de apoyar programas para la superación de la pobreza extrema </t>
  </si>
  <si>
    <t>Porcentaje de núcleos cabeza de hogar beneficiados</t>
  </si>
  <si>
    <t>Apoyo a la población de familia rual dispersa del municipio.</t>
  </si>
  <si>
    <t xml:space="preserve">Número de hogares Beneficiados </t>
  </si>
  <si>
    <t xml:space="preserve">Realizar actividades para prevenir la vinculación de niños y adolescentes al conflicto </t>
  </si>
  <si>
    <t xml:space="preserve">Realizar actividades para la farantia de derechos de niños y adolescents. Ley 1098 de 2006 </t>
  </si>
  <si>
    <t>Número de actividades realizadas durante el cutrenio</t>
  </si>
  <si>
    <t xml:space="preserve">Porcentaje de programas apoyados </t>
  </si>
  <si>
    <t xml:space="preserve">Generar espacios que propendan por la sana convivencia y el respeto para la diversidad de genero e identidad sexual </t>
  </si>
  <si>
    <t>Número de actividades realizadas durante el periodo</t>
  </si>
  <si>
    <t>N0</t>
  </si>
  <si>
    <t>Apoyo y fortalecimiento de Juntas de Acción comunal durante el cuatrenio</t>
  </si>
  <si>
    <t xml:space="preserve">Implementar las actualizaciones y modificaciones a lugardel plan municipal de desarrollo. </t>
  </si>
  <si>
    <t>Implementar un sistema de digilalizacion del archivo municipal y organización de su infraestructura. Art. 24 Ley 388 de 1997</t>
  </si>
  <si>
    <t>Fortalecer la oficina del banco de proyectos a través de la consolidación del SSEPPI</t>
  </si>
  <si>
    <t xml:space="preserve">Porcentaje de avance en el fortaleciemiento </t>
  </si>
  <si>
    <t xml:space="preserve">Apoyar durante el periodo de gobierno el desarrollo de actividades del Consejo Territorial de Planeación </t>
  </si>
  <si>
    <t>Evaluar y reportar informes sobre el avance al cumplimiento de metas del plan de desrrollo municipal a planeación departamental y DNP.</t>
  </si>
  <si>
    <t>Numero de informes reportados</t>
  </si>
  <si>
    <t>Establecer actividades conjuntas con la fuerza pública en programas integrales de prevención y segiridad ciudadana</t>
  </si>
  <si>
    <t>Implementar programas de educación sexual, prevención de sustancias Psicoactivas y construcción de ciudadanía en adolescentes.</t>
  </si>
  <si>
    <t xml:space="preserve">Subprogramas </t>
  </si>
  <si>
    <t>Adaptar los planes territoriales a la política nacional de salud mental y de reducciónde consumo de sustancias psicoactivas. En conconcordancia con  los prgramas construcción de paz y convivencia; Familia haz paz y Soy persona.</t>
  </si>
  <si>
    <t xml:space="preserve">Alcanzar las metas de los Objetivos de Desarrollo del Milenio:
• Disminuir de la desnutrición infantil, en menores de 1 año.           
• Reducir la mortalidad en menores de cinco años 
• Reducir la tasa de mortalidad materna.
• Lograr el acceso universal a la salud sexual y reproductiva.
• Reducir el VIH/SIDA, la malaria y otras enfermedades.                                              *Salud  Infanitl                                                                                                   * Salud Oral </t>
  </si>
  <si>
    <t xml:space="preserve">Seguimiento a las maternas , valoración por especialista </t>
  </si>
  <si>
    <t>Mantener por debajo del 30% el indice de cariado, obturados y perdidos en población de 5 a 15 años</t>
  </si>
  <si>
    <t>Realizar talleres de información de los riesgos y la prevención de las enfermedades de IRA y EDA.</t>
  </si>
  <si>
    <t>Inversión Departamento</t>
  </si>
  <si>
    <t>Nivel Central</t>
  </si>
  <si>
    <t>Sistema General de Participaciones</t>
  </si>
  <si>
    <t>Otros</t>
  </si>
  <si>
    <t>Propios</t>
  </si>
  <si>
    <t>Destinación Especial</t>
  </si>
  <si>
    <t>Libre Destinación (Recursos Ordinarios)</t>
  </si>
  <si>
    <t>Transporte escolar</t>
  </si>
  <si>
    <t>Dotacion material didactico, mobiliario, medios audiovisuales, establecimientos educativos rurales y urbanos </t>
  </si>
  <si>
    <t>Asignación Especial para Alimentación Escolar </t>
  </si>
  <si>
    <t>Construccion, Ampliacion y Adecuacion de Infraestructura Educativa Urbana y Rural del Municipio </t>
  </si>
  <si>
    <t>Mantenimiento de Infraestructura Educativa Urbana y Rural Municipal </t>
  </si>
  <si>
    <t>Prestacion de servicios educativos, subsidios educativos y kids escolares </t>
  </si>
  <si>
    <t>Atencion y Protección Integral a la Primera Infancia </t>
  </si>
  <si>
    <t>TOTAL</t>
  </si>
  <si>
    <t>PLAN PLURIANUAL DE INVERSIONES 2012 (Miles de pesos)</t>
  </si>
  <si>
    <t>PLAN PLURIANUAL DE INVERSIONES 2013 (Miles de pesos)</t>
  </si>
  <si>
    <t>PLAN PLURIANUAL DE INVERSIONES 2014 (Miles de pesos)</t>
  </si>
  <si>
    <t>PLAN PLURIANUAL DE INVERSIONES 2015 (Miles de pesos)</t>
  </si>
  <si>
    <t>TOTAL 2012 - 2015</t>
  </si>
  <si>
    <t>Esfuerzo Propio</t>
  </si>
  <si>
    <t>Recursos Destinación Especifica</t>
  </si>
  <si>
    <t>Inversión Municipio</t>
  </si>
  <si>
    <t>Subsidio a la demanda ley 100 de 1993 </t>
  </si>
  <si>
    <t>Interventoría Régimen Subsidiado </t>
  </si>
  <si>
    <t>Salud Pública</t>
  </si>
  <si>
    <t>Saneamiento Basico urbano y rural (construccion de unidades sanitarias, pozos septicos y servicio de acueducto) </t>
  </si>
  <si>
    <t>Pre inversion en estudios y diseños de agua potable y saneamiento basico Plan Maestro de Alcantarillado </t>
  </si>
  <si>
    <t>Construccion, Implementacion de Plantas de Tratamiento para Aguas Residuales y de Residuos Sòlidos </t>
  </si>
  <si>
    <t>Plan Departamental de agua 60%</t>
  </si>
  <si>
    <t>Rehabilitacion, mejoramiento, mantenimiento y reposicion de la red de agua que surte el acueducto urbano </t>
  </si>
  <si>
    <t>Mejoramiento, Adecuacion, Mantenimiento y Potabilizacion de los Acueductos Municipales </t>
  </si>
  <si>
    <t>Fondo para la adquisicion de areas de interes, acueductos municipales ART 111 ley 99/93 </t>
  </si>
  <si>
    <t>Ampliacion, mantenimiento, adecuacion, optimizacion y concesión de aguas del Acueducto Urbano </t>
  </si>
  <si>
    <t>Rehabilitación, Mejoramiento, Mantenimiento del Alcantarillado Urbano </t>
  </si>
  <si>
    <t>Reposicion y reparacion de la red de conduccion Acueducto Urbano </t>
  </si>
  <si>
    <t>Recoleccion y Tratamiento Integral para Disposicion Final de Residuos Sólidos </t>
  </si>
  <si>
    <t>Promoción, Apoyo, Incentivos y difusion de eventos, expresiones artisticas folcloricas culturales </t>
  </si>
  <si>
    <t>Mantenimiento, Adecuacion, Funcionamiento, Dotacion y Administracion Casa de la Cultura </t>
  </si>
  <si>
    <t>Funcionamiento, capacitacion, adecuacion de la escuela de musica y banda musical, pago de instructores </t>
  </si>
  <si>
    <t>Apoyo, incentivos e implementos para eventos y representaciones artisticas y culturales </t>
  </si>
  <si>
    <t>Construccion, mantenimiento y adecuacion de la infraestructura artistica y cultural </t>
  </si>
  <si>
    <t>Programas de fomento y apoyo a eventos culturales </t>
  </si>
  <si>
    <t>Fondo estampilla pro-cultura </t>
  </si>
  <si>
    <t>Apoyo Financiero a Eventos Deportivos, Incentivos, Implementos para la practica deportiva y aprovechamiento del tiempo libre </t>
  </si>
  <si>
    <t>Construccion, mantenimiento y/o adecuacion de los escenarios deportivos y recreativos del municipio </t>
  </si>
  <si>
    <t>Estudios y diseño Construcción de Centro Deportivo y Recreacional del Municipio </t>
  </si>
  <si>
    <t>Apoyo y Enlace de Organizacion, Instrucción, Coordinacion de las Prácticas Deportivas y Recreacionales </t>
  </si>
  <si>
    <t>Dotacion de escenarios deportivos e implementos para la practica del deporte </t>
  </si>
  <si>
    <t>Cofinanciacion, construccion, mejoramiento de vivienda para el area rural </t>
  </si>
  <si>
    <t>Estudios, Cofinanciacion, construccion, mejoramiento de vivienda para el area urbana y rural </t>
  </si>
  <si>
    <t>Alumbrado Publico </t>
  </si>
  <si>
    <t>Proyecto puntas y colas para familias carentes de servicio de energia electrica en el sector rural y mantenimiento y optimizacion de la red del alumbrado publico Municipal </t>
  </si>
  <si>
    <t>Capacitacion integral para el manejo de los residuos solidos areas rural y urbana </t>
  </si>
  <si>
    <t>Estudios y preinversion en Infraestructura </t>
  </si>
  <si>
    <t>Mantenimiento, reparacion, compra de combustibles, repuestos para vehiculos y maquinaria pesada </t>
  </si>
  <si>
    <t>Apoyo para el mejoramiento y mantenimiento del cementerio municipal </t>
  </si>
  <si>
    <t>Mejoramiento, mantenimiento y adecuacion de vias y/o reconstruccion, cofinanciacion de la batea sobre la quebrada la honda en la via vereda las vueltas. </t>
  </si>
  <si>
    <t>Construccion y adecuacion de vias urbanas </t>
  </si>
  <si>
    <t>Inversión Centros de Vida (70%) </t>
  </si>
  <si>
    <t>Construcción, Mejoramiento y Mantenimiento de Dependencias del Palacio Administrativo Municipal </t>
  </si>
  <si>
    <t>Mejoramiento, Organización y Mantenimiento: Casa de Mercado, Parques y Andenes del espacio publico </t>
  </si>
  <si>
    <t>Mejoramiento y mantenimiento de las Dependencias del Palacio Municipal </t>
  </si>
  <si>
    <t>Parqueadero para Vehiculos y Maquinaria pesada propiedad Municipal, Construccion y Adecuacion </t>
  </si>
  <si>
    <t>Mantenimiento y reconstruccion de caminos rurales </t>
  </si>
  <si>
    <t>Apertura, mantenimiento y adecucacion de vias rurales </t>
  </si>
  <si>
    <t>Adecuacion, mejoramiento e implementacion de obras de drenaje </t>
  </si>
  <si>
    <t>Mantenimiento de Polideportivos Urbanos y Rurales </t>
  </si>
  <si>
    <t>Conservacion de microcuencas que surten acueductos, proteccion de la red hidrica y reforestacion </t>
  </si>
  <si>
    <t>Adquisicion de predios reserva hidrica y zonas de reservas naturales </t>
  </si>
  <si>
    <t>Educacion ambiental para la proteccion y recuperacion forestal </t>
  </si>
  <si>
    <t>Apoyo a la actividades de promocion y desarrollo turistico </t>
  </si>
  <si>
    <t>Estudio de Riesgos y Amenazas, atencion de emergencias y prevencion de desastres </t>
  </si>
  <si>
    <t>Apoyo, Enlace y Organización de los programas Atención y Prevención de Desastres, Bomberos Voluntarios y Defensa Civil </t>
  </si>
  <si>
    <t>Atencion de emergencias, Cuerpo de Bomberos Voluntarios, apoyo para implementos y capacitaciones. </t>
  </si>
  <si>
    <t>Fondo de Prevencion y atencion de desasatres (sobretasa bomberil) </t>
  </si>
  <si>
    <t>Mantenimiento equipos de cómputo de establecimientos educativos </t>
  </si>
  <si>
    <t>Dotacion equipos y accesorios de computo para establecimientos educativos </t>
  </si>
  <si>
    <t>Dotacion y mantenimiento de equipos de computo para establecimientos educativos municipales </t>
  </si>
  <si>
    <t>Coordinacion, organizacion y gestion de proyectos de asistencia tecnica directa rural </t>
  </si>
  <si>
    <t>Manejo integral de predios para el desarrollo del la produccion agropecuaria </t>
  </si>
  <si>
    <t>Estudios y diseños para inversion e infraestructura de Captaciones Proyectos Sistemas de Riego </t>
  </si>
  <si>
    <t>Proyecto de desarrollo de granjas escolares integrales </t>
  </si>
  <si>
    <t>Apoyo para la declaracion de predios libres de Bruselosis y Tuberculosis </t>
  </si>
  <si>
    <t>Mejoramiento de la productividad y competitividad del sector rural </t>
  </si>
  <si>
    <t>Capacitacion y asistencia tecnica en gestion empresarial para el sector rural </t>
  </si>
  <si>
    <t>Apoyo, Fomento y Capacitacion a Famiempresas, Microempresas. </t>
  </si>
  <si>
    <t>Fondo - Cuenta Fondo de vigilancia y seguridad ciudadana </t>
  </si>
  <si>
    <t>Apoyo a centros de reclusion - INPEC </t>
  </si>
  <si>
    <t>Apoyo cofinanciacion proyectos de seguridad y convivencia ciudada dotacion camaras de seguridad </t>
  </si>
  <si>
    <t>Gastos de personal Inspector de Policía - Comisaria de familia </t>
  </si>
  <si>
    <t>Talleres de difusion y cultura ciudadana </t>
  </si>
  <si>
    <t>Pagos medicos, psicologos y trabajadores sociales de la comisarias de familias </t>
  </si>
  <si>
    <t>Apoyo y capacitacion a las juntas de accion comunal demas organizaciones de caracter social y comunitario </t>
  </si>
  <si>
    <t>Apoyo y capacitacion de la constitucion de grupos juveniles, juntas administradoras de acueductos veredales y demas organizaciones de desarrollo social comunitario </t>
  </si>
  <si>
    <t>Apoyo cofinanciacion programas accion social familias en accion </t>
  </si>
  <si>
    <t>Apoyo, Enlace y organización de Programas Sociales, benéficos y humanitarios </t>
  </si>
  <si>
    <t>Apoyo cofinanciación programa Estrategia Juntos </t>
  </si>
  <si>
    <t>Inversión Dotación y Funcionamiento Centros de Bienestar del Anciano(30%) </t>
  </si>
  <si>
    <t>Atencion y apoyo integral a la poblacion vulnerble Hogares de Paso para los menores </t>
  </si>
  <si>
    <t>Apoyo y sostenimiento a Hogares de Madres Comunitarias y Programas Fami del I.C.B.F </t>
  </si>
  <si>
    <t>Atención y apoyo integral a la Población Vulnerable Adulto Mayor </t>
  </si>
  <si>
    <t>Atencio y apoyo integral a la poblacion desplazada por la violencia </t>
  </si>
  <si>
    <t>Atencion y apoyo integral a la poblacion con Discapacidad </t>
  </si>
  <si>
    <t>Atencion y apoyo integral a la poblacion Vulnerable Madres/Padres cabeza de Hogar </t>
  </si>
  <si>
    <t>Atencion y apoyo integral a la poblacion vulnerable Familias Rural Dispersa </t>
  </si>
  <si>
    <t>Apoyo integral a la poblacion vulnerable Niñez </t>
  </si>
  <si>
    <t>Optimizacion de agua para las escuelas rurales </t>
  </si>
  <si>
    <t>Procesos integrales de evaluacion institucional y reorganizacion administrativa, capacitacion, asesorias en gestion publica y administrativa, asesorias en planes de modernizacion de la administracion publica </t>
  </si>
  <si>
    <t>Elaboracion, actualizacion, evaluacion y seguimiento del plan de desarrollo </t>
  </si>
  <si>
    <t>Construccion, ampliacion, remodelacion y adecuacion de Polideportivos Urbanos y Rurales </t>
  </si>
  <si>
    <t>Preinversion, estudios, diseños, asesorias e interventorias </t>
  </si>
  <si>
    <t>Apoyo financiero servicios publicos centros educativos </t>
  </si>
  <si>
    <t>Programa</t>
  </si>
  <si>
    <t>preinversion, estudios, diseño, asesorias e interventorias </t>
  </si>
  <si>
    <t>Diseño e implementacion de la marca</t>
  </si>
  <si>
    <t xml:space="preserve">Diseño y mejoramiento de la pagina web  </t>
  </si>
  <si>
    <t>Diseño multimedia</t>
  </si>
  <si>
    <t>Impresos publicitarios</t>
  </si>
  <si>
    <t>educacion</t>
  </si>
  <si>
    <t>salud</t>
  </si>
  <si>
    <t>agua</t>
  </si>
  <si>
    <t>cultura</t>
  </si>
  <si>
    <t>seporte</t>
  </si>
  <si>
    <t>vivienda</t>
  </si>
  <si>
    <t>otros servicios</t>
  </si>
  <si>
    <t>equipamiento</t>
  </si>
  <si>
    <t>ambiente y turismo</t>
  </si>
  <si>
    <t>gestion del riesgo</t>
  </si>
  <si>
    <t>tic</t>
  </si>
  <si>
    <t>agro</t>
  </si>
  <si>
    <t>economico</t>
  </si>
  <si>
    <t>seguridada</t>
  </si>
  <si>
    <t>justicia</t>
  </si>
  <si>
    <t>comunitario</t>
  </si>
  <si>
    <t>g vunerables</t>
  </si>
  <si>
    <t>institucional</t>
  </si>
  <si>
    <t>fondo servicios educativos</t>
  </si>
  <si>
    <t>apoyo proteccion arq. Y cul del M/pio</t>
  </si>
  <si>
    <t>manto y dota biblioteca</t>
  </si>
  <si>
    <t>apoyo emisora</t>
  </si>
  <si>
    <t>servicio de la deuda</t>
  </si>
  <si>
    <t>pasivo pensional</t>
  </si>
  <si>
    <t xml:space="preserve">atencion vinculados medicamentos </t>
  </si>
  <si>
    <t>seguridad pasivo pensionañ gestor cultu</t>
  </si>
  <si>
    <t>SECTOR</t>
  </si>
  <si>
    <t>CUATRENIO</t>
  </si>
  <si>
    <t>PROYECCION</t>
  </si>
  <si>
    <t>DIFERENCIA</t>
  </si>
  <si>
    <t>GASTOS NO INCLUUIDOS MATRIZ</t>
  </si>
  <si>
    <t>Numero de centro Vida en el municipio</t>
  </si>
  <si>
    <t>Gestionar con las Colonias y Particulares  la donación de prótesis dentales a los adultos mayores</t>
  </si>
  <si>
    <t>Número de protesis</t>
  </si>
  <si>
    <t>Porcentaje de población asegurada al SGSSS</t>
  </si>
  <si>
    <t>Número de Convenios realizados en Salud Publica con la ESE.</t>
  </si>
  <si>
    <t>Numero de Capacitaciones en Prestación y Desarrollo</t>
  </si>
  <si>
    <t>Número de programas en Promoción Social</t>
  </si>
  <si>
    <t xml:space="preserve">Numero de Capacitaciones en Prevención de Riesgos </t>
  </si>
  <si>
    <t>Numero de Capacitaciones de Prevención de Emergencias y Desastres</t>
  </si>
  <si>
    <t>Numero de Simulacros en Prevención de Desastres</t>
  </si>
  <si>
    <t>Ejecutar los seis ejes que contempla el Plan Territorial de Salud ( Salud Pública, Aseguramiento, Prestación y Desarrollo, Promoción Social, Prevención de Riesgo y Emergencias y Desastres)</t>
  </si>
  <si>
    <t>Jornada Mundial de las Americas en Abril; Jornada nacional de vacunacion junio, septiembre y noviembre; Jornada nacional de vacunación en menores de 6 años, mujeres embaezadas y mujeres en edad fertil.</t>
  </si>
  <si>
    <t>Realizar  los Controles de crecimiento y desarrollo</t>
  </si>
  <si>
    <t>Garantizar el servivio a menores de 6 años perteneicentes a primera infancia.</t>
  </si>
  <si>
    <t xml:space="preserve">Realizar Campañas de atención y prevención  de Enfermedades  como  Cuello Uterino, VIH, ETS, </t>
  </si>
  <si>
    <t>Garantizar el acceso universal a salud sexual y reproductiva. Estrategia Informar, Educar y Comunicar IEC</t>
  </si>
  <si>
    <t>Mantener la tasa de Maralaria en cero casos</t>
  </si>
  <si>
    <t>Realizar campañas de prevención de los vectores  (Dengue)</t>
  </si>
  <si>
    <t>Realizar índice de Adeico</t>
  </si>
  <si>
    <t xml:space="preserve">Numero de interventorías </t>
  </si>
  <si>
    <t xml:space="preserve">Realizando actividades física en adolescentes entre 12 y 17 años y adultos de 18 a 80 años.
</t>
  </si>
  <si>
    <t>Desarrollar campañas de salud mental en el sector rual y urbano del municipio</t>
  </si>
  <si>
    <t xml:space="preserve">Inventario de Bienes Culturales </t>
  </si>
  <si>
    <t>Clebración del día del niño</t>
  </si>
  <si>
    <t>Clebración del día de la familia</t>
  </si>
  <si>
    <t>Clebración del día del campesino</t>
  </si>
  <si>
    <t>Clebración cumpleaños del municipio</t>
  </si>
  <si>
    <t>Ferias y fiestas del municipio</t>
  </si>
  <si>
    <t xml:space="preserve">Fomentar la práctica del deporte, la recreación y el aprovechamiento del tiempo libre  de niños, niñas, adolescentes,  adulto mayor y población en general. </t>
  </si>
  <si>
    <t>Número de escenarios deportivos en buen estado</t>
  </si>
  <si>
    <t>Gestionar Estudios , Diseños y Construcción  de un Centro Recreacional Municipal</t>
  </si>
  <si>
    <t xml:space="preserve">Política aplicada </t>
  </si>
  <si>
    <t xml:space="preserve">Eventos Recreativos Urbanos </t>
  </si>
  <si>
    <t xml:space="preserve">Eventos Deportivos Urbanos </t>
  </si>
  <si>
    <t>Eventos Recreativos Rurales</t>
  </si>
  <si>
    <t xml:space="preserve">Eventos Deportivoss Urbanos </t>
  </si>
  <si>
    <t>Número de escuelas creadas</t>
  </si>
  <si>
    <t>Número de niños beneficiados</t>
  </si>
  <si>
    <t xml:space="preserve">Numero de  Capacitaciones </t>
  </si>
  <si>
    <t xml:space="preserve">número de asistencias técnicas </t>
  </si>
  <si>
    <t>indcador</t>
  </si>
  <si>
    <t xml:space="preserve">número de proyectos </t>
  </si>
  <si>
    <t>Número de proyectos gestionados</t>
  </si>
  <si>
    <t>vivero municipal</t>
  </si>
  <si>
    <t xml:space="preserve">Número de huertas </t>
  </si>
  <si>
    <t>número de apoyos</t>
  </si>
  <si>
    <t>número de benficiarios</t>
  </si>
  <si>
    <t xml:space="preserve">número de alevinos </t>
  </si>
  <si>
    <t xml:space="preserve">Suelo habilitado urbanizado para la construcción de vivienda </t>
  </si>
  <si>
    <t>Suelo habilitado urbanizado para la construcción de vivienda VIS</t>
  </si>
  <si>
    <t>Número de créditos gestionados  para financiar vivienda</t>
  </si>
  <si>
    <t>Área municipal con estudio de evaluación de amenaza</t>
  </si>
  <si>
    <t xml:space="preserve">Número de viviendas e infraestructuras localizadas en zonas de riesgo que han sido ubicadas </t>
  </si>
  <si>
    <t>Concepto de la cas</t>
  </si>
  <si>
    <t>Actualización, revisión o reestructuración del EOT</t>
  </si>
  <si>
    <t>Número mejoras gestionadas</t>
  </si>
  <si>
    <t xml:space="preserve">indicador </t>
  </si>
  <si>
    <t>Número  de Acueductos optimizados</t>
  </si>
  <si>
    <t>Estudio y Elaboración realizados</t>
  </si>
  <si>
    <t>Construcción  Plan Maestro ejecutada</t>
  </si>
  <si>
    <t>Números de adecuaciones</t>
  </si>
  <si>
    <t>Índice de riesgo de la calidad de agua para el consumo humano IRCA</t>
  </si>
  <si>
    <t xml:space="preserve">Hectáreas compradas </t>
  </si>
  <si>
    <t>Numero de campañas realizadas</t>
  </si>
  <si>
    <t xml:space="preserve">Hectáreas reforestadas </t>
  </si>
  <si>
    <t>Plan Elborado</t>
  </si>
  <si>
    <t xml:space="preserve">Número de construcción de las soluciones </t>
  </si>
  <si>
    <t>Litros por segundo concesionados (quebrada Chiviriti)</t>
  </si>
  <si>
    <t xml:space="preserve">Construcción acueducto </t>
  </si>
  <si>
    <t xml:space="preserve">Número de campañas realizadas </t>
  </si>
  <si>
    <t>número de programa implementado</t>
  </si>
  <si>
    <t>Cobertura en servicio de energía eléctrica  urbano</t>
  </si>
  <si>
    <t>Cobertura en servicio de energía eléctrica  rural</t>
  </si>
  <si>
    <t>Realizar el Mantenimiento y Ampliación de Cobertura  del alumbrado público  Municipal</t>
  </si>
  <si>
    <t>Número de  mantenimientos</t>
  </si>
  <si>
    <t xml:space="preserve">Porcentaje de Alumbrado Publico </t>
  </si>
  <si>
    <t>Plan elaborado</t>
  </si>
  <si>
    <t xml:space="preserve">Gestionar los recursos para  garantizar la masificación de la Electrificación Rural y Urbana </t>
  </si>
  <si>
    <t>Número de  Beneficiarios</t>
  </si>
  <si>
    <t>indicador</t>
  </si>
  <si>
    <t>Estudios, Diseño y reconstrucción del nuevo edificio del palacio Municipal.</t>
  </si>
  <si>
    <t xml:space="preserve">Adecuación parque principal </t>
  </si>
  <si>
    <t xml:space="preserve">Reubicación del Matadero municipal </t>
  </si>
  <si>
    <t>Diseños y estudios planta sacrificio.</t>
  </si>
  <si>
    <t>Mantenimiento y Adecuación de la casa de la cultura Alfonso Gómez Gómez</t>
  </si>
  <si>
    <t xml:space="preserve">Mantenimiento integral casa de mercado </t>
  </si>
  <si>
    <t>Estudios y diseño, compra de terreno, construcción casa</t>
  </si>
  <si>
    <t xml:space="preserve">Número de galones consumidos, número de mantenimientos realizados </t>
  </si>
  <si>
    <t xml:space="preserve">Número de huellas </t>
  </si>
  <si>
    <t xml:space="preserve">Número de obras de arte </t>
  </si>
  <si>
    <t xml:space="preserve">Número de puentes construidos </t>
  </si>
  <si>
    <t xml:space="preserve">Numero de metros recuperados </t>
  </si>
  <si>
    <t>Valor de materiales y suministro</t>
  </si>
  <si>
    <t xml:space="preserve">Número de señales instaladas </t>
  </si>
  <si>
    <t>Estudio elaborado</t>
  </si>
  <si>
    <t xml:space="preserve">número de kilometros </t>
  </si>
  <si>
    <t>construcción de la batea</t>
  </si>
  <si>
    <t xml:space="preserve">estudio elaborado y diseño </t>
  </si>
  <si>
    <t>Estudio y diseño</t>
  </si>
  <si>
    <t xml:space="preserve">número de metros recuperados </t>
  </si>
  <si>
    <t>coso municipal</t>
  </si>
  <si>
    <t>centro de zoonosis</t>
  </si>
  <si>
    <t xml:space="preserve">escombrera municipal </t>
  </si>
  <si>
    <t>número de centro vida</t>
  </si>
  <si>
    <t xml:space="preserve">Número de hectáreas conservadas y portegidas </t>
  </si>
  <si>
    <t>Numero de campañas  de prevención</t>
  </si>
  <si>
    <t>Numero de comparendos</t>
  </si>
  <si>
    <t>Diseñado el Plan de Desarrollo Turístico</t>
  </si>
  <si>
    <t xml:space="preserve">plan elaborado </t>
  </si>
  <si>
    <t xml:space="preserve">Continuar con las actividades de fortalecimiento y proyección turística del parque </t>
  </si>
  <si>
    <t>Asociación de los municipios El Carmen de Chucuri,  Hato, San Vicente de Chucuri y Galan</t>
  </si>
  <si>
    <t>Encuentros turísticos Intermunicipales</t>
  </si>
  <si>
    <t>Diagnóstico de la Reserva parque natural nacional Serranía de los Yariguies</t>
  </si>
  <si>
    <t>Elaboración del Proyecto Eco turístico Parque  natural Nacional Serranía de lo Yariguies</t>
  </si>
  <si>
    <t xml:space="preserve">Gestión de Recursos </t>
  </si>
  <si>
    <t xml:space="preserve">Indicador </t>
  </si>
  <si>
    <t xml:space="preserve">Estudio amenaza y vulnerabilidad </t>
  </si>
  <si>
    <t xml:space="preserve">Porcentaje de avance en el fortalecimiento del programa </t>
  </si>
  <si>
    <t>Numero de instituciones fortalecidas y  activas en el CLOPAD</t>
  </si>
  <si>
    <t>Numero de convenio con el cuerpo de Bomberos.</t>
  </si>
  <si>
    <t>Numero de implementos gestionados</t>
  </si>
  <si>
    <t xml:space="preserve">Numero de recursos gestionados </t>
  </si>
  <si>
    <t>número de capacitaciones</t>
  </si>
  <si>
    <t>Número de Actividades</t>
  </si>
  <si>
    <t xml:space="preserve">Número de cámaras </t>
  </si>
  <si>
    <t xml:space="preserve">Numero de espacios favorecidos </t>
  </si>
  <si>
    <t xml:space="preserve">Número de iniciativas </t>
  </si>
  <si>
    <t xml:space="preserve">Número de convenios suscritos </t>
  </si>
  <si>
    <t>Red social de apoyo, para atención  de la población infantil y adolescente.</t>
  </si>
  <si>
    <t>registro civil de nacimientos de los menores</t>
  </si>
  <si>
    <t>Capacitaciones a menores en convivencia pacífica y el buen trato en los centros educativos y hogares comunitarios.</t>
  </si>
  <si>
    <t>Número de convenios</t>
  </si>
  <si>
    <t>Número de casos Atendidos</t>
  </si>
  <si>
    <t xml:space="preserve">Número de convenios </t>
  </si>
  <si>
    <t>realizar campañañas de prevención de embarazo en adolescentes, liderazgo y productividad.</t>
  </si>
  <si>
    <t>Porcentaje de mujeres que han sido protegidas y atendidas integralmente ante hechos de violencia en su contra.</t>
  </si>
  <si>
    <t>Porcentaje de iniciativas para prevenir la violencia contra las mujeres</t>
  </si>
  <si>
    <t>Número de jueces de paz</t>
  </si>
  <si>
    <t>Número de actividades realizadas</t>
  </si>
  <si>
    <t>Numero de espacios propiciados</t>
  </si>
  <si>
    <t>Porcentaje de recomendaciones formuladas por organizaciones sociales alrededor de los instrumentos de planeación territorial (plan de desarrollo y presupuesto) que fueron acogidas favorablemente por la Administración Municipal</t>
  </si>
  <si>
    <t>Porcentaje de organizaciones ciudadanas que participan en la formulación y seguimiento del plan de desarrollo y presupuesto</t>
  </si>
  <si>
    <t>Número de veedurías creadas</t>
  </si>
  <si>
    <t xml:space="preserve">Número de Capacitaciones </t>
  </si>
  <si>
    <t>Numero de JAC apoyadas</t>
  </si>
  <si>
    <t>Crear  el consejo municipal de juventudes</t>
  </si>
  <si>
    <t>Número de Consejo de Juventudes Municipal</t>
  </si>
  <si>
    <t>02</t>
  </si>
  <si>
    <t>Salud</t>
  </si>
  <si>
    <t>Código Dimensión</t>
  </si>
  <si>
    <t>03</t>
  </si>
  <si>
    <t>Complemento nutricional para mayores de 50 años  ley 1283/09</t>
  </si>
  <si>
    <t>Número de implementos y uniformes entregados por año</t>
  </si>
  <si>
    <t xml:space="preserve">Gestión y apoyo para la construcción, adecuación y mantenimiento de distritos de riego en el sector rural </t>
  </si>
  <si>
    <t>Número de distritos de riego</t>
  </si>
  <si>
    <t xml:space="preserve">Gestionar  la consecución  de maquinaria, herramientas y/o parque auto motor </t>
  </si>
  <si>
    <t xml:space="preserve">Número de maquinaria gestionada o  adquirida </t>
  </si>
  <si>
    <t>Protección de zonas de nacimientos y acuíferos que surten el acueducto municipal.</t>
  </si>
  <si>
    <t>Cumplimiento artículo 111 de la ley 99 de 1983</t>
  </si>
  <si>
    <t xml:space="preserve">Porcentaje aportado de los ingresos corrientes </t>
  </si>
  <si>
    <t xml:space="preserve">Gestionar  para adecuación y optimización de los acueductos veredales del municipio. </t>
  </si>
  <si>
    <t>Gestionar el estudio, Elaboración  y Construcción  del plan maestro  de alcantarillado Municipal.</t>
  </si>
  <si>
    <t xml:space="preserve">Gestionar la adecuación  de la planta y los insumos requeridos para la potabilización  </t>
  </si>
  <si>
    <t xml:space="preserve">Comprar Terrenos  para  conservación y reforestación  de  los predios de propiedad del Municipio </t>
  </si>
  <si>
    <t xml:space="preserve">Gestionar la elaboración del Plan de Vertimientos </t>
  </si>
  <si>
    <t xml:space="preserve">Construcción de Soluciones individuales de saneamiento básico, pozos sépticos y baterías sanitarias </t>
  </si>
  <si>
    <t xml:space="preserve">Gestionar la ampliación, optimización  y cambio de la captación del acueducto  municipal </t>
  </si>
  <si>
    <t>Implementación del programa  PGIRS</t>
  </si>
  <si>
    <t>Campañas de sensibilización  por cuatrenio PGIRS</t>
  </si>
  <si>
    <t xml:space="preserve">Numero de Construcción de las soluciones </t>
  </si>
  <si>
    <t xml:space="preserve">niños y niñas menores de 6 años beneficiados </t>
  </si>
  <si>
    <t>Clebración del día de la madre</t>
  </si>
  <si>
    <t xml:space="preserve">Celebración del Maestro </t>
  </si>
  <si>
    <t>número  de apoyos dado al Consejo Municipal Cultural</t>
  </si>
  <si>
    <t>Generar un desarrollo integral en artes y cultura para niños, niñas, adolescentes y adulto mayor</t>
  </si>
  <si>
    <t>04</t>
  </si>
  <si>
    <t>Cultura</t>
  </si>
  <si>
    <t>Ejecutar el Programas de cero a siempre.</t>
  </si>
  <si>
    <t>05</t>
  </si>
  <si>
    <t>09</t>
  </si>
  <si>
    <t>10</t>
  </si>
  <si>
    <t>Sector de Tecnologías de la información y las comunicaciones</t>
  </si>
  <si>
    <t>13</t>
  </si>
  <si>
    <t>16</t>
  </si>
  <si>
    <t xml:space="preserve"> seguridad y convivencia</t>
  </si>
  <si>
    <t>INDICADOR</t>
  </si>
  <si>
    <t>Gestionar la adquisición  seis cámaras de seguridad</t>
  </si>
  <si>
    <t>Apoyar iniciativas que trabajen la cultura y la promoción de los derechos humanos y el DIH en diferentes sectores del Municipio</t>
  </si>
  <si>
    <t>Gestionar espacios de formación en participación ciudadana</t>
  </si>
  <si>
    <t xml:space="preserve">Número de espacios proporcionados  </t>
  </si>
  <si>
    <t xml:space="preserve">Realizar los Consejos de Política Social </t>
  </si>
  <si>
    <t>Número de Consejos</t>
  </si>
  <si>
    <t xml:space="preserve">Número de Rumbas </t>
  </si>
  <si>
    <t xml:space="preserve">JUSTICIA </t>
  </si>
  <si>
    <t>18</t>
  </si>
  <si>
    <t>Desarrollo ambiental y gestión del riesgo</t>
  </si>
  <si>
    <t>Ambiente</t>
  </si>
</sst>
</file>

<file path=xl/styles.xml><?xml version="1.0" encoding="utf-8"?>
<styleSheet xmlns="http://schemas.openxmlformats.org/spreadsheetml/2006/main">
  <numFmts count="3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₡&quot;#,##0_);\(&quot;₡&quot;#,##0\)"/>
    <numFmt numFmtId="173" formatCode="&quot;₡&quot;#,##0_);[Red]\(&quot;₡&quot;#,##0\)"/>
    <numFmt numFmtId="174" formatCode="&quot;₡&quot;#,##0.00_);\(&quot;₡&quot;#,##0.00\)"/>
    <numFmt numFmtId="175" formatCode="&quot;₡&quot;#,##0.00_);[Red]\(&quot;₡&quot;#,##0.00\)"/>
    <numFmt numFmtId="176" formatCode="_(&quot;₡&quot;* #,##0_);_(&quot;₡&quot;* \(#,##0\);_(&quot;₡&quot;* &quot;-&quot;_);_(@_)"/>
    <numFmt numFmtId="177" formatCode="_(&quot;₡&quot;* #,##0.00_);_(&quot;₡&quot;* \(#,##0.00\);_(&quot;₡&quot;* &quot;-&quot;??_);_(@_)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0.0%"/>
    <numFmt numFmtId="183" formatCode="0.000"/>
    <numFmt numFmtId="184" formatCode="0.0"/>
    <numFmt numFmtId="185" formatCode="_-* #,##0.0\ _€_-;\-* #,##0.0\ _€_-;_-* &quot;-&quot;??\ _€_-;_-@_-"/>
    <numFmt numFmtId="186" formatCode="_-* #,##0\ _€_-;\-* #,##0\ _€_-;_-* &quot;-&quot;??\ _€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u val="singleAccounting"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7"/>
      <color indexed="8"/>
      <name val="Calibri"/>
      <family val="2"/>
    </font>
    <font>
      <b/>
      <sz val="7"/>
      <name val="Calibri"/>
      <family val="2"/>
    </font>
    <font>
      <sz val="7"/>
      <name val="Calibri"/>
      <family val="2"/>
    </font>
    <font>
      <b/>
      <sz val="7"/>
      <color indexed="8"/>
      <name val="Calibri"/>
      <family val="2"/>
    </font>
    <font>
      <sz val="7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Times New Roman"/>
      <family val="1"/>
    </font>
    <font>
      <b/>
      <u val="singleAccounting"/>
      <sz val="11"/>
      <color theme="1"/>
      <name val="Calibri"/>
      <family val="2"/>
    </font>
    <font>
      <b/>
      <i/>
      <sz val="11"/>
      <color theme="1"/>
      <name val="Calibri"/>
      <family val="2"/>
    </font>
    <font>
      <sz val="7"/>
      <color theme="1"/>
      <name val="Calibri"/>
      <family val="2"/>
    </font>
    <font>
      <b/>
      <sz val="7"/>
      <color theme="1"/>
      <name val="Calibri"/>
      <family val="2"/>
    </font>
    <font>
      <sz val="7"/>
      <color rgb="FF000000"/>
      <name val="Calibri"/>
      <family val="2"/>
    </font>
    <font>
      <sz val="7"/>
      <color rgb="FFFF0000"/>
      <name val="Calibri"/>
      <family val="2"/>
    </font>
    <font>
      <b/>
      <sz val="7"/>
      <color rgb="FF000000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DDDA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rgb="FF00B050"/>
      </right>
      <top style="medium">
        <color rgb="FF00B050"/>
      </top>
      <bottom style="medium">
        <color rgb="FF00B050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/>
      <bottom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400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4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44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1" xfId="0" applyNumberFormat="1" applyBorder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186" fontId="0" fillId="0" borderId="0" xfId="0" applyNumberFormat="1" applyAlignment="1">
      <alignment/>
    </xf>
    <xf numFmtId="186" fontId="0" fillId="0" borderId="0" xfId="47" applyNumberFormat="1" applyFont="1" applyAlignment="1">
      <alignment/>
    </xf>
    <xf numFmtId="186" fontId="46" fillId="33" borderId="0" xfId="0" applyNumberFormat="1" applyFont="1" applyFill="1" applyAlignment="1">
      <alignment/>
    </xf>
    <xf numFmtId="0" fontId="0" fillId="0" borderId="13" xfId="0" applyBorder="1" applyAlignment="1">
      <alignment/>
    </xf>
    <xf numFmtId="186" fontId="0" fillId="0" borderId="13" xfId="47" applyNumberFormat="1" applyFont="1" applyBorder="1" applyAlignment="1">
      <alignment/>
    </xf>
    <xf numFmtId="0" fontId="44" fillId="0" borderId="13" xfId="0" applyFont="1" applyBorder="1" applyAlignment="1">
      <alignment/>
    </xf>
    <xf numFmtId="0" fontId="44" fillId="0" borderId="13" xfId="0" applyFont="1" applyBorder="1" applyAlignment="1">
      <alignment horizontal="center"/>
    </xf>
    <xf numFmtId="186" fontId="44" fillId="0" borderId="13" xfId="0" applyNumberFormat="1" applyFont="1" applyBorder="1" applyAlignment="1">
      <alignment/>
    </xf>
    <xf numFmtId="186" fontId="47" fillId="0" borderId="0" xfId="47" applyNumberFormat="1" applyFont="1" applyAlignment="1">
      <alignment/>
    </xf>
    <xf numFmtId="0" fontId="44" fillId="0" borderId="0" xfId="0" applyFont="1" applyAlignment="1">
      <alignment/>
    </xf>
    <xf numFmtId="186" fontId="46" fillId="0" borderId="0" xfId="0" applyNumberFormat="1" applyFont="1" applyAlignment="1">
      <alignment/>
    </xf>
    <xf numFmtId="0" fontId="48" fillId="0" borderId="0" xfId="0" applyFont="1" applyAlignment="1">
      <alignment/>
    </xf>
    <xf numFmtId="0" fontId="25" fillId="16" borderId="14" xfId="0" applyFont="1" applyFill="1" applyBorder="1" applyAlignment="1" applyProtection="1">
      <alignment horizontal="centerContinuous" vertical="center" wrapText="1"/>
      <protection/>
    </xf>
    <xf numFmtId="0" fontId="25" fillId="16" borderId="15" xfId="0" applyFont="1" applyFill="1" applyBorder="1" applyAlignment="1" applyProtection="1">
      <alignment horizontal="centerContinuous" vertical="center" wrapText="1"/>
      <protection/>
    </xf>
    <xf numFmtId="0" fontId="25" fillId="16" borderId="16" xfId="0" applyFont="1" applyFill="1" applyBorder="1" applyAlignment="1" applyProtection="1">
      <alignment horizontal="centerContinuous" vertical="center" wrapText="1"/>
      <protection/>
    </xf>
    <xf numFmtId="0" fontId="25" fillId="16" borderId="17" xfId="0" applyFont="1" applyFill="1" applyBorder="1" applyAlignment="1" applyProtection="1">
      <alignment horizontal="centerContinuous" vertical="center" wrapText="1"/>
      <protection/>
    </xf>
    <xf numFmtId="0" fontId="25" fillId="16" borderId="18" xfId="0" applyFont="1" applyFill="1" applyBorder="1" applyAlignment="1" applyProtection="1">
      <alignment horizontal="center" vertical="center" wrapText="1"/>
      <protection/>
    </xf>
    <xf numFmtId="0" fontId="25" fillId="16" borderId="13" xfId="0" applyFont="1" applyFill="1" applyBorder="1" applyAlignment="1" applyProtection="1">
      <alignment horizontal="center" vertical="center" wrapText="1"/>
      <protection/>
    </xf>
    <xf numFmtId="0" fontId="24" fillId="0" borderId="19" xfId="0" applyFont="1" applyBorder="1" applyAlignment="1">
      <alignment horizontal="center" vertical="top" wrapText="1"/>
    </xf>
    <xf numFmtId="0" fontId="48" fillId="0" borderId="19" xfId="0" applyFont="1" applyBorder="1" applyAlignment="1">
      <alignment horizontal="left" vertical="top" wrapText="1"/>
    </xf>
    <xf numFmtId="0" fontId="24" fillId="34" borderId="19" xfId="0" applyFont="1" applyFill="1" applyBorder="1" applyAlignment="1">
      <alignment horizontal="center" vertical="center" wrapText="1"/>
    </xf>
    <xf numFmtId="0" fontId="24" fillId="34" borderId="20" xfId="0" applyFont="1" applyFill="1" applyBorder="1" applyAlignment="1">
      <alignment horizontal="center" vertical="center" wrapText="1"/>
    </xf>
    <xf numFmtId="0" fontId="48" fillId="0" borderId="17" xfId="0" applyFont="1" applyBorder="1" applyAlignment="1">
      <alignment vertical="center" wrapText="1"/>
    </xf>
    <xf numFmtId="0" fontId="48" fillId="0" borderId="13" xfId="0" applyFont="1" applyBorder="1" applyAlignment="1">
      <alignment horizontal="left" vertical="top" wrapText="1"/>
    </xf>
    <xf numFmtId="0" fontId="24" fillId="34" borderId="13" xfId="0" applyFont="1" applyFill="1" applyBorder="1" applyAlignment="1">
      <alignment horizontal="center" vertical="center" wrapText="1"/>
    </xf>
    <xf numFmtId="0" fontId="24" fillId="34" borderId="21" xfId="0" applyFont="1" applyFill="1" applyBorder="1" applyAlignment="1">
      <alignment horizontal="center" vertical="center" wrapText="1"/>
    </xf>
    <xf numFmtId="0" fontId="24" fillId="0" borderId="13" xfId="0" applyFont="1" applyBorder="1" applyAlignment="1">
      <alignment horizontal="left" vertical="top" wrapText="1"/>
    </xf>
    <xf numFmtId="9" fontId="24" fillId="34" borderId="21" xfId="0" applyNumberFormat="1" applyFont="1" applyFill="1" applyBorder="1" applyAlignment="1">
      <alignment horizontal="center" vertical="center" wrapText="1"/>
    </xf>
    <xf numFmtId="0" fontId="26" fillId="35" borderId="22" xfId="0" applyFont="1" applyFill="1" applyBorder="1" applyAlignment="1">
      <alignment horizontal="left" vertical="top" wrapText="1"/>
    </xf>
    <xf numFmtId="186" fontId="48" fillId="0" borderId="13" xfId="47" applyNumberFormat="1" applyFont="1" applyBorder="1" applyAlignment="1">
      <alignment vertical="center" wrapText="1"/>
    </xf>
    <xf numFmtId="186" fontId="48" fillId="0" borderId="17" xfId="47" applyNumberFormat="1" applyFont="1" applyBorder="1" applyAlignment="1">
      <alignment vertical="center" wrapText="1"/>
    </xf>
    <xf numFmtId="0" fontId="26" fillId="35" borderId="23" xfId="0" applyFont="1" applyFill="1" applyBorder="1" applyAlignment="1">
      <alignment horizontal="left" wrapText="1"/>
    </xf>
    <xf numFmtId="0" fontId="48" fillId="34" borderId="13" xfId="0" applyFont="1" applyFill="1" applyBorder="1" applyAlignment="1">
      <alignment horizontal="center"/>
    </xf>
    <xf numFmtId="0" fontId="48" fillId="34" borderId="21" xfId="0" applyFont="1" applyFill="1" applyBorder="1" applyAlignment="1">
      <alignment horizontal="center"/>
    </xf>
    <xf numFmtId="0" fontId="48" fillId="0" borderId="19" xfId="0" applyFont="1" applyBorder="1" applyAlignment="1">
      <alignment horizontal="left" vertical="top" wrapText="1"/>
    </xf>
    <xf numFmtId="0" fontId="48" fillId="34" borderId="13" xfId="0" applyFont="1" applyFill="1" applyBorder="1" applyAlignment="1">
      <alignment horizontal="center" wrapText="1"/>
    </xf>
    <xf numFmtId="0" fontId="48" fillId="34" borderId="21" xfId="0" applyFont="1" applyFill="1" applyBorder="1" applyAlignment="1">
      <alignment horizontal="center" wrapText="1"/>
    </xf>
    <xf numFmtId="0" fontId="48" fillId="34" borderId="13" xfId="0" applyFont="1" applyFill="1" applyBorder="1" applyAlignment="1">
      <alignment horizontal="center" vertical="justify" wrapText="1"/>
    </xf>
    <xf numFmtId="0" fontId="48" fillId="34" borderId="21" xfId="0" applyFont="1" applyFill="1" applyBorder="1" applyAlignment="1">
      <alignment horizontal="center" vertical="justify" wrapText="1"/>
    </xf>
    <xf numFmtId="0" fontId="48" fillId="0" borderId="0" xfId="0" applyFont="1" applyAlignment="1">
      <alignment horizontal="center"/>
    </xf>
    <xf numFmtId="186" fontId="48" fillId="0" borderId="0" xfId="0" applyNumberFormat="1" applyFont="1" applyAlignment="1">
      <alignment/>
    </xf>
    <xf numFmtId="0" fontId="26" fillId="35" borderId="13" xfId="0" applyFont="1" applyFill="1" applyBorder="1" applyAlignment="1">
      <alignment horizontal="left" vertical="center" wrapText="1"/>
    </xf>
    <xf numFmtId="0" fontId="26" fillId="35" borderId="13" xfId="0" applyFont="1" applyFill="1" applyBorder="1" applyAlignment="1">
      <alignment horizontal="left" vertical="top" wrapText="1"/>
    </xf>
    <xf numFmtId="0" fontId="24" fillId="0" borderId="13" xfId="0" applyFont="1" applyBorder="1" applyAlignment="1">
      <alignment horizontal="left" vertical="top" wrapText="1"/>
    </xf>
    <xf numFmtId="0" fontId="26" fillId="35" borderId="13" xfId="0" applyFont="1" applyFill="1" applyBorder="1" applyAlignment="1">
      <alignment horizontal="left" wrapText="1"/>
    </xf>
    <xf numFmtId="0" fontId="24" fillId="0" borderId="13" xfId="0" applyFont="1" applyFill="1" applyBorder="1" applyAlignment="1">
      <alignment horizontal="left" vertical="top" wrapText="1"/>
    </xf>
    <xf numFmtId="0" fontId="24" fillId="36" borderId="17" xfId="0" applyFont="1" applyFill="1" applyBorder="1" applyAlignment="1">
      <alignment horizontal="left" vertical="top" wrapText="1"/>
    </xf>
    <xf numFmtId="0" fontId="24" fillId="36" borderId="13" xfId="0" applyFont="1" applyFill="1" applyBorder="1" applyAlignment="1">
      <alignment horizontal="left" vertical="top" wrapText="1"/>
    </xf>
    <xf numFmtId="0" fontId="48" fillId="0" borderId="13" xfId="0" applyFont="1" applyBorder="1" applyAlignment="1">
      <alignment horizontal="left" vertical="top" wrapText="1"/>
    </xf>
    <xf numFmtId="0" fontId="48" fillId="0" borderId="0" xfId="0" applyFont="1" applyAlignment="1">
      <alignment horizontal="left" vertical="top"/>
    </xf>
    <xf numFmtId="0" fontId="26" fillId="35" borderId="0" xfId="0" applyFont="1" applyFill="1" applyBorder="1" applyAlignment="1">
      <alignment horizontal="left" wrapText="1"/>
    </xf>
    <xf numFmtId="0" fontId="25" fillId="16" borderId="16" xfId="0" applyFont="1" applyFill="1" applyBorder="1" applyAlignment="1" applyProtection="1">
      <alignment horizontal="center" vertical="center" wrapText="1"/>
      <protection/>
    </xf>
    <xf numFmtId="0" fontId="25" fillId="16" borderId="17" xfId="0" applyFont="1" applyFill="1" applyBorder="1" applyAlignment="1" applyProtection="1">
      <alignment horizontal="center" vertical="center" wrapText="1"/>
      <protection/>
    </xf>
    <xf numFmtId="2" fontId="24" fillId="36" borderId="13" xfId="0" applyNumberFormat="1" applyFont="1" applyFill="1" applyBorder="1" applyAlignment="1">
      <alignment horizontal="left" vertical="center" wrapText="1"/>
    </xf>
    <xf numFmtId="186" fontId="48" fillId="0" borderId="13" xfId="47" applyNumberFormat="1" applyFont="1" applyBorder="1" applyAlignment="1">
      <alignment wrapText="1"/>
    </xf>
    <xf numFmtId="186" fontId="49" fillId="0" borderId="13" xfId="0" applyNumberFormat="1" applyFont="1" applyBorder="1" applyAlignment="1">
      <alignment wrapText="1"/>
    </xf>
    <xf numFmtId="186" fontId="49" fillId="4" borderId="13" xfId="0" applyNumberFormat="1" applyFont="1" applyFill="1" applyBorder="1" applyAlignment="1">
      <alignment wrapText="1"/>
    </xf>
    <xf numFmtId="0" fontId="26" fillId="35" borderId="23" xfId="0" applyFont="1" applyFill="1" applyBorder="1" applyAlignment="1">
      <alignment horizontal="left" vertical="top" wrapText="1"/>
    </xf>
    <xf numFmtId="0" fontId="24" fillId="0" borderId="13" xfId="0" applyFont="1" applyBorder="1" applyAlignment="1">
      <alignment vertical="top" wrapText="1"/>
    </xf>
    <xf numFmtId="1" fontId="24" fillId="34" borderId="13" xfId="0" applyNumberFormat="1" applyFont="1" applyFill="1" applyBorder="1" applyAlignment="1">
      <alignment horizontal="center" vertical="center" wrapText="1"/>
    </xf>
    <xf numFmtId="1" fontId="24" fillId="34" borderId="13" xfId="0" applyNumberFormat="1" applyFont="1" applyFill="1" applyBorder="1" applyAlignment="1">
      <alignment horizontal="center" vertical="center"/>
    </xf>
    <xf numFmtId="2" fontId="24" fillId="34" borderId="13" xfId="0" applyNumberFormat="1" applyFont="1" applyFill="1" applyBorder="1" applyAlignment="1">
      <alignment horizontal="center" vertical="center" wrapText="1"/>
    </xf>
    <xf numFmtId="0" fontId="26" fillId="35" borderId="23" xfId="0" applyFont="1" applyFill="1" applyBorder="1" applyAlignment="1">
      <alignment horizontal="left" vertical="center" wrapText="1"/>
    </xf>
    <xf numFmtId="0" fontId="48" fillId="0" borderId="17" xfId="0" applyNumberFormat="1" applyFont="1" applyBorder="1" applyAlignment="1">
      <alignment vertical="top" wrapText="1"/>
    </xf>
    <xf numFmtId="0" fontId="48" fillId="36" borderId="13" xfId="0" applyFont="1" applyFill="1" applyBorder="1" applyAlignment="1">
      <alignment horizontal="center" vertical="center" wrapText="1"/>
    </xf>
    <xf numFmtId="0" fontId="48" fillId="0" borderId="13" xfId="0" applyFont="1" applyBorder="1" applyAlignment="1">
      <alignment vertical="top" wrapText="1"/>
    </xf>
    <xf numFmtId="10" fontId="24" fillId="34" borderId="13" xfId="0" applyNumberFormat="1" applyFont="1" applyFill="1" applyBorder="1" applyAlignment="1">
      <alignment horizontal="center" vertical="center" wrapText="1"/>
    </xf>
    <xf numFmtId="9" fontId="24" fillId="34" borderId="13" xfId="0" applyNumberFormat="1" applyFont="1" applyFill="1" applyBorder="1" applyAlignment="1">
      <alignment horizontal="center" vertical="center" wrapText="1"/>
    </xf>
    <xf numFmtId="0" fontId="48" fillId="0" borderId="18" xfId="0" applyFont="1" applyBorder="1" applyAlignment="1">
      <alignment vertical="top" wrapText="1"/>
    </xf>
    <xf numFmtId="1" fontId="24" fillId="34" borderId="21" xfId="0" applyNumberFormat="1" applyFont="1" applyFill="1" applyBorder="1" applyAlignment="1">
      <alignment horizontal="center" vertical="center" wrapText="1"/>
    </xf>
    <xf numFmtId="186" fontId="48" fillId="0" borderId="18" xfId="47" applyNumberFormat="1" applyFont="1" applyBorder="1" applyAlignment="1">
      <alignment wrapText="1"/>
    </xf>
    <xf numFmtId="0" fontId="24" fillId="0" borderId="16" xfId="0" applyFont="1" applyBorder="1" applyAlignment="1">
      <alignment vertical="top" wrapText="1"/>
    </xf>
    <xf numFmtId="0" fontId="24" fillId="0" borderId="18" xfId="0" applyFont="1" applyBorder="1" applyAlignment="1">
      <alignment vertical="top" wrapText="1"/>
    </xf>
    <xf numFmtId="0" fontId="48" fillId="36" borderId="0" xfId="0" applyFont="1" applyFill="1" applyBorder="1" applyAlignment="1">
      <alignment vertical="top" wrapText="1"/>
    </xf>
    <xf numFmtId="1" fontId="24" fillId="36" borderId="0" xfId="0" applyNumberFormat="1" applyFont="1" applyFill="1" applyBorder="1" applyAlignment="1">
      <alignment horizontal="center" vertical="center" wrapText="1"/>
    </xf>
    <xf numFmtId="0" fontId="48" fillId="36" borderId="0" xfId="0" applyFont="1" applyFill="1" applyBorder="1" applyAlignment="1">
      <alignment/>
    </xf>
    <xf numFmtId="0" fontId="48" fillId="36" borderId="0" xfId="0" applyFont="1" applyFill="1" applyBorder="1" applyAlignment="1">
      <alignment horizontal="center"/>
    </xf>
    <xf numFmtId="0" fontId="48" fillId="0" borderId="17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9" fontId="48" fillId="34" borderId="19" xfId="0" applyNumberFormat="1" applyFont="1" applyFill="1" applyBorder="1" applyAlignment="1">
      <alignment horizontal="center" vertical="center" wrapText="1"/>
    </xf>
    <xf numFmtId="0" fontId="26" fillId="35" borderId="22" xfId="0" applyFont="1" applyFill="1" applyBorder="1" applyAlignment="1">
      <alignment horizontal="left" wrapText="1"/>
    </xf>
    <xf numFmtId="0" fontId="24" fillId="0" borderId="24" xfId="0" applyFont="1" applyBorder="1" applyAlignment="1">
      <alignment horizontal="left" vertical="center" wrapText="1"/>
    </xf>
    <xf numFmtId="1" fontId="48" fillId="34" borderId="19" xfId="0" applyNumberFormat="1" applyFont="1" applyFill="1" applyBorder="1" applyAlignment="1">
      <alignment horizontal="center" vertical="center" wrapText="1"/>
    </xf>
    <xf numFmtId="1" fontId="48" fillId="34" borderId="20" xfId="0" applyNumberFormat="1" applyFont="1" applyFill="1" applyBorder="1" applyAlignment="1">
      <alignment horizontal="center" vertical="center" wrapText="1"/>
    </xf>
    <xf numFmtId="186" fontId="48" fillId="0" borderId="17" xfId="47" applyNumberFormat="1" applyFont="1" applyBorder="1" applyAlignment="1">
      <alignment wrapText="1"/>
    </xf>
    <xf numFmtId="0" fontId="48" fillId="0" borderId="13" xfId="0" applyFont="1" applyBorder="1" applyAlignment="1">
      <alignment horizontal="left" vertical="center" wrapText="1"/>
    </xf>
    <xf numFmtId="1" fontId="48" fillId="34" borderId="13" xfId="0" applyNumberFormat="1" applyFont="1" applyFill="1" applyBorder="1" applyAlignment="1">
      <alignment horizontal="center" vertical="center" wrapText="1"/>
    </xf>
    <xf numFmtId="1" fontId="48" fillId="34" borderId="21" xfId="0" applyNumberFormat="1" applyFont="1" applyFill="1" applyBorder="1" applyAlignment="1">
      <alignment horizontal="center" vertical="center" wrapText="1"/>
    </xf>
    <xf numFmtId="0" fontId="24" fillId="0" borderId="13" xfId="0" applyFont="1" applyBorder="1" applyAlignment="1">
      <alignment horizontal="left" vertical="center" wrapText="1"/>
    </xf>
    <xf numFmtId="10" fontId="48" fillId="34" borderId="13" xfId="0" applyNumberFormat="1" applyFont="1" applyFill="1" applyBorder="1" applyAlignment="1">
      <alignment horizontal="center" vertical="center" wrapText="1"/>
    </xf>
    <xf numFmtId="9" fontId="48" fillId="34" borderId="21" xfId="0" applyNumberFormat="1" applyFont="1" applyFill="1" applyBorder="1" applyAlignment="1">
      <alignment horizontal="center" vertical="center" wrapText="1"/>
    </xf>
    <xf numFmtId="0" fontId="24" fillId="0" borderId="15" xfId="0" applyFont="1" applyBorder="1" applyAlignment="1">
      <alignment horizontal="left" vertical="center" wrapText="1"/>
    </xf>
    <xf numFmtId="9" fontId="48" fillId="34" borderId="13" xfId="0" applyNumberFormat="1" applyFont="1" applyFill="1" applyBorder="1" applyAlignment="1">
      <alignment horizontal="center" vertical="center" wrapText="1"/>
    </xf>
    <xf numFmtId="0" fontId="24" fillId="0" borderId="13" xfId="0" applyFont="1" applyBorder="1" applyAlignment="1" quotePrefix="1">
      <alignment horizontal="left" vertical="center" wrapText="1"/>
    </xf>
    <xf numFmtId="0" fontId="48" fillId="34" borderId="13" xfId="0" applyFont="1" applyFill="1" applyBorder="1" applyAlignment="1">
      <alignment horizontal="center" vertical="center" wrapText="1"/>
    </xf>
    <xf numFmtId="0" fontId="48" fillId="34" borderId="21" xfId="0" applyFont="1" applyFill="1" applyBorder="1" applyAlignment="1">
      <alignment horizontal="center" vertical="center" wrapText="1"/>
    </xf>
    <xf numFmtId="0" fontId="48" fillId="34" borderId="19" xfId="0" applyFont="1" applyFill="1" applyBorder="1" applyAlignment="1">
      <alignment horizontal="center" vertical="center" wrapText="1"/>
    </xf>
    <xf numFmtId="0" fontId="48" fillId="0" borderId="13" xfId="0" applyFont="1" applyBorder="1" applyAlignment="1">
      <alignment horizontal="justify" vertical="justify" wrapText="1"/>
    </xf>
    <xf numFmtId="0" fontId="48" fillId="34" borderId="13" xfId="0" applyFont="1" applyFill="1" applyBorder="1" applyAlignment="1">
      <alignment horizontal="justify" vertical="justify" wrapText="1"/>
    </xf>
    <xf numFmtId="9" fontId="48" fillId="34" borderId="13" xfId="0" applyNumberFormat="1" applyFont="1" applyFill="1" applyBorder="1" applyAlignment="1">
      <alignment horizontal="justify" vertical="justify" wrapText="1"/>
    </xf>
    <xf numFmtId="0" fontId="48" fillId="0" borderId="13" xfId="0" applyFont="1" applyBorder="1" applyAlignment="1">
      <alignment horizontal="left" vertical="justify" wrapText="1"/>
    </xf>
    <xf numFmtId="1" fontId="48" fillId="34" borderId="13" xfId="0" applyNumberFormat="1" applyFont="1" applyFill="1" applyBorder="1" applyAlignment="1">
      <alignment horizontal="justify" vertical="justify" wrapText="1"/>
    </xf>
    <xf numFmtId="0" fontId="24" fillId="34" borderId="21" xfId="0" applyNumberFormat="1" applyFont="1" applyFill="1" applyBorder="1" applyAlignment="1">
      <alignment horizontal="center" vertical="center" wrapText="1"/>
    </xf>
    <xf numFmtId="0" fontId="48" fillId="34" borderId="21" xfId="0" applyNumberFormat="1" applyFont="1" applyFill="1" applyBorder="1" applyAlignment="1">
      <alignment horizontal="center" vertical="center" wrapText="1"/>
    </xf>
    <xf numFmtId="0" fontId="50" fillId="0" borderId="13" xfId="0" applyFont="1" applyBorder="1" applyAlignment="1">
      <alignment vertical="top" wrapText="1"/>
    </xf>
    <xf numFmtId="0" fontId="48" fillId="0" borderId="16" xfId="0" applyFont="1" applyBorder="1" applyAlignment="1">
      <alignment vertical="center" wrapText="1"/>
    </xf>
    <xf numFmtId="0" fontId="25" fillId="0" borderId="13" xfId="0" applyFont="1" applyFill="1" applyBorder="1" applyAlignment="1" applyProtection="1">
      <alignment horizontal="center" vertical="center" wrapText="1"/>
      <protection/>
    </xf>
    <xf numFmtId="0" fontId="48" fillId="0" borderId="19" xfId="0" applyFont="1" applyFill="1" applyBorder="1" applyAlignment="1" applyProtection="1">
      <alignment vertical="center" wrapText="1"/>
      <protection/>
    </xf>
    <xf numFmtId="0" fontId="49" fillId="0" borderId="19" xfId="0" applyFont="1" applyFill="1" applyBorder="1" applyAlignment="1">
      <alignment horizontal="center" vertical="center"/>
    </xf>
    <xf numFmtId="0" fontId="25" fillId="0" borderId="18" xfId="0" applyFont="1" applyFill="1" applyBorder="1" applyAlignment="1" applyProtection="1">
      <alignment horizontal="center" vertical="center" wrapText="1"/>
      <protection/>
    </xf>
    <xf numFmtId="0" fontId="49" fillId="0" borderId="19" xfId="0" applyFont="1" applyFill="1" applyBorder="1" applyAlignment="1">
      <alignment horizontal="center" vertical="center" wrapText="1"/>
    </xf>
    <xf numFmtId="0" fontId="48" fillId="0" borderId="18" xfId="0" applyFont="1" applyBorder="1" applyAlignment="1">
      <alignment vertical="center" wrapText="1"/>
    </xf>
    <xf numFmtId="1" fontId="24" fillId="34" borderId="19" xfId="0" applyNumberFormat="1" applyFont="1" applyFill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9" fontId="51" fillId="34" borderId="24" xfId="0" applyNumberFormat="1" applyFont="1" applyFill="1" applyBorder="1" applyAlignment="1">
      <alignment horizontal="center" vertical="center" wrapText="1"/>
    </xf>
    <xf numFmtId="9" fontId="51" fillId="34" borderId="19" xfId="0" applyNumberFormat="1" applyFont="1" applyFill="1" applyBorder="1" applyAlignment="1">
      <alignment horizontal="center" vertical="center" wrapText="1"/>
    </xf>
    <xf numFmtId="0" fontId="48" fillId="0" borderId="24" xfId="0" applyFont="1" applyBorder="1" applyAlignment="1">
      <alignment horizontal="center" vertical="center" wrapText="1"/>
    </xf>
    <xf numFmtId="0" fontId="48" fillId="0" borderId="24" xfId="0" applyFont="1" applyBorder="1" applyAlignment="1">
      <alignment horizontal="left" vertical="top" wrapText="1"/>
    </xf>
    <xf numFmtId="0" fontId="26" fillId="35" borderId="0" xfId="0" applyFont="1" applyFill="1" applyBorder="1" applyAlignment="1">
      <alignment horizontal="left" vertical="top" wrapText="1"/>
    </xf>
    <xf numFmtId="0" fontId="24" fillId="0" borderId="16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left" vertical="center" wrapText="1"/>
    </xf>
    <xf numFmtId="0" fontId="24" fillId="34" borderId="13" xfId="0" applyNumberFormat="1" applyFont="1" applyFill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top" wrapText="1"/>
    </xf>
    <xf numFmtId="0" fontId="24" fillId="34" borderId="18" xfId="0" applyNumberFormat="1" applyFont="1" applyFill="1" applyBorder="1" applyAlignment="1">
      <alignment horizontal="center" vertical="center" wrapText="1"/>
    </xf>
    <xf numFmtId="10" fontId="24" fillId="34" borderId="18" xfId="0" applyNumberFormat="1" applyFont="1" applyFill="1" applyBorder="1" applyAlignment="1">
      <alignment horizontal="center" vertical="center" wrapText="1"/>
    </xf>
    <xf numFmtId="186" fontId="48" fillId="0" borderId="13" xfId="47" applyNumberFormat="1" applyFont="1" applyBorder="1" applyAlignment="1">
      <alignment horizontal="center" wrapText="1"/>
    </xf>
    <xf numFmtId="186" fontId="48" fillId="0" borderId="13" xfId="47" applyNumberFormat="1" applyFont="1" applyBorder="1" applyAlignment="1">
      <alignment horizontal="center" vertical="center" wrapText="1"/>
    </xf>
    <xf numFmtId="0" fontId="24" fillId="0" borderId="18" xfId="0" applyFont="1" applyBorder="1" applyAlignment="1">
      <alignment horizontal="left" vertical="center" wrapText="1"/>
    </xf>
    <xf numFmtId="0" fontId="48" fillId="0" borderId="18" xfId="0" applyFont="1" applyBorder="1" applyAlignment="1">
      <alignment wrapText="1"/>
    </xf>
    <xf numFmtId="0" fontId="50" fillId="0" borderId="0" xfId="0" applyFont="1" applyAlignment="1">
      <alignment vertical="top" wrapText="1"/>
    </xf>
    <xf numFmtId="0" fontId="50" fillId="0" borderId="18" xfId="0" applyFont="1" applyFill="1" applyBorder="1" applyAlignment="1">
      <alignment vertical="center" wrapText="1"/>
    </xf>
    <xf numFmtId="0" fontId="50" fillId="0" borderId="13" xfId="0" applyFont="1" applyFill="1" applyBorder="1" applyAlignment="1">
      <alignment vertical="center" wrapText="1"/>
    </xf>
    <xf numFmtId="0" fontId="51" fillId="34" borderId="18" xfId="0" applyFont="1" applyFill="1" applyBorder="1" applyAlignment="1">
      <alignment horizontal="center" vertical="center" wrapText="1"/>
    </xf>
    <xf numFmtId="0" fontId="51" fillId="34" borderId="13" xfId="0" applyFont="1" applyFill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left" vertical="center" wrapText="1"/>
    </xf>
    <xf numFmtId="0" fontId="24" fillId="0" borderId="18" xfId="0" applyFont="1" applyBorder="1" applyAlignment="1">
      <alignment horizontal="left" vertical="top" wrapText="1"/>
    </xf>
    <xf numFmtId="0" fontId="24" fillId="0" borderId="0" xfId="0" applyFont="1" applyBorder="1" applyAlignment="1">
      <alignment vertical="center" wrapText="1"/>
    </xf>
    <xf numFmtId="0" fontId="48" fillId="0" borderId="0" xfId="0" applyFont="1" applyAlignment="1">
      <alignment wrapText="1"/>
    </xf>
    <xf numFmtId="0" fontId="48" fillId="0" borderId="0" xfId="0" applyFont="1" applyAlignment="1">
      <alignment horizontal="left" vertical="top" wrapText="1"/>
    </xf>
    <xf numFmtId="0" fontId="48" fillId="0" borderId="16" xfId="0" applyFont="1" applyBorder="1" applyAlignment="1">
      <alignment horizontal="left" vertical="justify" wrapText="1"/>
    </xf>
    <xf numFmtId="0" fontId="24" fillId="0" borderId="17" xfId="0" applyFont="1" applyBorder="1" applyAlignment="1">
      <alignment horizontal="left" vertical="top" wrapText="1"/>
    </xf>
    <xf numFmtId="0" fontId="24" fillId="34" borderId="17" xfId="0" applyFont="1" applyFill="1" applyBorder="1" applyAlignment="1">
      <alignment horizontal="center" vertical="center" wrapText="1"/>
    </xf>
    <xf numFmtId="0" fontId="24" fillId="34" borderId="25" xfId="0" applyFont="1" applyFill="1" applyBorder="1" applyAlignment="1">
      <alignment horizontal="center" vertical="center" wrapText="1"/>
    </xf>
    <xf numFmtId="0" fontId="24" fillId="0" borderId="19" xfId="0" applyFont="1" applyBorder="1" applyAlignment="1">
      <alignment horizontal="left" vertical="top" wrapText="1"/>
    </xf>
    <xf numFmtId="9" fontId="24" fillId="34" borderId="20" xfId="0" applyNumberFormat="1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left" vertical="top" wrapText="1"/>
    </xf>
    <xf numFmtId="0" fontId="50" fillId="37" borderId="19" xfId="0" applyFont="1" applyFill="1" applyBorder="1" applyAlignment="1">
      <alignment horizontal="left" vertical="center" wrapText="1"/>
    </xf>
    <xf numFmtId="0" fontId="50" fillId="34" borderId="19" xfId="0" applyFont="1" applyFill="1" applyBorder="1" applyAlignment="1">
      <alignment horizontal="center" vertical="center" wrapText="1"/>
    </xf>
    <xf numFmtId="0" fontId="50" fillId="37" borderId="13" xfId="0" applyFont="1" applyFill="1" applyBorder="1" applyAlignment="1">
      <alignment horizontal="left" vertical="center" wrapText="1"/>
    </xf>
    <xf numFmtId="0" fontId="50" fillId="34" borderId="13" xfId="0" applyFont="1" applyFill="1" applyBorder="1" applyAlignment="1">
      <alignment horizontal="center" vertical="center" wrapText="1"/>
    </xf>
    <xf numFmtId="9" fontId="50" fillId="34" borderId="13" xfId="0" applyNumberFormat="1" applyFont="1" applyFill="1" applyBorder="1" applyAlignment="1">
      <alignment horizontal="center" vertical="center" wrapText="1"/>
    </xf>
    <xf numFmtId="1" fontId="50" fillId="34" borderId="13" xfId="0" applyNumberFormat="1" applyFont="1" applyFill="1" applyBorder="1" applyAlignment="1">
      <alignment horizontal="center" vertical="center" wrapText="1"/>
    </xf>
    <xf numFmtId="0" fontId="50" fillId="37" borderId="13" xfId="0" applyFont="1" applyFill="1" applyBorder="1" applyAlignment="1">
      <alignment vertical="center" wrapText="1"/>
    </xf>
    <xf numFmtId="186" fontId="48" fillId="0" borderId="13" xfId="47" applyNumberFormat="1" applyFont="1" applyBorder="1" applyAlignment="1">
      <alignment vertical="center"/>
    </xf>
    <xf numFmtId="0" fontId="48" fillId="0" borderId="13" xfId="0" applyFont="1" applyBorder="1" applyAlignment="1">
      <alignment horizontal="justify" vertical="center" wrapText="1"/>
    </xf>
    <xf numFmtId="9" fontId="50" fillId="34" borderId="19" xfId="0" applyNumberFormat="1" applyFont="1" applyFill="1" applyBorder="1" applyAlignment="1" quotePrefix="1">
      <alignment horizontal="center" vertical="center" wrapText="1"/>
    </xf>
    <xf numFmtId="9" fontId="50" fillId="34" borderId="20" xfId="0" applyNumberFormat="1" applyFont="1" applyFill="1" applyBorder="1" applyAlignment="1" quotePrefix="1">
      <alignment horizontal="center" vertical="center" wrapText="1"/>
    </xf>
    <xf numFmtId="9" fontId="50" fillId="34" borderId="13" xfId="0" applyNumberFormat="1" applyFont="1" applyFill="1" applyBorder="1" applyAlignment="1" quotePrefix="1">
      <alignment horizontal="center" vertical="center" wrapText="1"/>
    </xf>
    <xf numFmtId="9" fontId="50" fillId="34" borderId="21" xfId="0" applyNumberFormat="1" applyFont="1" applyFill="1" applyBorder="1" applyAlignment="1" quotePrefix="1">
      <alignment horizontal="center" vertical="center" wrapText="1"/>
    </xf>
    <xf numFmtId="9" fontId="48" fillId="34" borderId="13" xfId="0" applyNumberFormat="1" applyFont="1" applyFill="1" applyBorder="1" applyAlignment="1">
      <alignment horizontal="center"/>
    </xf>
    <xf numFmtId="9" fontId="48" fillId="34" borderId="21" xfId="0" applyNumberFormat="1" applyFont="1" applyFill="1" applyBorder="1" applyAlignment="1">
      <alignment horizontal="center"/>
    </xf>
    <xf numFmtId="0" fontId="48" fillId="0" borderId="17" xfId="0" applyFont="1" applyBorder="1" applyAlignment="1">
      <alignment horizontal="left" vertical="center" wrapText="1"/>
    </xf>
    <xf numFmtId="0" fontId="48" fillId="34" borderId="19" xfId="0" applyFont="1" applyFill="1" applyBorder="1" applyAlignment="1">
      <alignment horizontal="center" vertical="center"/>
    </xf>
    <xf numFmtId="0" fontId="48" fillId="0" borderId="0" xfId="0" applyFont="1" applyAlignment="1">
      <alignment/>
    </xf>
    <xf numFmtId="9" fontId="48" fillId="34" borderId="13" xfId="0" applyNumberFormat="1" applyFont="1" applyFill="1" applyBorder="1" applyAlignment="1">
      <alignment horizontal="center" vertical="center"/>
    </xf>
    <xf numFmtId="0" fontId="48" fillId="34" borderId="13" xfId="0" applyFont="1" applyFill="1" applyBorder="1" applyAlignment="1">
      <alignment horizontal="center" vertical="center"/>
    </xf>
    <xf numFmtId="0" fontId="48" fillId="0" borderId="17" xfId="0" applyFont="1" applyBorder="1" applyAlignment="1">
      <alignment horizontal="left" vertical="top" wrapText="1"/>
    </xf>
    <xf numFmtId="0" fontId="48" fillId="34" borderId="17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left" vertical="center" wrapText="1"/>
    </xf>
    <xf numFmtId="0" fontId="48" fillId="34" borderId="19" xfId="0" applyFont="1" applyFill="1" applyBorder="1" applyAlignment="1">
      <alignment horizontal="center"/>
    </xf>
    <xf numFmtId="1" fontId="48" fillId="34" borderId="19" xfId="0" applyNumberFormat="1" applyFont="1" applyFill="1" applyBorder="1" applyAlignment="1">
      <alignment horizontal="center"/>
    </xf>
    <xf numFmtId="186" fontId="48" fillId="34" borderId="13" xfId="47" applyNumberFormat="1" applyFont="1" applyFill="1" applyBorder="1" applyAlignment="1">
      <alignment horizontal="center"/>
    </xf>
    <xf numFmtId="3" fontId="48" fillId="34" borderId="13" xfId="0" applyNumberFormat="1" applyFont="1" applyFill="1" applyBorder="1" applyAlignment="1">
      <alignment horizontal="center"/>
    </xf>
    <xf numFmtId="0" fontId="48" fillId="34" borderId="19" xfId="0" applyFont="1" applyFill="1" applyBorder="1" applyAlignment="1">
      <alignment horizontal="center" vertical="center"/>
    </xf>
    <xf numFmtId="0" fontId="26" fillId="35" borderId="26" xfId="0" applyFont="1" applyFill="1" applyBorder="1" applyAlignment="1">
      <alignment horizontal="left" wrapText="1"/>
    </xf>
    <xf numFmtId="0" fontId="48" fillId="0" borderId="13" xfId="0" applyFont="1" applyBorder="1" applyAlignment="1">
      <alignment/>
    </xf>
    <xf numFmtId="0" fontId="48" fillId="0" borderId="13" xfId="0" applyFont="1" applyBorder="1" applyAlignment="1">
      <alignment vertical="center"/>
    </xf>
    <xf numFmtId="186" fontId="48" fillId="0" borderId="13" xfId="0" applyNumberFormat="1" applyFont="1" applyBorder="1" applyAlignment="1">
      <alignment vertical="center"/>
    </xf>
    <xf numFmtId="0" fontId="48" fillId="34" borderId="21" xfId="0" applyFont="1" applyFill="1" applyBorder="1" applyAlignment="1">
      <alignment horizontal="center" vertical="center"/>
    </xf>
    <xf numFmtId="9" fontId="50" fillId="38" borderId="27" xfId="0" applyNumberFormat="1" applyFont="1" applyFill="1" applyBorder="1" applyAlignment="1">
      <alignment horizontal="center" vertical="center"/>
    </xf>
    <xf numFmtId="0" fontId="48" fillId="0" borderId="0" xfId="0" applyFont="1" applyAlignment="1">
      <alignment horizontal="center" wrapText="1"/>
    </xf>
    <xf numFmtId="0" fontId="50" fillId="38" borderId="27" xfId="0" applyFont="1" applyFill="1" applyBorder="1" applyAlignment="1">
      <alignment horizontal="left" vertical="top" wrapText="1"/>
    </xf>
    <xf numFmtId="0" fontId="48" fillId="0" borderId="13" xfId="0" applyFont="1" applyBorder="1" applyAlignment="1">
      <alignment horizontal="center" vertical="top" wrapText="1"/>
    </xf>
    <xf numFmtId="0" fontId="48" fillId="0" borderId="13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vertical="center" wrapText="1"/>
    </xf>
    <xf numFmtId="0" fontId="24" fillId="0" borderId="0" xfId="0" applyFont="1" applyBorder="1" applyAlignment="1" quotePrefix="1">
      <alignment vertical="center" wrapText="1"/>
    </xf>
    <xf numFmtId="0" fontId="48" fillId="0" borderId="0" xfId="0" applyFont="1" applyBorder="1" applyAlignment="1">
      <alignment/>
    </xf>
    <xf numFmtId="0" fontId="48" fillId="34" borderId="17" xfId="0" applyFont="1" applyFill="1" applyBorder="1" applyAlignment="1">
      <alignment horizontal="center"/>
    </xf>
    <xf numFmtId="1" fontId="48" fillId="34" borderId="13" xfId="0" applyNumberFormat="1" applyFont="1" applyFill="1" applyBorder="1" applyAlignment="1">
      <alignment horizontal="center"/>
    </xf>
    <xf numFmtId="1" fontId="48" fillId="34" borderId="13" xfId="0" applyNumberFormat="1" applyFont="1" applyFill="1" applyBorder="1" applyAlignment="1">
      <alignment horizontal="center" vertical="center"/>
    </xf>
    <xf numFmtId="0" fontId="48" fillId="0" borderId="0" xfId="0" applyFont="1" applyAlignment="1">
      <alignment textRotation="90" wrapText="1"/>
    </xf>
    <xf numFmtId="0" fontId="48" fillId="0" borderId="13" xfId="0" applyFont="1" applyBorder="1" applyAlignment="1">
      <alignment horizontal="left" wrapText="1"/>
    </xf>
    <xf numFmtId="2" fontId="48" fillId="0" borderId="13" xfId="0" applyNumberFormat="1" applyFont="1" applyBorder="1" applyAlignment="1">
      <alignment horizontal="left" vertical="top" wrapText="1"/>
    </xf>
    <xf numFmtId="0" fontId="45" fillId="0" borderId="0" xfId="0" applyFont="1" applyBorder="1" applyAlignment="1">
      <alignment/>
    </xf>
    <xf numFmtId="0" fontId="48" fillId="0" borderId="0" xfId="0" applyFont="1" applyBorder="1" applyAlignment="1">
      <alignment vertical="center" textRotation="90" wrapText="1"/>
    </xf>
    <xf numFmtId="0" fontId="24" fillId="0" borderId="0" xfId="0" applyFont="1" applyBorder="1" applyAlignment="1">
      <alignment vertical="center" textRotation="90" wrapText="1"/>
    </xf>
    <xf numFmtId="0" fontId="48" fillId="0" borderId="0" xfId="0" applyFont="1" applyBorder="1" applyAlignment="1">
      <alignment textRotation="90" wrapText="1"/>
    </xf>
    <xf numFmtId="0" fontId="48" fillId="0" borderId="13" xfId="0" applyFont="1" applyBorder="1" applyAlignment="1">
      <alignment/>
    </xf>
    <xf numFmtId="0" fontId="48" fillId="0" borderId="0" xfId="0" applyFont="1" applyAlignment="1">
      <alignment horizontal="left"/>
    </xf>
    <xf numFmtId="0" fontId="48" fillId="0" borderId="0" xfId="0" applyFont="1" applyAlignment="1">
      <alignment horizontal="center" vertical="center" wrapText="1"/>
    </xf>
    <xf numFmtId="0" fontId="48" fillId="36" borderId="0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8" fillId="34" borderId="24" xfId="0" applyFont="1" applyFill="1" applyBorder="1" applyAlignment="1">
      <alignment horizontal="center" vertical="center"/>
    </xf>
    <xf numFmtId="0" fontId="48" fillId="34" borderId="18" xfId="0" applyFont="1" applyFill="1" applyBorder="1" applyAlignment="1">
      <alignment horizontal="center" vertical="center"/>
    </xf>
    <xf numFmtId="0" fontId="48" fillId="34" borderId="18" xfId="0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left" vertical="top" wrapText="1"/>
    </xf>
    <xf numFmtId="0" fontId="26" fillId="0" borderId="13" xfId="0" applyFont="1" applyBorder="1" applyAlignment="1">
      <alignment horizontal="left" vertical="top" wrapText="1"/>
    </xf>
    <xf numFmtId="0" fontId="26" fillId="0" borderId="13" xfId="0" applyFont="1" applyBorder="1" applyAlignment="1">
      <alignment horizontal="left" wrapText="1"/>
    </xf>
    <xf numFmtId="0" fontId="48" fillId="34" borderId="15" xfId="0" applyFont="1" applyFill="1" applyBorder="1" applyAlignment="1">
      <alignment horizontal="center" vertical="center" wrapText="1"/>
    </xf>
    <xf numFmtId="9" fontId="48" fillId="34" borderId="15" xfId="0" applyNumberFormat="1" applyFont="1" applyFill="1" applyBorder="1" applyAlignment="1">
      <alignment horizontal="center" vertical="center"/>
    </xf>
    <xf numFmtId="186" fontId="48" fillId="0" borderId="13" xfId="47" applyNumberFormat="1" applyFont="1" applyBorder="1" applyAlignment="1">
      <alignment horizontal="left" vertical="center" wrapText="1"/>
    </xf>
    <xf numFmtId="0" fontId="48" fillId="0" borderId="13" xfId="0" applyFont="1" applyBorder="1" applyAlignment="1">
      <alignment wrapText="1"/>
    </xf>
    <xf numFmtId="0" fontId="48" fillId="34" borderId="13" xfId="0" applyNumberFormat="1" applyFont="1" applyFill="1" applyBorder="1" applyAlignment="1">
      <alignment horizontal="center" vertical="center" wrapText="1"/>
    </xf>
    <xf numFmtId="0" fontId="26" fillId="34" borderId="13" xfId="0" applyFont="1" applyFill="1" applyBorder="1" applyAlignment="1">
      <alignment horizontal="center" vertical="center" wrapText="1"/>
    </xf>
    <xf numFmtId="0" fontId="26" fillId="34" borderId="13" xfId="0" applyFont="1" applyFill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48" fillId="0" borderId="0" xfId="0" applyFont="1" applyBorder="1" applyAlignment="1">
      <alignment horizontal="center" vertical="center"/>
    </xf>
    <xf numFmtId="186" fontId="48" fillId="0" borderId="0" xfId="0" applyNumberFormat="1" applyFont="1" applyBorder="1" applyAlignment="1">
      <alignment/>
    </xf>
    <xf numFmtId="9" fontId="48" fillId="34" borderId="19" xfId="0" applyNumberFormat="1" applyFont="1" applyFill="1" applyBorder="1" applyAlignment="1">
      <alignment horizontal="center"/>
    </xf>
    <xf numFmtId="9" fontId="48" fillId="34" borderId="13" xfId="0" applyNumberFormat="1" applyFont="1" applyFill="1" applyBorder="1" applyAlignment="1">
      <alignment horizontal="center" wrapText="1"/>
    </xf>
    <xf numFmtId="0" fontId="48" fillId="34" borderId="13" xfId="0" applyNumberFormat="1" applyFont="1" applyFill="1" applyBorder="1" applyAlignment="1">
      <alignment horizontal="center"/>
    </xf>
    <xf numFmtId="0" fontId="52" fillId="38" borderId="27" xfId="0" applyFont="1" applyFill="1" applyBorder="1" applyAlignment="1">
      <alignment horizontal="left" vertical="top" wrapText="1"/>
    </xf>
    <xf numFmtId="0" fontId="25" fillId="16" borderId="21" xfId="0" applyFont="1" applyFill="1" applyBorder="1" applyAlignment="1" applyProtection="1">
      <alignment horizontal="center" vertical="center" wrapText="1"/>
      <protection/>
    </xf>
    <xf numFmtId="0" fontId="25" fillId="16" borderId="28" xfId="0" applyFont="1" applyFill="1" applyBorder="1" applyAlignment="1" applyProtection="1">
      <alignment horizontal="center" vertical="center" wrapText="1"/>
      <protection/>
    </xf>
    <xf numFmtId="0" fontId="25" fillId="16" borderId="18" xfId="0" applyFont="1" applyFill="1" applyBorder="1" applyAlignment="1" applyProtection="1">
      <alignment horizontal="center" vertical="center" wrapText="1"/>
      <protection/>
    </xf>
    <xf numFmtId="0" fontId="25" fillId="16" borderId="21" xfId="0" applyFont="1" applyFill="1" applyBorder="1" applyAlignment="1" applyProtection="1">
      <alignment horizontal="center" vertical="center"/>
      <protection/>
    </xf>
    <xf numFmtId="0" fontId="25" fillId="16" borderId="28" xfId="0" applyFont="1" applyFill="1" applyBorder="1" applyAlignment="1" applyProtection="1">
      <alignment horizontal="center" vertical="center"/>
      <protection/>
    </xf>
    <xf numFmtId="0" fontId="25" fillId="16" borderId="18" xfId="0" applyFont="1" applyFill="1" applyBorder="1" applyAlignment="1" applyProtection="1">
      <alignment horizontal="center" vertical="center"/>
      <protection/>
    </xf>
    <xf numFmtId="0" fontId="25" fillId="16" borderId="15" xfId="0" applyFont="1" applyFill="1" applyBorder="1" applyAlignment="1" applyProtection="1">
      <alignment horizontal="center" vertical="center" wrapText="1"/>
      <protection/>
    </xf>
    <xf numFmtId="0" fontId="48" fillId="16" borderId="15" xfId="0" applyFont="1" applyFill="1" applyBorder="1" applyAlignment="1" applyProtection="1">
      <alignment vertical="center" wrapText="1"/>
      <protection/>
    </xf>
    <xf numFmtId="0" fontId="49" fillId="16" borderId="17" xfId="0" applyFont="1" applyFill="1" applyBorder="1" applyAlignment="1">
      <alignment horizontal="center" vertical="center"/>
    </xf>
    <xf numFmtId="0" fontId="49" fillId="16" borderId="15" xfId="0" applyFont="1" applyFill="1" applyBorder="1" applyAlignment="1">
      <alignment horizontal="center" vertical="center"/>
    </xf>
    <xf numFmtId="0" fontId="49" fillId="16" borderId="19" xfId="0" applyFont="1" applyFill="1" applyBorder="1" applyAlignment="1">
      <alignment horizontal="center" vertical="center"/>
    </xf>
    <xf numFmtId="0" fontId="24" fillId="0" borderId="17" xfId="0" applyFont="1" applyBorder="1" applyAlignment="1">
      <alignment horizontal="center" vertical="center" textRotation="90" wrapText="1"/>
    </xf>
    <xf numFmtId="0" fontId="24" fillId="0" borderId="15" xfId="0" applyFont="1" applyBorder="1" applyAlignment="1">
      <alignment horizontal="center" vertical="center" textRotation="90" wrapText="1"/>
    </xf>
    <xf numFmtId="0" fontId="24" fillId="0" borderId="19" xfId="0" applyFont="1" applyBorder="1" applyAlignment="1">
      <alignment horizontal="center" vertical="center" textRotation="90" wrapText="1"/>
    </xf>
    <xf numFmtId="0" fontId="48" fillId="36" borderId="15" xfId="0" applyFont="1" applyFill="1" applyBorder="1" applyAlignment="1">
      <alignment horizontal="center" vertical="center" wrapText="1"/>
    </xf>
    <xf numFmtId="0" fontId="48" fillId="36" borderId="19" xfId="0" applyFont="1" applyFill="1" applyBorder="1" applyAlignment="1">
      <alignment horizontal="center" vertical="center" wrapText="1"/>
    </xf>
    <xf numFmtId="0" fontId="48" fillId="36" borderId="17" xfId="0" applyFont="1" applyFill="1" applyBorder="1" applyAlignment="1">
      <alignment horizontal="center" vertical="center" wrapText="1"/>
    </xf>
    <xf numFmtId="0" fontId="48" fillId="36" borderId="13" xfId="0" applyFont="1" applyFill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48" fillId="0" borderId="19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 textRotation="90" wrapText="1"/>
    </xf>
    <xf numFmtId="0" fontId="24" fillId="0" borderId="21" xfId="0" applyFont="1" applyBorder="1" applyAlignment="1">
      <alignment horizontal="center" vertical="center" textRotation="90" wrapText="1"/>
    </xf>
    <xf numFmtId="1" fontId="24" fillId="36" borderId="29" xfId="0" applyNumberFormat="1" applyFont="1" applyFill="1" applyBorder="1" applyAlignment="1">
      <alignment horizontal="left" vertical="center" wrapText="1"/>
    </xf>
    <xf numFmtId="1" fontId="24" fillId="36" borderId="15" xfId="0" applyNumberFormat="1" applyFont="1" applyFill="1" applyBorder="1" applyAlignment="1">
      <alignment horizontal="left" vertical="center" wrapText="1"/>
    </xf>
    <xf numFmtId="1" fontId="24" fillId="36" borderId="30" xfId="0" applyNumberFormat="1" applyFont="1" applyFill="1" applyBorder="1" applyAlignment="1">
      <alignment horizontal="left" vertical="center" wrapText="1"/>
    </xf>
    <xf numFmtId="0" fontId="49" fillId="16" borderId="17" xfId="0" applyFont="1" applyFill="1" applyBorder="1" applyAlignment="1">
      <alignment horizontal="center" vertical="center" wrapText="1"/>
    </xf>
    <xf numFmtId="0" fontId="49" fillId="16" borderId="15" xfId="0" applyFont="1" applyFill="1" applyBorder="1" applyAlignment="1">
      <alignment horizontal="center" vertical="center" wrapText="1"/>
    </xf>
    <xf numFmtId="0" fontId="49" fillId="16" borderId="19" xfId="0" applyFont="1" applyFill="1" applyBorder="1" applyAlignment="1">
      <alignment horizontal="center" vertical="center" wrapText="1"/>
    </xf>
    <xf numFmtId="0" fontId="24" fillId="0" borderId="19" xfId="0" applyFont="1" applyBorder="1" applyAlignment="1" quotePrefix="1">
      <alignment horizontal="center" vertical="center" textRotation="90" wrapText="1"/>
    </xf>
    <xf numFmtId="0" fontId="24" fillId="0" borderId="13" xfId="0" applyFont="1" applyBorder="1" applyAlignment="1" quotePrefix="1">
      <alignment horizontal="center" vertical="center" textRotation="90" wrapText="1"/>
    </xf>
    <xf numFmtId="1" fontId="24" fillId="34" borderId="25" xfId="0" applyNumberFormat="1" applyFont="1" applyFill="1" applyBorder="1" applyAlignment="1">
      <alignment horizontal="center" vertical="center" wrapText="1"/>
    </xf>
    <xf numFmtId="1" fontId="24" fillId="34" borderId="20" xfId="0" applyNumberFormat="1" applyFont="1" applyFill="1" applyBorder="1" applyAlignment="1">
      <alignment horizontal="center" vertical="center" wrapText="1"/>
    </xf>
    <xf numFmtId="1" fontId="24" fillId="34" borderId="17" xfId="0" applyNumberFormat="1" applyFont="1" applyFill="1" applyBorder="1" applyAlignment="1">
      <alignment horizontal="center" vertical="center" wrapText="1"/>
    </xf>
    <xf numFmtId="1" fontId="24" fillId="34" borderId="19" xfId="0" applyNumberFormat="1" applyFont="1" applyFill="1" applyBorder="1" applyAlignment="1">
      <alignment horizontal="center" vertical="center" wrapText="1"/>
    </xf>
    <xf numFmtId="0" fontId="24" fillId="0" borderId="17" xfId="0" applyFont="1" applyBorder="1" applyAlignment="1">
      <alignment horizontal="left" vertical="top" wrapText="1"/>
    </xf>
    <xf numFmtId="0" fontId="24" fillId="0" borderId="19" xfId="0" applyFont="1" applyBorder="1" applyAlignment="1">
      <alignment horizontal="left" vertical="top" wrapText="1"/>
    </xf>
    <xf numFmtId="0" fontId="24" fillId="0" borderId="17" xfId="0" applyFont="1" applyBorder="1" applyAlignment="1">
      <alignment horizontal="left" vertical="center" wrapText="1"/>
    </xf>
    <xf numFmtId="0" fontId="24" fillId="0" borderId="19" xfId="0" applyFont="1" applyBorder="1" applyAlignment="1">
      <alignment horizontal="left" vertical="center" wrapText="1"/>
    </xf>
    <xf numFmtId="186" fontId="48" fillId="0" borderId="17" xfId="47" applyNumberFormat="1" applyFont="1" applyBorder="1" applyAlignment="1">
      <alignment horizontal="center" vertical="center" wrapText="1"/>
    </xf>
    <xf numFmtId="186" fontId="48" fillId="0" borderId="19" xfId="47" applyNumberFormat="1" applyFont="1" applyBorder="1" applyAlignment="1">
      <alignment horizontal="center" vertical="center" wrapText="1"/>
    </xf>
    <xf numFmtId="186" fontId="48" fillId="0" borderId="15" xfId="47" applyNumberFormat="1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0" fontId="26" fillId="35" borderId="17" xfId="0" applyFont="1" applyFill="1" applyBorder="1" applyAlignment="1">
      <alignment horizontal="center" vertical="center" wrapText="1"/>
    </xf>
    <xf numFmtId="0" fontId="26" fillId="35" borderId="19" xfId="0" applyFont="1" applyFill="1" applyBorder="1" applyAlignment="1">
      <alignment horizontal="center" vertical="center" wrapText="1"/>
    </xf>
    <xf numFmtId="186" fontId="48" fillId="0" borderId="16" xfId="47" applyNumberFormat="1" applyFont="1" applyBorder="1" applyAlignment="1">
      <alignment horizontal="center" vertical="center"/>
    </xf>
    <xf numFmtId="186" fontId="48" fillId="0" borderId="24" xfId="47" applyNumberFormat="1" applyFont="1" applyBorder="1" applyAlignment="1">
      <alignment horizontal="center" vertical="center"/>
    </xf>
    <xf numFmtId="186" fontId="48" fillId="0" borderId="17" xfId="47" applyNumberFormat="1" applyFont="1" applyBorder="1" applyAlignment="1">
      <alignment horizontal="center" wrapText="1"/>
    </xf>
    <xf numFmtId="186" fontId="48" fillId="0" borderId="15" xfId="47" applyNumberFormat="1" applyFont="1" applyBorder="1" applyAlignment="1">
      <alignment horizontal="center" wrapText="1"/>
    </xf>
    <xf numFmtId="186" fontId="48" fillId="0" borderId="19" xfId="47" applyNumberFormat="1" applyFont="1" applyBorder="1" applyAlignment="1">
      <alignment horizontal="center" wrapText="1"/>
    </xf>
    <xf numFmtId="0" fontId="48" fillId="16" borderId="19" xfId="0" applyFont="1" applyFill="1" applyBorder="1" applyAlignment="1" applyProtection="1">
      <alignment vertical="center" wrapText="1"/>
      <protection/>
    </xf>
    <xf numFmtId="0" fontId="48" fillId="34" borderId="17" xfId="0" applyFont="1" applyFill="1" applyBorder="1" applyAlignment="1">
      <alignment horizontal="center" vertical="center" wrapText="1"/>
    </xf>
    <xf numFmtId="0" fontId="48" fillId="34" borderId="19" xfId="0" applyFont="1" applyFill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left" vertical="center" wrapText="1"/>
    </xf>
    <xf numFmtId="0" fontId="24" fillId="0" borderId="17" xfId="0" applyFont="1" applyBorder="1" applyAlignment="1">
      <alignment horizontal="center" vertical="top" wrapText="1"/>
    </xf>
    <xf numFmtId="0" fontId="24" fillId="0" borderId="19" xfId="0" applyFont="1" applyBorder="1" applyAlignment="1">
      <alignment horizontal="center" vertical="top" wrapText="1"/>
    </xf>
    <xf numFmtId="0" fontId="48" fillId="0" borderId="17" xfId="0" applyFont="1" applyBorder="1" applyAlignment="1">
      <alignment horizontal="left" vertical="center" wrapText="1"/>
    </xf>
    <xf numFmtId="0" fontId="48" fillId="0" borderId="15" xfId="0" applyFont="1" applyBorder="1" applyAlignment="1">
      <alignment horizontal="left" vertical="center" wrapText="1"/>
    </xf>
    <xf numFmtId="0" fontId="48" fillId="0" borderId="19" xfId="0" applyFont="1" applyBorder="1" applyAlignment="1">
      <alignment horizontal="left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left" vertical="top" wrapText="1"/>
    </xf>
    <xf numFmtId="0" fontId="24" fillId="0" borderId="24" xfId="0" applyFont="1" applyBorder="1" applyAlignment="1">
      <alignment horizontal="left" vertical="top" wrapText="1"/>
    </xf>
    <xf numFmtId="0" fontId="24" fillId="0" borderId="14" xfId="0" applyFont="1" applyBorder="1" applyAlignment="1">
      <alignment horizontal="center" vertical="center" wrapText="1"/>
    </xf>
    <xf numFmtId="0" fontId="26" fillId="35" borderId="17" xfId="0" applyFont="1" applyFill="1" applyBorder="1" applyAlignment="1">
      <alignment horizontal="left" vertical="top" wrapText="1"/>
    </xf>
    <xf numFmtId="0" fontId="26" fillId="35" borderId="15" xfId="0" applyFont="1" applyFill="1" applyBorder="1" applyAlignment="1">
      <alignment horizontal="left" vertical="top" wrapText="1"/>
    </xf>
    <xf numFmtId="0" fontId="26" fillId="35" borderId="30" xfId="0" applyFont="1" applyFill="1" applyBorder="1" applyAlignment="1">
      <alignment horizontal="left" vertical="top" wrapText="1"/>
    </xf>
    <xf numFmtId="0" fontId="26" fillId="35" borderId="29" xfId="0" applyFont="1" applyFill="1" applyBorder="1" applyAlignment="1">
      <alignment horizontal="left" vertical="top" wrapText="1"/>
    </xf>
    <xf numFmtId="0" fontId="26" fillId="35" borderId="19" xfId="0" applyFont="1" applyFill="1" applyBorder="1" applyAlignment="1">
      <alignment horizontal="left" vertical="top" wrapText="1"/>
    </xf>
    <xf numFmtId="0" fontId="24" fillId="0" borderId="16" xfId="0" applyFont="1" applyBorder="1" applyAlignment="1">
      <alignment horizontal="center" vertical="center" textRotation="90" wrapText="1"/>
    </xf>
    <xf numFmtId="0" fontId="24" fillId="0" borderId="14" xfId="0" applyFont="1" applyBorder="1" applyAlignment="1">
      <alignment horizontal="center" vertical="center" textRotation="90" wrapText="1"/>
    </xf>
    <xf numFmtId="0" fontId="24" fillId="0" borderId="24" xfId="0" applyFont="1" applyBorder="1" applyAlignment="1">
      <alignment horizontal="center" vertical="center" textRotation="90" wrapText="1"/>
    </xf>
    <xf numFmtId="0" fontId="24" fillId="0" borderId="31" xfId="0" applyFont="1" applyBorder="1" applyAlignment="1">
      <alignment horizontal="center" vertical="center" textRotation="90" wrapText="1"/>
    </xf>
    <xf numFmtId="0" fontId="24" fillId="0" borderId="0" xfId="0" applyFont="1" applyBorder="1" applyAlignment="1">
      <alignment horizontal="center" vertical="center" textRotation="90" wrapText="1"/>
    </xf>
    <xf numFmtId="0" fontId="24" fillId="0" borderId="32" xfId="0" applyFont="1" applyBorder="1" applyAlignment="1">
      <alignment horizontal="center" vertical="center" textRotation="90" wrapText="1"/>
    </xf>
    <xf numFmtId="0" fontId="24" fillId="0" borderId="17" xfId="0" applyFont="1" applyBorder="1" applyAlignment="1" quotePrefix="1">
      <alignment horizontal="center" vertical="center" wrapText="1"/>
    </xf>
    <xf numFmtId="0" fontId="24" fillId="0" borderId="15" xfId="0" applyFont="1" applyBorder="1" applyAlignment="1" quotePrefix="1">
      <alignment horizontal="center" vertical="center" wrapText="1"/>
    </xf>
    <xf numFmtId="0" fontId="24" fillId="0" borderId="19" xfId="0" applyFont="1" applyBorder="1" applyAlignment="1" quotePrefix="1">
      <alignment horizontal="center" vertical="center" wrapText="1"/>
    </xf>
    <xf numFmtId="0" fontId="24" fillId="0" borderId="13" xfId="0" applyFont="1" applyBorder="1" applyAlignment="1">
      <alignment horizontal="left" vertical="top" wrapText="1"/>
    </xf>
    <xf numFmtId="0" fontId="48" fillId="0" borderId="13" xfId="0" applyFont="1" applyBorder="1" applyAlignment="1">
      <alignment horizontal="left" vertical="top" wrapText="1"/>
    </xf>
    <xf numFmtId="0" fontId="24" fillId="0" borderId="15" xfId="0" applyFont="1" applyBorder="1" applyAlignment="1">
      <alignment horizontal="left" vertical="top" wrapText="1"/>
    </xf>
    <xf numFmtId="186" fontId="48" fillId="0" borderId="13" xfId="47" applyNumberFormat="1" applyFont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left" vertical="top" wrapText="1"/>
    </xf>
    <xf numFmtId="0" fontId="48" fillId="0" borderId="13" xfId="0" applyFont="1" applyBorder="1" applyAlignment="1">
      <alignment horizontal="center" vertical="center" wrapText="1"/>
    </xf>
    <xf numFmtId="0" fontId="26" fillId="35" borderId="13" xfId="0" applyFont="1" applyFill="1" applyBorder="1" applyAlignment="1">
      <alignment horizontal="left" vertical="top" wrapText="1"/>
    </xf>
    <xf numFmtId="0" fontId="24" fillId="34" borderId="17" xfId="0" applyFont="1" applyFill="1" applyBorder="1" applyAlignment="1">
      <alignment horizontal="center" vertical="center" wrapText="1"/>
    </xf>
    <xf numFmtId="0" fontId="24" fillId="34" borderId="19" xfId="0" applyFont="1" applyFill="1" applyBorder="1" applyAlignment="1">
      <alignment horizontal="center" vertical="center" wrapText="1"/>
    </xf>
    <xf numFmtId="0" fontId="26" fillId="35" borderId="17" xfId="0" applyFont="1" applyFill="1" applyBorder="1" applyAlignment="1">
      <alignment horizontal="center" vertical="top" wrapText="1"/>
    </xf>
    <xf numFmtId="0" fontId="26" fillId="35" borderId="19" xfId="0" applyFont="1" applyFill="1" applyBorder="1" applyAlignment="1">
      <alignment horizontal="center" vertical="top" wrapText="1"/>
    </xf>
    <xf numFmtId="0" fontId="24" fillId="0" borderId="17" xfId="0" applyFont="1" applyBorder="1" applyAlignment="1" quotePrefix="1">
      <alignment horizontal="center" vertical="center" textRotation="90" wrapText="1"/>
    </xf>
    <xf numFmtId="0" fontId="24" fillId="0" borderId="15" xfId="0" applyFont="1" applyBorder="1" applyAlignment="1" quotePrefix="1">
      <alignment horizontal="center" vertical="center" textRotation="90" wrapText="1"/>
    </xf>
    <xf numFmtId="0" fontId="48" fillId="0" borderId="17" xfId="0" applyFont="1" applyBorder="1" applyAlignment="1">
      <alignment horizontal="center"/>
    </xf>
    <xf numFmtId="0" fontId="48" fillId="0" borderId="15" xfId="0" applyFont="1" applyBorder="1" applyAlignment="1">
      <alignment horizontal="center"/>
    </xf>
    <xf numFmtId="0" fontId="48" fillId="0" borderId="19" xfId="0" applyFont="1" applyBorder="1" applyAlignment="1">
      <alignment horizontal="center"/>
    </xf>
    <xf numFmtId="0" fontId="48" fillId="0" borderId="17" xfId="0" applyFont="1" applyBorder="1" applyAlignment="1">
      <alignment horizontal="left" vertical="top" wrapText="1"/>
    </xf>
    <xf numFmtId="0" fontId="48" fillId="0" borderId="19" xfId="0" applyFont="1" applyBorder="1" applyAlignment="1">
      <alignment horizontal="left" vertical="top" wrapText="1"/>
    </xf>
    <xf numFmtId="0" fontId="24" fillId="34" borderId="25" xfId="0" applyFont="1" applyFill="1" applyBorder="1" applyAlignment="1">
      <alignment horizontal="center" vertical="center" wrapText="1"/>
    </xf>
    <xf numFmtId="0" fontId="24" fillId="34" borderId="20" xfId="0" applyFont="1" applyFill="1" applyBorder="1" applyAlignment="1">
      <alignment horizontal="center" vertical="center" wrapText="1"/>
    </xf>
    <xf numFmtId="0" fontId="24" fillId="0" borderId="25" xfId="0" applyFont="1" applyBorder="1" applyAlignment="1">
      <alignment horizontal="left" vertical="top" wrapText="1"/>
    </xf>
    <xf numFmtId="0" fontId="48" fillId="0" borderId="17" xfId="0" applyFont="1" applyBorder="1" applyAlignment="1">
      <alignment vertical="center" wrapText="1"/>
    </xf>
    <xf numFmtId="0" fontId="48" fillId="0" borderId="15" xfId="0" applyFont="1" applyBorder="1" applyAlignment="1">
      <alignment vertical="center" wrapText="1"/>
    </xf>
    <xf numFmtId="0" fontId="48" fillId="0" borderId="14" xfId="0" applyFont="1" applyBorder="1" applyAlignment="1">
      <alignment vertical="center" wrapText="1"/>
    </xf>
    <xf numFmtId="0" fontId="48" fillId="0" borderId="19" xfId="0" applyFont="1" applyBorder="1" applyAlignment="1">
      <alignment vertical="center" wrapText="1"/>
    </xf>
    <xf numFmtId="0" fontId="48" fillId="0" borderId="15" xfId="0" applyFont="1" applyBorder="1" applyAlignment="1">
      <alignment horizontal="left" vertical="top" wrapText="1"/>
    </xf>
    <xf numFmtId="0" fontId="24" fillId="0" borderId="25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textRotation="90" wrapText="1"/>
    </xf>
    <xf numFmtId="0" fontId="24" fillId="0" borderId="33" xfId="0" applyFont="1" applyBorder="1" applyAlignment="1">
      <alignment horizontal="center" vertical="center" textRotation="90" wrapText="1"/>
    </xf>
    <xf numFmtId="0" fontId="24" fillId="0" borderId="20" xfId="0" applyFont="1" applyBorder="1" applyAlignment="1">
      <alignment horizontal="center" vertical="center" textRotation="90" wrapText="1"/>
    </xf>
    <xf numFmtId="186" fontId="48" fillId="0" borderId="17" xfId="47" applyNumberFormat="1" applyFont="1" applyBorder="1" applyAlignment="1">
      <alignment horizontal="center" vertical="center"/>
    </xf>
    <xf numFmtId="186" fontId="48" fillId="0" borderId="15" xfId="47" applyNumberFormat="1" applyFont="1" applyBorder="1" applyAlignment="1">
      <alignment horizontal="center" vertical="center"/>
    </xf>
    <xf numFmtId="186" fontId="48" fillId="0" borderId="19" xfId="47" applyNumberFormat="1" applyFont="1" applyBorder="1" applyAlignment="1">
      <alignment horizontal="center" vertical="center"/>
    </xf>
    <xf numFmtId="185" fontId="48" fillId="0" borderId="17" xfId="47" applyNumberFormat="1" applyFont="1" applyBorder="1" applyAlignment="1">
      <alignment horizontal="center" vertical="center"/>
    </xf>
    <xf numFmtId="185" fontId="48" fillId="0" borderId="15" xfId="47" applyNumberFormat="1" applyFont="1" applyBorder="1" applyAlignment="1">
      <alignment horizontal="center" vertical="center"/>
    </xf>
    <xf numFmtId="185" fontId="48" fillId="0" borderId="19" xfId="47" applyNumberFormat="1" applyFont="1" applyBorder="1" applyAlignment="1">
      <alignment horizontal="center" vertical="center"/>
    </xf>
    <xf numFmtId="0" fontId="48" fillId="0" borderId="13" xfId="0" applyFont="1" applyBorder="1" applyAlignment="1">
      <alignment vertical="center" wrapText="1"/>
    </xf>
    <xf numFmtId="0" fontId="50" fillId="37" borderId="19" xfId="0" applyFont="1" applyFill="1" applyBorder="1" applyAlignment="1">
      <alignment vertical="center" wrapText="1"/>
    </xf>
    <xf numFmtId="0" fontId="50" fillId="37" borderId="13" xfId="0" applyFont="1" applyFill="1" applyBorder="1" applyAlignment="1">
      <alignment vertical="center" wrapText="1"/>
    </xf>
    <xf numFmtId="0" fontId="48" fillId="0" borderId="30" xfId="0" applyFont="1" applyBorder="1" applyAlignment="1">
      <alignment horizontal="left" vertical="center" wrapText="1"/>
    </xf>
    <xf numFmtId="0" fontId="24" fillId="0" borderId="31" xfId="0" applyFont="1" applyBorder="1" applyAlignment="1" quotePrefix="1">
      <alignment horizontal="center" vertical="center" textRotation="90" wrapText="1"/>
    </xf>
    <xf numFmtId="0" fontId="24" fillId="0" borderId="0" xfId="0" applyFont="1" applyBorder="1" applyAlignment="1" quotePrefix="1">
      <alignment horizontal="center" vertical="center" textRotation="90" wrapText="1"/>
    </xf>
    <xf numFmtId="0" fontId="24" fillId="0" borderId="32" xfId="0" applyFont="1" applyBorder="1" applyAlignment="1" quotePrefix="1">
      <alignment horizontal="center" vertical="center" textRotation="90" wrapText="1"/>
    </xf>
    <xf numFmtId="0" fontId="48" fillId="34" borderId="17" xfId="0" applyFont="1" applyFill="1" applyBorder="1" applyAlignment="1">
      <alignment horizontal="center" vertical="center"/>
    </xf>
    <xf numFmtId="0" fontId="48" fillId="34" borderId="19" xfId="0" applyFont="1" applyFill="1" applyBorder="1" applyAlignment="1">
      <alignment horizontal="center" vertical="center"/>
    </xf>
    <xf numFmtId="0" fontId="48" fillId="34" borderId="25" xfId="0" applyFont="1" applyFill="1" applyBorder="1" applyAlignment="1">
      <alignment horizontal="center" vertical="center"/>
    </xf>
    <xf numFmtId="0" fontId="48" fillId="34" borderId="20" xfId="0" applyFont="1" applyFill="1" applyBorder="1" applyAlignment="1">
      <alignment horizontal="center" vertical="center"/>
    </xf>
    <xf numFmtId="0" fontId="26" fillId="35" borderId="29" xfId="0" applyFont="1" applyFill="1" applyBorder="1" applyAlignment="1">
      <alignment horizontal="center" vertical="center" wrapText="1"/>
    </xf>
    <xf numFmtId="0" fontId="26" fillId="35" borderId="15" xfId="0" applyFont="1" applyFill="1" applyBorder="1" applyAlignment="1">
      <alignment horizontal="center" vertical="center" wrapText="1"/>
    </xf>
    <xf numFmtId="0" fontId="26" fillId="35" borderId="30" xfId="0" applyFont="1" applyFill="1" applyBorder="1" applyAlignment="1">
      <alignment horizontal="center" vertical="center" wrapText="1"/>
    </xf>
    <xf numFmtId="0" fontId="26" fillId="35" borderId="34" xfId="0" applyFont="1" applyFill="1" applyBorder="1" applyAlignment="1">
      <alignment horizontal="center" vertical="top" wrapText="1"/>
    </xf>
    <xf numFmtId="0" fontId="26" fillId="35" borderId="35" xfId="0" applyFont="1" applyFill="1" applyBorder="1" applyAlignment="1">
      <alignment horizontal="center" vertical="top" wrapText="1"/>
    </xf>
    <xf numFmtId="0" fontId="48" fillId="0" borderId="30" xfId="0" applyFont="1" applyBorder="1" applyAlignment="1">
      <alignment horizontal="center" vertical="center"/>
    </xf>
    <xf numFmtId="186" fontId="48" fillId="0" borderId="25" xfId="47" applyNumberFormat="1" applyFont="1" applyBorder="1" applyAlignment="1">
      <alignment horizontal="center" vertical="center"/>
    </xf>
    <xf numFmtId="186" fontId="48" fillId="0" borderId="20" xfId="47" applyNumberFormat="1" applyFont="1" applyBorder="1" applyAlignment="1">
      <alignment horizontal="center" vertical="center"/>
    </xf>
    <xf numFmtId="0" fontId="26" fillId="35" borderId="29" xfId="0" applyFont="1" applyFill="1" applyBorder="1" applyAlignment="1">
      <alignment horizontal="center" wrapText="1"/>
    </xf>
    <xf numFmtId="0" fontId="26" fillId="35" borderId="15" xfId="0" applyFont="1" applyFill="1" applyBorder="1" applyAlignment="1">
      <alignment horizontal="center" wrapText="1"/>
    </xf>
    <xf numFmtId="0" fontId="26" fillId="35" borderId="30" xfId="0" applyFont="1" applyFill="1" applyBorder="1" applyAlignment="1">
      <alignment horizontal="center" wrapText="1"/>
    </xf>
    <xf numFmtId="186" fontId="48" fillId="0" borderId="17" xfId="0" applyNumberFormat="1" applyFont="1" applyBorder="1" applyAlignment="1">
      <alignment horizontal="center" vertical="center"/>
    </xf>
    <xf numFmtId="186" fontId="48" fillId="0" borderId="15" xfId="0" applyNumberFormat="1" applyFont="1" applyBorder="1" applyAlignment="1">
      <alignment horizontal="center" vertical="center"/>
    </xf>
    <xf numFmtId="186" fontId="48" fillId="0" borderId="19" xfId="0" applyNumberFormat="1" applyFont="1" applyBorder="1" applyAlignment="1">
      <alignment horizontal="center" vertical="center"/>
    </xf>
    <xf numFmtId="0" fontId="48" fillId="0" borderId="29" xfId="0" applyFont="1" applyBorder="1" applyAlignment="1">
      <alignment horizontal="left" vertical="top" wrapText="1"/>
    </xf>
    <xf numFmtId="0" fontId="48" fillId="0" borderId="17" xfId="0" applyFont="1" applyBorder="1" applyAlignment="1">
      <alignment horizontal="center" vertical="center" textRotation="90" wrapText="1"/>
    </xf>
    <xf numFmtId="0" fontId="48" fillId="0" borderId="15" xfId="0" applyFont="1" applyBorder="1" applyAlignment="1">
      <alignment horizontal="center" vertical="center" textRotation="90" wrapText="1"/>
    </xf>
    <xf numFmtId="0" fontId="48" fillId="0" borderId="19" xfId="0" applyFont="1" applyBorder="1" applyAlignment="1">
      <alignment horizontal="center" vertical="center" textRotation="90" wrapText="1"/>
    </xf>
    <xf numFmtId="0" fontId="24" fillId="0" borderId="17" xfId="0" applyFont="1" applyBorder="1" applyAlignment="1">
      <alignment horizontal="center" textRotation="90" wrapText="1"/>
    </xf>
    <xf numFmtId="0" fontId="24" fillId="0" borderId="15" xfId="0" applyFont="1" applyBorder="1" applyAlignment="1">
      <alignment horizontal="center" textRotation="90" wrapText="1"/>
    </xf>
    <xf numFmtId="0" fontId="24" fillId="0" borderId="19" xfId="0" applyFont="1" applyBorder="1" applyAlignment="1">
      <alignment horizontal="center" textRotation="90" wrapText="1"/>
    </xf>
    <xf numFmtId="0" fontId="48" fillId="34" borderId="15" xfId="0" applyFont="1" applyFill="1" applyBorder="1" applyAlignment="1">
      <alignment horizontal="center" vertical="center"/>
    </xf>
    <xf numFmtId="0" fontId="48" fillId="0" borderId="17" xfId="0" applyFont="1" applyBorder="1" applyAlignment="1">
      <alignment horizontal="center" vertical="top" wrapText="1"/>
    </xf>
    <xf numFmtId="0" fontId="48" fillId="0" borderId="19" xfId="0" applyFont="1" applyBorder="1" applyAlignment="1">
      <alignment horizontal="center" vertical="top" wrapText="1"/>
    </xf>
    <xf numFmtId="0" fontId="48" fillId="0" borderId="30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left" vertical="top" wrapText="1"/>
    </xf>
    <xf numFmtId="0" fontId="26" fillId="35" borderId="30" xfId="0" applyFont="1" applyFill="1" applyBorder="1" applyAlignment="1">
      <alignment horizontal="center" vertical="top" wrapText="1"/>
    </xf>
    <xf numFmtId="0" fontId="26" fillId="35" borderId="29" xfId="0" applyFont="1" applyFill="1" applyBorder="1" applyAlignment="1">
      <alignment horizontal="center" vertical="top" wrapText="1"/>
    </xf>
    <xf numFmtId="0" fontId="48" fillId="0" borderId="13" xfId="0" applyFont="1" applyBorder="1" applyAlignment="1">
      <alignment horizontal="left" vertical="center" wrapText="1"/>
    </xf>
    <xf numFmtId="0" fontId="48" fillId="0" borderId="13" xfId="0" applyFont="1" applyBorder="1" applyAlignment="1">
      <alignment horizontal="left" wrapText="1"/>
    </xf>
    <xf numFmtId="0" fontId="48" fillId="34" borderId="13" xfId="0" applyFont="1" applyFill="1" applyBorder="1" applyAlignment="1">
      <alignment horizontal="center" vertical="center"/>
    </xf>
    <xf numFmtId="0" fontId="48" fillId="34" borderId="13" xfId="0" applyFont="1" applyFill="1" applyBorder="1" applyAlignment="1">
      <alignment horizontal="center" vertical="center" wrapText="1"/>
    </xf>
    <xf numFmtId="0" fontId="24" fillId="0" borderId="13" xfId="0" applyFont="1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fuentes%20financiacion%20PDM%20GALA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4"/>
    </sheetNames>
    <sheetDataSet>
      <sheetData sheetId="1">
        <row r="7">
          <cell r="F7">
            <v>10880633716.908379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8"/>
  <sheetViews>
    <sheetView tabSelected="1" zoomScalePageLayoutView="0" workbookViewId="0" topLeftCell="A1">
      <selection activeCell="G23" sqref="G23"/>
    </sheetView>
  </sheetViews>
  <sheetFormatPr defaultColWidth="11.421875" defaultRowHeight="15"/>
  <cols>
    <col min="1" max="1" width="5.8515625" style="21" customWidth="1"/>
    <col min="2" max="2" width="4.00390625" style="21" customWidth="1"/>
    <col min="3" max="3" width="3.7109375" style="21" customWidth="1"/>
    <col min="4" max="4" width="15.7109375" style="21" customWidth="1"/>
    <col min="5" max="5" width="20.7109375" style="21" customWidth="1"/>
    <col min="6" max="6" width="5.28125" style="49" customWidth="1"/>
    <col min="7" max="7" width="6.140625" style="49" customWidth="1"/>
    <col min="8" max="8" width="16.421875" style="49" customWidth="1"/>
    <col min="9" max="9" width="11.57421875" style="21" customWidth="1"/>
    <col min="10" max="10" width="8.57421875" style="21" customWidth="1"/>
    <col min="11" max="11" width="9.8515625" style="21" customWidth="1"/>
    <col min="12" max="12" width="6.57421875" style="21" customWidth="1"/>
    <col min="13" max="13" width="11.57421875" style="21" customWidth="1"/>
    <col min="14" max="14" width="11.8515625" style="21" customWidth="1"/>
    <col min="15" max="15" width="11.57421875" style="21" customWidth="1"/>
    <col min="16" max="16" width="9.00390625" style="21" customWidth="1"/>
    <col min="17" max="17" width="10.28125" style="21" customWidth="1"/>
    <col min="18" max="18" width="7.421875" style="21" customWidth="1"/>
    <col min="19" max="19" width="11.28125" style="21" customWidth="1"/>
    <col min="20" max="20" width="11.57421875" style="21" customWidth="1"/>
    <col min="21" max="21" width="11.7109375" style="21" customWidth="1"/>
    <col min="22" max="22" width="8.140625" style="21" customWidth="1"/>
    <col min="23" max="23" width="9.8515625" style="21" customWidth="1"/>
    <col min="24" max="24" width="6.57421875" style="21" customWidth="1"/>
    <col min="25" max="25" width="12.421875" style="21" customWidth="1"/>
    <col min="26" max="26" width="12.28125" style="21" customWidth="1"/>
    <col min="27" max="27" width="11.421875" style="21" customWidth="1"/>
    <col min="28" max="28" width="8.28125" style="21" customWidth="1"/>
    <col min="29" max="29" width="9.7109375" style="21" customWidth="1"/>
    <col min="30" max="30" width="6.7109375" style="21" customWidth="1"/>
    <col min="31" max="32" width="11.7109375" style="21" customWidth="1"/>
    <col min="33" max="33" width="13.8515625" style="21" customWidth="1"/>
    <col min="34" max="16384" width="11.421875" style="21" customWidth="1"/>
  </cols>
  <sheetData>
    <row r="1" spans="1:33" ht="15" customHeight="1">
      <c r="A1" s="245" t="s">
        <v>7</v>
      </c>
      <c r="B1" s="256" t="s">
        <v>1</v>
      </c>
      <c r="C1" s="256" t="s">
        <v>2</v>
      </c>
      <c r="D1" s="252" t="s">
        <v>8</v>
      </c>
      <c r="E1" s="252" t="s">
        <v>118</v>
      </c>
      <c r="F1" s="256" t="s">
        <v>10</v>
      </c>
      <c r="G1" s="257" t="s">
        <v>11</v>
      </c>
      <c r="H1" s="253" t="s">
        <v>319</v>
      </c>
      <c r="I1" s="234" t="s">
        <v>221</v>
      </c>
      <c r="J1" s="235"/>
      <c r="K1" s="235"/>
      <c r="L1" s="235"/>
      <c r="M1" s="235"/>
      <c r="N1" s="236"/>
      <c r="O1" s="234" t="s">
        <v>222</v>
      </c>
      <c r="P1" s="235"/>
      <c r="Q1" s="235"/>
      <c r="R1" s="235"/>
      <c r="S1" s="235"/>
      <c r="T1" s="236"/>
      <c r="U1" s="234" t="s">
        <v>223</v>
      </c>
      <c r="V1" s="235"/>
      <c r="W1" s="235"/>
      <c r="X1" s="235"/>
      <c r="Y1" s="235"/>
      <c r="Z1" s="236"/>
      <c r="AA1" s="234" t="s">
        <v>224</v>
      </c>
      <c r="AB1" s="235"/>
      <c r="AC1" s="235"/>
      <c r="AD1" s="235"/>
      <c r="AE1" s="235"/>
      <c r="AF1" s="236"/>
      <c r="AG1" s="261" t="s">
        <v>225</v>
      </c>
    </row>
    <row r="2" spans="1:33" ht="15.75" customHeight="1">
      <c r="A2" s="246"/>
      <c r="B2" s="256"/>
      <c r="C2" s="256"/>
      <c r="D2" s="252"/>
      <c r="E2" s="252"/>
      <c r="F2" s="256"/>
      <c r="G2" s="257"/>
      <c r="H2" s="254"/>
      <c r="I2" s="237" t="s">
        <v>206</v>
      </c>
      <c r="J2" s="238"/>
      <c r="K2" s="238"/>
      <c r="L2" s="238"/>
      <c r="M2" s="238"/>
      <c r="N2" s="239"/>
      <c r="O2" s="237" t="s">
        <v>206</v>
      </c>
      <c r="P2" s="238"/>
      <c r="Q2" s="238"/>
      <c r="R2" s="238"/>
      <c r="S2" s="238"/>
      <c r="T2" s="239"/>
      <c r="U2" s="237" t="s">
        <v>206</v>
      </c>
      <c r="V2" s="238"/>
      <c r="W2" s="238"/>
      <c r="X2" s="238"/>
      <c r="Y2" s="238"/>
      <c r="Z2" s="239"/>
      <c r="AA2" s="237" t="s">
        <v>206</v>
      </c>
      <c r="AB2" s="238"/>
      <c r="AC2" s="238"/>
      <c r="AD2" s="238"/>
      <c r="AE2" s="238"/>
      <c r="AF2" s="239"/>
      <c r="AG2" s="262"/>
    </row>
    <row r="3" spans="1:33" ht="12.75" customHeight="1">
      <c r="A3" s="246"/>
      <c r="B3" s="256"/>
      <c r="C3" s="256"/>
      <c r="D3" s="252"/>
      <c r="E3" s="252"/>
      <c r="F3" s="256"/>
      <c r="G3" s="257"/>
      <c r="H3" s="254"/>
      <c r="I3" s="22" t="s">
        <v>207</v>
      </c>
      <c r="J3" s="23"/>
      <c r="K3" s="23"/>
      <c r="L3" s="23"/>
      <c r="M3" s="240" t="s">
        <v>208</v>
      </c>
      <c r="N3" s="242" t="s">
        <v>220</v>
      </c>
      <c r="O3" s="22" t="s">
        <v>207</v>
      </c>
      <c r="P3" s="23"/>
      <c r="Q3" s="23"/>
      <c r="R3" s="23"/>
      <c r="S3" s="240" t="s">
        <v>208</v>
      </c>
      <c r="T3" s="242" t="s">
        <v>220</v>
      </c>
      <c r="U3" s="22" t="s">
        <v>207</v>
      </c>
      <c r="V3" s="23"/>
      <c r="W3" s="23"/>
      <c r="X3" s="23"/>
      <c r="Y3" s="240" t="s">
        <v>208</v>
      </c>
      <c r="Z3" s="242" t="s">
        <v>220</v>
      </c>
      <c r="AA3" s="22" t="s">
        <v>207</v>
      </c>
      <c r="AB3" s="23"/>
      <c r="AC3" s="23"/>
      <c r="AD3" s="23"/>
      <c r="AE3" s="240" t="s">
        <v>208</v>
      </c>
      <c r="AF3" s="242" t="s">
        <v>220</v>
      </c>
      <c r="AG3" s="262"/>
    </row>
    <row r="4" spans="1:33" ht="12.75" customHeight="1">
      <c r="A4" s="246"/>
      <c r="B4" s="256"/>
      <c r="C4" s="256"/>
      <c r="D4" s="252"/>
      <c r="E4" s="252"/>
      <c r="F4" s="256"/>
      <c r="G4" s="257"/>
      <c r="H4" s="254"/>
      <c r="I4" s="24" t="s">
        <v>210</v>
      </c>
      <c r="J4" s="25"/>
      <c r="K4" s="25" t="s">
        <v>211</v>
      </c>
      <c r="L4" s="25"/>
      <c r="M4" s="241"/>
      <c r="N4" s="243"/>
      <c r="O4" s="24" t="s">
        <v>210</v>
      </c>
      <c r="P4" s="25"/>
      <c r="Q4" s="25" t="s">
        <v>211</v>
      </c>
      <c r="R4" s="25"/>
      <c r="S4" s="241"/>
      <c r="T4" s="243"/>
      <c r="U4" s="24" t="s">
        <v>210</v>
      </c>
      <c r="V4" s="25"/>
      <c r="W4" s="25" t="s">
        <v>211</v>
      </c>
      <c r="X4" s="25"/>
      <c r="Y4" s="241"/>
      <c r="Z4" s="243"/>
      <c r="AA4" s="24" t="s">
        <v>210</v>
      </c>
      <c r="AB4" s="25"/>
      <c r="AC4" s="25" t="s">
        <v>211</v>
      </c>
      <c r="AD4" s="25"/>
      <c r="AE4" s="241"/>
      <c r="AF4" s="243"/>
      <c r="AG4" s="262"/>
    </row>
    <row r="5" spans="1:33" ht="81" customHeight="1">
      <c r="A5" s="247"/>
      <c r="B5" s="256"/>
      <c r="C5" s="256"/>
      <c r="D5" s="252"/>
      <c r="E5" s="252"/>
      <c r="F5" s="256"/>
      <c r="G5" s="257"/>
      <c r="H5" s="255"/>
      <c r="I5" s="61" t="s">
        <v>212</v>
      </c>
      <c r="J5" s="62" t="s">
        <v>226</v>
      </c>
      <c r="K5" s="62" t="s">
        <v>227</v>
      </c>
      <c r="L5" s="62" t="s">
        <v>209</v>
      </c>
      <c r="M5" s="241"/>
      <c r="N5" s="244"/>
      <c r="O5" s="61" t="s">
        <v>212</v>
      </c>
      <c r="P5" s="62" t="s">
        <v>226</v>
      </c>
      <c r="Q5" s="62" t="s">
        <v>227</v>
      </c>
      <c r="R5" s="62" t="s">
        <v>209</v>
      </c>
      <c r="S5" s="241"/>
      <c r="T5" s="244"/>
      <c r="U5" s="61" t="s">
        <v>212</v>
      </c>
      <c r="V5" s="62" t="s">
        <v>226</v>
      </c>
      <c r="W5" s="62" t="s">
        <v>227</v>
      </c>
      <c r="X5" s="62" t="s">
        <v>209</v>
      </c>
      <c r="Y5" s="241"/>
      <c r="Z5" s="244"/>
      <c r="AA5" s="61" t="s">
        <v>212</v>
      </c>
      <c r="AB5" s="62" t="s">
        <v>226</v>
      </c>
      <c r="AC5" s="62" t="s">
        <v>227</v>
      </c>
      <c r="AD5" s="62" t="s">
        <v>209</v>
      </c>
      <c r="AE5" s="241"/>
      <c r="AF5" s="244"/>
      <c r="AG5" s="263"/>
    </row>
    <row r="6" spans="1:33" ht="27.75" customHeight="1">
      <c r="A6" s="245" t="s">
        <v>3</v>
      </c>
      <c r="B6" s="264" t="s">
        <v>0</v>
      </c>
      <c r="C6" s="247" t="s">
        <v>4</v>
      </c>
      <c r="D6" s="248" t="s">
        <v>164</v>
      </c>
      <c r="E6" s="270" t="s">
        <v>163</v>
      </c>
      <c r="F6" s="268">
        <v>120</v>
      </c>
      <c r="G6" s="266">
        <v>120</v>
      </c>
      <c r="H6" s="63" t="s">
        <v>213</v>
      </c>
      <c r="I6" s="64">
        <v>13000000</v>
      </c>
      <c r="J6" s="64"/>
      <c r="K6" s="64"/>
      <c r="L6" s="64"/>
      <c r="M6" s="64">
        <v>28000000</v>
      </c>
      <c r="N6" s="65">
        <f aca="true" t="shared" si="0" ref="N6:N21">SUM(I6:M6)</f>
        <v>41000000</v>
      </c>
      <c r="O6" s="64">
        <f aca="true" t="shared" si="1" ref="O6:R12">I6*1.03</f>
        <v>13390000</v>
      </c>
      <c r="P6" s="64">
        <f t="shared" si="1"/>
        <v>0</v>
      </c>
      <c r="Q6" s="64">
        <f t="shared" si="1"/>
        <v>0</v>
      </c>
      <c r="R6" s="64">
        <f t="shared" si="1"/>
        <v>0</v>
      </c>
      <c r="S6" s="64">
        <f aca="true" t="shared" si="2" ref="S6:S20">M6*1.03</f>
        <v>28840000</v>
      </c>
      <c r="T6" s="65">
        <f>SUM(O6:S6)</f>
        <v>42230000</v>
      </c>
      <c r="U6" s="64">
        <f aca="true" t="shared" si="3" ref="U6:U21">O6*1.03</f>
        <v>13791700</v>
      </c>
      <c r="V6" s="64">
        <f aca="true" t="shared" si="4" ref="V6:V21">P6*1.03</f>
        <v>0</v>
      </c>
      <c r="W6" s="64">
        <f aca="true" t="shared" si="5" ref="W6:W21">Q6*1.03</f>
        <v>0</v>
      </c>
      <c r="X6" s="64">
        <f aca="true" t="shared" si="6" ref="X6:X21">R6*1.03</f>
        <v>0</v>
      </c>
      <c r="Y6" s="64">
        <f aca="true" t="shared" si="7" ref="Y6:Y21">S6*1.03</f>
        <v>29705200</v>
      </c>
      <c r="Z6" s="65">
        <f>SUM(U6:Y6)</f>
        <v>43496900</v>
      </c>
      <c r="AA6" s="64">
        <f aca="true" t="shared" si="8" ref="AA6:AA21">U6*1.03</f>
        <v>14205451</v>
      </c>
      <c r="AB6" s="64">
        <f aca="true" t="shared" si="9" ref="AB6:AB21">V6*1.03</f>
        <v>0</v>
      </c>
      <c r="AC6" s="64">
        <f aca="true" t="shared" si="10" ref="AC6:AC21">W6*1.03</f>
        <v>0</v>
      </c>
      <c r="AD6" s="64">
        <f aca="true" t="shared" si="11" ref="AD6:AD21">X6*1.03</f>
        <v>0</v>
      </c>
      <c r="AE6" s="64">
        <f aca="true" t="shared" si="12" ref="AE6:AE21">Y6*1.03</f>
        <v>30596356</v>
      </c>
      <c r="AF6" s="65">
        <f>SUM(AA6:AE6)</f>
        <v>44801807</v>
      </c>
      <c r="AG6" s="66">
        <f>N6+T6+Z6+AF6</f>
        <v>171528707</v>
      </c>
    </row>
    <row r="7" spans="1:33" ht="31.5" customHeight="1">
      <c r="A7" s="246"/>
      <c r="B7" s="264"/>
      <c r="C7" s="247"/>
      <c r="D7" s="248"/>
      <c r="E7" s="271"/>
      <c r="F7" s="269"/>
      <c r="G7" s="267"/>
      <c r="H7" s="67" t="s">
        <v>318</v>
      </c>
      <c r="I7" s="64"/>
      <c r="J7" s="64"/>
      <c r="K7" s="64"/>
      <c r="L7" s="64"/>
      <c r="M7" s="64">
        <v>8624691</v>
      </c>
      <c r="N7" s="65">
        <f t="shared" si="0"/>
        <v>8624691</v>
      </c>
      <c r="O7" s="64">
        <f t="shared" si="1"/>
        <v>0</v>
      </c>
      <c r="P7" s="64">
        <f t="shared" si="1"/>
        <v>0</v>
      </c>
      <c r="Q7" s="64">
        <f t="shared" si="1"/>
        <v>0</v>
      </c>
      <c r="R7" s="64">
        <f t="shared" si="1"/>
        <v>0</v>
      </c>
      <c r="S7" s="64">
        <f>M7*1.03</f>
        <v>8883431.73</v>
      </c>
      <c r="T7" s="65">
        <f>SUM(O7:S7)</f>
        <v>8883431.73</v>
      </c>
      <c r="U7" s="64">
        <f>O7*1.03</f>
        <v>0</v>
      </c>
      <c r="V7" s="64">
        <f>P7*1.03</f>
        <v>0</v>
      </c>
      <c r="W7" s="64">
        <f>Q7*1.03</f>
        <v>0</v>
      </c>
      <c r="X7" s="64">
        <f>R7*1.03</f>
        <v>0</v>
      </c>
      <c r="Y7" s="64">
        <f>S7*1.03</f>
        <v>9149934.6819</v>
      </c>
      <c r="Z7" s="65">
        <f>SUM(U7:Y7)</f>
        <v>9149934.6819</v>
      </c>
      <c r="AA7" s="64">
        <f>U7*1.03</f>
        <v>0</v>
      </c>
      <c r="AB7" s="64">
        <f>V7*1.03</f>
        <v>0</v>
      </c>
      <c r="AC7" s="64">
        <f>W7*1.03</f>
        <v>0</v>
      </c>
      <c r="AD7" s="64">
        <f>X7*1.03</f>
        <v>0</v>
      </c>
      <c r="AE7" s="64">
        <f>Y7*1.03</f>
        <v>9424432.722357001</v>
      </c>
      <c r="AF7" s="65">
        <f>SUM(AA7:AE7)</f>
        <v>9424432.722357001</v>
      </c>
      <c r="AG7" s="66">
        <f>N7+T7+Z7+AF7</f>
        <v>36082490.134257</v>
      </c>
    </row>
    <row r="8" spans="1:33" ht="27">
      <c r="A8" s="246"/>
      <c r="B8" s="265"/>
      <c r="C8" s="256"/>
      <c r="D8" s="248"/>
      <c r="E8" s="68" t="s">
        <v>120</v>
      </c>
      <c r="F8" s="69">
        <v>0</v>
      </c>
      <c r="G8" s="70">
        <v>19</v>
      </c>
      <c r="H8" s="41" t="s">
        <v>313</v>
      </c>
      <c r="I8" s="64"/>
      <c r="J8" s="64"/>
      <c r="K8" s="64"/>
      <c r="L8" s="64"/>
      <c r="M8" s="64">
        <v>1000000</v>
      </c>
      <c r="N8" s="65">
        <f t="shared" si="0"/>
        <v>1000000</v>
      </c>
      <c r="O8" s="64">
        <f t="shared" si="1"/>
        <v>0</v>
      </c>
      <c r="P8" s="64">
        <f t="shared" si="1"/>
        <v>0</v>
      </c>
      <c r="Q8" s="64">
        <f t="shared" si="1"/>
        <v>0</v>
      </c>
      <c r="R8" s="64">
        <f t="shared" si="1"/>
        <v>0</v>
      </c>
      <c r="S8" s="64">
        <f t="shared" si="2"/>
        <v>1030000</v>
      </c>
      <c r="T8" s="65">
        <f aca="true" t="shared" si="13" ref="T8:T21">SUM(O8:S8)</f>
        <v>1030000</v>
      </c>
      <c r="U8" s="64">
        <f t="shared" si="3"/>
        <v>0</v>
      </c>
      <c r="V8" s="64">
        <f t="shared" si="4"/>
        <v>0</v>
      </c>
      <c r="W8" s="64">
        <f t="shared" si="5"/>
        <v>0</v>
      </c>
      <c r="X8" s="64">
        <f t="shared" si="6"/>
        <v>0</v>
      </c>
      <c r="Y8" s="64">
        <f t="shared" si="7"/>
        <v>1060900</v>
      </c>
      <c r="Z8" s="65">
        <f aca="true" t="shared" si="14" ref="Z8:Z21">SUM(U8:Y8)</f>
        <v>1060900</v>
      </c>
      <c r="AA8" s="64">
        <f t="shared" si="8"/>
        <v>0</v>
      </c>
      <c r="AB8" s="64">
        <f t="shared" si="9"/>
        <v>0</v>
      </c>
      <c r="AC8" s="64">
        <f t="shared" si="10"/>
        <v>0</v>
      </c>
      <c r="AD8" s="64">
        <f t="shared" si="11"/>
        <v>0</v>
      </c>
      <c r="AE8" s="64">
        <f t="shared" si="12"/>
        <v>1092727</v>
      </c>
      <c r="AF8" s="65">
        <f aca="true" t="shared" si="15" ref="AF8:AF21">SUM(AA8:AE8)</f>
        <v>1092727</v>
      </c>
      <c r="AG8" s="66">
        <f aca="true" t="shared" si="16" ref="AG8:AG21">N8+T8+Z8+AF8</f>
        <v>4183627</v>
      </c>
    </row>
    <row r="9" spans="1:33" ht="54">
      <c r="A9" s="246"/>
      <c r="B9" s="265"/>
      <c r="C9" s="256"/>
      <c r="D9" s="248"/>
      <c r="E9" s="68" t="s">
        <v>129</v>
      </c>
      <c r="F9" s="71" t="s">
        <v>28</v>
      </c>
      <c r="G9" s="71" t="s">
        <v>53</v>
      </c>
      <c r="H9" s="72" t="s">
        <v>214</v>
      </c>
      <c r="I9" s="64">
        <v>4000000</v>
      </c>
      <c r="J9" s="64"/>
      <c r="K9" s="64"/>
      <c r="L9" s="64"/>
      <c r="M9" s="64">
        <v>3000000</v>
      </c>
      <c r="N9" s="65">
        <f t="shared" si="0"/>
        <v>7000000</v>
      </c>
      <c r="O9" s="64">
        <f t="shared" si="1"/>
        <v>4120000</v>
      </c>
      <c r="P9" s="64">
        <f t="shared" si="1"/>
        <v>0</v>
      </c>
      <c r="Q9" s="64">
        <f t="shared" si="1"/>
        <v>0</v>
      </c>
      <c r="R9" s="64">
        <f t="shared" si="1"/>
        <v>0</v>
      </c>
      <c r="S9" s="64">
        <f t="shared" si="2"/>
        <v>3090000</v>
      </c>
      <c r="T9" s="65">
        <f t="shared" si="13"/>
        <v>7210000</v>
      </c>
      <c r="U9" s="64">
        <f t="shared" si="3"/>
        <v>4243600</v>
      </c>
      <c r="V9" s="64">
        <f t="shared" si="4"/>
        <v>0</v>
      </c>
      <c r="W9" s="64">
        <f t="shared" si="5"/>
        <v>0</v>
      </c>
      <c r="X9" s="64">
        <f t="shared" si="6"/>
        <v>0</v>
      </c>
      <c r="Y9" s="64">
        <f t="shared" si="7"/>
        <v>3182700</v>
      </c>
      <c r="Z9" s="65">
        <f t="shared" si="14"/>
        <v>7426300</v>
      </c>
      <c r="AA9" s="64">
        <f t="shared" si="8"/>
        <v>4370908</v>
      </c>
      <c r="AB9" s="64">
        <f t="shared" si="9"/>
        <v>0</v>
      </c>
      <c r="AC9" s="64">
        <f t="shared" si="10"/>
        <v>0</v>
      </c>
      <c r="AD9" s="64">
        <f t="shared" si="11"/>
        <v>0</v>
      </c>
      <c r="AE9" s="64">
        <f t="shared" si="12"/>
        <v>3278181</v>
      </c>
      <c r="AF9" s="65">
        <f t="shared" si="15"/>
        <v>7649089</v>
      </c>
      <c r="AG9" s="66">
        <f t="shared" si="16"/>
        <v>29285389</v>
      </c>
    </row>
    <row r="10" spans="1:33" ht="48.75" customHeight="1">
      <c r="A10" s="246"/>
      <c r="B10" s="265"/>
      <c r="C10" s="256"/>
      <c r="D10" s="249"/>
      <c r="E10" s="73" t="s">
        <v>125</v>
      </c>
      <c r="F10" s="69">
        <v>607</v>
      </c>
      <c r="G10" s="69">
        <v>625</v>
      </c>
      <c r="H10" s="67" t="s">
        <v>215</v>
      </c>
      <c r="I10" s="64">
        <v>14500000</v>
      </c>
      <c r="J10" s="64"/>
      <c r="K10" s="64"/>
      <c r="L10" s="64"/>
      <c r="M10" s="64">
        <v>20828233</v>
      </c>
      <c r="N10" s="65">
        <f t="shared" si="0"/>
        <v>35328233</v>
      </c>
      <c r="O10" s="64">
        <f t="shared" si="1"/>
        <v>14935000</v>
      </c>
      <c r="P10" s="64">
        <f t="shared" si="1"/>
        <v>0</v>
      </c>
      <c r="Q10" s="64">
        <f t="shared" si="1"/>
        <v>0</v>
      </c>
      <c r="R10" s="64">
        <f t="shared" si="1"/>
        <v>0</v>
      </c>
      <c r="S10" s="64">
        <f t="shared" si="2"/>
        <v>21453079.990000002</v>
      </c>
      <c r="T10" s="65">
        <f t="shared" si="13"/>
        <v>36388079.99</v>
      </c>
      <c r="U10" s="64">
        <f t="shared" si="3"/>
        <v>15383050</v>
      </c>
      <c r="V10" s="64">
        <f t="shared" si="4"/>
        <v>0</v>
      </c>
      <c r="W10" s="64">
        <f t="shared" si="5"/>
        <v>0</v>
      </c>
      <c r="X10" s="64">
        <f t="shared" si="6"/>
        <v>0</v>
      </c>
      <c r="Y10" s="64">
        <f t="shared" si="7"/>
        <v>22096672.389700003</v>
      </c>
      <c r="Z10" s="65">
        <f t="shared" si="14"/>
        <v>37479722.3897</v>
      </c>
      <c r="AA10" s="64">
        <f t="shared" si="8"/>
        <v>15844541.5</v>
      </c>
      <c r="AB10" s="64">
        <f t="shared" si="9"/>
        <v>0</v>
      </c>
      <c r="AC10" s="64">
        <f t="shared" si="10"/>
        <v>0</v>
      </c>
      <c r="AD10" s="64">
        <f t="shared" si="11"/>
        <v>0</v>
      </c>
      <c r="AE10" s="64">
        <f t="shared" si="12"/>
        <v>22759572.561391003</v>
      </c>
      <c r="AF10" s="65">
        <f t="shared" si="15"/>
        <v>38604114.061391</v>
      </c>
      <c r="AG10" s="66">
        <f t="shared" si="16"/>
        <v>147800149.441091</v>
      </c>
    </row>
    <row r="11" spans="1:33" ht="39" customHeight="1">
      <c r="A11" s="246"/>
      <c r="B11" s="265"/>
      <c r="C11" s="256"/>
      <c r="D11" s="250" t="s">
        <v>121</v>
      </c>
      <c r="E11" s="68" t="s">
        <v>122</v>
      </c>
      <c r="F11" s="69">
        <v>13</v>
      </c>
      <c r="G11" s="69">
        <v>4</v>
      </c>
      <c r="H11" s="41" t="s">
        <v>217</v>
      </c>
      <c r="I11" s="64"/>
      <c r="J11" s="64"/>
      <c r="K11" s="64"/>
      <c r="L11" s="64"/>
      <c r="M11" s="64">
        <v>18000000</v>
      </c>
      <c r="N11" s="65">
        <f t="shared" si="0"/>
        <v>18000000</v>
      </c>
      <c r="O11" s="64">
        <f t="shared" si="1"/>
        <v>0</v>
      </c>
      <c r="P11" s="64">
        <f t="shared" si="1"/>
        <v>0</v>
      </c>
      <c r="Q11" s="64">
        <f t="shared" si="1"/>
        <v>0</v>
      </c>
      <c r="R11" s="64">
        <f t="shared" si="1"/>
        <v>0</v>
      </c>
      <c r="S11" s="64">
        <f t="shared" si="2"/>
        <v>18540000</v>
      </c>
      <c r="T11" s="65">
        <f t="shared" si="13"/>
        <v>18540000</v>
      </c>
      <c r="U11" s="64">
        <f t="shared" si="3"/>
        <v>0</v>
      </c>
      <c r="V11" s="64">
        <f t="shared" si="4"/>
        <v>0</v>
      </c>
      <c r="W11" s="64">
        <f t="shared" si="5"/>
        <v>0</v>
      </c>
      <c r="X11" s="64">
        <f t="shared" si="6"/>
        <v>0</v>
      </c>
      <c r="Y11" s="64">
        <f t="shared" si="7"/>
        <v>19096200</v>
      </c>
      <c r="Z11" s="65">
        <f t="shared" si="14"/>
        <v>19096200</v>
      </c>
      <c r="AA11" s="64">
        <f t="shared" si="8"/>
        <v>0</v>
      </c>
      <c r="AB11" s="64">
        <f t="shared" si="9"/>
        <v>0</v>
      </c>
      <c r="AC11" s="64">
        <f t="shared" si="10"/>
        <v>0</v>
      </c>
      <c r="AD11" s="64">
        <f t="shared" si="11"/>
        <v>0</v>
      </c>
      <c r="AE11" s="64">
        <f t="shared" si="12"/>
        <v>19669086</v>
      </c>
      <c r="AF11" s="65">
        <f t="shared" si="15"/>
        <v>19669086</v>
      </c>
      <c r="AG11" s="66">
        <f t="shared" si="16"/>
        <v>75305286</v>
      </c>
    </row>
    <row r="12" spans="1:33" ht="45">
      <c r="A12" s="246"/>
      <c r="B12" s="265"/>
      <c r="C12" s="256"/>
      <c r="D12" s="248"/>
      <c r="E12" s="272" t="s">
        <v>123</v>
      </c>
      <c r="F12" s="268">
        <v>0</v>
      </c>
      <c r="G12" s="266">
        <v>1</v>
      </c>
      <c r="H12" s="41" t="s">
        <v>216</v>
      </c>
      <c r="I12" s="64"/>
      <c r="J12" s="64"/>
      <c r="K12" s="64"/>
      <c r="L12" s="64"/>
      <c r="M12" s="64">
        <v>20500000</v>
      </c>
      <c r="N12" s="65">
        <f t="shared" si="0"/>
        <v>20500000</v>
      </c>
      <c r="O12" s="64">
        <f t="shared" si="1"/>
        <v>0</v>
      </c>
      <c r="P12" s="64">
        <f t="shared" si="1"/>
        <v>0</v>
      </c>
      <c r="Q12" s="64">
        <f t="shared" si="1"/>
        <v>0</v>
      </c>
      <c r="R12" s="64">
        <f t="shared" si="1"/>
        <v>0</v>
      </c>
      <c r="S12" s="64">
        <f t="shared" si="2"/>
        <v>21115000</v>
      </c>
      <c r="T12" s="65">
        <f t="shared" si="13"/>
        <v>21115000</v>
      </c>
      <c r="U12" s="64">
        <f t="shared" si="3"/>
        <v>0</v>
      </c>
      <c r="V12" s="64">
        <f t="shared" si="4"/>
        <v>0</v>
      </c>
      <c r="W12" s="64">
        <f t="shared" si="5"/>
        <v>0</v>
      </c>
      <c r="X12" s="64">
        <f t="shared" si="6"/>
        <v>0</v>
      </c>
      <c r="Y12" s="64">
        <f t="shared" si="7"/>
        <v>21748450</v>
      </c>
      <c r="Z12" s="65">
        <f t="shared" si="14"/>
        <v>21748450</v>
      </c>
      <c r="AA12" s="64">
        <f t="shared" si="8"/>
        <v>0</v>
      </c>
      <c r="AB12" s="64">
        <f t="shared" si="9"/>
        <v>0</v>
      </c>
      <c r="AC12" s="64">
        <f t="shared" si="10"/>
        <v>0</v>
      </c>
      <c r="AD12" s="64">
        <f t="shared" si="11"/>
        <v>0</v>
      </c>
      <c r="AE12" s="64">
        <f t="shared" si="12"/>
        <v>22400903.5</v>
      </c>
      <c r="AF12" s="65">
        <f t="shared" si="15"/>
        <v>22400903.5</v>
      </c>
      <c r="AG12" s="66">
        <f t="shared" si="16"/>
        <v>85764353.5</v>
      </c>
    </row>
    <row r="13" spans="1:33" ht="27">
      <c r="A13" s="246"/>
      <c r="B13" s="265"/>
      <c r="C13" s="256"/>
      <c r="D13" s="248"/>
      <c r="E13" s="273"/>
      <c r="F13" s="269"/>
      <c r="G13" s="267"/>
      <c r="H13" s="41" t="s">
        <v>317</v>
      </c>
      <c r="I13" s="64"/>
      <c r="J13" s="64"/>
      <c r="K13" s="64"/>
      <c r="L13" s="64"/>
      <c r="M13" s="64">
        <v>1526994</v>
      </c>
      <c r="N13" s="65">
        <f t="shared" si="0"/>
        <v>1526994</v>
      </c>
      <c r="O13" s="64"/>
      <c r="P13" s="64"/>
      <c r="Q13" s="64"/>
      <c r="R13" s="64"/>
      <c r="S13" s="64">
        <f t="shared" si="2"/>
        <v>1572803.82</v>
      </c>
      <c r="T13" s="65">
        <f t="shared" si="13"/>
        <v>1572803.82</v>
      </c>
      <c r="U13" s="64"/>
      <c r="V13" s="64"/>
      <c r="W13" s="64"/>
      <c r="X13" s="64"/>
      <c r="Y13" s="64">
        <f t="shared" si="7"/>
        <v>1619987.9346</v>
      </c>
      <c r="Z13" s="65">
        <f t="shared" si="14"/>
        <v>1619987.9346</v>
      </c>
      <c r="AA13" s="64"/>
      <c r="AB13" s="64"/>
      <c r="AC13" s="64"/>
      <c r="AD13" s="64"/>
      <c r="AE13" s="64">
        <f t="shared" si="12"/>
        <v>1668587.5726380001</v>
      </c>
      <c r="AF13" s="65">
        <f t="shared" si="15"/>
        <v>1668587.5726380001</v>
      </c>
      <c r="AG13" s="66">
        <f t="shared" si="16"/>
        <v>6388373.327238001</v>
      </c>
    </row>
    <row r="14" spans="1:33" ht="45">
      <c r="A14" s="246"/>
      <c r="B14" s="265"/>
      <c r="C14" s="256"/>
      <c r="D14" s="249"/>
      <c r="E14" s="68" t="s">
        <v>124</v>
      </c>
      <c r="F14" s="69">
        <v>6</v>
      </c>
      <c r="G14" s="69">
        <v>4</v>
      </c>
      <c r="H14" s="41" t="s">
        <v>316</v>
      </c>
      <c r="I14" s="64"/>
      <c r="J14" s="64"/>
      <c r="K14" s="64"/>
      <c r="L14" s="64"/>
      <c r="M14" s="64">
        <v>1000000</v>
      </c>
      <c r="N14" s="65">
        <f t="shared" si="0"/>
        <v>1000000</v>
      </c>
      <c r="O14" s="64">
        <f aca="true" t="shared" si="17" ref="O14:R21">I14*1.03</f>
        <v>0</v>
      </c>
      <c r="P14" s="64">
        <f t="shared" si="17"/>
        <v>0</v>
      </c>
      <c r="Q14" s="64">
        <f t="shared" si="17"/>
        <v>0</v>
      </c>
      <c r="R14" s="64">
        <f t="shared" si="17"/>
        <v>0</v>
      </c>
      <c r="S14" s="64">
        <f t="shared" si="2"/>
        <v>1030000</v>
      </c>
      <c r="T14" s="65">
        <f t="shared" si="13"/>
        <v>1030000</v>
      </c>
      <c r="U14" s="64">
        <f t="shared" si="3"/>
        <v>0</v>
      </c>
      <c r="V14" s="64">
        <f t="shared" si="4"/>
        <v>0</v>
      </c>
      <c r="W14" s="64">
        <f t="shared" si="5"/>
        <v>0</v>
      </c>
      <c r="X14" s="64">
        <f t="shared" si="6"/>
        <v>0</v>
      </c>
      <c r="Y14" s="64">
        <f t="shared" si="7"/>
        <v>1060900</v>
      </c>
      <c r="Z14" s="65">
        <f t="shared" si="14"/>
        <v>1060900</v>
      </c>
      <c r="AA14" s="64">
        <f t="shared" si="8"/>
        <v>0</v>
      </c>
      <c r="AB14" s="64">
        <f t="shared" si="9"/>
        <v>0</v>
      </c>
      <c r="AC14" s="64">
        <f t="shared" si="10"/>
        <v>0</v>
      </c>
      <c r="AD14" s="64">
        <f t="shared" si="11"/>
        <v>0</v>
      </c>
      <c r="AE14" s="64">
        <f t="shared" si="12"/>
        <v>1092727</v>
      </c>
      <c r="AF14" s="65">
        <f t="shared" si="15"/>
        <v>1092727</v>
      </c>
      <c r="AG14" s="66">
        <f t="shared" si="16"/>
        <v>4183627</v>
      </c>
    </row>
    <row r="15" spans="1:33" ht="83.25" customHeight="1">
      <c r="A15" s="246"/>
      <c r="B15" s="265"/>
      <c r="C15" s="256"/>
      <c r="D15" s="74" t="s">
        <v>33</v>
      </c>
      <c r="E15" s="75" t="s">
        <v>162</v>
      </c>
      <c r="F15" s="76" t="s">
        <v>28</v>
      </c>
      <c r="G15" s="77" t="s">
        <v>53</v>
      </c>
      <c r="H15" s="258" t="s">
        <v>218</v>
      </c>
      <c r="I15" s="64"/>
      <c r="J15" s="64"/>
      <c r="K15" s="64"/>
      <c r="L15" s="64"/>
      <c r="M15" s="64"/>
      <c r="N15" s="65">
        <f t="shared" si="0"/>
        <v>0</v>
      </c>
      <c r="O15" s="64">
        <f t="shared" si="17"/>
        <v>0</v>
      </c>
      <c r="P15" s="64">
        <f t="shared" si="17"/>
        <v>0</v>
      </c>
      <c r="Q15" s="64">
        <f t="shared" si="17"/>
        <v>0</v>
      </c>
      <c r="R15" s="64">
        <f t="shared" si="17"/>
        <v>0</v>
      </c>
      <c r="S15" s="64">
        <f t="shared" si="2"/>
        <v>0</v>
      </c>
      <c r="T15" s="65">
        <f t="shared" si="13"/>
        <v>0</v>
      </c>
      <c r="U15" s="64">
        <f t="shared" si="3"/>
        <v>0</v>
      </c>
      <c r="V15" s="64">
        <f t="shared" si="4"/>
        <v>0</v>
      </c>
      <c r="W15" s="64">
        <f t="shared" si="5"/>
        <v>0</v>
      </c>
      <c r="X15" s="64">
        <f t="shared" si="6"/>
        <v>0</v>
      </c>
      <c r="Y15" s="64">
        <f t="shared" si="7"/>
        <v>0</v>
      </c>
      <c r="Z15" s="65">
        <f t="shared" si="14"/>
        <v>0</v>
      </c>
      <c r="AA15" s="64">
        <f t="shared" si="8"/>
        <v>0</v>
      </c>
      <c r="AB15" s="64">
        <f t="shared" si="9"/>
        <v>0</v>
      </c>
      <c r="AC15" s="64">
        <f t="shared" si="10"/>
        <v>0</v>
      </c>
      <c r="AD15" s="64">
        <f t="shared" si="11"/>
        <v>0</v>
      </c>
      <c r="AE15" s="64">
        <f t="shared" si="12"/>
        <v>0</v>
      </c>
      <c r="AF15" s="65">
        <f t="shared" si="15"/>
        <v>0</v>
      </c>
      <c r="AG15" s="66">
        <f t="shared" si="16"/>
        <v>0</v>
      </c>
    </row>
    <row r="16" spans="1:33" ht="27.75" customHeight="1">
      <c r="A16" s="246"/>
      <c r="B16" s="265"/>
      <c r="C16" s="256"/>
      <c r="D16" s="251" t="s">
        <v>74</v>
      </c>
      <c r="E16" s="78" t="s">
        <v>126</v>
      </c>
      <c r="F16" s="69">
        <v>1</v>
      </c>
      <c r="G16" s="79">
        <v>3</v>
      </c>
      <c r="H16" s="259"/>
      <c r="I16" s="80">
        <v>34000000</v>
      </c>
      <c r="J16" s="64"/>
      <c r="K16" s="64"/>
      <c r="L16" s="64"/>
      <c r="M16" s="64"/>
      <c r="N16" s="65">
        <f t="shared" si="0"/>
        <v>34000000</v>
      </c>
      <c r="O16" s="64">
        <f t="shared" si="17"/>
        <v>35020000</v>
      </c>
      <c r="P16" s="64">
        <f t="shared" si="17"/>
        <v>0</v>
      </c>
      <c r="Q16" s="64">
        <f t="shared" si="17"/>
        <v>0</v>
      </c>
      <c r="R16" s="64">
        <f t="shared" si="17"/>
        <v>0</v>
      </c>
      <c r="S16" s="64">
        <f t="shared" si="2"/>
        <v>0</v>
      </c>
      <c r="T16" s="65">
        <f t="shared" si="13"/>
        <v>35020000</v>
      </c>
      <c r="U16" s="64">
        <f t="shared" si="3"/>
        <v>36070600</v>
      </c>
      <c r="V16" s="64">
        <f t="shared" si="4"/>
        <v>0</v>
      </c>
      <c r="W16" s="64">
        <f t="shared" si="5"/>
        <v>0</v>
      </c>
      <c r="X16" s="64">
        <f t="shared" si="6"/>
        <v>0</v>
      </c>
      <c r="Y16" s="64">
        <f t="shared" si="7"/>
        <v>0</v>
      </c>
      <c r="Z16" s="65">
        <f t="shared" si="14"/>
        <v>36070600</v>
      </c>
      <c r="AA16" s="64">
        <f t="shared" si="8"/>
        <v>37152718</v>
      </c>
      <c r="AB16" s="64">
        <f t="shared" si="9"/>
        <v>0</v>
      </c>
      <c r="AC16" s="64">
        <f t="shared" si="10"/>
        <v>0</v>
      </c>
      <c r="AD16" s="64">
        <f t="shared" si="11"/>
        <v>0</v>
      </c>
      <c r="AE16" s="64">
        <f t="shared" si="12"/>
        <v>0</v>
      </c>
      <c r="AF16" s="65">
        <f t="shared" si="15"/>
        <v>37152718</v>
      </c>
      <c r="AG16" s="66">
        <f t="shared" si="16"/>
        <v>142243318</v>
      </c>
    </row>
    <row r="17" spans="1:33" ht="27">
      <c r="A17" s="246"/>
      <c r="B17" s="265"/>
      <c r="C17" s="256"/>
      <c r="D17" s="251"/>
      <c r="E17" s="81" t="s">
        <v>127</v>
      </c>
      <c r="F17" s="34" t="s">
        <v>28</v>
      </c>
      <c r="G17" s="79">
        <v>4</v>
      </c>
      <c r="H17" s="259"/>
      <c r="I17" s="80"/>
      <c r="J17" s="64"/>
      <c r="K17" s="64"/>
      <c r="L17" s="64"/>
      <c r="M17" s="64"/>
      <c r="N17" s="65">
        <f t="shared" si="0"/>
        <v>0</v>
      </c>
      <c r="O17" s="64">
        <f t="shared" si="17"/>
        <v>0</v>
      </c>
      <c r="P17" s="64">
        <f t="shared" si="17"/>
        <v>0</v>
      </c>
      <c r="Q17" s="64">
        <f t="shared" si="17"/>
        <v>0</v>
      </c>
      <c r="R17" s="64">
        <f t="shared" si="17"/>
        <v>0</v>
      </c>
      <c r="S17" s="64">
        <f t="shared" si="2"/>
        <v>0</v>
      </c>
      <c r="T17" s="65">
        <f t="shared" si="13"/>
        <v>0</v>
      </c>
      <c r="U17" s="64">
        <f t="shared" si="3"/>
        <v>0</v>
      </c>
      <c r="V17" s="64">
        <f t="shared" si="4"/>
        <v>0</v>
      </c>
      <c r="W17" s="64">
        <f t="shared" si="5"/>
        <v>0</v>
      </c>
      <c r="X17" s="64">
        <f t="shared" si="6"/>
        <v>0</v>
      </c>
      <c r="Y17" s="64">
        <f t="shared" si="7"/>
        <v>0</v>
      </c>
      <c r="Z17" s="65">
        <f t="shared" si="14"/>
        <v>0</v>
      </c>
      <c r="AA17" s="64">
        <f t="shared" si="8"/>
        <v>0</v>
      </c>
      <c r="AB17" s="64">
        <f t="shared" si="9"/>
        <v>0</v>
      </c>
      <c r="AC17" s="64">
        <f t="shared" si="10"/>
        <v>0</v>
      </c>
      <c r="AD17" s="64">
        <f t="shared" si="11"/>
        <v>0</v>
      </c>
      <c r="AE17" s="64">
        <f t="shared" si="12"/>
        <v>0</v>
      </c>
      <c r="AF17" s="65">
        <f t="shared" si="15"/>
        <v>0</v>
      </c>
      <c r="AG17" s="66">
        <f t="shared" si="16"/>
        <v>0</v>
      </c>
    </row>
    <row r="18" spans="1:33" ht="27">
      <c r="A18" s="246"/>
      <c r="B18" s="265"/>
      <c r="C18" s="256"/>
      <c r="D18" s="251"/>
      <c r="E18" s="78" t="s">
        <v>52</v>
      </c>
      <c r="F18" s="69" t="s">
        <v>28</v>
      </c>
      <c r="G18" s="112">
        <v>4</v>
      </c>
      <c r="H18" s="259"/>
      <c r="I18" s="80"/>
      <c r="J18" s="64"/>
      <c r="K18" s="64"/>
      <c r="L18" s="64"/>
      <c r="M18" s="64"/>
      <c r="N18" s="65">
        <f t="shared" si="0"/>
        <v>0</v>
      </c>
      <c r="O18" s="64">
        <f t="shared" si="17"/>
        <v>0</v>
      </c>
      <c r="P18" s="64">
        <f t="shared" si="17"/>
        <v>0</v>
      </c>
      <c r="Q18" s="64">
        <f t="shared" si="17"/>
        <v>0</v>
      </c>
      <c r="R18" s="64">
        <f t="shared" si="17"/>
        <v>0</v>
      </c>
      <c r="S18" s="64">
        <f t="shared" si="2"/>
        <v>0</v>
      </c>
      <c r="T18" s="65">
        <f t="shared" si="13"/>
        <v>0</v>
      </c>
      <c r="U18" s="64">
        <f t="shared" si="3"/>
        <v>0</v>
      </c>
      <c r="V18" s="64">
        <f t="shared" si="4"/>
        <v>0</v>
      </c>
      <c r="W18" s="64">
        <f t="shared" si="5"/>
        <v>0</v>
      </c>
      <c r="X18" s="64">
        <f t="shared" si="6"/>
        <v>0</v>
      </c>
      <c r="Y18" s="64">
        <f t="shared" si="7"/>
        <v>0</v>
      </c>
      <c r="Z18" s="65">
        <f t="shared" si="14"/>
        <v>0</v>
      </c>
      <c r="AA18" s="64">
        <f t="shared" si="8"/>
        <v>0</v>
      </c>
      <c r="AB18" s="64">
        <f t="shared" si="9"/>
        <v>0</v>
      </c>
      <c r="AC18" s="64">
        <f t="shared" si="10"/>
        <v>0</v>
      </c>
      <c r="AD18" s="64">
        <f t="shared" si="11"/>
        <v>0</v>
      </c>
      <c r="AE18" s="64">
        <f t="shared" si="12"/>
        <v>0</v>
      </c>
      <c r="AF18" s="65">
        <f t="shared" si="15"/>
        <v>0</v>
      </c>
      <c r="AG18" s="66">
        <f t="shared" si="16"/>
        <v>0</v>
      </c>
    </row>
    <row r="19" spans="1:33" ht="27">
      <c r="A19" s="246"/>
      <c r="B19" s="265"/>
      <c r="C19" s="256"/>
      <c r="D19" s="251"/>
      <c r="E19" s="82" t="s">
        <v>75</v>
      </c>
      <c r="F19" s="77" t="s">
        <v>28</v>
      </c>
      <c r="G19" s="112">
        <v>4</v>
      </c>
      <c r="H19" s="259"/>
      <c r="I19" s="80"/>
      <c r="J19" s="64"/>
      <c r="K19" s="64"/>
      <c r="L19" s="64"/>
      <c r="M19" s="64"/>
      <c r="N19" s="65">
        <f t="shared" si="0"/>
        <v>0</v>
      </c>
      <c r="O19" s="64">
        <f t="shared" si="17"/>
        <v>0</v>
      </c>
      <c r="P19" s="64">
        <f t="shared" si="17"/>
        <v>0</v>
      </c>
      <c r="Q19" s="64">
        <f t="shared" si="17"/>
        <v>0</v>
      </c>
      <c r="R19" s="64">
        <f t="shared" si="17"/>
        <v>0</v>
      </c>
      <c r="S19" s="64">
        <f t="shared" si="2"/>
        <v>0</v>
      </c>
      <c r="T19" s="65">
        <f t="shared" si="13"/>
        <v>0</v>
      </c>
      <c r="U19" s="64">
        <f t="shared" si="3"/>
        <v>0</v>
      </c>
      <c r="V19" s="64">
        <f t="shared" si="4"/>
        <v>0</v>
      </c>
      <c r="W19" s="64">
        <f t="shared" si="5"/>
        <v>0</v>
      </c>
      <c r="X19" s="64">
        <f t="shared" si="6"/>
        <v>0</v>
      </c>
      <c r="Y19" s="64">
        <f t="shared" si="7"/>
        <v>0</v>
      </c>
      <c r="Z19" s="65">
        <f t="shared" si="14"/>
        <v>0</v>
      </c>
      <c r="AA19" s="64">
        <f t="shared" si="8"/>
        <v>0</v>
      </c>
      <c r="AB19" s="64">
        <f t="shared" si="9"/>
        <v>0</v>
      </c>
      <c r="AC19" s="64">
        <f t="shared" si="10"/>
        <v>0</v>
      </c>
      <c r="AD19" s="64">
        <f t="shared" si="11"/>
        <v>0</v>
      </c>
      <c r="AE19" s="64">
        <f t="shared" si="12"/>
        <v>0</v>
      </c>
      <c r="AF19" s="65">
        <f t="shared" si="15"/>
        <v>0</v>
      </c>
      <c r="AG19" s="66">
        <f t="shared" si="16"/>
        <v>0</v>
      </c>
    </row>
    <row r="20" spans="1:33" ht="27">
      <c r="A20" s="246"/>
      <c r="B20" s="265"/>
      <c r="C20" s="256"/>
      <c r="D20" s="251"/>
      <c r="E20" s="81" t="s">
        <v>128</v>
      </c>
      <c r="F20" s="34" t="s">
        <v>28</v>
      </c>
      <c r="G20" s="37">
        <v>0.3</v>
      </c>
      <c r="H20" s="260"/>
      <c r="I20" s="80"/>
      <c r="J20" s="64"/>
      <c r="K20" s="64"/>
      <c r="L20" s="64"/>
      <c r="M20" s="64"/>
      <c r="N20" s="65">
        <f t="shared" si="0"/>
        <v>0</v>
      </c>
      <c r="O20" s="64">
        <f t="shared" si="17"/>
        <v>0</v>
      </c>
      <c r="P20" s="64">
        <f t="shared" si="17"/>
        <v>0</v>
      </c>
      <c r="Q20" s="64">
        <f t="shared" si="17"/>
        <v>0</v>
      </c>
      <c r="R20" s="64">
        <f t="shared" si="17"/>
        <v>0</v>
      </c>
      <c r="S20" s="64">
        <f t="shared" si="2"/>
        <v>0</v>
      </c>
      <c r="T20" s="65">
        <f t="shared" si="13"/>
        <v>0</v>
      </c>
      <c r="U20" s="64">
        <f t="shared" si="3"/>
        <v>0</v>
      </c>
      <c r="V20" s="64">
        <f t="shared" si="4"/>
        <v>0</v>
      </c>
      <c r="W20" s="64">
        <f t="shared" si="5"/>
        <v>0</v>
      </c>
      <c r="X20" s="64">
        <f t="shared" si="6"/>
        <v>0</v>
      </c>
      <c r="Y20" s="64">
        <f t="shared" si="7"/>
        <v>0</v>
      </c>
      <c r="Z20" s="65">
        <f t="shared" si="14"/>
        <v>0</v>
      </c>
      <c r="AA20" s="64">
        <f t="shared" si="8"/>
        <v>0</v>
      </c>
      <c r="AB20" s="64">
        <f t="shared" si="9"/>
        <v>0</v>
      </c>
      <c r="AC20" s="64">
        <f t="shared" si="10"/>
        <v>0</v>
      </c>
      <c r="AD20" s="64">
        <f t="shared" si="11"/>
        <v>0</v>
      </c>
      <c r="AE20" s="64">
        <f t="shared" si="12"/>
        <v>0</v>
      </c>
      <c r="AF20" s="65">
        <f t="shared" si="15"/>
        <v>0</v>
      </c>
      <c r="AG20" s="66">
        <f t="shared" si="16"/>
        <v>0</v>
      </c>
    </row>
    <row r="21" spans="1:33" ht="27">
      <c r="A21" s="247"/>
      <c r="B21" s="265"/>
      <c r="C21" s="256"/>
      <c r="D21" s="251"/>
      <c r="E21" s="75" t="s">
        <v>533</v>
      </c>
      <c r="F21" s="34">
        <v>45</v>
      </c>
      <c r="G21" s="69">
        <v>180</v>
      </c>
      <c r="H21" s="41" t="s">
        <v>219</v>
      </c>
      <c r="I21" s="64"/>
      <c r="J21" s="64"/>
      <c r="K21" s="64"/>
      <c r="L21" s="64"/>
      <c r="M21" s="64">
        <v>7000000</v>
      </c>
      <c r="N21" s="65">
        <f t="shared" si="0"/>
        <v>7000000</v>
      </c>
      <c r="O21" s="64">
        <f t="shared" si="17"/>
        <v>0</v>
      </c>
      <c r="P21" s="64">
        <f t="shared" si="17"/>
        <v>0</v>
      </c>
      <c r="Q21" s="64">
        <f t="shared" si="17"/>
        <v>0</v>
      </c>
      <c r="R21" s="64">
        <f t="shared" si="17"/>
        <v>0</v>
      </c>
      <c r="S21" s="64">
        <f>M21*1.03</f>
        <v>7210000</v>
      </c>
      <c r="T21" s="65">
        <f t="shared" si="13"/>
        <v>7210000</v>
      </c>
      <c r="U21" s="64">
        <f t="shared" si="3"/>
        <v>0</v>
      </c>
      <c r="V21" s="64">
        <f t="shared" si="4"/>
        <v>0</v>
      </c>
      <c r="W21" s="64">
        <f t="shared" si="5"/>
        <v>0</v>
      </c>
      <c r="X21" s="64">
        <f t="shared" si="6"/>
        <v>0</v>
      </c>
      <c r="Y21" s="64">
        <f t="shared" si="7"/>
        <v>7426300</v>
      </c>
      <c r="Z21" s="65">
        <f t="shared" si="14"/>
        <v>7426300</v>
      </c>
      <c r="AA21" s="64">
        <f t="shared" si="8"/>
        <v>0</v>
      </c>
      <c r="AB21" s="64">
        <f t="shared" si="9"/>
        <v>0</v>
      </c>
      <c r="AC21" s="64">
        <f t="shared" si="10"/>
        <v>0</v>
      </c>
      <c r="AD21" s="64">
        <f t="shared" si="11"/>
        <v>0</v>
      </c>
      <c r="AE21" s="64">
        <f t="shared" si="12"/>
        <v>7649089</v>
      </c>
      <c r="AF21" s="65">
        <f t="shared" si="15"/>
        <v>7649089</v>
      </c>
      <c r="AG21" s="66">
        <f t="shared" si="16"/>
        <v>29285389</v>
      </c>
    </row>
    <row r="23" ht="9">
      <c r="AG23" s="50">
        <f>SUM(AG6:AG22)</f>
        <v>732050709.402586</v>
      </c>
    </row>
    <row r="25" spans="5:7" ht="9">
      <c r="E25" s="83"/>
      <c r="F25" s="84"/>
      <c r="G25" s="84"/>
    </row>
    <row r="27" spans="5:7" ht="9">
      <c r="E27" s="83"/>
      <c r="F27" s="84"/>
      <c r="G27" s="84"/>
    </row>
    <row r="28" spans="5:7" ht="9">
      <c r="E28" s="85"/>
      <c r="F28" s="86"/>
      <c r="G28" s="86"/>
    </row>
  </sheetData>
  <sheetProtection/>
  <mergeCells count="38">
    <mergeCell ref="G6:G7"/>
    <mergeCell ref="F6:F7"/>
    <mergeCell ref="E6:E7"/>
    <mergeCell ref="E12:E13"/>
    <mergeCell ref="F12:F13"/>
    <mergeCell ref="G12:G13"/>
    <mergeCell ref="H15:H20"/>
    <mergeCell ref="AG1:AG5"/>
    <mergeCell ref="B1:B5"/>
    <mergeCell ref="C1:C5"/>
    <mergeCell ref="C6:C21"/>
    <mergeCell ref="B6:B21"/>
    <mergeCell ref="O1:T1"/>
    <mergeCell ref="I2:N2"/>
    <mergeCell ref="N3:N5"/>
    <mergeCell ref="U1:Z1"/>
    <mergeCell ref="E1:E5"/>
    <mergeCell ref="M3:M5"/>
    <mergeCell ref="H1:H5"/>
    <mergeCell ref="F1:F5"/>
    <mergeCell ref="G1:G5"/>
    <mergeCell ref="I1:N1"/>
    <mergeCell ref="A6:A21"/>
    <mergeCell ref="D6:D10"/>
    <mergeCell ref="D11:D14"/>
    <mergeCell ref="D16:D21"/>
    <mergeCell ref="A1:A5"/>
    <mergeCell ref="D1:D5"/>
    <mergeCell ref="AA1:AF1"/>
    <mergeCell ref="AA2:AF2"/>
    <mergeCell ref="AE3:AE5"/>
    <mergeCell ref="AF3:AF5"/>
    <mergeCell ref="O2:T2"/>
    <mergeCell ref="S3:S5"/>
    <mergeCell ref="T3:T5"/>
    <mergeCell ref="U2:Z2"/>
    <mergeCell ref="Y3:Y5"/>
    <mergeCell ref="Z3:Z5"/>
  </mergeCells>
  <printOptions horizontalCentered="1" verticalCentered="1"/>
  <pageMargins left="0" right="0" top="0.3937007874015748" bottom="0.3937007874015748" header="0.31496062992125984" footer="0.31496062992125984"/>
  <pageSetup fitToHeight="1" fitToWidth="1" horizontalDpi="600" verticalDpi="600" orientation="landscape" paperSize="5" scale="5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14"/>
  <sheetViews>
    <sheetView zoomScalePageLayoutView="0" workbookViewId="0" topLeftCell="A1">
      <selection activeCell="C19" sqref="C19"/>
    </sheetView>
  </sheetViews>
  <sheetFormatPr defaultColWidth="11.421875" defaultRowHeight="15"/>
  <cols>
    <col min="1" max="1" width="4.140625" style="21" customWidth="1"/>
    <col min="2" max="2" width="4.57421875" style="21" customWidth="1"/>
    <col min="3" max="3" width="30.140625" style="21" customWidth="1"/>
    <col min="4" max="4" width="20.7109375" style="21" customWidth="1"/>
    <col min="5" max="5" width="5.8515625" style="49" bestFit="1" customWidth="1"/>
    <col min="6" max="6" width="5.7109375" style="49" bestFit="1" customWidth="1"/>
    <col min="7" max="7" width="11.421875" style="21" customWidth="1"/>
    <col min="8" max="8" width="14.57421875" style="21" bestFit="1" customWidth="1"/>
    <col min="9" max="9" width="11.421875" style="21" customWidth="1"/>
    <col min="10" max="10" width="13.00390625" style="21" bestFit="1" customWidth="1"/>
    <col min="11" max="11" width="11.421875" style="21" customWidth="1"/>
    <col min="12" max="12" width="15.57421875" style="21" bestFit="1" customWidth="1"/>
    <col min="13" max="13" width="13.00390625" style="21" bestFit="1" customWidth="1"/>
    <col min="14" max="14" width="12.00390625" style="21" bestFit="1" customWidth="1"/>
    <col min="15" max="17" width="11.421875" style="21" customWidth="1"/>
    <col min="18" max="18" width="13.00390625" style="21" customWidth="1"/>
    <col min="19" max="19" width="13.28125" style="21" customWidth="1"/>
    <col min="20" max="20" width="12.57421875" style="21" customWidth="1"/>
    <col min="21" max="23" width="11.421875" style="21" customWidth="1"/>
    <col min="24" max="24" width="13.28125" style="21" customWidth="1"/>
    <col min="25" max="26" width="12.7109375" style="21" customWidth="1"/>
    <col min="27" max="29" width="11.421875" style="21" customWidth="1"/>
    <col min="30" max="30" width="12.7109375" style="21" customWidth="1"/>
    <col min="31" max="31" width="13.421875" style="21" customWidth="1"/>
    <col min="32" max="32" width="13.00390625" style="21" bestFit="1" customWidth="1"/>
    <col min="33" max="16384" width="11.421875" style="21" customWidth="1"/>
  </cols>
  <sheetData>
    <row r="1" spans="1:32" ht="9">
      <c r="A1" s="245" t="s">
        <v>7</v>
      </c>
      <c r="B1" s="245" t="s">
        <v>2</v>
      </c>
      <c r="C1" s="290" t="s">
        <v>8</v>
      </c>
      <c r="D1" s="290" t="s">
        <v>471</v>
      </c>
      <c r="E1" s="245" t="s">
        <v>10</v>
      </c>
      <c r="F1" s="245" t="s">
        <v>11</v>
      </c>
      <c r="G1" s="253" t="s">
        <v>319</v>
      </c>
      <c r="H1" s="235" t="s">
        <v>221</v>
      </c>
      <c r="I1" s="235"/>
      <c r="J1" s="235"/>
      <c r="K1" s="235"/>
      <c r="L1" s="235"/>
      <c r="M1" s="236"/>
      <c r="N1" s="234" t="s">
        <v>222</v>
      </c>
      <c r="O1" s="235"/>
      <c r="P1" s="235"/>
      <c r="Q1" s="235"/>
      <c r="R1" s="235"/>
      <c r="S1" s="236"/>
      <c r="T1" s="234" t="s">
        <v>223</v>
      </c>
      <c r="U1" s="235"/>
      <c r="V1" s="235"/>
      <c r="W1" s="235"/>
      <c r="X1" s="235"/>
      <c r="Y1" s="236"/>
      <c r="Z1" s="234" t="s">
        <v>224</v>
      </c>
      <c r="AA1" s="235"/>
      <c r="AB1" s="235"/>
      <c r="AC1" s="235"/>
      <c r="AD1" s="235"/>
      <c r="AE1" s="236"/>
      <c r="AF1" s="261" t="s">
        <v>225</v>
      </c>
    </row>
    <row r="2" spans="1:32" ht="9">
      <c r="A2" s="246"/>
      <c r="B2" s="246"/>
      <c r="C2" s="291"/>
      <c r="D2" s="291"/>
      <c r="E2" s="246"/>
      <c r="F2" s="246"/>
      <c r="G2" s="254"/>
      <c r="H2" s="238" t="s">
        <v>228</v>
      </c>
      <c r="I2" s="238"/>
      <c r="J2" s="238"/>
      <c r="K2" s="238"/>
      <c r="L2" s="238"/>
      <c r="M2" s="239"/>
      <c r="N2" s="237" t="s">
        <v>228</v>
      </c>
      <c r="O2" s="238"/>
      <c r="P2" s="238"/>
      <c r="Q2" s="238"/>
      <c r="R2" s="238"/>
      <c r="S2" s="239"/>
      <c r="T2" s="237" t="s">
        <v>228</v>
      </c>
      <c r="U2" s="238"/>
      <c r="V2" s="238"/>
      <c r="W2" s="238"/>
      <c r="X2" s="238"/>
      <c r="Y2" s="239"/>
      <c r="Z2" s="237" t="s">
        <v>228</v>
      </c>
      <c r="AA2" s="238"/>
      <c r="AB2" s="238"/>
      <c r="AC2" s="238"/>
      <c r="AD2" s="238"/>
      <c r="AE2" s="239"/>
      <c r="AF2" s="262"/>
    </row>
    <row r="3" spans="1:32" ht="9">
      <c r="A3" s="246"/>
      <c r="B3" s="246"/>
      <c r="C3" s="291"/>
      <c r="D3" s="291"/>
      <c r="E3" s="246"/>
      <c r="F3" s="246"/>
      <c r="G3" s="254"/>
      <c r="H3" s="22" t="s">
        <v>207</v>
      </c>
      <c r="I3" s="23"/>
      <c r="J3" s="23"/>
      <c r="K3" s="23"/>
      <c r="L3" s="240" t="s">
        <v>208</v>
      </c>
      <c r="M3" s="242" t="s">
        <v>220</v>
      </c>
      <c r="N3" s="22" t="s">
        <v>207</v>
      </c>
      <c r="O3" s="23"/>
      <c r="P3" s="23"/>
      <c r="Q3" s="23"/>
      <c r="R3" s="240" t="s">
        <v>208</v>
      </c>
      <c r="S3" s="242" t="s">
        <v>220</v>
      </c>
      <c r="T3" s="22" t="s">
        <v>207</v>
      </c>
      <c r="U3" s="23"/>
      <c r="V3" s="23"/>
      <c r="W3" s="23"/>
      <c r="X3" s="240" t="s">
        <v>208</v>
      </c>
      <c r="Y3" s="242" t="s">
        <v>220</v>
      </c>
      <c r="Z3" s="22" t="s">
        <v>207</v>
      </c>
      <c r="AA3" s="23"/>
      <c r="AB3" s="23"/>
      <c r="AC3" s="23"/>
      <c r="AD3" s="240" t="s">
        <v>208</v>
      </c>
      <c r="AE3" s="242" t="s">
        <v>220</v>
      </c>
      <c r="AF3" s="262"/>
    </row>
    <row r="4" spans="1:32" ht="9">
      <c r="A4" s="246"/>
      <c r="B4" s="246"/>
      <c r="C4" s="291"/>
      <c r="D4" s="291"/>
      <c r="E4" s="246"/>
      <c r="F4" s="246"/>
      <c r="G4" s="254"/>
      <c r="H4" s="24" t="s">
        <v>210</v>
      </c>
      <c r="I4" s="25"/>
      <c r="J4" s="25" t="s">
        <v>211</v>
      </c>
      <c r="K4" s="25"/>
      <c r="L4" s="241"/>
      <c r="M4" s="243"/>
      <c r="N4" s="24" t="s">
        <v>210</v>
      </c>
      <c r="O4" s="25"/>
      <c r="P4" s="25" t="s">
        <v>211</v>
      </c>
      <c r="Q4" s="25"/>
      <c r="R4" s="241"/>
      <c r="S4" s="243"/>
      <c r="T4" s="24" t="s">
        <v>210</v>
      </c>
      <c r="U4" s="25"/>
      <c r="V4" s="25" t="s">
        <v>211</v>
      </c>
      <c r="W4" s="25"/>
      <c r="X4" s="241"/>
      <c r="Y4" s="243"/>
      <c r="Z4" s="24" t="s">
        <v>210</v>
      </c>
      <c r="AA4" s="25"/>
      <c r="AB4" s="25" t="s">
        <v>211</v>
      </c>
      <c r="AC4" s="25"/>
      <c r="AD4" s="241"/>
      <c r="AE4" s="243"/>
      <c r="AF4" s="262"/>
    </row>
    <row r="5" spans="1:32" ht="36">
      <c r="A5" s="247"/>
      <c r="B5" s="247"/>
      <c r="C5" s="292"/>
      <c r="D5" s="292"/>
      <c r="E5" s="247"/>
      <c r="F5" s="247"/>
      <c r="G5" s="255"/>
      <c r="H5" s="26" t="s">
        <v>212</v>
      </c>
      <c r="I5" s="27" t="s">
        <v>226</v>
      </c>
      <c r="J5" s="27" t="s">
        <v>227</v>
      </c>
      <c r="K5" s="27" t="s">
        <v>209</v>
      </c>
      <c r="L5" s="287"/>
      <c r="M5" s="244"/>
      <c r="N5" s="26" t="s">
        <v>212</v>
      </c>
      <c r="O5" s="27" t="s">
        <v>226</v>
      </c>
      <c r="P5" s="27" t="s">
        <v>227</v>
      </c>
      <c r="Q5" s="27" t="s">
        <v>209</v>
      </c>
      <c r="R5" s="287"/>
      <c r="S5" s="244"/>
      <c r="T5" s="26" t="s">
        <v>212</v>
      </c>
      <c r="U5" s="27" t="s">
        <v>226</v>
      </c>
      <c r="V5" s="27" t="s">
        <v>227</v>
      </c>
      <c r="W5" s="27" t="s">
        <v>209</v>
      </c>
      <c r="X5" s="287"/>
      <c r="Y5" s="244"/>
      <c r="Z5" s="26" t="s">
        <v>212</v>
      </c>
      <c r="AA5" s="27" t="s">
        <v>226</v>
      </c>
      <c r="AB5" s="27" t="s">
        <v>227</v>
      </c>
      <c r="AC5" s="27" t="s">
        <v>209</v>
      </c>
      <c r="AD5" s="287"/>
      <c r="AE5" s="244"/>
      <c r="AF5" s="263"/>
    </row>
    <row r="6" spans="1:32" ht="24.75" customHeight="1">
      <c r="A6" s="245" t="s">
        <v>148</v>
      </c>
      <c r="B6" s="382" t="s">
        <v>149</v>
      </c>
      <c r="C6" s="44" t="s">
        <v>82</v>
      </c>
      <c r="D6" s="44" t="s">
        <v>472</v>
      </c>
      <c r="E6" s="185">
        <v>0</v>
      </c>
      <c r="F6" s="185">
        <v>1</v>
      </c>
      <c r="G6" s="334" t="s">
        <v>278</v>
      </c>
      <c r="H6" s="350"/>
      <c r="I6" s="350"/>
      <c r="J6" s="350"/>
      <c r="K6" s="350"/>
      <c r="L6" s="350">
        <v>12000000</v>
      </c>
      <c r="M6" s="350">
        <f>SUM(H6:L8)</f>
        <v>12000000</v>
      </c>
      <c r="N6" s="350">
        <f>H6*1.03</f>
        <v>0</v>
      </c>
      <c r="O6" s="350">
        <f>I6*1.03</f>
        <v>0</v>
      </c>
      <c r="P6" s="350">
        <f>J6*1.03</f>
        <v>0</v>
      </c>
      <c r="Q6" s="350">
        <f>K6*1.03</f>
        <v>0</v>
      </c>
      <c r="R6" s="350">
        <f>L6*1.03</f>
        <v>12360000</v>
      </c>
      <c r="S6" s="350">
        <f>SUM(N6:R8)</f>
        <v>12360000</v>
      </c>
      <c r="T6" s="350">
        <f>N6*1.03</f>
        <v>0</v>
      </c>
      <c r="U6" s="350">
        <f>O6*1.03</f>
        <v>0</v>
      </c>
      <c r="V6" s="350">
        <f>P6*1.03</f>
        <v>0</v>
      </c>
      <c r="W6" s="350">
        <f>Q6*1.03</f>
        <v>0</v>
      </c>
      <c r="X6" s="350">
        <f>R6*1.03</f>
        <v>12730800</v>
      </c>
      <c r="Y6" s="350">
        <f>SUM(T6:X8)</f>
        <v>12730800</v>
      </c>
      <c r="Z6" s="350">
        <f>T6*1.03</f>
        <v>0</v>
      </c>
      <c r="AA6" s="350">
        <f>U6*1.03</f>
        <v>0</v>
      </c>
      <c r="AB6" s="350">
        <f>V6*1.03</f>
        <v>0</v>
      </c>
      <c r="AC6" s="350">
        <f>W6*1.03</f>
        <v>0</v>
      </c>
      <c r="AD6" s="350">
        <f>X6*1.03</f>
        <v>13112724</v>
      </c>
      <c r="AE6" s="350">
        <f>SUM(Z6:AD8)</f>
        <v>13112724</v>
      </c>
      <c r="AF6" s="350">
        <f>M6+S6+Y6+AE6</f>
        <v>50203524</v>
      </c>
    </row>
    <row r="7" spans="1:32" ht="21.75" customHeight="1">
      <c r="A7" s="246"/>
      <c r="B7" s="383"/>
      <c r="C7" s="58" t="s">
        <v>81</v>
      </c>
      <c r="D7" s="58" t="s">
        <v>473</v>
      </c>
      <c r="E7" s="177">
        <v>0</v>
      </c>
      <c r="F7" s="176">
        <v>0.9</v>
      </c>
      <c r="G7" s="343"/>
      <c r="H7" s="351"/>
      <c r="I7" s="351"/>
      <c r="J7" s="351"/>
      <c r="K7" s="351"/>
      <c r="L7" s="351"/>
      <c r="M7" s="351"/>
      <c r="N7" s="351"/>
      <c r="O7" s="351"/>
      <c r="P7" s="351"/>
      <c r="Q7" s="351"/>
      <c r="R7" s="351"/>
      <c r="S7" s="351"/>
      <c r="T7" s="351"/>
      <c r="U7" s="351"/>
      <c r="V7" s="351"/>
      <c r="W7" s="351"/>
      <c r="X7" s="351"/>
      <c r="Y7" s="351"/>
      <c r="Z7" s="351"/>
      <c r="AA7" s="351"/>
      <c r="AB7" s="351"/>
      <c r="AC7" s="351"/>
      <c r="AD7" s="351"/>
      <c r="AE7" s="351"/>
      <c r="AF7" s="351"/>
    </row>
    <row r="8" spans="1:32" ht="30" customHeight="1">
      <c r="A8" s="246"/>
      <c r="B8" s="383"/>
      <c r="C8" s="58" t="s">
        <v>150</v>
      </c>
      <c r="D8" s="58" t="s">
        <v>419</v>
      </c>
      <c r="E8" s="177">
        <v>0</v>
      </c>
      <c r="F8" s="177">
        <v>4</v>
      </c>
      <c r="G8" s="335"/>
      <c r="H8" s="352"/>
      <c r="I8" s="352"/>
      <c r="J8" s="352"/>
      <c r="K8" s="352"/>
      <c r="L8" s="352"/>
      <c r="M8" s="352"/>
      <c r="N8" s="352"/>
      <c r="O8" s="352"/>
      <c r="P8" s="352"/>
      <c r="Q8" s="352"/>
      <c r="R8" s="352"/>
      <c r="S8" s="352"/>
      <c r="T8" s="352"/>
      <c r="U8" s="352"/>
      <c r="V8" s="352"/>
      <c r="W8" s="352"/>
      <c r="X8" s="352"/>
      <c r="Y8" s="352"/>
      <c r="Z8" s="352"/>
      <c r="AA8" s="352"/>
      <c r="AB8" s="352"/>
      <c r="AC8" s="352"/>
      <c r="AD8" s="352"/>
      <c r="AE8" s="352"/>
      <c r="AF8" s="352"/>
    </row>
    <row r="9" spans="1:32" ht="27">
      <c r="A9" s="246"/>
      <c r="B9" s="383"/>
      <c r="C9" s="58" t="s">
        <v>67</v>
      </c>
      <c r="D9" s="58" t="s">
        <v>474</v>
      </c>
      <c r="E9" s="177">
        <v>1</v>
      </c>
      <c r="F9" s="177">
        <v>1</v>
      </c>
      <c r="G9" s="334" t="s">
        <v>279</v>
      </c>
      <c r="H9" s="350">
        <v>2689733</v>
      </c>
      <c r="I9" s="350"/>
      <c r="J9" s="350"/>
      <c r="K9" s="350"/>
      <c r="L9" s="350"/>
      <c r="M9" s="350">
        <f>SUM(H9:L10)</f>
        <v>2689733</v>
      </c>
      <c r="N9" s="350">
        <f>H9*1.03</f>
        <v>2770424.99</v>
      </c>
      <c r="O9" s="350">
        <f>I9*1.03</f>
        <v>0</v>
      </c>
      <c r="P9" s="350">
        <f>J9*1.03</f>
        <v>0</v>
      </c>
      <c r="Q9" s="350">
        <f>K9*1.03</f>
        <v>0</v>
      </c>
      <c r="R9" s="350">
        <f>L9*1.03</f>
        <v>0</v>
      </c>
      <c r="S9" s="350">
        <f>SUM(N9:R10)</f>
        <v>2770424.99</v>
      </c>
      <c r="T9" s="350">
        <f>N9*1.03</f>
        <v>2853537.7397000003</v>
      </c>
      <c r="U9" s="350">
        <f>O9*1.03</f>
        <v>0</v>
      </c>
      <c r="V9" s="350">
        <f>P9*1.03</f>
        <v>0</v>
      </c>
      <c r="W9" s="350">
        <f>Q9*1.03</f>
        <v>0</v>
      </c>
      <c r="X9" s="350">
        <f>R9*1.03</f>
        <v>0</v>
      </c>
      <c r="Y9" s="350">
        <f>SUM(T9:X10)</f>
        <v>2853537.7397000003</v>
      </c>
      <c r="Z9" s="350">
        <f>T9*1.03</f>
        <v>2939143.8718910003</v>
      </c>
      <c r="AA9" s="350">
        <f>U9*1.03</f>
        <v>0</v>
      </c>
      <c r="AB9" s="350">
        <f>V9*1.03</f>
        <v>0</v>
      </c>
      <c r="AC9" s="350">
        <f>W9*1.03</f>
        <v>0</v>
      </c>
      <c r="AD9" s="350">
        <f>X9*1.03</f>
        <v>0</v>
      </c>
      <c r="AE9" s="350">
        <f>SUM(Z9:AD10)</f>
        <v>2939143.8718910003</v>
      </c>
      <c r="AF9" s="350">
        <f>M9+S9+Y9+AE9</f>
        <v>11252839.601591002</v>
      </c>
    </row>
    <row r="10" spans="1:32" ht="36">
      <c r="A10" s="246"/>
      <c r="B10" s="383"/>
      <c r="C10" s="58" t="s">
        <v>71</v>
      </c>
      <c r="D10" s="58" t="s">
        <v>475</v>
      </c>
      <c r="E10" s="177">
        <v>0</v>
      </c>
      <c r="F10" s="177">
        <v>4</v>
      </c>
      <c r="G10" s="335"/>
      <c r="H10" s="352"/>
      <c r="I10" s="352"/>
      <c r="J10" s="352"/>
      <c r="K10" s="352"/>
      <c r="L10" s="352"/>
      <c r="M10" s="352"/>
      <c r="N10" s="352"/>
      <c r="O10" s="352"/>
      <c r="P10" s="352"/>
      <c r="Q10" s="352"/>
      <c r="R10" s="352"/>
      <c r="S10" s="352"/>
      <c r="T10" s="352"/>
      <c r="U10" s="352"/>
      <c r="V10" s="352"/>
      <c r="W10" s="352"/>
      <c r="X10" s="352"/>
      <c r="Y10" s="352"/>
      <c r="Z10" s="352"/>
      <c r="AA10" s="352"/>
      <c r="AB10" s="352"/>
      <c r="AC10" s="352"/>
      <c r="AD10" s="352"/>
      <c r="AE10" s="352"/>
      <c r="AF10" s="352"/>
    </row>
    <row r="11" spans="1:32" ht="75.75" customHeight="1">
      <c r="A11" s="246"/>
      <c r="B11" s="383"/>
      <c r="C11" s="58" t="s">
        <v>72</v>
      </c>
      <c r="D11" s="58" t="s">
        <v>476</v>
      </c>
      <c r="E11" s="177">
        <v>0</v>
      </c>
      <c r="F11" s="177" t="s">
        <v>28</v>
      </c>
      <c r="G11" s="41" t="s">
        <v>280</v>
      </c>
      <c r="H11" s="165"/>
      <c r="I11" s="165"/>
      <c r="J11" s="165"/>
      <c r="K11" s="165"/>
      <c r="L11" s="165">
        <v>4000000</v>
      </c>
      <c r="M11" s="165">
        <f>SUM(H11:L11)</f>
        <v>4000000</v>
      </c>
      <c r="N11" s="165">
        <f>H11*1.03</f>
        <v>0</v>
      </c>
      <c r="O11" s="165">
        <f aca="true" t="shared" si="0" ref="O11:R12">I11*1.03</f>
        <v>0</v>
      </c>
      <c r="P11" s="165">
        <f t="shared" si="0"/>
        <v>0</v>
      </c>
      <c r="Q11" s="165">
        <f t="shared" si="0"/>
        <v>0</v>
      </c>
      <c r="R11" s="165">
        <f t="shared" si="0"/>
        <v>4120000</v>
      </c>
      <c r="S11" s="165">
        <f>SUM(N11:R11)</f>
        <v>4120000</v>
      </c>
      <c r="T11" s="165">
        <f aca="true" t="shared" si="1" ref="T11:X12">N11*1.03</f>
        <v>0</v>
      </c>
      <c r="U11" s="165">
        <f t="shared" si="1"/>
        <v>0</v>
      </c>
      <c r="V11" s="165">
        <f t="shared" si="1"/>
        <v>0</v>
      </c>
      <c r="W11" s="165">
        <f t="shared" si="1"/>
        <v>0</v>
      </c>
      <c r="X11" s="165">
        <f t="shared" si="1"/>
        <v>4243600</v>
      </c>
      <c r="Y11" s="165">
        <f>SUM(T11:X11)</f>
        <v>4243600</v>
      </c>
      <c r="Z11" s="165">
        <f aca="true" t="shared" si="2" ref="Z11:AD12">T11*1.03</f>
        <v>0</v>
      </c>
      <c r="AA11" s="165">
        <f t="shared" si="2"/>
        <v>0</v>
      </c>
      <c r="AB11" s="165">
        <f t="shared" si="2"/>
        <v>0</v>
      </c>
      <c r="AC11" s="165">
        <f t="shared" si="2"/>
        <v>0</v>
      </c>
      <c r="AD11" s="165">
        <f t="shared" si="2"/>
        <v>4370908</v>
      </c>
      <c r="AE11" s="165">
        <f>SUM(Z11:AD11)</f>
        <v>4370908</v>
      </c>
      <c r="AF11" s="165">
        <f>M11+S11+Y11+AE11</f>
        <v>16734508</v>
      </c>
    </row>
    <row r="12" spans="1:32" ht="54">
      <c r="A12" s="247"/>
      <c r="B12" s="384"/>
      <c r="C12" s="195" t="s">
        <v>100</v>
      </c>
      <c r="D12" s="195" t="s">
        <v>477</v>
      </c>
      <c r="E12" s="42">
        <v>0</v>
      </c>
      <c r="F12" s="42" t="s">
        <v>28</v>
      </c>
      <c r="G12" s="41" t="s">
        <v>281</v>
      </c>
      <c r="H12" s="165"/>
      <c r="I12" s="165"/>
      <c r="J12" s="165">
        <v>100000</v>
      </c>
      <c r="K12" s="165"/>
      <c r="L12" s="165"/>
      <c r="M12" s="165">
        <f>SUM(H12:L12)</f>
        <v>100000</v>
      </c>
      <c r="N12" s="165">
        <f>H12*1.03</f>
        <v>0</v>
      </c>
      <c r="O12" s="165">
        <f t="shared" si="0"/>
        <v>0</v>
      </c>
      <c r="P12" s="165">
        <f t="shared" si="0"/>
        <v>103000</v>
      </c>
      <c r="Q12" s="165">
        <f t="shared" si="0"/>
        <v>0</v>
      </c>
      <c r="R12" s="165">
        <f t="shared" si="0"/>
        <v>0</v>
      </c>
      <c r="S12" s="165">
        <f>SUM(N12:R12)</f>
        <v>103000</v>
      </c>
      <c r="T12" s="165">
        <f t="shared" si="1"/>
        <v>0</v>
      </c>
      <c r="U12" s="165">
        <f t="shared" si="1"/>
        <v>0</v>
      </c>
      <c r="V12" s="165">
        <f t="shared" si="1"/>
        <v>106090</v>
      </c>
      <c r="W12" s="165">
        <f t="shared" si="1"/>
        <v>0</v>
      </c>
      <c r="X12" s="165">
        <f t="shared" si="1"/>
        <v>0</v>
      </c>
      <c r="Y12" s="165">
        <f>SUM(T12:X12)</f>
        <v>106090</v>
      </c>
      <c r="Z12" s="165">
        <f t="shared" si="2"/>
        <v>0</v>
      </c>
      <c r="AA12" s="165">
        <f t="shared" si="2"/>
        <v>0</v>
      </c>
      <c r="AB12" s="165">
        <f t="shared" si="2"/>
        <v>109272.7</v>
      </c>
      <c r="AC12" s="165">
        <f t="shared" si="2"/>
        <v>0</v>
      </c>
      <c r="AD12" s="165">
        <f t="shared" si="2"/>
        <v>0</v>
      </c>
      <c r="AE12" s="165">
        <f>SUM(Z12:AD12)</f>
        <v>109272.7</v>
      </c>
      <c r="AF12" s="165">
        <f>M12+S12+Y12+AE12</f>
        <v>418362.7</v>
      </c>
    </row>
    <row r="14" ht="9">
      <c r="AF14" s="50">
        <f>SUM(AF6:AF13)</f>
        <v>78609234.30159101</v>
      </c>
    </row>
  </sheetData>
  <sheetProtection/>
  <mergeCells count="78">
    <mergeCell ref="D1:D5"/>
    <mergeCell ref="H1:M1"/>
    <mergeCell ref="C1:C5"/>
    <mergeCell ref="E1:E5"/>
    <mergeCell ref="I9:I10"/>
    <mergeCell ref="J9:J10"/>
    <mergeCell ref="K9:K10"/>
    <mergeCell ref="F1:F5"/>
    <mergeCell ref="G1:G5"/>
    <mergeCell ref="G6:G8"/>
    <mergeCell ref="N1:S1"/>
    <mergeCell ref="T1:Y1"/>
    <mergeCell ref="Z1:AE1"/>
    <mergeCell ref="AF1:AF5"/>
    <mergeCell ref="H2:M2"/>
    <mergeCell ref="N2:S2"/>
    <mergeCell ref="T2:Y2"/>
    <mergeCell ref="Z2:AE2"/>
    <mergeCell ref="L3:L5"/>
    <mergeCell ref="M3:M5"/>
    <mergeCell ref="R3:R5"/>
    <mergeCell ref="S3:S5"/>
    <mergeCell ref="X3:X5"/>
    <mergeCell ref="Y3:Y5"/>
    <mergeCell ref="AD3:AD5"/>
    <mergeCell ref="AE3:AE5"/>
    <mergeCell ref="G9:G10"/>
    <mergeCell ref="H6:H8"/>
    <mergeCell ref="H9:H10"/>
    <mergeCell ref="L9:L10"/>
    <mergeCell ref="M9:M10"/>
    <mergeCell ref="N9:N10"/>
    <mergeCell ref="O9:O10"/>
    <mergeCell ref="P9:P10"/>
    <mergeCell ref="Q9:Q10"/>
    <mergeCell ref="R9:R10"/>
    <mergeCell ref="S9:S10"/>
    <mergeCell ref="T9:T10"/>
    <mergeCell ref="U9:U10"/>
    <mergeCell ref="V9:V10"/>
    <mergeCell ref="W9:W10"/>
    <mergeCell ref="X9:X10"/>
    <mergeCell ref="Y9:Y10"/>
    <mergeCell ref="Z9:Z10"/>
    <mergeCell ref="AA9:AA10"/>
    <mergeCell ref="AB9:AB10"/>
    <mergeCell ref="AC9:AC10"/>
    <mergeCell ref="AD9:AD10"/>
    <mergeCell ref="AE9:AE10"/>
    <mergeCell ref="AF9:AF10"/>
    <mergeCell ref="S6:S8"/>
    <mergeCell ref="T6:T8"/>
    <mergeCell ref="U6:U8"/>
    <mergeCell ref="I6:I8"/>
    <mergeCell ref="J6:J8"/>
    <mergeCell ref="K6:K8"/>
    <mergeCell ref="L6:L8"/>
    <mergeCell ref="M6:M8"/>
    <mergeCell ref="N6:N8"/>
    <mergeCell ref="AD6:AD8"/>
    <mergeCell ref="AE6:AE8"/>
    <mergeCell ref="AF6:AF8"/>
    <mergeCell ref="V6:V8"/>
    <mergeCell ref="W6:W8"/>
    <mergeCell ref="X6:X8"/>
    <mergeCell ref="Y6:Y8"/>
    <mergeCell ref="Z6:Z8"/>
    <mergeCell ref="AA6:AA8"/>
    <mergeCell ref="B6:B12"/>
    <mergeCell ref="A6:A12"/>
    <mergeCell ref="B1:B5"/>
    <mergeCell ref="A1:A5"/>
    <mergeCell ref="AB6:AB8"/>
    <mergeCell ref="AC6:AC8"/>
    <mergeCell ref="O6:O8"/>
    <mergeCell ref="P6:P8"/>
    <mergeCell ref="Q6:Q8"/>
    <mergeCell ref="R6:R8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G11"/>
  <sheetViews>
    <sheetView zoomScale="110" zoomScaleNormal="110" zoomScalePageLayoutView="0" workbookViewId="0" topLeftCell="A1">
      <selection activeCell="E24" sqref="E24"/>
    </sheetView>
  </sheetViews>
  <sheetFormatPr defaultColWidth="11.421875" defaultRowHeight="15"/>
  <cols>
    <col min="1" max="1" width="3.421875" style="21" customWidth="1"/>
    <col min="2" max="2" width="4.57421875" style="21" customWidth="1"/>
    <col min="3" max="3" width="3.8515625" style="21" customWidth="1"/>
    <col min="4" max="4" width="7.57421875" style="21" customWidth="1"/>
    <col min="5" max="5" width="10.57421875" style="21" customWidth="1"/>
    <col min="6" max="7" width="4.140625" style="175" customWidth="1"/>
    <col min="8" max="8" width="11.421875" style="21" customWidth="1"/>
    <col min="9" max="9" width="13.140625" style="21" bestFit="1" customWidth="1"/>
    <col min="10" max="12" width="11.421875" style="21" customWidth="1"/>
    <col min="13" max="13" width="14.7109375" style="21" bestFit="1" customWidth="1"/>
    <col min="14" max="14" width="12.28125" style="21" bestFit="1" customWidth="1"/>
    <col min="15" max="18" width="11.421875" style="21" customWidth="1"/>
    <col min="19" max="19" width="12.421875" style="21" customWidth="1"/>
    <col min="20" max="20" width="13.00390625" style="21" customWidth="1"/>
    <col min="21" max="24" width="11.421875" style="21" customWidth="1"/>
    <col min="25" max="25" width="12.7109375" style="21" customWidth="1"/>
    <col min="26" max="26" width="12.140625" style="21" customWidth="1"/>
    <col min="27" max="30" width="11.421875" style="21" customWidth="1"/>
    <col min="31" max="31" width="12.7109375" style="21" customWidth="1"/>
    <col min="32" max="32" width="12.421875" style="21" customWidth="1"/>
    <col min="33" max="33" width="13.28125" style="21" customWidth="1"/>
    <col min="34" max="16384" width="11.421875" style="21" customWidth="1"/>
  </cols>
  <sheetData>
    <row r="1" spans="1:33" ht="48" customHeight="1">
      <c r="A1" s="312" t="s">
        <v>505</v>
      </c>
      <c r="B1" s="312" t="s">
        <v>7</v>
      </c>
      <c r="C1" s="312" t="s">
        <v>1</v>
      </c>
      <c r="D1" s="309" t="s">
        <v>2</v>
      </c>
      <c r="E1" s="290" t="s">
        <v>8</v>
      </c>
      <c r="F1" s="385" t="s">
        <v>10</v>
      </c>
      <c r="G1" s="385" t="s">
        <v>11</v>
      </c>
      <c r="H1" s="253" t="s">
        <v>319</v>
      </c>
      <c r="I1" s="235" t="s">
        <v>221</v>
      </c>
      <c r="J1" s="235"/>
      <c r="K1" s="235"/>
      <c r="L1" s="235"/>
      <c r="M1" s="235"/>
      <c r="N1" s="236"/>
      <c r="O1" s="234" t="s">
        <v>222</v>
      </c>
      <c r="P1" s="235"/>
      <c r="Q1" s="235"/>
      <c r="R1" s="235"/>
      <c r="S1" s="235"/>
      <c r="T1" s="236"/>
      <c r="U1" s="234" t="s">
        <v>223</v>
      </c>
      <c r="V1" s="235"/>
      <c r="W1" s="235"/>
      <c r="X1" s="235"/>
      <c r="Y1" s="235"/>
      <c r="Z1" s="236"/>
      <c r="AA1" s="234" t="s">
        <v>224</v>
      </c>
      <c r="AB1" s="235"/>
      <c r="AC1" s="235"/>
      <c r="AD1" s="235"/>
      <c r="AE1" s="235"/>
      <c r="AF1" s="236"/>
      <c r="AG1" s="261" t="s">
        <v>225</v>
      </c>
    </row>
    <row r="2" spans="1:33" ht="15" customHeight="1">
      <c r="A2" s="313"/>
      <c r="B2" s="313"/>
      <c r="C2" s="313"/>
      <c r="D2" s="310"/>
      <c r="E2" s="291"/>
      <c r="F2" s="386"/>
      <c r="G2" s="386"/>
      <c r="H2" s="254"/>
      <c r="I2" s="238" t="s">
        <v>228</v>
      </c>
      <c r="J2" s="238"/>
      <c r="K2" s="238"/>
      <c r="L2" s="238"/>
      <c r="M2" s="238"/>
      <c r="N2" s="239"/>
      <c r="O2" s="237" t="s">
        <v>228</v>
      </c>
      <c r="P2" s="238"/>
      <c r="Q2" s="238"/>
      <c r="R2" s="238"/>
      <c r="S2" s="238"/>
      <c r="T2" s="239"/>
      <c r="U2" s="237" t="s">
        <v>228</v>
      </c>
      <c r="V2" s="238"/>
      <c r="W2" s="238"/>
      <c r="X2" s="238"/>
      <c r="Y2" s="238"/>
      <c r="Z2" s="239"/>
      <c r="AA2" s="237" t="s">
        <v>228</v>
      </c>
      <c r="AB2" s="238"/>
      <c r="AC2" s="238"/>
      <c r="AD2" s="238"/>
      <c r="AE2" s="238"/>
      <c r="AF2" s="239"/>
      <c r="AG2" s="262"/>
    </row>
    <row r="3" spans="1:33" ht="9">
      <c r="A3" s="313"/>
      <c r="B3" s="313"/>
      <c r="C3" s="313"/>
      <c r="D3" s="310"/>
      <c r="E3" s="291"/>
      <c r="F3" s="386"/>
      <c r="G3" s="386"/>
      <c r="H3" s="254"/>
      <c r="I3" s="22" t="s">
        <v>207</v>
      </c>
      <c r="J3" s="23"/>
      <c r="K3" s="23"/>
      <c r="L3" s="23"/>
      <c r="M3" s="240" t="s">
        <v>208</v>
      </c>
      <c r="N3" s="242" t="s">
        <v>220</v>
      </c>
      <c r="O3" s="22" t="s">
        <v>207</v>
      </c>
      <c r="P3" s="23"/>
      <c r="Q3" s="23"/>
      <c r="R3" s="23"/>
      <c r="S3" s="240" t="s">
        <v>208</v>
      </c>
      <c r="T3" s="242" t="s">
        <v>220</v>
      </c>
      <c r="U3" s="22" t="s">
        <v>207</v>
      </c>
      <c r="V3" s="23"/>
      <c r="W3" s="23"/>
      <c r="X3" s="23"/>
      <c r="Y3" s="240" t="s">
        <v>208</v>
      </c>
      <c r="Z3" s="242" t="s">
        <v>220</v>
      </c>
      <c r="AA3" s="22" t="s">
        <v>207</v>
      </c>
      <c r="AB3" s="23"/>
      <c r="AC3" s="23"/>
      <c r="AD3" s="23"/>
      <c r="AE3" s="240" t="s">
        <v>208</v>
      </c>
      <c r="AF3" s="242" t="s">
        <v>220</v>
      </c>
      <c r="AG3" s="262"/>
    </row>
    <row r="4" spans="1:33" ht="9">
      <c r="A4" s="313"/>
      <c r="B4" s="313"/>
      <c r="C4" s="313"/>
      <c r="D4" s="310"/>
      <c r="E4" s="291"/>
      <c r="F4" s="386"/>
      <c r="G4" s="386"/>
      <c r="H4" s="254"/>
      <c r="I4" s="24" t="s">
        <v>210</v>
      </c>
      <c r="J4" s="25"/>
      <c r="K4" s="25" t="s">
        <v>211</v>
      </c>
      <c r="L4" s="25"/>
      <c r="M4" s="241"/>
      <c r="N4" s="243"/>
      <c r="O4" s="24" t="s">
        <v>210</v>
      </c>
      <c r="P4" s="25"/>
      <c r="Q4" s="25" t="s">
        <v>211</v>
      </c>
      <c r="R4" s="25"/>
      <c r="S4" s="241"/>
      <c r="T4" s="243"/>
      <c r="U4" s="24" t="s">
        <v>210</v>
      </c>
      <c r="V4" s="25"/>
      <c r="W4" s="25" t="s">
        <v>211</v>
      </c>
      <c r="X4" s="25"/>
      <c r="Y4" s="241"/>
      <c r="Z4" s="243"/>
      <c r="AA4" s="24" t="s">
        <v>210</v>
      </c>
      <c r="AB4" s="25"/>
      <c r="AC4" s="25" t="s">
        <v>211</v>
      </c>
      <c r="AD4" s="25"/>
      <c r="AE4" s="241"/>
      <c r="AF4" s="243"/>
      <c r="AG4" s="262"/>
    </row>
    <row r="5" spans="1:33" ht="45.75" customHeight="1">
      <c r="A5" s="314"/>
      <c r="B5" s="314"/>
      <c r="C5" s="314"/>
      <c r="D5" s="311"/>
      <c r="E5" s="292"/>
      <c r="F5" s="387"/>
      <c r="G5" s="387"/>
      <c r="H5" s="372"/>
      <c r="I5" s="26" t="s">
        <v>212</v>
      </c>
      <c r="J5" s="27" t="s">
        <v>226</v>
      </c>
      <c r="K5" s="27" t="s">
        <v>227</v>
      </c>
      <c r="L5" s="27" t="s">
        <v>209</v>
      </c>
      <c r="M5" s="287"/>
      <c r="N5" s="244"/>
      <c r="O5" s="26" t="s">
        <v>212</v>
      </c>
      <c r="P5" s="27" t="s">
        <v>226</v>
      </c>
      <c r="Q5" s="27" t="s">
        <v>227</v>
      </c>
      <c r="R5" s="27" t="s">
        <v>209</v>
      </c>
      <c r="S5" s="287"/>
      <c r="T5" s="244"/>
      <c r="U5" s="26" t="s">
        <v>212</v>
      </c>
      <c r="V5" s="27" t="s">
        <v>226</v>
      </c>
      <c r="W5" s="27" t="s">
        <v>227</v>
      </c>
      <c r="X5" s="27" t="s">
        <v>209</v>
      </c>
      <c r="Y5" s="287"/>
      <c r="Z5" s="244"/>
      <c r="AA5" s="26" t="s">
        <v>212</v>
      </c>
      <c r="AB5" s="27" t="s">
        <v>226</v>
      </c>
      <c r="AC5" s="27" t="s">
        <v>227</v>
      </c>
      <c r="AD5" s="27" t="s">
        <v>209</v>
      </c>
      <c r="AE5" s="287"/>
      <c r="AF5" s="244"/>
      <c r="AG5" s="263"/>
    </row>
    <row r="6" spans="1:33" ht="45">
      <c r="A6" s="265" t="s">
        <v>503</v>
      </c>
      <c r="B6" s="256" t="s">
        <v>13</v>
      </c>
      <c r="C6" s="265" t="s">
        <v>536</v>
      </c>
      <c r="D6" s="256" t="s">
        <v>537</v>
      </c>
      <c r="E6" s="290" t="s">
        <v>113</v>
      </c>
      <c r="F6" s="363">
        <v>0</v>
      </c>
      <c r="G6" s="363">
        <v>1</v>
      </c>
      <c r="H6" s="41" t="s">
        <v>282</v>
      </c>
      <c r="I6" s="165"/>
      <c r="J6" s="165"/>
      <c r="K6" s="165"/>
      <c r="L6" s="165"/>
      <c r="M6" s="165">
        <v>3000000</v>
      </c>
      <c r="N6" s="165">
        <f>SUM(I6:M6)</f>
        <v>3000000</v>
      </c>
      <c r="O6" s="165">
        <f>I6*1.03</f>
        <v>0</v>
      </c>
      <c r="P6" s="165">
        <f aca="true" t="shared" si="0" ref="P6:S8">J6*1.03</f>
        <v>0</v>
      </c>
      <c r="Q6" s="165">
        <f t="shared" si="0"/>
        <v>0</v>
      </c>
      <c r="R6" s="165">
        <f t="shared" si="0"/>
        <v>0</v>
      </c>
      <c r="S6" s="165">
        <f t="shared" si="0"/>
        <v>3090000</v>
      </c>
      <c r="T6" s="165">
        <f>SUM(O6:S6)</f>
        <v>3090000</v>
      </c>
      <c r="U6" s="165">
        <f aca="true" t="shared" si="1" ref="U6:Y8">O6*1.03</f>
        <v>0</v>
      </c>
      <c r="V6" s="165">
        <f t="shared" si="1"/>
        <v>0</v>
      </c>
      <c r="W6" s="165">
        <f t="shared" si="1"/>
        <v>0</v>
      </c>
      <c r="X6" s="165">
        <f t="shared" si="1"/>
        <v>0</v>
      </c>
      <c r="Y6" s="165">
        <f t="shared" si="1"/>
        <v>3182700</v>
      </c>
      <c r="Z6" s="165">
        <f>SUM(U6:Y6)</f>
        <v>3182700</v>
      </c>
      <c r="AA6" s="165">
        <f aca="true" t="shared" si="2" ref="AA6:AE8">U6*1.03</f>
        <v>0</v>
      </c>
      <c r="AB6" s="165">
        <f t="shared" si="2"/>
        <v>0</v>
      </c>
      <c r="AC6" s="165">
        <f t="shared" si="2"/>
        <v>0</v>
      </c>
      <c r="AD6" s="165">
        <f t="shared" si="2"/>
        <v>0</v>
      </c>
      <c r="AE6" s="165">
        <f t="shared" si="2"/>
        <v>3278181</v>
      </c>
      <c r="AF6" s="165">
        <f>SUM(AA6:AE6)</f>
        <v>3278181</v>
      </c>
      <c r="AG6" s="165">
        <f>N6+T6+Z6+AF6</f>
        <v>12550881</v>
      </c>
    </row>
    <row r="7" spans="1:33" ht="54">
      <c r="A7" s="265"/>
      <c r="B7" s="256"/>
      <c r="C7" s="265"/>
      <c r="D7" s="256"/>
      <c r="E7" s="291"/>
      <c r="F7" s="388"/>
      <c r="G7" s="388"/>
      <c r="H7" s="41" t="s">
        <v>283</v>
      </c>
      <c r="I7" s="165"/>
      <c r="J7" s="165"/>
      <c r="K7" s="165"/>
      <c r="L7" s="165"/>
      <c r="M7" s="165">
        <v>1000000</v>
      </c>
      <c r="N7" s="165">
        <f>SUM(I7:M7)</f>
        <v>1000000</v>
      </c>
      <c r="O7" s="165">
        <f>I7*1.03</f>
        <v>0</v>
      </c>
      <c r="P7" s="165">
        <f t="shared" si="0"/>
        <v>0</v>
      </c>
      <c r="Q7" s="165">
        <f t="shared" si="0"/>
        <v>0</v>
      </c>
      <c r="R7" s="165">
        <f t="shared" si="0"/>
        <v>0</v>
      </c>
      <c r="S7" s="165">
        <f t="shared" si="0"/>
        <v>1030000</v>
      </c>
      <c r="T7" s="165">
        <f>SUM(O7:S7)</f>
        <v>1030000</v>
      </c>
      <c r="U7" s="165">
        <f t="shared" si="1"/>
        <v>0</v>
      </c>
      <c r="V7" s="165">
        <f t="shared" si="1"/>
        <v>0</v>
      </c>
      <c r="W7" s="165">
        <f t="shared" si="1"/>
        <v>0</v>
      </c>
      <c r="X7" s="165">
        <f t="shared" si="1"/>
        <v>0</v>
      </c>
      <c r="Y7" s="165">
        <f t="shared" si="1"/>
        <v>1060900</v>
      </c>
      <c r="Z7" s="165">
        <f>SUM(U7:Y7)</f>
        <v>1060900</v>
      </c>
      <c r="AA7" s="165">
        <f t="shared" si="2"/>
        <v>0</v>
      </c>
      <c r="AB7" s="165">
        <f t="shared" si="2"/>
        <v>0</v>
      </c>
      <c r="AC7" s="165">
        <f t="shared" si="2"/>
        <v>0</v>
      </c>
      <c r="AD7" s="165">
        <f t="shared" si="2"/>
        <v>0</v>
      </c>
      <c r="AE7" s="165">
        <f t="shared" si="2"/>
        <v>1092727</v>
      </c>
      <c r="AF7" s="165">
        <f>SUM(AA7:AE7)</f>
        <v>1092727</v>
      </c>
      <c r="AG7" s="165">
        <f>N7+T7+Z7+AF7</f>
        <v>4183627</v>
      </c>
    </row>
    <row r="8" spans="1:33" ht="63">
      <c r="A8" s="265"/>
      <c r="B8" s="256"/>
      <c r="C8" s="265"/>
      <c r="D8" s="256"/>
      <c r="E8" s="292"/>
      <c r="F8" s="364"/>
      <c r="G8" s="364"/>
      <c r="H8" s="41" t="s">
        <v>284</v>
      </c>
      <c r="I8" s="165">
        <v>500000</v>
      </c>
      <c r="J8" s="165"/>
      <c r="K8" s="165"/>
      <c r="L8" s="165"/>
      <c r="M8" s="165"/>
      <c r="N8" s="165">
        <f>SUM(I8:M8)</f>
        <v>500000</v>
      </c>
      <c r="O8" s="165">
        <f>I8*1.03</f>
        <v>515000</v>
      </c>
      <c r="P8" s="165">
        <f t="shared" si="0"/>
        <v>0</v>
      </c>
      <c r="Q8" s="165">
        <f t="shared" si="0"/>
        <v>0</v>
      </c>
      <c r="R8" s="165">
        <f t="shared" si="0"/>
        <v>0</v>
      </c>
      <c r="S8" s="165">
        <f t="shared" si="0"/>
        <v>0</v>
      </c>
      <c r="T8" s="165">
        <f>SUM(O8:S8)</f>
        <v>515000</v>
      </c>
      <c r="U8" s="165">
        <f t="shared" si="1"/>
        <v>530450</v>
      </c>
      <c r="V8" s="165">
        <f t="shared" si="1"/>
        <v>0</v>
      </c>
      <c r="W8" s="165">
        <f t="shared" si="1"/>
        <v>0</v>
      </c>
      <c r="X8" s="165">
        <f t="shared" si="1"/>
        <v>0</v>
      </c>
      <c r="Y8" s="165">
        <f t="shared" si="1"/>
        <v>0</v>
      </c>
      <c r="Z8" s="165">
        <f>SUM(U8:Y8)</f>
        <v>530450</v>
      </c>
      <c r="AA8" s="165">
        <f t="shared" si="2"/>
        <v>546363.5</v>
      </c>
      <c r="AB8" s="165">
        <f t="shared" si="2"/>
        <v>0</v>
      </c>
      <c r="AC8" s="165">
        <f t="shared" si="2"/>
        <v>0</v>
      </c>
      <c r="AD8" s="165">
        <f t="shared" si="2"/>
        <v>0</v>
      </c>
      <c r="AE8" s="165">
        <f t="shared" si="2"/>
        <v>0</v>
      </c>
      <c r="AF8" s="165">
        <f>SUM(AA8:AE8)</f>
        <v>546363.5</v>
      </c>
      <c r="AG8" s="165">
        <f>N8+T8+Z8+AF8</f>
        <v>2091813.5</v>
      </c>
    </row>
    <row r="9" spans="1:4" ht="9">
      <c r="A9" s="197"/>
      <c r="B9" s="148"/>
      <c r="C9" s="197"/>
      <c r="D9" s="148"/>
    </row>
    <row r="10" spans="1:33" ht="9">
      <c r="A10" s="197"/>
      <c r="B10" s="148"/>
      <c r="C10" s="197"/>
      <c r="D10" s="148"/>
      <c r="AG10" s="50">
        <f>SUM(AG6:AG9)</f>
        <v>18826321.5</v>
      </c>
    </row>
    <row r="11" spans="1:4" ht="9">
      <c r="A11" s="198"/>
      <c r="B11" s="198"/>
      <c r="C11" s="198"/>
      <c r="D11" s="198"/>
    </row>
  </sheetData>
  <sheetProtection/>
  <mergeCells count="32">
    <mergeCell ref="E1:E5"/>
    <mergeCell ref="F1:F5"/>
    <mergeCell ref="AE3:AE5"/>
    <mergeCell ref="AF3:AF5"/>
    <mergeCell ref="C6:C8"/>
    <mergeCell ref="D6:D8"/>
    <mergeCell ref="I1:N1"/>
    <mergeCell ref="O1:T1"/>
    <mergeCell ref="T3:T5"/>
    <mergeCell ref="E6:E8"/>
    <mergeCell ref="AG1:AG5"/>
    <mergeCell ref="I2:N2"/>
    <mergeCell ref="O2:T2"/>
    <mergeCell ref="U2:Z2"/>
    <mergeCell ref="AA2:AF2"/>
    <mergeCell ref="M3:M5"/>
    <mergeCell ref="B1:B5"/>
    <mergeCell ref="A1:A5"/>
    <mergeCell ref="B6:B8"/>
    <mergeCell ref="A6:A8"/>
    <mergeCell ref="C1:C5"/>
    <mergeCell ref="D1:D5"/>
    <mergeCell ref="AA1:AF1"/>
    <mergeCell ref="G1:G5"/>
    <mergeCell ref="H1:H5"/>
    <mergeCell ref="F6:F8"/>
    <mergeCell ref="G6:G8"/>
    <mergeCell ref="Y3:Y5"/>
    <mergeCell ref="N3:N5"/>
    <mergeCell ref="S3:S5"/>
    <mergeCell ref="Z3:Z5"/>
    <mergeCell ref="U1:Z1"/>
  </mergeCells>
  <printOptions horizontalCentered="1" verticalCentered="1"/>
  <pageMargins left="0.3937007874015748" right="0.3937007874015748" top="0.3937007874015748" bottom="0.3937007874015748" header="0.31496062992125984" footer="0.31496062992125984"/>
  <pageSetup horizontalDpi="300" verticalDpi="3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H17"/>
  <sheetViews>
    <sheetView zoomScale="110" zoomScaleNormal="110" zoomScalePageLayoutView="0" workbookViewId="0" topLeftCell="A4">
      <selection activeCell="E18" sqref="E18"/>
    </sheetView>
  </sheetViews>
  <sheetFormatPr defaultColWidth="11.421875" defaultRowHeight="15"/>
  <cols>
    <col min="1" max="4" width="3.140625" style="202" customWidth="1"/>
    <col min="5" max="5" width="21.140625" style="21" customWidth="1"/>
    <col min="6" max="6" width="19.57421875" style="21" customWidth="1"/>
    <col min="7" max="7" width="6.00390625" style="49" customWidth="1"/>
    <col min="8" max="8" width="7.57421875" style="49" customWidth="1"/>
    <col min="9" max="9" width="12.8515625" style="21" customWidth="1"/>
    <col min="10" max="13" width="11.421875" style="21" customWidth="1"/>
    <col min="14" max="14" width="15.7109375" style="21" bestFit="1" customWidth="1"/>
    <col min="15" max="15" width="13.140625" style="21" bestFit="1" customWidth="1"/>
    <col min="16" max="19" width="11.421875" style="21" customWidth="1"/>
    <col min="20" max="20" width="13.421875" style="21" customWidth="1"/>
    <col min="21" max="21" width="13.7109375" style="21" customWidth="1"/>
    <col min="22" max="25" width="11.421875" style="21" customWidth="1"/>
    <col min="26" max="26" width="14.140625" style="21" customWidth="1"/>
    <col min="27" max="27" width="13.140625" style="21" customWidth="1"/>
    <col min="28" max="31" width="11.421875" style="21" customWidth="1"/>
    <col min="32" max="33" width="13.140625" style="21" customWidth="1"/>
    <col min="34" max="34" width="14.140625" style="21" bestFit="1" customWidth="1"/>
    <col min="35" max="16384" width="11.421875" style="21" customWidth="1"/>
  </cols>
  <sheetData>
    <row r="1" spans="1:34" ht="48" customHeight="1">
      <c r="A1" s="256" t="s">
        <v>505</v>
      </c>
      <c r="B1" s="256" t="s">
        <v>7</v>
      </c>
      <c r="C1" s="256" t="s">
        <v>1</v>
      </c>
      <c r="D1" s="256" t="s">
        <v>2</v>
      </c>
      <c r="E1" s="290" t="s">
        <v>8</v>
      </c>
      <c r="F1" s="290" t="s">
        <v>396</v>
      </c>
      <c r="G1" s="245" t="s">
        <v>10</v>
      </c>
      <c r="H1" s="245" t="s">
        <v>11</v>
      </c>
      <c r="I1" s="253" t="s">
        <v>319</v>
      </c>
      <c r="J1" s="235" t="s">
        <v>221</v>
      </c>
      <c r="K1" s="235"/>
      <c r="L1" s="235"/>
      <c r="M1" s="235"/>
      <c r="N1" s="235"/>
      <c r="O1" s="236"/>
      <c r="P1" s="234" t="s">
        <v>222</v>
      </c>
      <c r="Q1" s="235"/>
      <c r="R1" s="235"/>
      <c r="S1" s="235"/>
      <c r="T1" s="235"/>
      <c r="U1" s="236"/>
      <c r="V1" s="234" t="s">
        <v>223</v>
      </c>
      <c r="W1" s="235"/>
      <c r="X1" s="235"/>
      <c r="Y1" s="235"/>
      <c r="Z1" s="235"/>
      <c r="AA1" s="236"/>
      <c r="AB1" s="234" t="s">
        <v>224</v>
      </c>
      <c r="AC1" s="235"/>
      <c r="AD1" s="235"/>
      <c r="AE1" s="235"/>
      <c r="AF1" s="235"/>
      <c r="AG1" s="236"/>
      <c r="AH1" s="261" t="s">
        <v>225</v>
      </c>
    </row>
    <row r="2" spans="1:34" ht="9">
      <c r="A2" s="256"/>
      <c r="B2" s="256"/>
      <c r="C2" s="256"/>
      <c r="D2" s="256"/>
      <c r="E2" s="291"/>
      <c r="F2" s="291"/>
      <c r="G2" s="246"/>
      <c r="H2" s="246"/>
      <c r="I2" s="254"/>
      <c r="J2" s="238" t="s">
        <v>228</v>
      </c>
      <c r="K2" s="238"/>
      <c r="L2" s="238"/>
      <c r="M2" s="238"/>
      <c r="N2" s="238"/>
      <c r="O2" s="239"/>
      <c r="P2" s="237" t="s">
        <v>228</v>
      </c>
      <c r="Q2" s="238"/>
      <c r="R2" s="238"/>
      <c r="S2" s="238"/>
      <c r="T2" s="238"/>
      <c r="U2" s="239"/>
      <c r="V2" s="237" t="s">
        <v>228</v>
      </c>
      <c r="W2" s="238"/>
      <c r="X2" s="238"/>
      <c r="Y2" s="238"/>
      <c r="Z2" s="238"/>
      <c r="AA2" s="239"/>
      <c r="AB2" s="237" t="s">
        <v>228</v>
      </c>
      <c r="AC2" s="238"/>
      <c r="AD2" s="238"/>
      <c r="AE2" s="238"/>
      <c r="AF2" s="238"/>
      <c r="AG2" s="239"/>
      <c r="AH2" s="262"/>
    </row>
    <row r="3" spans="1:34" ht="9">
      <c r="A3" s="256"/>
      <c r="B3" s="256"/>
      <c r="C3" s="256"/>
      <c r="D3" s="256"/>
      <c r="E3" s="291"/>
      <c r="F3" s="291"/>
      <c r="G3" s="246"/>
      <c r="H3" s="246"/>
      <c r="I3" s="254"/>
      <c r="J3" s="22" t="s">
        <v>207</v>
      </c>
      <c r="K3" s="23"/>
      <c r="L3" s="23"/>
      <c r="M3" s="23"/>
      <c r="N3" s="240" t="s">
        <v>208</v>
      </c>
      <c r="O3" s="242" t="s">
        <v>220</v>
      </c>
      <c r="P3" s="22" t="s">
        <v>207</v>
      </c>
      <c r="Q3" s="23"/>
      <c r="R3" s="23"/>
      <c r="S3" s="23"/>
      <c r="T3" s="240" t="s">
        <v>208</v>
      </c>
      <c r="U3" s="242" t="s">
        <v>220</v>
      </c>
      <c r="V3" s="22" t="s">
        <v>207</v>
      </c>
      <c r="W3" s="23"/>
      <c r="X3" s="23"/>
      <c r="Y3" s="23"/>
      <c r="Z3" s="240" t="s">
        <v>208</v>
      </c>
      <c r="AA3" s="242" t="s">
        <v>220</v>
      </c>
      <c r="AB3" s="22" t="s">
        <v>207</v>
      </c>
      <c r="AC3" s="23"/>
      <c r="AD3" s="23"/>
      <c r="AE3" s="23"/>
      <c r="AF3" s="240" t="s">
        <v>208</v>
      </c>
      <c r="AG3" s="242" t="s">
        <v>220</v>
      </c>
      <c r="AH3" s="262"/>
    </row>
    <row r="4" spans="1:34" ht="9">
      <c r="A4" s="256"/>
      <c r="B4" s="256"/>
      <c r="C4" s="256"/>
      <c r="D4" s="256"/>
      <c r="E4" s="291"/>
      <c r="F4" s="291"/>
      <c r="G4" s="246"/>
      <c r="H4" s="246"/>
      <c r="I4" s="254"/>
      <c r="J4" s="24" t="s">
        <v>210</v>
      </c>
      <c r="K4" s="25"/>
      <c r="L4" s="25" t="s">
        <v>211</v>
      </c>
      <c r="M4" s="25"/>
      <c r="N4" s="241"/>
      <c r="O4" s="243"/>
      <c r="P4" s="24" t="s">
        <v>210</v>
      </c>
      <c r="Q4" s="25"/>
      <c r="R4" s="25" t="s">
        <v>211</v>
      </c>
      <c r="S4" s="25"/>
      <c r="T4" s="241"/>
      <c r="U4" s="243"/>
      <c r="V4" s="24" t="s">
        <v>210</v>
      </c>
      <c r="W4" s="25"/>
      <c r="X4" s="25" t="s">
        <v>211</v>
      </c>
      <c r="Y4" s="25"/>
      <c r="Z4" s="241"/>
      <c r="AA4" s="243"/>
      <c r="AB4" s="24" t="s">
        <v>210</v>
      </c>
      <c r="AC4" s="25"/>
      <c r="AD4" s="25" t="s">
        <v>211</v>
      </c>
      <c r="AE4" s="25"/>
      <c r="AF4" s="241"/>
      <c r="AG4" s="243"/>
      <c r="AH4" s="262"/>
    </row>
    <row r="5" spans="1:34" ht="45.75" customHeight="1">
      <c r="A5" s="256"/>
      <c r="B5" s="256"/>
      <c r="C5" s="256"/>
      <c r="D5" s="256"/>
      <c r="E5" s="292"/>
      <c r="F5" s="292"/>
      <c r="G5" s="247"/>
      <c r="H5" s="247"/>
      <c r="I5" s="255"/>
      <c r="J5" s="26" t="s">
        <v>212</v>
      </c>
      <c r="K5" s="27" t="s">
        <v>226</v>
      </c>
      <c r="L5" s="27" t="s">
        <v>227</v>
      </c>
      <c r="M5" s="27" t="s">
        <v>209</v>
      </c>
      <c r="N5" s="287"/>
      <c r="O5" s="244"/>
      <c r="P5" s="26" t="s">
        <v>212</v>
      </c>
      <c r="Q5" s="27" t="s">
        <v>226</v>
      </c>
      <c r="R5" s="27" t="s">
        <v>227</v>
      </c>
      <c r="S5" s="27" t="s">
        <v>209</v>
      </c>
      <c r="T5" s="287"/>
      <c r="U5" s="244"/>
      <c r="V5" s="26" t="s">
        <v>212</v>
      </c>
      <c r="W5" s="27" t="s">
        <v>226</v>
      </c>
      <c r="X5" s="27" t="s">
        <v>227</v>
      </c>
      <c r="Y5" s="27" t="s">
        <v>209</v>
      </c>
      <c r="Z5" s="287"/>
      <c r="AA5" s="244"/>
      <c r="AB5" s="26" t="s">
        <v>212</v>
      </c>
      <c r="AC5" s="27" t="s">
        <v>226</v>
      </c>
      <c r="AD5" s="27" t="s">
        <v>227</v>
      </c>
      <c r="AE5" s="27" t="s">
        <v>209</v>
      </c>
      <c r="AF5" s="287"/>
      <c r="AG5" s="244"/>
      <c r="AH5" s="263"/>
    </row>
    <row r="6" spans="1:34" ht="15" customHeight="1">
      <c r="A6" s="256">
        <v>4</v>
      </c>
      <c r="B6" s="256" t="s">
        <v>17</v>
      </c>
      <c r="C6" s="256">
        <v>12</v>
      </c>
      <c r="D6" s="256" t="s">
        <v>18</v>
      </c>
      <c r="E6" s="271" t="s">
        <v>19</v>
      </c>
      <c r="F6" s="155" t="s">
        <v>394</v>
      </c>
      <c r="G6" s="106">
        <v>0</v>
      </c>
      <c r="H6" s="106">
        <v>12</v>
      </c>
      <c r="I6" s="389" t="s">
        <v>285</v>
      </c>
      <c r="J6" s="350"/>
      <c r="K6" s="350"/>
      <c r="L6" s="350"/>
      <c r="M6" s="350"/>
      <c r="N6" s="350">
        <v>73000000</v>
      </c>
      <c r="O6" s="350">
        <f>SUM(J6:N7)</f>
        <v>73000000</v>
      </c>
      <c r="P6" s="350">
        <f>J6*1.03</f>
        <v>0</v>
      </c>
      <c r="Q6" s="350">
        <f>K6*1.03</f>
        <v>0</v>
      </c>
      <c r="R6" s="350">
        <f>L6*1.03</f>
        <v>0</v>
      </c>
      <c r="S6" s="350">
        <f>M6*1.03</f>
        <v>0</v>
      </c>
      <c r="T6" s="350">
        <f>N6*1.03</f>
        <v>75190000</v>
      </c>
      <c r="U6" s="350">
        <f>SUM(P6:T7)</f>
        <v>75190000</v>
      </c>
      <c r="V6" s="350">
        <f>P6*1.03</f>
        <v>0</v>
      </c>
      <c r="W6" s="350">
        <f>Q6*1.03</f>
        <v>0</v>
      </c>
      <c r="X6" s="350">
        <f>R6*1.03</f>
        <v>0</v>
      </c>
      <c r="Y6" s="350">
        <f>S6*1.03</f>
        <v>0</v>
      </c>
      <c r="Z6" s="350">
        <f>T6*1.03</f>
        <v>77445700</v>
      </c>
      <c r="AA6" s="350">
        <f>SUM(V6:Z7)</f>
        <v>77445700</v>
      </c>
      <c r="AB6" s="350">
        <f>V6*1.03</f>
        <v>0</v>
      </c>
      <c r="AC6" s="350">
        <f>W6*1.03</f>
        <v>0</v>
      </c>
      <c r="AD6" s="350">
        <f>X6*1.03</f>
        <v>0</v>
      </c>
      <c r="AE6" s="350">
        <f>Y6*1.03</f>
        <v>0</v>
      </c>
      <c r="AF6" s="350">
        <f>Z6*1.03</f>
        <v>79769071</v>
      </c>
      <c r="AG6" s="350">
        <f>SUM(AB6:AF7)</f>
        <v>79769071</v>
      </c>
      <c r="AH6" s="350">
        <f>O6+U6+AA6+AG6</f>
        <v>305404771</v>
      </c>
    </row>
    <row r="7" spans="1:34" ht="41.25" customHeight="1">
      <c r="A7" s="256"/>
      <c r="B7" s="256"/>
      <c r="C7" s="256"/>
      <c r="D7" s="256"/>
      <c r="E7" s="318"/>
      <c r="F7" s="53" t="s">
        <v>395</v>
      </c>
      <c r="G7" s="104">
        <v>0</v>
      </c>
      <c r="H7" s="104">
        <v>400</v>
      </c>
      <c r="I7" s="390"/>
      <c r="J7" s="352"/>
      <c r="K7" s="352"/>
      <c r="L7" s="352"/>
      <c r="M7" s="352"/>
      <c r="N7" s="352"/>
      <c r="O7" s="352"/>
      <c r="P7" s="352"/>
      <c r="Q7" s="352"/>
      <c r="R7" s="352"/>
      <c r="S7" s="352"/>
      <c r="T7" s="352"/>
      <c r="U7" s="352"/>
      <c r="V7" s="352"/>
      <c r="W7" s="352"/>
      <c r="X7" s="352"/>
      <c r="Y7" s="352"/>
      <c r="Z7" s="352"/>
      <c r="AA7" s="352"/>
      <c r="AB7" s="352"/>
      <c r="AC7" s="352"/>
      <c r="AD7" s="352"/>
      <c r="AE7" s="352"/>
      <c r="AF7" s="352"/>
      <c r="AG7" s="352"/>
      <c r="AH7" s="352"/>
    </row>
    <row r="8" spans="1:34" ht="27" customHeight="1">
      <c r="A8" s="256"/>
      <c r="B8" s="256"/>
      <c r="C8" s="256"/>
      <c r="D8" s="256"/>
      <c r="E8" s="58" t="s">
        <v>152</v>
      </c>
      <c r="F8" s="58" t="s">
        <v>397</v>
      </c>
      <c r="G8" s="42">
        <v>0</v>
      </c>
      <c r="H8" s="42">
        <v>1</v>
      </c>
      <c r="I8" s="280" t="s">
        <v>286</v>
      </c>
      <c r="J8" s="350"/>
      <c r="K8" s="350"/>
      <c r="L8" s="350"/>
      <c r="M8" s="350"/>
      <c r="N8" s="350">
        <v>1000000</v>
      </c>
      <c r="O8" s="350">
        <f>SUM(J8:N9)</f>
        <v>1000000</v>
      </c>
      <c r="P8" s="350">
        <f>J8*1.03</f>
        <v>0</v>
      </c>
      <c r="Q8" s="350">
        <f>K8*1.03</f>
        <v>0</v>
      </c>
      <c r="R8" s="350">
        <f>L8*1.03</f>
        <v>0</v>
      </c>
      <c r="S8" s="350">
        <f>M8*1.03</f>
        <v>0</v>
      </c>
      <c r="T8" s="350">
        <f>N8*1.03</f>
        <v>1030000</v>
      </c>
      <c r="U8" s="350">
        <f>SUM(P8:T9)</f>
        <v>1030000</v>
      </c>
      <c r="V8" s="350">
        <f>P8*1.03</f>
        <v>0</v>
      </c>
      <c r="W8" s="350">
        <f>Q8*1.03</f>
        <v>0</v>
      </c>
      <c r="X8" s="350">
        <f>R8*1.03</f>
        <v>0</v>
      </c>
      <c r="Y8" s="350">
        <f>S8*1.03</f>
        <v>0</v>
      </c>
      <c r="Z8" s="350">
        <f>T8*1.03</f>
        <v>1060900</v>
      </c>
      <c r="AA8" s="350">
        <f>SUM(V8:Z9)</f>
        <v>1060900</v>
      </c>
      <c r="AB8" s="350">
        <f>V8*1.03</f>
        <v>0</v>
      </c>
      <c r="AC8" s="350">
        <f>W8*1.03</f>
        <v>0</v>
      </c>
      <c r="AD8" s="350">
        <f>X8*1.03</f>
        <v>0</v>
      </c>
      <c r="AE8" s="350">
        <f>Y8*1.03</f>
        <v>0</v>
      </c>
      <c r="AF8" s="350">
        <f>Z8*1.03</f>
        <v>1092727</v>
      </c>
      <c r="AG8" s="350">
        <f>SUM(AB8:AF9)</f>
        <v>1092727</v>
      </c>
      <c r="AH8" s="350">
        <f>O8+U8+AA8+AG8</f>
        <v>4183627</v>
      </c>
    </row>
    <row r="9" spans="1:34" ht="37.5" customHeight="1">
      <c r="A9" s="256"/>
      <c r="B9" s="256"/>
      <c r="C9" s="256"/>
      <c r="D9" s="256"/>
      <c r="E9" s="204" t="s">
        <v>154</v>
      </c>
      <c r="F9" s="204" t="s">
        <v>398</v>
      </c>
      <c r="G9" s="42">
        <v>0</v>
      </c>
      <c r="H9" s="42">
        <v>4</v>
      </c>
      <c r="I9" s="369"/>
      <c r="J9" s="352"/>
      <c r="K9" s="352"/>
      <c r="L9" s="352"/>
      <c r="M9" s="352"/>
      <c r="N9" s="352"/>
      <c r="O9" s="352"/>
      <c r="P9" s="352"/>
      <c r="Q9" s="352"/>
      <c r="R9" s="352"/>
      <c r="S9" s="352"/>
      <c r="T9" s="352"/>
      <c r="U9" s="352"/>
      <c r="V9" s="352"/>
      <c r="W9" s="352"/>
      <c r="X9" s="352"/>
      <c r="Y9" s="352"/>
      <c r="Z9" s="352"/>
      <c r="AA9" s="352"/>
      <c r="AB9" s="352"/>
      <c r="AC9" s="352"/>
      <c r="AD9" s="352"/>
      <c r="AE9" s="352"/>
      <c r="AF9" s="352"/>
      <c r="AG9" s="352"/>
      <c r="AH9" s="352"/>
    </row>
    <row r="10" spans="1:34" ht="36" customHeight="1">
      <c r="A10" s="256"/>
      <c r="B10" s="256"/>
      <c r="C10" s="256"/>
      <c r="D10" s="256"/>
      <c r="E10" s="178" t="s">
        <v>153</v>
      </c>
      <c r="F10" s="178" t="s">
        <v>399</v>
      </c>
      <c r="G10" s="199">
        <v>0</v>
      </c>
      <c r="H10" s="199">
        <v>1</v>
      </c>
      <c r="I10" s="370" t="s">
        <v>287</v>
      </c>
      <c r="J10" s="350"/>
      <c r="K10" s="350"/>
      <c r="L10" s="350"/>
      <c r="M10" s="350"/>
      <c r="N10" s="350">
        <v>3000000</v>
      </c>
      <c r="O10" s="350">
        <f>SUM(J10:N10)</f>
        <v>3000000</v>
      </c>
      <c r="P10" s="350">
        <f>J10*1.03</f>
        <v>0</v>
      </c>
      <c r="Q10" s="350">
        <f aca="true" t="shared" si="0" ref="Q10:T15">K10*1.03</f>
        <v>0</v>
      </c>
      <c r="R10" s="350">
        <f t="shared" si="0"/>
        <v>0</v>
      </c>
      <c r="S10" s="350">
        <f t="shared" si="0"/>
        <v>0</v>
      </c>
      <c r="T10" s="350">
        <f t="shared" si="0"/>
        <v>3090000</v>
      </c>
      <c r="U10" s="350">
        <f>SUM(P10:T10)</f>
        <v>3090000</v>
      </c>
      <c r="V10" s="350">
        <f aca="true" t="shared" si="1" ref="V10:Z15">P10*1.03</f>
        <v>0</v>
      </c>
      <c r="W10" s="350">
        <f t="shared" si="1"/>
        <v>0</v>
      </c>
      <c r="X10" s="350">
        <f t="shared" si="1"/>
        <v>0</v>
      </c>
      <c r="Y10" s="350">
        <f t="shared" si="1"/>
        <v>0</v>
      </c>
      <c r="Z10" s="350">
        <f t="shared" si="1"/>
        <v>3182700</v>
      </c>
      <c r="AA10" s="350">
        <f>SUM(V10:Z10)</f>
        <v>3182700</v>
      </c>
      <c r="AB10" s="350">
        <f aca="true" t="shared" si="2" ref="AB10:AF15">V10*1.03</f>
        <v>0</v>
      </c>
      <c r="AC10" s="350">
        <f t="shared" si="2"/>
        <v>0</v>
      </c>
      <c r="AD10" s="350">
        <f t="shared" si="2"/>
        <v>0</v>
      </c>
      <c r="AE10" s="350">
        <f t="shared" si="2"/>
        <v>0</v>
      </c>
      <c r="AF10" s="350">
        <f t="shared" si="2"/>
        <v>3278181</v>
      </c>
      <c r="AG10" s="350">
        <f>SUM(AB10:AF10)</f>
        <v>3278181</v>
      </c>
      <c r="AH10" s="350">
        <f>O10+U10+AA10+AG10</f>
        <v>12550881</v>
      </c>
    </row>
    <row r="11" spans="1:34" ht="36">
      <c r="A11" s="256"/>
      <c r="B11" s="256"/>
      <c r="C11" s="256"/>
      <c r="D11" s="256"/>
      <c r="E11" s="157" t="s">
        <v>509</v>
      </c>
      <c r="F11" s="157" t="s">
        <v>510</v>
      </c>
      <c r="G11" s="161">
        <v>1</v>
      </c>
      <c r="H11" s="161">
        <v>3</v>
      </c>
      <c r="I11" s="371"/>
      <c r="J11" s="352"/>
      <c r="K11" s="352"/>
      <c r="L11" s="352"/>
      <c r="M11" s="352"/>
      <c r="N11" s="352"/>
      <c r="O11" s="352"/>
      <c r="P11" s="352"/>
      <c r="Q11" s="352"/>
      <c r="R11" s="352"/>
      <c r="S11" s="352"/>
      <c r="T11" s="352"/>
      <c r="U11" s="352"/>
      <c r="V11" s="352"/>
      <c r="W11" s="352"/>
      <c r="X11" s="352"/>
      <c r="Y11" s="352"/>
      <c r="Z11" s="352"/>
      <c r="AA11" s="352"/>
      <c r="AB11" s="352"/>
      <c r="AC11" s="352"/>
      <c r="AD11" s="352"/>
      <c r="AE11" s="352"/>
      <c r="AF11" s="352"/>
      <c r="AG11" s="352"/>
      <c r="AH11" s="352"/>
    </row>
    <row r="12" spans="1:34" ht="36">
      <c r="A12" s="256"/>
      <c r="B12" s="256"/>
      <c r="C12" s="256"/>
      <c r="D12" s="256"/>
      <c r="E12" s="44" t="s">
        <v>39</v>
      </c>
      <c r="F12" s="44" t="s">
        <v>400</v>
      </c>
      <c r="G12" s="181">
        <v>0</v>
      </c>
      <c r="H12" s="181">
        <v>6</v>
      </c>
      <c r="I12" s="67" t="s">
        <v>288</v>
      </c>
      <c r="J12" s="165"/>
      <c r="K12" s="165"/>
      <c r="L12" s="165"/>
      <c r="M12" s="165"/>
      <c r="N12" s="165">
        <v>2000000</v>
      </c>
      <c r="O12" s="165">
        <f>SUM(J12:N12)</f>
        <v>2000000</v>
      </c>
      <c r="P12" s="165">
        <f>J12*1.03</f>
        <v>0</v>
      </c>
      <c r="Q12" s="165">
        <f t="shared" si="0"/>
        <v>0</v>
      </c>
      <c r="R12" s="165">
        <f t="shared" si="0"/>
        <v>0</v>
      </c>
      <c r="S12" s="165">
        <f t="shared" si="0"/>
        <v>0</v>
      </c>
      <c r="T12" s="165">
        <f t="shared" si="0"/>
        <v>2060000</v>
      </c>
      <c r="U12" s="165">
        <f>SUM(P12:T12)</f>
        <v>2060000</v>
      </c>
      <c r="V12" s="165">
        <f t="shared" si="1"/>
        <v>0</v>
      </c>
      <c r="W12" s="165">
        <f t="shared" si="1"/>
        <v>0</v>
      </c>
      <c r="X12" s="165">
        <f t="shared" si="1"/>
        <v>0</v>
      </c>
      <c r="Y12" s="165">
        <f t="shared" si="1"/>
        <v>0</v>
      </c>
      <c r="Z12" s="165">
        <f t="shared" si="1"/>
        <v>2121800</v>
      </c>
      <c r="AA12" s="165">
        <f>SUM(V12:Z12)</f>
        <v>2121800</v>
      </c>
      <c r="AB12" s="165">
        <f t="shared" si="2"/>
        <v>0</v>
      </c>
      <c r="AC12" s="165">
        <f t="shared" si="2"/>
        <v>0</v>
      </c>
      <c r="AD12" s="165">
        <f t="shared" si="2"/>
        <v>0</v>
      </c>
      <c r="AE12" s="165">
        <f t="shared" si="2"/>
        <v>0</v>
      </c>
      <c r="AF12" s="165">
        <f t="shared" si="2"/>
        <v>2185454</v>
      </c>
      <c r="AG12" s="165">
        <f>SUM(AB12:AF12)</f>
        <v>2185454</v>
      </c>
      <c r="AH12" s="165">
        <f>O12+U12+AA12+AG12</f>
        <v>8367254</v>
      </c>
    </row>
    <row r="13" spans="1:34" ht="45">
      <c r="A13" s="256"/>
      <c r="B13" s="256"/>
      <c r="C13" s="256"/>
      <c r="D13" s="256"/>
      <c r="E13" s="58" t="s">
        <v>112</v>
      </c>
      <c r="F13" s="58" t="s">
        <v>401</v>
      </c>
      <c r="G13" s="200">
        <v>0</v>
      </c>
      <c r="H13" s="200">
        <v>60</v>
      </c>
      <c r="I13" s="72" t="s">
        <v>289</v>
      </c>
      <c r="J13" s="165"/>
      <c r="K13" s="165"/>
      <c r="L13" s="165"/>
      <c r="M13" s="165"/>
      <c r="N13" s="165">
        <v>1000000</v>
      </c>
      <c r="O13" s="165">
        <f>SUM(J13:N13)</f>
        <v>1000000</v>
      </c>
      <c r="P13" s="165">
        <f>J13*1.03</f>
        <v>0</v>
      </c>
      <c r="Q13" s="165">
        <f t="shared" si="0"/>
        <v>0</v>
      </c>
      <c r="R13" s="165">
        <f t="shared" si="0"/>
        <v>0</v>
      </c>
      <c r="S13" s="165">
        <f t="shared" si="0"/>
        <v>0</v>
      </c>
      <c r="T13" s="165">
        <f t="shared" si="0"/>
        <v>1030000</v>
      </c>
      <c r="U13" s="165">
        <f>SUM(P13:T13)</f>
        <v>1030000</v>
      </c>
      <c r="V13" s="165">
        <f t="shared" si="1"/>
        <v>0</v>
      </c>
      <c r="W13" s="165">
        <f t="shared" si="1"/>
        <v>0</v>
      </c>
      <c r="X13" s="165">
        <f t="shared" si="1"/>
        <v>0</v>
      </c>
      <c r="Y13" s="165">
        <f t="shared" si="1"/>
        <v>0</v>
      </c>
      <c r="Z13" s="165">
        <f t="shared" si="1"/>
        <v>1060900</v>
      </c>
      <c r="AA13" s="165">
        <f>SUM(V13:Z13)</f>
        <v>1060900</v>
      </c>
      <c r="AB13" s="165">
        <f t="shared" si="2"/>
        <v>0</v>
      </c>
      <c r="AC13" s="165">
        <f t="shared" si="2"/>
        <v>0</v>
      </c>
      <c r="AD13" s="165">
        <f t="shared" si="2"/>
        <v>0</v>
      </c>
      <c r="AE13" s="165">
        <f t="shared" si="2"/>
        <v>0</v>
      </c>
      <c r="AF13" s="165">
        <f t="shared" si="2"/>
        <v>1092727</v>
      </c>
      <c r="AG13" s="165">
        <f>SUM(AB13:AF13)</f>
        <v>1092727</v>
      </c>
      <c r="AH13" s="165">
        <f>O13+U13+AA13+AG13</f>
        <v>4183627</v>
      </c>
    </row>
    <row r="14" spans="1:34" ht="36.75" customHeight="1">
      <c r="A14" s="256"/>
      <c r="B14" s="256"/>
      <c r="C14" s="256"/>
      <c r="D14" s="256"/>
      <c r="E14" s="58" t="s">
        <v>57</v>
      </c>
      <c r="F14" s="58" t="s">
        <v>402</v>
      </c>
      <c r="G14" s="177" t="s">
        <v>28</v>
      </c>
      <c r="H14" s="201">
        <v>200</v>
      </c>
      <c r="I14" s="67" t="s">
        <v>290</v>
      </c>
      <c r="J14" s="165"/>
      <c r="K14" s="165"/>
      <c r="L14" s="165"/>
      <c r="M14" s="165"/>
      <c r="N14" s="165">
        <v>2000000</v>
      </c>
      <c r="O14" s="165">
        <f>SUM(J14:N14)</f>
        <v>2000000</v>
      </c>
      <c r="P14" s="165">
        <f>J14*1.03</f>
        <v>0</v>
      </c>
      <c r="Q14" s="165">
        <f t="shared" si="0"/>
        <v>0</v>
      </c>
      <c r="R14" s="165">
        <f t="shared" si="0"/>
        <v>0</v>
      </c>
      <c r="S14" s="165">
        <f t="shared" si="0"/>
        <v>0</v>
      </c>
      <c r="T14" s="165">
        <f t="shared" si="0"/>
        <v>2060000</v>
      </c>
      <c r="U14" s="165">
        <f>SUM(P14:T14)</f>
        <v>2060000</v>
      </c>
      <c r="V14" s="165">
        <f t="shared" si="1"/>
        <v>0</v>
      </c>
      <c r="W14" s="165">
        <f t="shared" si="1"/>
        <v>0</v>
      </c>
      <c r="X14" s="165">
        <f t="shared" si="1"/>
        <v>0</v>
      </c>
      <c r="Y14" s="165">
        <f t="shared" si="1"/>
        <v>0</v>
      </c>
      <c r="Z14" s="165">
        <f t="shared" si="1"/>
        <v>2121800</v>
      </c>
      <c r="AA14" s="165">
        <f>SUM(V14:Z14)</f>
        <v>2121800</v>
      </c>
      <c r="AB14" s="165">
        <f t="shared" si="2"/>
        <v>0</v>
      </c>
      <c r="AC14" s="165">
        <f t="shared" si="2"/>
        <v>0</v>
      </c>
      <c r="AD14" s="165">
        <f t="shared" si="2"/>
        <v>0</v>
      </c>
      <c r="AE14" s="165">
        <f t="shared" si="2"/>
        <v>0</v>
      </c>
      <c r="AF14" s="165">
        <f t="shared" si="2"/>
        <v>2185454</v>
      </c>
      <c r="AG14" s="165">
        <f>SUM(AB14:AF14)</f>
        <v>2185454</v>
      </c>
      <c r="AH14" s="165">
        <f>O14+U14+AA14+AG14</f>
        <v>8367254</v>
      </c>
    </row>
    <row r="15" spans="1:34" ht="45">
      <c r="A15" s="256"/>
      <c r="B15" s="256"/>
      <c r="C15" s="256"/>
      <c r="D15" s="256"/>
      <c r="E15" s="195" t="s">
        <v>155</v>
      </c>
      <c r="F15" s="195" t="s">
        <v>403</v>
      </c>
      <c r="G15" s="42">
        <v>0</v>
      </c>
      <c r="H15" s="183">
        <v>8000</v>
      </c>
      <c r="I15" s="41" t="s">
        <v>291</v>
      </c>
      <c r="J15" s="165"/>
      <c r="K15" s="165"/>
      <c r="L15" s="165"/>
      <c r="M15" s="165"/>
      <c r="N15" s="165">
        <v>2000000</v>
      </c>
      <c r="O15" s="165">
        <f>SUM(J15:N15)</f>
        <v>2000000</v>
      </c>
      <c r="P15" s="165">
        <f>J15*1.03</f>
        <v>0</v>
      </c>
      <c r="Q15" s="165">
        <f t="shared" si="0"/>
        <v>0</v>
      </c>
      <c r="R15" s="165">
        <f t="shared" si="0"/>
        <v>0</v>
      </c>
      <c r="S15" s="165">
        <f t="shared" si="0"/>
        <v>0</v>
      </c>
      <c r="T15" s="165">
        <f t="shared" si="0"/>
        <v>2060000</v>
      </c>
      <c r="U15" s="165">
        <f>SUM(P15:T15)</f>
        <v>2060000</v>
      </c>
      <c r="V15" s="165">
        <f t="shared" si="1"/>
        <v>0</v>
      </c>
      <c r="W15" s="165">
        <f t="shared" si="1"/>
        <v>0</v>
      </c>
      <c r="X15" s="165">
        <f t="shared" si="1"/>
        <v>0</v>
      </c>
      <c r="Y15" s="165">
        <f t="shared" si="1"/>
        <v>0</v>
      </c>
      <c r="Z15" s="165">
        <f t="shared" si="1"/>
        <v>2121800</v>
      </c>
      <c r="AA15" s="165">
        <f>SUM(V15:Z15)</f>
        <v>2121800</v>
      </c>
      <c r="AB15" s="165">
        <f t="shared" si="2"/>
        <v>0</v>
      </c>
      <c r="AC15" s="165">
        <f t="shared" si="2"/>
        <v>0</v>
      </c>
      <c r="AD15" s="165">
        <f t="shared" si="2"/>
        <v>0</v>
      </c>
      <c r="AE15" s="165">
        <f t="shared" si="2"/>
        <v>0</v>
      </c>
      <c r="AF15" s="165">
        <f t="shared" si="2"/>
        <v>2185454</v>
      </c>
      <c r="AG15" s="165">
        <f>SUM(AB15:AF15)</f>
        <v>2185454</v>
      </c>
      <c r="AH15" s="165">
        <f>O15+U15+AA15+AG15</f>
        <v>8367254</v>
      </c>
    </row>
    <row r="17" ht="9">
      <c r="AH17" s="50">
        <f>SUM(AH6:AH16)</f>
        <v>351424668</v>
      </c>
    </row>
  </sheetData>
  <sheetProtection/>
  <mergeCells count="109">
    <mergeCell ref="I10:I11"/>
    <mergeCell ref="J10:J11"/>
    <mergeCell ref="O10:O11"/>
    <mergeCell ref="AH1:AH5"/>
    <mergeCell ref="J2:O2"/>
    <mergeCell ref="P2:U2"/>
    <mergeCell ref="V2:AA2"/>
    <mergeCell ref="AB2:AG2"/>
    <mergeCell ref="N3:N5"/>
    <mergeCell ref="Z3:Z5"/>
    <mergeCell ref="O3:O5"/>
    <mergeCell ref="AA3:AA5"/>
    <mergeCell ref="AF3:AF5"/>
    <mergeCell ref="J1:O1"/>
    <mergeCell ref="P1:U1"/>
    <mergeCell ref="V1:AA1"/>
    <mergeCell ref="AB1:AG1"/>
    <mergeCell ref="AG3:AG5"/>
    <mergeCell ref="T3:T5"/>
    <mergeCell ref="U3:U5"/>
    <mergeCell ref="M6:M7"/>
    <mergeCell ref="N6:N7"/>
    <mergeCell ref="O6:O7"/>
    <mergeCell ref="P6:P7"/>
    <mergeCell ref="Q6:Q7"/>
    <mergeCell ref="E1:E5"/>
    <mergeCell ref="G1:G5"/>
    <mergeCell ref="H1:H5"/>
    <mergeCell ref="I1:I5"/>
    <mergeCell ref="F1:F5"/>
    <mergeCell ref="AC6:AC7"/>
    <mergeCell ref="R6:R7"/>
    <mergeCell ref="S6:S7"/>
    <mergeCell ref="T6:T7"/>
    <mergeCell ref="U6:U7"/>
    <mergeCell ref="V6:V7"/>
    <mergeCell ref="W6:W7"/>
    <mergeCell ref="AE6:AE7"/>
    <mergeCell ref="AF6:AF7"/>
    <mergeCell ref="AG6:AG7"/>
    <mergeCell ref="AH6:AH7"/>
    <mergeCell ref="I8:I9"/>
    <mergeCell ref="J8:J9"/>
    <mergeCell ref="K8:K9"/>
    <mergeCell ref="L8:L9"/>
    <mergeCell ref="M8:M9"/>
    <mergeCell ref="X6:X7"/>
    <mergeCell ref="O8:O9"/>
    <mergeCell ref="P8:P9"/>
    <mergeCell ref="Q8:Q9"/>
    <mergeCell ref="R8:R9"/>
    <mergeCell ref="S8:S9"/>
    <mergeCell ref="AD6:AD7"/>
    <mergeCell ref="Y6:Y7"/>
    <mergeCell ref="Z6:Z7"/>
    <mergeCell ref="AA6:AA7"/>
    <mergeCell ref="AB6:AB7"/>
    <mergeCell ref="T8:T9"/>
    <mergeCell ref="U8:U9"/>
    <mergeCell ref="V8:V9"/>
    <mergeCell ref="W8:W9"/>
    <mergeCell ref="X8:X9"/>
    <mergeCell ref="Y8:Y9"/>
    <mergeCell ref="AF8:AF9"/>
    <mergeCell ref="AG8:AG9"/>
    <mergeCell ref="AH8:AH9"/>
    <mergeCell ref="Z8:Z9"/>
    <mergeCell ref="AA8:AA9"/>
    <mergeCell ref="AB8:AB9"/>
    <mergeCell ref="AC8:AC9"/>
    <mergeCell ref="AD8:AD9"/>
    <mergeCell ref="AE8:AE9"/>
    <mergeCell ref="D1:D5"/>
    <mergeCell ref="C1:C5"/>
    <mergeCell ref="B1:B5"/>
    <mergeCell ref="A1:A5"/>
    <mergeCell ref="D6:D15"/>
    <mergeCell ref="C6:C15"/>
    <mergeCell ref="B6:B15"/>
    <mergeCell ref="A6:A15"/>
    <mergeCell ref="K10:K11"/>
    <mergeCell ref="L10:L11"/>
    <mergeCell ref="M10:M11"/>
    <mergeCell ref="N10:N11"/>
    <mergeCell ref="K6:K7"/>
    <mergeCell ref="E6:E7"/>
    <mergeCell ref="I6:I7"/>
    <mergeCell ref="J6:J7"/>
    <mergeCell ref="N8:N9"/>
    <mergeCell ref="L6:L7"/>
    <mergeCell ref="P10:P11"/>
    <mergeCell ref="Q10:Q11"/>
    <mergeCell ref="R10:R11"/>
    <mergeCell ref="S10:S11"/>
    <mergeCell ref="T10:T11"/>
    <mergeCell ref="U10:U11"/>
    <mergeCell ref="V10:V11"/>
    <mergeCell ref="W10:W11"/>
    <mergeCell ref="X10:X11"/>
    <mergeCell ref="Y10:Y11"/>
    <mergeCell ref="Z10:Z11"/>
    <mergeCell ref="AA10:AA11"/>
    <mergeCell ref="AH10:AH11"/>
    <mergeCell ref="AB10:AB11"/>
    <mergeCell ref="AC10:AC11"/>
    <mergeCell ref="AD10:AD11"/>
    <mergeCell ref="AE10:AE11"/>
    <mergeCell ref="AF10:AF11"/>
    <mergeCell ref="AG10:AG11"/>
  </mergeCells>
  <printOptions horizontalCentered="1" verticalCentered="1"/>
  <pageMargins left="0.3937007874015748" right="0.3937007874015748" top="0.7480314960629921" bottom="0.7480314960629921" header="0.31496062992125984" footer="0.31496062992125984"/>
  <pageSetup horizontalDpi="300" verticalDpi="300" orientation="landscape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I12"/>
  <sheetViews>
    <sheetView zoomScalePageLayoutView="0" workbookViewId="0" topLeftCell="A1">
      <selection activeCell="D6" sqref="D6:D7"/>
    </sheetView>
  </sheetViews>
  <sheetFormatPr defaultColWidth="11.421875" defaultRowHeight="15"/>
  <cols>
    <col min="1" max="1" width="3.57421875" style="202" customWidth="1"/>
    <col min="2" max="2" width="3.7109375" style="202" customWidth="1"/>
    <col min="3" max="3" width="5.140625" style="202" customWidth="1"/>
    <col min="4" max="4" width="4.421875" style="202" customWidth="1"/>
    <col min="5" max="5" width="8.28125" style="21" customWidth="1"/>
    <col min="6" max="6" width="8.7109375" style="21" customWidth="1"/>
    <col min="7" max="7" width="25.140625" style="21" bestFit="1" customWidth="1"/>
    <col min="8" max="8" width="6.57421875" style="49" bestFit="1" customWidth="1"/>
    <col min="9" max="9" width="6.00390625" style="49" bestFit="1" customWidth="1"/>
    <col min="10" max="14" width="11.421875" style="21" customWidth="1"/>
    <col min="15" max="15" width="12.421875" style="21" bestFit="1" customWidth="1"/>
    <col min="16" max="16" width="13.28125" style="21" bestFit="1" customWidth="1"/>
    <col min="17" max="20" width="11.421875" style="21" customWidth="1"/>
    <col min="21" max="21" width="12.7109375" style="21" customWidth="1"/>
    <col min="22" max="22" width="12.00390625" style="21" customWidth="1"/>
    <col min="23" max="26" width="11.421875" style="21" customWidth="1"/>
    <col min="27" max="27" width="13.28125" style="21" customWidth="1"/>
    <col min="28" max="28" width="12.7109375" style="21" customWidth="1"/>
    <col min="29" max="32" width="11.421875" style="21" customWidth="1"/>
    <col min="33" max="33" width="14.00390625" style="21" customWidth="1"/>
    <col min="34" max="35" width="12.140625" style="21" bestFit="1" customWidth="1"/>
    <col min="36" max="16384" width="11.421875" style="21" customWidth="1"/>
  </cols>
  <sheetData>
    <row r="1" spans="1:35" ht="15" customHeight="1">
      <c r="A1" s="312" t="s">
        <v>505</v>
      </c>
      <c r="B1" s="312" t="s">
        <v>7</v>
      </c>
      <c r="C1" s="312" t="s">
        <v>1</v>
      </c>
      <c r="D1" s="309" t="s">
        <v>2</v>
      </c>
      <c r="E1" s="290" t="s">
        <v>7</v>
      </c>
      <c r="F1" s="290" t="s">
        <v>2</v>
      </c>
      <c r="G1" s="290" t="s">
        <v>8</v>
      </c>
      <c r="H1" s="245" t="s">
        <v>10</v>
      </c>
      <c r="I1" s="245" t="s">
        <v>11</v>
      </c>
      <c r="J1" s="253" t="s">
        <v>319</v>
      </c>
      <c r="K1" s="235" t="s">
        <v>221</v>
      </c>
      <c r="L1" s="235"/>
      <c r="M1" s="235"/>
      <c r="N1" s="235"/>
      <c r="O1" s="235"/>
      <c r="P1" s="236"/>
      <c r="Q1" s="234" t="s">
        <v>222</v>
      </c>
      <c r="R1" s="235"/>
      <c r="S1" s="235"/>
      <c r="T1" s="235"/>
      <c r="U1" s="235"/>
      <c r="V1" s="236"/>
      <c r="W1" s="234" t="s">
        <v>223</v>
      </c>
      <c r="X1" s="235"/>
      <c r="Y1" s="235"/>
      <c r="Z1" s="235"/>
      <c r="AA1" s="235"/>
      <c r="AB1" s="236"/>
      <c r="AC1" s="234" t="s">
        <v>224</v>
      </c>
      <c r="AD1" s="235"/>
      <c r="AE1" s="235"/>
      <c r="AF1" s="235"/>
      <c r="AG1" s="235"/>
      <c r="AH1" s="236"/>
      <c r="AI1" s="261" t="s">
        <v>225</v>
      </c>
    </row>
    <row r="2" spans="1:35" ht="12.75" customHeight="1">
      <c r="A2" s="313"/>
      <c r="B2" s="313"/>
      <c r="C2" s="313"/>
      <c r="D2" s="310"/>
      <c r="E2" s="291"/>
      <c r="F2" s="291"/>
      <c r="G2" s="291"/>
      <c r="H2" s="246"/>
      <c r="I2" s="246"/>
      <c r="J2" s="254"/>
      <c r="K2" s="238" t="s">
        <v>228</v>
      </c>
      <c r="L2" s="238"/>
      <c r="M2" s="238"/>
      <c r="N2" s="238"/>
      <c r="O2" s="238"/>
      <c r="P2" s="239"/>
      <c r="Q2" s="237" t="s">
        <v>228</v>
      </c>
      <c r="R2" s="238"/>
      <c r="S2" s="238"/>
      <c r="T2" s="238"/>
      <c r="U2" s="238"/>
      <c r="V2" s="239"/>
      <c r="W2" s="237" t="s">
        <v>228</v>
      </c>
      <c r="X2" s="238"/>
      <c r="Y2" s="238"/>
      <c r="Z2" s="238"/>
      <c r="AA2" s="238"/>
      <c r="AB2" s="239"/>
      <c r="AC2" s="237" t="s">
        <v>228</v>
      </c>
      <c r="AD2" s="238"/>
      <c r="AE2" s="238"/>
      <c r="AF2" s="238"/>
      <c r="AG2" s="238"/>
      <c r="AH2" s="239"/>
      <c r="AI2" s="262"/>
    </row>
    <row r="3" spans="1:35" ht="9">
      <c r="A3" s="313"/>
      <c r="B3" s="313"/>
      <c r="C3" s="313"/>
      <c r="D3" s="310"/>
      <c r="E3" s="291"/>
      <c r="F3" s="291"/>
      <c r="G3" s="291"/>
      <c r="H3" s="246"/>
      <c r="I3" s="246"/>
      <c r="J3" s="254"/>
      <c r="K3" s="22" t="s">
        <v>207</v>
      </c>
      <c r="L3" s="23"/>
      <c r="M3" s="23"/>
      <c r="N3" s="23"/>
      <c r="O3" s="240" t="s">
        <v>208</v>
      </c>
      <c r="P3" s="242" t="s">
        <v>220</v>
      </c>
      <c r="Q3" s="22" t="s">
        <v>207</v>
      </c>
      <c r="R3" s="23"/>
      <c r="S3" s="23"/>
      <c r="T3" s="23"/>
      <c r="U3" s="240" t="s">
        <v>208</v>
      </c>
      <c r="V3" s="242" t="s">
        <v>220</v>
      </c>
      <c r="W3" s="22" t="s">
        <v>207</v>
      </c>
      <c r="X3" s="23"/>
      <c r="Y3" s="23"/>
      <c r="Z3" s="23"/>
      <c r="AA3" s="240" t="s">
        <v>208</v>
      </c>
      <c r="AB3" s="242" t="s">
        <v>220</v>
      </c>
      <c r="AC3" s="22" t="s">
        <v>207</v>
      </c>
      <c r="AD3" s="23"/>
      <c r="AE3" s="23"/>
      <c r="AF3" s="23"/>
      <c r="AG3" s="240" t="s">
        <v>208</v>
      </c>
      <c r="AH3" s="242" t="s">
        <v>220</v>
      </c>
      <c r="AI3" s="262"/>
    </row>
    <row r="4" spans="1:35" ht="9">
      <c r="A4" s="313"/>
      <c r="B4" s="313"/>
      <c r="C4" s="313"/>
      <c r="D4" s="310"/>
      <c r="E4" s="291"/>
      <c r="F4" s="291"/>
      <c r="G4" s="291"/>
      <c r="H4" s="246"/>
      <c r="I4" s="246"/>
      <c r="J4" s="254"/>
      <c r="K4" s="24" t="s">
        <v>210</v>
      </c>
      <c r="L4" s="25"/>
      <c r="M4" s="25" t="s">
        <v>211</v>
      </c>
      <c r="N4" s="25"/>
      <c r="O4" s="241"/>
      <c r="P4" s="243"/>
      <c r="Q4" s="24" t="s">
        <v>210</v>
      </c>
      <c r="R4" s="25"/>
      <c r="S4" s="25" t="s">
        <v>211</v>
      </c>
      <c r="T4" s="25"/>
      <c r="U4" s="241"/>
      <c r="V4" s="243"/>
      <c r="W4" s="24" t="s">
        <v>210</v>
      </c>
      <c r="X4" s="25"/>
      <c r="Y4" s="25" t="s">
        <v>211</v>
      </c>
      <c r="Z4" s="25"/>
      <c r="AA4" s="241"/>
      <c r="AB4" s="243"/>
      <c r="AC4" s="24" t="s">
        <v>210</v>
      </c>
      <c r="AD4" s="25"/>
      <c r="AE4" s="25" t="s">
        <v>211</v>
      </c>
      <c r="AF4" s="25"/>
      <c r="AG4" s="241"/>
      <c r="AH4" s="243"/>
      <c r="AI4" s="262"/>
    </row>
    <row r="5" spans="1:35" ht="36" customHeight="1">
      <c r="A5" s="314"/>
      <c r="B5" s="314"/>
      <c r="C5" s="314"/>
      <c r="D5" s="311"/>
      <c r="E5" s="292"/>
      <c r="F5" s="292"/>
      <c r="G5" s="292"/>
      <c r="H5" s="247"/>
      <c r="I5" s="247"/>
      <c r="J5" s="255"/>
      <c r="K5" s="26" t="s">
        <v>212</v>
      </c>
      <c r="L5" s="27" t="s">
        <v>226</v>
      </c>
      <c r="M5" s="27" t="s">
        <v>227</v>
      </c>
      <c r="N5" s="27" t="s">
        <v>209</v>
      </c>
      <c r="O5" s="287"/>
      <c r="P5" s="244"/>
      <c r="Q5" s="26" t="s">
        <v>212</v>
      </c>
      <c r="R5" s="27" t="s">
        <v>226</v>
      </c>
      <c r="S5" s="27" t="s">
        <v>227</v>
      </c>
      <c r="T5" s="27" t="s">
        <v>209</v>
      </c>
      <c r="U5" s="287"/>
      <c r="V5" s="244"/>
      <c r="W5" s="26" t="s">
        <v>212</v>
      </c>
      <c r="X5" s="27" t="s">
        <v>226</v>
      </c>
      <c r="Y5" s="27" t="s">
        <v>227</v>
      </c>
      <c r="Z5" s="27" t="s">
        <v>209</v>
      </c>
      <c r="AA5" s="287"/>
      <c r="AB5" s="244"/>
      <c r="AC5" s="26" t="s">
        <v>212</v>
      </c>
      <c r="AD5" s="27" t="s">
        <v>226</v>
      </c>
      <c r="AE5" s="27" t="s">
        <v>227</v>
      </c>
      <c r="AF5" s="27" t="s">
        <v>209</v>
      </c>
      <c r="AG5" s="287"/>
      <c r="AH5" s="244"/>
      <c r="AI5" s="263"/>
    </row>
    <row r="6" spans="1:35" ht="47.25" customHeight="1">
      <c r="A6" s="329" t="s">
        <v>531</v>
      </c>
      <c r="B6" s="245" t="s">
        <v>17</v>
      </c>
      <c r="C6" s="329" t="s">
        <v>538</v>
      </c>
      <c r="D6" s="245" t="s">
        <v>20</v>
      </c>
      <c r="E6" s="290" t="s">
        <v>17</v>
      </c>
      <c r="F6" s="290" t="s">
        <v>20</v>
      </c>
      <c r="G6" s="28" t="s">
        <v>165</v>
      </c>
      <c r="H6" s="181">
        <v>2</v>
      </c>
      <c r="I6" s="181">
        <v>8</v>
      </c>
      <c r="J6" s="334" t="s">
        <v>292</v>
      </c>
      <c r="K6" s="350"/>
      <c r="L6" s="350"/>
      <c r="M6" s="350"/>
      <c r="N6" s="350"/>
      <c r="O6" s="350">
        <v>2000000</v>
      </c>
      <c r="P6" s="350">
        <f>SUM(K6:O7)</f>
        <v>2000000</v>
      </c>
      <c r="Q6" s="350">
        <f>K6*1.03</f>
        <v>0</v>
      </c>
      <c r="R6" s="350">
        <f>L6*1.03</f>
        <v>0</v>
      </c>
      <c r="S6" s="350">
        <f>M6*1.03</f>
        <v>0</v>
      </c>
      <c r="T6" s="350">
        <f>N6*1.03</f>
        <v>0</v>
      </c>
      <c r="U6" s="350">
        <f>O6*1.03</f>
        <v>2060000</v>
      </c>
      <c r="V6" s="350">
        <f>SUM(Q6:U7)</f>
        <v>2060000</v>
      </c>
      <c r="W6" s="350">
        <f>Q6*1.03</f>
        <v>0</v>
      </c>
      <c r="X6" s="350">
        <f>R6*1.03</f>
        <v>0</v>
      </c>
      <c r="Y6" s="350">
        <f>S6*1.03</f>
        <v>0</v>
      </c>
      <c r="Z6" s="350">
        <f>T6*1.03</f>
        <v>0</v>
      </c>
      <c r="AA6" s="350">
        <f>U6*1.03</f>
        <v>2121800</v>
      </c>
      <c r="AB6" s="350">
        <f>SUM(W6:AA7)</f>
        <v>2121800</v>
      </c>
      <c r="AC6" s="350">
        <f>W6*1.03</f>
        <v>0</v>
      </c>
      <c r="AD6" s="350">
        <f>X6*1.03</f>
        <v>0</v>
      </c>
      <c r="AE6" s="350">
        <f>Y6*1.03</f>
        <v>0</v>
      </c>
      <c r="AF6" s="350">
        <f>Z6*1.03</f>
        <v>0</v>
      </c>
      <c r="AG6" s="350">
        <f>AA6*1.03</f>
        <v>2185454</v>
      </c>
      <c r="AH6" s="350">
        <f>SUM(AC6:AG7)</f>
        <v>2185454</v>
      </c>
      <c r="AI6" s="350">
        <f>P6+V6+AB6+AH6</f>
        <v>8367254</v>
      </c>
    </row>
    <row r="7" spans="1:35" ht="21" customHeight="1">
      <c r="A7" s="264"/>
      <c r="B7" s="247"/>
      <c r="C7" s="264"/>
      <c r="D7" s="247"/>
      <c r="E7" s="292"/>
      <c r="F7" s="292"/>
      <c r="G7" s="194" t="s">
        <v>114</v>
      </c>
      <c r="H7" s="45" t="s">
        <v>28</v>
      </c>
      <c r="I7" s="45">
        <v>2</v>
      </c>
      <c r="J7" s="335"/>
      <c r="K7" s="352"/>
      <c r="L7" s="352"/>
      <c r="M7" s="352"/>
      <c r="N7" s="352"/>
      <c r="O7" s="352"/>
      <c r="P7" s="352"/>
      <c r="Q7" s="352"/>
      <c r="R7" s="352"/>
      <c r="S7" s="352"/>
      <c r="T7" s="352"/>
      <c r="U7" s="352"/>
      <c r="V7" s="352"/>
      <c r="W7" s="352"/>
      <c r="X7" s="352"/>
      <c r="Y7" s="352"/>
      <c r="Z7" s="352"/>
      <c r="AA7" s="352"/>
      <c r="AB7" s="352"/>
      <c r="AC7" s="352"/>
      <c r="AD7" s="352"/>
      <c r="AE7" s="352"/>
      <c r="AF7" s="352"/>
      <c r="AG7" s="352"/>
      <c r="AH7" s="352"/>
      <c r="AI7" s="352"/>
    </row>
    <row r="8" spans="1:4" ht="9">
      <c r="A8" s="206"/>
      <c r="B8" s="206"/>
      <c r="C8" s="206"/>
      <c r="D8" s="207"/>
    </row>
    <row r="9" spans="1:35" ht="9">
      <c r="A9" s="208"/>
      <c r="B9" s="208"/>
      <c r="C9" s="208"/>
      <c r="D9" s="208"/>
      <c r="AI9" s="50">
        <f>SUM(AI6:AI8)</f>
        <v>8367254</v>
      </c>
    </row>
    <row r="10" spans="1:4" ht="9">
      <c r="A10" s="208"/>
      <c r="B10" s="208"/>
      <c r="C10" s="208"/>
      <c r="D10" s="208"/>
    </row>
    <row r="11" spans="1:4" ht="7.5" customHeight="1">
      <c r="A11" s="208"/>
      <c r="B11" s="208"/>
      <c r="C11" s="208"/>
      <c r="D11" s="208"/>
    </row>
    <row r="12" spans="1:4" ht="9">
      <c r="A12" s="208"/>
      <c r="B12" s="208"/>
      <c r="C12" s="208"/>
      <c r="D12" s="208"/>
    </row>
  </sheetData>
  <sheetProtection/>
  <mergeCells count="59">
    <mergeCell ref="F6:F7"/>
    <mergeCell ref="E6:E7"/>
    <mergeCell ref="J6:J7"/>
    <mergeCell ref="K6:K7"/>
    <mergeCell ref="L6:L7"/>
    <mergeCell ref="E1:E5"/>
    <mergeCell ref="F1:F5"/>
    <mergeCell ref="G1:G5"/>
    <mergeCell ref="H1:H5"/>
    <mergeCell ref="I1:I5"/>
    <mergeCell ref="K1:P1"/>
    <mergeCell ref="J1:J5"/>
    <mergeCell ref="Q1:V1"/>
    <mergeCell ref="W1:AB1"/>
    <mergeCell ref="AC1:AH1"/>
    <mergeCell ref="AI1:AI5"/>
    <mergeCell ref="K2:P2"/>
    <mergeCell ref="Q2:V2"/>
    <mergeCell ref="W2:AB2"/>
    <mergeCell ref="AC2:AH2"/>
    <mergeCell ref="O3:O5"/>
    <mergeCell ref="P3:P5"/>
    <mergeCell ref="U3:U5"/>
    <mergeCell ref="V3:V5"/>
    <mergeCell ref="AA3:AA5"/>
    <mergeCell ref="AB3:AB5"/>
    <mergeCell ref="AG3:AG5"/>
    <mergeCell ref="AH3:AH5"/>
    <mergeCell ref="M6:M7"/>
    <mergeCell ref="N6:N7"/>
    <mergeCell ref="O6:O7"/>
    <mergeCell ref="P6:P7"/>
    <mergeCell ref="Q6:Q7"/>
    <mergeCell ref="R6:R7"/>
    <mergeCell ref="AD6:AD7"/>
    <mergeCell ref="S6:S7"/>
    <mergeCell ref="T6:T7"/>
    <mergeCell ref="U6:U7"/>
    <mergeCell ref="V6:V7"/>
    <mergeCell ref="W6:W7"/>
    <mergeCell ref="X6:X7"/>
    <mergeCell ref="AE6:AE7"/>
    <mergeCell ref="AF6:AF7"/>
    <mergeCell ref="AG6:AG7"/>
    <mergeCell ref="AH6:AH7"/>
    <mergeCell ref="AI6:AI7"/>
    <mergeCell ref="Y6:Y7"/>
    <mergeCell ref="Z6:Z7"/>
    <mergeCell ref="AA6:AA7"/>
    <mergeCell ref="AB6:AB7"/>
    <mergeCell ref="AC6:AC7"/>
    <mergeCell ref="D6:D7"/>
    <mergeCell ref="C6:C7"/>
    <mergeCell ref="B6:B7"/>
    <mergeCell ref="A6:A7"/>
    <mergeCell ref="D1:D5"/>
    <mergeCell ref="C1:C5"/>
    <mergeCell ref="B1:B5"/>
    <mergeCell ref="A1:A5"/>
  </mergeCells>
  <printOptions horizontalCentered="1" verticalCentered="1"/>
  <pageMargins left="0.3937007874015748" right="0.3937007874015748" top="0.7480314960629921" bottom="0.7480314960629921" header="0.31496062992125984" footer="0.31496062992125984"/>
  <pageSetup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H23"/>
  <sheetViews>
    <sheetView zoomScale="120" zoomScaleNormal="120" zoomScalePageLayoutView="0" workbookViewId="0" topLeftCell="A1">
      <selection activeCell="D6" sqref="D6:D14"/>
    </sheetView>
  </sheetViews>
  <sheetFormatPr defaultColWidth="13.00390625" defaultRowHeight="15"/>
  <cols>
    <col min="1" max="1" width="3.421875" style="21" customWidth="1"/>
    <col min="2" max="2" width="5.140625" style="21" customWidth="1"/>
    <col min="3" max="3" width="4.28125" style="21" customWidth="1"/>
    <col min="4" max="4" width="4.421875" style="21" customWidth="1"/>
    <col min="5" max="5" width="18.421875" style="21" customWidth="1"/>
    <col min="6" max="6" width="11.421875" style="21" customWidth="1"/>
    <col min="7" max="8" width="5.00390625" style="213" customWidth="1"/>
    <col min="9" max="16384" width="13.00390625" style="21" customWidth="1"/>
  </cols>
  <sheetData>
    <row r="1" spans="1:34" ht="15" customHeight="1">
      <c r="A1" s="245" t="s">
        <v>505</v>
      </c>
      <c r="B1" s="245" t="s">
        <v>7</v>
      </c>
      <c r="C1" s="245" t="s">
        <v>1</v>
      </c>
      <c r="D1" s="245" t="s">
        <v>2</v>
      </c>
      <c r="E1" s="290" t="s">
        <v>8</v>
      </c>
      <c r="F1" s="290" t="s">
        <v>541</v>
      </c>
      <c r="G1" s="245" t="s">
        <v>10</v>
      </c>
      <c r="H1" s="245" t="s">
        <v>11</v>
      </c>
      <c r="I1" s="253" t="s">
        <v>319</v>
      </c>
      <c r="J1" s="235" t="s">
        <v>221</v>
      </c>
      <c r="K1" s="235"/>
      <c r="L1" s="235"/>
      <c r="M1" s="235"/>
      <c r="N1" s="235"/>
      <c r="O1" s="236"/>
      <c r="P1" s="234" t="s">
        <v>222</v>
      </c>
      <c r="Q1" s="235"/>
      <c r="R1" s="235"/>
      <c r="S1" s="235"/>
      <c r="T1" s="235"/>
      <c r="U1" s="236"/>
      <c r="V1" s="234" t="s">
        <v>223</v>
      </c>
      <c r="W1" s="235"/>
      <c r="X1" s="235"/>
      <c r="Y1" s="235"/>
      <c r="Z1" s="235"/>
      <c r="AA1" s="236"/>
      <c r="AB1" s="234" t="s">
        <v>224</v>
      </c>
      <c r="AC1" s="235"/>
      <c r="AD1" s="235"/>
      <c r="AE1" s="235"/>
      <c r="AF1" s="235"/>
      <c r="AG1" s="236"/>
      <c r="AH1" s="261" t="s">
        <v>225</v>
      </c>
    </row>
    <row r="2" spans="1:34" ht="9" customHeight="1">
      <c r="A2" s="246"/>
      <c r="B2" s="246"/>
      <c r="C2" s="246"/>
      <c r="D2" s="246"/>
      <c r="E2" s="291"/>
      <c r="F2" s="291"/>
      <c r="G2" s="246"/>
      <c r="H2" s="246"/>
      <c r="I2" s="254"/>
      <c r="J2" s="238" t="s">
        <v>228</v>
      </c>
      <c r="K2" s="238"/>
      <c r="L2" s="238"/>
      <c r="M2" s="238"/>
      <c r="N2" s="238"/>
      <c r="O2" s="239"/>
      <c r="P2" s="237" t="s">
        <v>228</v>
      </c>
      <c r="Q2" s="238"/>
      <c r="R2" s="238"/>
      <c r="S2" s="238"/>
      <c r="T2" s="238"/>
      <c r="U2" s="239"/>
      <c r="V2" s="237" t="s">
        <v>228</v>
      </c>
      <c r="W2" s="238"/>
      <c r="X2" s="238"/>
      <c r="Y2" s="238"/>
      <c r="Z2" s="238"/>
      <c r="AA2" s="239"/>
      <c r="AB2" s="237" t="s">
        <v>228</v>
      </c>
      <c r="AC2" s="238"/>
      <c r="AD2" s="238"/>
      <c r="AE2" s="238"/>
      <c r="AF2" s="238"/>
      <c r="AG2" s="239"/>
      <c r="AH2" s="262"/>
    </row>
    <row r="3" spans="1:34" ht="9" customHeight="1">
      <c r="A3" s="246"/>
      <c r="B3" s="246"/>
      <c r="C3" s="246"/>
      <c r="D3" s="246"/>
      <c r="E3" s="291"/>
      <c r="F3" s="291"/>
      <c r="G3" s="246"/>
      <c r="H3" s="246"/>
      <c r="I3" s="254"/>
      <c r="J3" s="22" t="s">
        <v>207</v>
      </c>
      <c r="K3" s="23"/>
      <c r="L3" s="23"/>
      <c r="M3" s="23"/>
      <c r="N3" s="240" t="s">
        <v>208</v>
      </c>
      <c r="O3" s="242" t="s">
        <v>220</v>
      </c>
      <c r="P3" s="22" t="s">
        <v>207</v>
      </c>
      <c r="Q3" s="23"/>
      <c r="R3" s="23"/>
      <c r="S3" s="23"/>
      <c r="T3" s="240" t="s">
        <v>208</v>
      </c>
      <c r="U3" s="242" t="s">
        <v>220</v>
      </c>
      <c r="V3" s="22" t="s">
        <v>207</v>
      </c>
      <c r="W3" s="23"/>
      <c r="X3" s="23"/>
      <c r="Y3" s="23"/>
      <c r="Z3" s="240" t="s">
        <v>208</v>
      </c>
      <c r="AA3" s="242" t="s">
        <v>220</v>
      </c>
      <c r="AB3" s="22" t="s">
        <v>207</v>
      </c>
      <c r="AC3" s="23"/>
      <c r="AD3" s="23"/>
      <c r="AE3" s="23"/>
      <c r="AF3" s="240" t="s">
        <v>208</v>
      </c>
      <c r="AG3" s="242" t="s">
        <v>220</v>
      </c>
      <c r="AH3" s="262"/>
    </row>
    <row r="4" spans="1:34" ht="9" customHeight="1">
      <c r="A4" s="246"/>
      <c r="B4" s="246"/>
      <c r="C4" s="246"/>
      <c r="D4" s="246"/>
      <c r="E4" s="291"/>
      <c r="F4" s="291"/>
      <c r="G4" s="246"/>
      <c r="H4" s="246"/>
      <c r="I4" s="254"/>
      <c r="J4" s="24" t="s">
        <v>210</v>
      </c>
      <c r="K4" s="25"/>
      <c r="L4" s="25" t="s">
        <v>211</v>
      </c>
      <c r="M4" s="25"/>
      <c r="N4" s="241"/>
      <c r="O4" s="243"/>
      <c r="P4" s="24" t="s">
        <v>210</v>
      </c>
      <c r="Q4" s="25"/>
      <c r="R4" s="25" t="s">
        <v>211</v>
      </c>
      <c r="S4" s="25"/>
      <c r="T4" s="241"/>
      <c r="U4" s="243"/>
      <c r="V4" s="24" t="s">
        <v>210</v>
      </c>
      <c r="W4" s="25"/>
      <c r="X4" s="25" t="s">
        <v>211</v>
      </c>
      <c r="Y4" s="25"/>
      <c r="Z4" s="241"/>
      <c r="AA4" s="243"/>
      <c r="AB4" s="24" t="s">
        <v>210</v>
      </c>
      <c r="AC4" s="25"/>
      <c r="AD4" s="25" t="s">
        <v>211</v>
      </c>
      <c r="AE4" s="25"/>
      <c r="AF4" s="241"/>
      <c r="AG4" s="243"/>
      <c r="AH4" s="262"/>
    </row>
    <row r="5" spans="1:34" ht="36">
      <c r="A5" s="247"/>
      <c r="B5" s="247"/>
      <c r="C5" s="247"/>
      <c r="D5" s="247"/>
      <c r="E5" s="291"/>
      <c r="F5" s="291"/>
      <c r="G5" s="247"/>
      <c r="H5" s="247"/>
      <c r="I5" s="255"/>
      <c r="J5" s="26" t="s">
        <v>212</v>
      </c>
      <c r="K5" s="27" t="s">
        <v>226</v>
      </c>
      <c r="L5" s="27" t="s">
        <v>227</v>
      </c>
      <c r="M5" s="27" t="s">
        <v>209</v>
      </c>
      <c r="N5" s="287"/>
      <c r="O5" s="244"/>
      <c r="P5" s="26" t="s">
        <v>212</v>
      </c>
      <c r="Q5" s="27" t="s">
        <v>226</v>
      </c>
      <c r="R5" s="27" t="s">
        <v>227</v>
      </c>
      <c r="S5" s="27" t="s">
        <v>209</v>
      </c>
      <c r="T5" s="287"/>
      <c r="U5" s="244"/>
      <c r="V5" s="26" t="s">
        <v>212</v>
      </c>
      <c r="W5" s="27" t="s">
        <v>226</v>
      </c>
      <c r="X5" s="27" t="s">
        <v>227</v>
      </c>
      <c r="Y5" s="27" t="s">
        <v>209</v>
      </c>
      <c r="Z5" s="287"/>
      <c r="AA5" s="244"/>
      <c r="AB5" s="26" t="s">
        <v>212</v>
      </c>
      <c r="AC5" s="27" t="s">
        <v>226</v>
      </c>
      <c r="AD5" s="27" t="s">
        <v>227</v>
      </c>
      <c r="AE5" s="27" t="s">
        <v>209</v>
      </c>
      <c r="AF5" s="287"/>
      <c r="AG5" s="244"/>
      <c r="AH5" s="263"/>
    </row>
    <row r="6" spans="1:34" s="210" customFormat="1" ht="33.75" customHeight="1">
      <c r="A6" s="265" t="s">
        <v>534</v>
      </c>
      <c r="B6" s="256" t="s">
        <v>21</v>
      </c>
      <c r="C6" s="265" t="s">
        <v>539</v>
      </c>
      <c r="D6" s="256" t="s">
        <v>540</v>
      </c>
      <c r="E6" s="217" t="s">
        <v>542</v>
      </c>
      <c r="F6" s="157" t="s">
        <v>480</v>
      </c>
      <c r="G6" s="214">
        <v>0</v>
      </c>
      <c r="H6" s="185">
        <v>6</v>
      </c>
      <c r="I6" s="41" t="s">
        <v>295</v>
      </c>
      <c r="J6" s="209"/>
      <c r="K6" s="209"/>
      <c r="L6" s="165"/>
      <c r="M6" s="209"/>
      <c r="N6" s="165">
        <v>11700000</v>
      </c>
      <c r="O6" s="165">
        <f>SUM(J6:N6)</f>
        <v>11700000</v>
      </c>
      <c r="P6" s="165">
        <f aca="true" t="shared" si="0" ref="P6:T7">J6*1.03</f>
        <v>0</v>
      </c>
      <c r="Q6" s="165">
        <f t="shared" si="0"/>
        <v>0</v>
      </c>
      <c r="R6" s="165">
        <f t="shared" si="0"/>
        <v>0</v>
      </c>
      <c r="S6" s="165">
        <f t="shared" si="0"/>
        <v>0</v>
      </c>
      <c r="T6" s="165">
        <f t="shared" si="0"/>
        <v>12051000</v>
      </c>
      <c r="U6" s="39">
        <f>SUM(P6:T6)</f>
        <v>12051000</v>
      </c>
      <c r="V6" s="188">
        <f aca="true" t="shared" si="1" ref="V6:Z7">P6*1.03</f>
        <v>0</v>
      </c>
      <c r="W6" s="188">
        <f t="shared" si="1"/>
        <v>0</v>
      </c>
      <c r="X6" s="188">
        <f t="shared" si="1"/>
        <v>0</v>
      </c>
      <c r="Y6" s="188">
        <f t="shared" si="1"/>
        <v>0</v>
      </c>
      <c r="Z6" s="188">
        <f t="shared" si="1"/>
        <v>12412530</v>
      </c>
      <c r="AA6" s="39">
        <f>SUM(V6:Z6)</f>
        <v>12412530</v>
      </c>
      <c r="AB6" s="188">
        <f aca="true" t="shared" si="2" ref="AB6:AF7">V6*1.03</f>
        <v>0</v>
      </c>
      <c r="AC6" s="188">
        <f t="shared" si="2"/>
        <v>0</v>
      </c>
      <c r="AD6" s="188">
        <f t="shared" si="2"/>
        <v>0</v>
      </c>
      <c r="AE6" s="188">
        <f t="shared" si="2"/>
        <v>0</v>
      </c>
      <c r="AF6" s="165">
        <f t="shared" si="2"/>
        <v>12784905.9</v>
      </c>
      <c r="AG6" s="39">
        <f>SUM(AB6:AF6)</f>
        <v>12784905.9</v>
      </c>
      <c r="AH6" s="189">
        <f>O6+U6+AA6+AG6</f>
        <v>48948435.9</v>
      </c>
    </row>
    <row r="7" spans="1:34" ht="39.75" customHeight="1">
      <c r="A7" s="265"/>
      <c r="B7" s="256"/>
      <c r="C7" s="265"/>
      <c r="D7" s="256"/>
      <c r="E7" s="217" t="s">
        <v>58</v>
      </c>
      <c r="F7" s="157" t="s">
        <v>481</v>
      </c>
      <c r="G7" s="215">
        <v>1</v>
      </c>
      <c r="H7" s="177">
        <v>1</v>
      </c>
      <c r="I7" s="278" t="s">
        <v>293</v>
      </c>
      <c r="J7" s="332"/>
      <c r="K7" s="332"/>
      <c r="L7" s="351">
        <v>20000000</v>
      </c>
      <c r="M7" s="351"/>
      <c r="N7" s="351"/>
      <c r="O7" s="351">
        <f>SUM(J7:N13)</f>
        <v>20000000</v>
      </c>
      <c r="P7" s="351">
        <f t="shared" si="0"/>
        <v>0</v>
      </c>
      <c r="Q7" s="351">
        <f t="shared" si="0"/>
        <v>0</v>
      </c>
      <c r="R7" s="351">
        <f t="shared" si="0"/>
        <v>20600000</v>
      </c>
      <c r="S7" s="351">
        <f t="shared" si="0"/>
        <v>0</v>
      </c>
      <c r="T7" s="351">
        <f t="shared" si="0"/>
        <v>0</v>
      </c>
      <c r="U7" s="351">
        <f>SUM(P7:T13)</f>
        <v>20600000</v>
      </c>
      <c r="V7" s="351">
        <f t="shared" si="1"/>
        <v>0</v>
      </c>
      <c r="W7" s="351">
        <f t="shared" si="1"/>
        <v>0</v>
      </c>
      <c r="X7" s="351">
        <f t="shared" si="1"/>
        <v>21218000</v>
      </c>
      <c r="Y7" s="351">
        <f t="shared" si="1"/>
        <v>0</v>
      </c>
      <c r="Z7" s="351">
        <f t="shared" si="1"/>
        <v>0</v>
      </c>
      <c r="AA7" s="351">
        <f>SUM(V7:Z13)</f>
        <v>21218000</v>
      </c>
      <c r="AB7" s="351">
        <f t="shared" si="2"/>
        <v>0</v>
      </c>
      <c r="AC7" s="351">
        <f t="shared" si="2"/>
        <v>0</v>
      </c>
      <c r="AD7" s="351">
        <f t="shared" si="2"/>
        <v>21854540</v>
      </c>
      <c r="AE7" s="351">
        <f t="shared" si="2"/>
        <v>0</v>
      </c>
      <c r="AF7" s="351">
        <f t="shared" si="2"/>
        <v>0</v>
      </c>
      <c r="AG7" s="351">
        <f>SUM(AB7:AF13)</f>
        <v>21854540</v>
      </c>
      <c r="AH7" s="351">
        <f>O7+U7+AA7+AG7</f>
        <v>83672540</v>
      </c>
    </row>
    <row r="8" spans="1:34" ht="45.75" customHeight="1">
      <c r="A8" s="265"/>
      <c r="B8" s="256"/>
      <c r="C8" s="265"/>
      <c r="D8" s="256"/>
      <c r="E8" s="217" t="s">
        <v>543</v>
      </c>
      <c r="F8" s="157" t="s">
        <v>482</v>
      </c>
      <c r="G8" s="215">
        <v>0</v>
      </c>
      <c r="H8" s="177">
        <v>4</v>
      </c>
      <c r="I8" s="278"/>
      <c r="J8" s="332"/>
      <c r="K8" s="332"/>
      <c r="L8" s="351"/>
      <c r="M8" s="351"/>
      <c r="N8" s="351"/>
      <c r="O8" s="351"/>
      <c r="P8" s="351"/>
      <c r="Q8" s="351"/>
      <c r="R8" s="351"/>
      <c r="S8" s="351"/>
      <c r="T8" s="351"/>
      <c r="U8" s="351"/>
      <c r="V8" s="351"/>
      <c r="W8" s="351"/>
      <c r="X8" s="351"/>
      <c r="Y8" s="351"/>
      <c r="Z8" s="351"/>
      <c r="AA8" s="351"/>
      <c r="AB8" s="351"/>
      <c r="AC8" s="351"/>
      <c r="AD8" s="351"/>
      <c r="AE8" s="351"/>
      <c r="AF8" s="351"/>
      <c r="AG8" s="351"/>
      <c r="AH8" s="351"/>
    </row>
    <row r="9" spans="1:34" ht="25.5" customHeight="1">
      <c r="A9" s="265"/>
      <c r="B9" s="256"/>
      <c r="C9" s="265"/>
      <c r="D9" s="256"/>
      <c r="E9" s="217" t="s">
        <v>49</v>
      </c>
      <c r="F9" s="157" t="s">
        <v>482</v>
      </c>
      <c r="G9" s="215">
        <v>0</v>
      </c>
      <c r="H9" s="177">
        <v>4</v>
      </c>
      <c r="I9" s="278"/>
      <c r="J9" s="332"/>
      <c r="K9" s="332"/>
      <c r="L9" s="351"/>
      <c r="M9" s="351"/>
      <c r="N9" s="351"/>
      <c r="O9" s="351"/>
      <c r="P9" s="351"/>
      <c r="Q9" s="351"/>
      <c r="R9" s="351"/>
      <c r="S9" s="351"/>
      <c r="T9" s="351"/>
      <c r="U9" s="351"/>
      <c r="V9" s="351"/>
      <c r="W9" s="351"/>
      <c r="X9" s="351"/>
      <c r="Y9" s="351"/>
      <c r="Z9" s="351"/>
      <c r="AA9" s="351"/>
      <c r="AB9" s="351"/>
      <c r="AC9" s="351"/>
      <c r="AD9" s="351"/>
      <c r="AE9" s="351"/>
      <c r="AF9" s="351"/>
      <c r="AG9" s="351"/>
      <c r="AH9" s="351"/>
    </row>
    <row r="10" spans="1:34" ht="31.5" customHeight="1">
      <c r="A10" s="265"/>
      <c r="B10" s="256"/>
      <c r="C10" s="265"/>
      <c r="D10" s="256"/>
      <c r="E10" s="217" t="s">
        <v>544</v>
      </c>
      <c r="F10" s="157" t="s">
        <v>545</v>
      </c>
      <c r="G10" s="215">
        <v>0</v>
      </c>
      <c r="H10" s="177">
        <v>4</v>
      </c>
      <c r="I10" s="278"/>
      <c r="J10" s="332"/>
      <c r="K10" s="332"/>
      <c r="L10" s="351"/>
      <c r="M10" s="351"/>
      <c r="N10" s="351"/>
      <c r="O10" s="351"/>
      <c r="P10" s="351"/>
      <c r="Q10" s="351"/>
      <c r="R10" s="351"/>
      <c r="S10" s="351"/>
      <c r="T10" s="351"/>
      <c r="U10" s="351"/>
      <c r="V10" s="351"/>
      <c r="W10" s="351"/>
      <c r="X10" s="351"/>
      <c r="Y10" s="351"/>
      <c r="Z10" s="351"/>
      <c r="AA10" s="351"/>
      <c r="AB10" s="351"/>
      <c r="AC10" s="351"/>
      <c r="AD10" s="351"/>
      <c r="AE10" s="351"/>
      <c r="AF10" s="351"/>
      <c r="AG10" s="351"/>
      <c r="AH10" s="351"/>
    </row>
    <row r="11" spans="1:34" ht="26.25" customHeight="1">
      <c r="A11" s="265"/>
      <c r="B11" s="256"/>
      <c r="C11" s="265"/>
      <c r="D11" s="256"/>
      <c r="E11" s="217" t="s">
        <v>68</v>
      </c>
      <c r="F11" s="157" t="s">
        <v>483</v>
      </c>
      <c r="G11" s="216">
        <v>0</v>
      </c>
      <c r="H11" s="104">
        <v>8</v>
      </c>
      <c r="I11" s="278"/>
      <c r="J11" s="332"/>
      <c r="K11" s="332"/>
      <c r="L11" s="351"/>
      <c r="M11" s="351"/>
      <c r="N11" s="351"/>
      <c r="O11" s="351"/>
      <c r="P11" s="351"/>
      <c r="Q11" s="351"/>
      <c r="R11" s="351"/>
      <c r="S11" s="351"/>
      <c r="T11" s="351"/>
      <c r="U11" s="351"/>
      <c r="V11" s="351"/>
      <c r="W11" s="351"/>
      <c r="X11" s="351"/>
      <c r="Y11" s="351"/>
      <c r="Z11" s="351"/>
      <c r="AA11" s="351"/>
      <c r="AB11" s="351"/>
      <c r="AC11" s="351"/>
      <c r="AD11" s="351"/>
      <c r="AE11" s="351"/>
      <c r="AF11" s="351"/>
      <c r="AG11" s="351"/>
      <c r="AH11" s="351"/>
    </row>
    <row r="12" spans="1:34" ht="28.5" customHeight="1">
      <c r="A12" s="265"/>
      <c r="B12" s="256"/>
      <c r="C12" s="265"/>
      <c r="D12" s="256"/>
      <c r="E12" s="217" t="s">
        <v>69</v>
      </c>
      <c r="F12" s="157" t="s">
        <v>483</v>
      </c>
      <c r="G12" s="216">
        <v>0</v>
      </c>
      <c r="H12" s="104">
        <v>4</v>
      </c>
      <c r="I12" s="278"/>
      <c r="J12" s="332"/>
      <c r="K12" s="332"/>
      <c r="L12" s="351"/>
      <c r="M12" s="351"/>
      <c r="N12" s="351"/>
      <c r="O12" s="351"/>
      <c r="P12" s="351"/>
      <c r="Q12" s="351"/>
      <c r="R12" s="351"/>
      <c r="S12" s="351"/>
      <c r="T12" s="351"/>
      <c r="U12" s="351"/>
      <c r="V12" s="351"/>
      <c r="W12" s="351"/>
      <c r="X12" s="351"/>
      <c r="Y12" s="351"/>
      <c r="Z12" s="351"/>
      <c r="AA12" s="351"/>
      <c r="AB12" s="351"/>
      <c r="AC12" s="351"/>
      <c r="AD12" s="351"/>
      <c r="AE12" s="351"/>
      <c r="AF12" s="351"/>
      <c r="AG12" s="351"/>
      <c r="AH12" s="351"/>
    </row>
    <row r="13" spans="1:34" ht="22.5" customHeight="1">
      <c r="A13" s="265"/>
      <c r="B13" s="256"/>
      <c r="C13" s="265"/>
      <c r="D13" s="256"/>
      <c r="E13" s="217" t="s">
        <v>546</v>
      </c>
      <c r="F13" s="157" t="s">
        <v>547</v>
      </c>
      <c r="G13" s="216">
        <v>1</v>
      </c>
      <c r="H13" s="104">
        <v>16</v>
      </c>
      <c r="I13" s="391"/>
      <c r="J13" s="333"/>
      <c r="K13" s="333"/>
      <c r="L13" s="352"/>
      <c r="M13" s="352"/>
      <c r="N13" s="352"/>
      <c r="O13" s="352"/>
      <c r="P13" s="352"/>
      <c r="Q13" s="352"/>
      <c r="R13" s="352"/>
      <c r="S13" s="352"/>
      <c r="T13" s="352"/>
      <c r="U13" s="352"/>
      <c r="V13" s="352"/>
      <c r="W13" s="352"/>
      <c r="X13" s="352"/>
      <c r="Y13" s="352"/>
      <c r="Z13" s="352"/>
      <c r="AA13" s="352"/>
      <c r="AB13" s="352"/>
      <c r="AC13" s="352"/>
      <c r="AD13" s="352"/>
      <c r="AE13" s="352"/>
      <c r="AF13" s="352"/>
      <c r="AG13" s="352"/>
      <c r="AH13" s="352"/>
    </row>
    <row r="14" spans="1:34" ht="38.25" customHeight="1">
      <c r="A14" s="265"/>
      <c r="B14" s="256"/>
      <c r="C14" s="265"/>
      <c r="D14" s="256"/>
      <c r="E14" s="217" t="s">
        <v>156</v>
      </c>
      <c r="F14" s="157" t="s">
        <v>548</v>
      </c>
      <c r="G14" s="216">
        <v>0</v>
      </c>
      <c r="H14" s="104">
        <v>4</v>
      </c>
      <c r="I14" s="41" t="s">
        <v>294</v>
      </c>
      <c r="J14" s="165"/>
      <c r="K14" s="165"/>
      <c r="L14" s="165"/>
      <c r="M14" s="165"/>
      <c r="N14" s="165">
        <v>2000000</v>
      </c>
      <c r="O14" s="165">
        <f>SUM(J14:N14)</f>
        <v>2000000</v>
      </c>
      <c r="P14" s="165">
        <f>J14*1.03</f>
        <v>0</v>
      </c>
      <c r="Q14" s="165">
        <f>K14*1.03</f>
        <v>0</v>
      </c>
      <c r="R14" s="165">
        <f>L14*1.03</f>
        <v>0</v>
      </c>
      <c r="S14" s="165">
        <f>M14*1.03</f>
        <v>0</v>
      </c>
      <c r="T14" s="165">
        <f>N14*1.03</f>
        <v>2060000</v>
      </c>
      <c r="U14" s="165">
        <f>SUM(P14:T14)</f>
        <v>2060000</v>
      </c>
      <c r="V14" s="165">
        <f>P14*1.03</f>
        <v>0</v>
      </c>
      <c r="W14" s="165">
        <f>Q14*1.03</f>
        <v>0</v>
      </c>
      <c r="X14" s="165">
        <f>R14*1.03</f>
        <v>0</v>
      </c>
      <c r="Y14" s="165">
        <f>S14*1.03</f>
        <v>0</v>
      </c>
      <c r="Z14" s="165">
        <f>T14*1.03</f>
        <v>2121800</v>
      </c>
      <c r="AA14" s="165">
        <f>SUM(V14:Z14)</f>
        <v>2121800</v>
      </c>
      <c r="AB14" s="165">
        <f>V14*1.03</f>
        <v>0</v>
      </c>
      <c r="AC14" s="165">
        <f>W14*1.03</f>
        <v>0</v>
      </c>
      <c r="AD14" s="165">
        <f>X14*1.03</f>
        <v>0</v>
      </c>
      <c r="AE14" s="165">
        <f>Y14*1.03</f>
        <v>0</v>
      </c>
      <c r="AF14" s="165">
        <f>Z14*1.03</f>
        <v>2185454</v>
      </c>
      <c r="AG14" s="165">
        <f>SUM(AB14:AF14)</f>
        <v>2185454</v>
      </c>
      <c r="AH14" s="165">
        <f>O14+U14+AA14+AG14</f>
        <v>8367254</v>
      </c>
    </row>
    <row r="15" spans="7:8" ht="9">
      <c r="G15" s="211"/>
      <c r="H15" s="211"/>
    </row>
    <row r="16" spans="7:34" ht="9">
      <c r="G16" s="211"/>
      <c r="H16" s="211"/>
      <c r="AH16" s="50">
        <f>SUM(AH6:AH15)</f>
        <v>140988229.9</v>
      </c>
    </row>
    <row r="17" spans="7:8" ht="9">
      <c r="G17" s="212"/>
      <c r="H17" s="212"/>
    </row>
    <row r="18" spans="7:8" ht="9">
      <c r="G18" s="211"/>
      <c r="H18" s="211"/>
    </row>
    <row r="19" spans="7:8" ht="9">
      <c r="G19" s="211"/>
      <c r="H19" s="211"/>
    </row>
    <row r="20" spans="7:8" ht="9">
      <c r="G20" s="211"/>
      <c r="H20" s="211"/>
    </row>
    <row r="21" spans="7:8" ht="9">
      <c r="G21" s="211"/>
      <c r="H21" s="211"/>
    </row>
    <row r="22" spans="7:8" ht="9">
      <c r="G22" s="211"/>
      <c r="H22" s="211"/>
    </row>
    <row r="23" spans="7:8" ht="9">
      <c r="G23" s="211"/>
      <c r="H23" s="211"/>
    </row>
  </sheetData>
  <sheetProtection/>
  <mergeCells count="56">
    <mergeCell ref="A6:A14"/>
    <mergeCell ref="A1:A5"/>
    <mergeCell ref="B1:B5"/>
    <mergeCell ref="AB1:AG1"/>
    <mergeCell ref="V1:AA1"/>
    <mergeCell ref="J2:O2"/>
    <mergeCell ref="P2:U2"/>
    <mergeCell ref="V2:AA2"/>
    <mergeCell ref="G1:G5"/>
    <mergeCell ref="H1:H5"/>
    <mergeCell ref="J1:O1"/>
    <mergeCell ref="P1:U1"/>
    <mergeCell ref="D1:D5"/>
    <mergeCell ref="B6:B14"/>
    <mergeCell ref="AG3:AG5"/>
    <mergeCell ref="I1:I5"/>
    <mergeCell ref="N3:N5"/>
    <mergeCell ref="M7:M13"/>
    <mergeCell ref="N7:N13"/>
    <mergeCell ref="AE7:AE13"/>
    <mergeCell ref="AH1:AH5"/>
    <mergeCell ref="AB2:AG2"/>
    <mergeCell ref="O3:O5"/>
    <mergeCell ref="T3:T5"/>
    <mergeCell ref="U3:U5"/>
    <mergeCell ref="S7:S13"/>
    <mergeCell ref="AD7:AD13"/>
    <mergeCell ref="Z3:Z5"/>
    <mergeCell ref="AA3:AA5"/>
    <mergeCell ref="AF3:AF5"/>
    <mergeCell ref="T7:T13"/>
    <mergeCell ref="U7:U13"/>
    <mergeCell ref="V7:V13"/>
    <mergeCell ref="W7:W13"/>
    <mergeCell ref="P7:P13"/>
    <mergeCell ref="Q7:Q13"/>
    <mergeCell ref="R7:R13"/>
    <mergeCell ref="AF7:AF13"/>
    <mergeCell ref="AG7:AG13"/>
    <mergeCell ref="AH7:AH13"/>
    <mergeCell ref="X7:X13"/>
    <mergeCell ref="Y7:Y13"/>
    <mergeCell ref="Z7:Z13"/>
    <mergeCell ref="AA7:AA13"/>
    <mergeCell ref="AB7:AB13"/>
    <mergeCell ref="AC7:AC13"/>
    <mergeCell ref="F1:F5"/>
    <mergeCell ref="E1:E5"/>
    <mergeCell ref="C1:C5"/>
    <mergeCell ref="D6:D14"/>
    <mergeCell ref="C6:C14"/>
    <mergeCell ref="O7:O13"/>
    <mergeCell ref="I7:I13"/>
    <mergeCell ref="J7:J13"/>
    <mergeCell ref="K7:K13"/>
    <mergeCell ref="L7:L13"/>
  </mergeCells>
  <printOptions horizontalCentered="1" verticalCentered="1"/>
  <pageMargins left="0.3937007874015748" right="0.3937007874015748" top="0.3937007874015748" bottom="0.3937007874015748" header="0.31496062992125984" footer="0.31496062992125984"/>
  <pageSetup horizontalDpi="300" verticalDpi="3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H21"/>
  <sheetViews>
    <sheetView zoomScalePageLayoutView="0" workbookViewId="0" topLeftCell="A10">
      <selection activeCell="E26" sqref="E26"/>
    </sheetView>
  </sheetViews>
  <sheetFormatPr defaultColWidth="11.421875" defaultRowHeight="15"/>
  <cols>
    <col min="1" max="1" width="3.421875" style="21" customWidth="1"/>
    <col min="2" max="2" width="5.140625" style="21" customWidth="1"/>
    <col min="3" max="3" width="4.28125" style="21" customWidth="1"/>
    <col min="4" max="4" width="4.421875" style="21" customWidth="1"/>
    <col min="5" max="6" width="23.140625" style="21" customWidth="1"/>
    <col min="7" max="8" width="5.7109375" style="49" bestFit="1" customWidth="1"/>
    <col min="9" max="13" width="11.421875" style="21" customWidth="1"/>
    <col min="14" max="14" width="13.28125" style="21" bestFit="1" customWidth="1"/>
    <col min="15" max="33" width="11.421875" style="21" customWidth="1"/>
    <col min="34" max="34" width="13.421875" style="21" customWidth="1"/>
    <col min="35" max="16384" width="11.421875" style="21" customWidth="1"/>
  </cols>
  <sheetData>
    <row r="1" spans="1:34" ht="15" customHeight="1">
      <c r="A1" s="245" t="s">
        <v>505</v>
      </c>
      <c r="B1" s="245" t="s">
        <v>7</v>
      </c>
      <c r="C1" s="245" t="s">
        <v>1</v>
      </c>
      <c r="D1" s="245" t="s">
        <v>2</v>
      </c>
      <c r="E1" s="290" t="s">
        <v>8</v>
      </c>
      <c r="F1" s="290" t="s">
        <v>412</v>
      </c>
      <c r="G1" s="245" t="s">
        <v>10</v>
      </c>
      <c r="H1" s="245" t="s">
        <v>11</v>
      </c>
      <c r="I1" s="253" t="s">
        <v>319</v>
      </c>
      <c r="J1" s="235" t="s">
        <v>221</v>
      </c>
      <c r="K1" s="235"/>
      <c r="L1" s="235"/>
      <c r="M1" s="235"/>
      <c r="N1" s="235"/>
      <c r="O1" s="236"/>
      <c r="P1" s="234" t="s">
        <v>222</v>
      </c>
      <c r="Q1" s="235"/>
      <c r="R1" s="235"/>
      <c r="S1" s="235"/>
      <c r="T1" s="235"/>
      <c r="U1" s="236"/>
      <c r="V1" s="234" t="s">
        <v>223</v>
      </c>
      <c r="W1" s="235"/>
      <c r="X1" s="235"/>
      <c r="Y1" s="235"/>
      <c r="Z1" s="235"/>
      <c r="AA1" s="236"/>
      <c r="AB1" s="234" t="s">
        <v>224</v>
      </c>
      <c r="AC1" s="235"/>
      <c r="AD1" s="235"/>
      <c r="AE1" s="235"/>
      <c r="AF1" s="235"/>
      <c r="AG1" s="236"/>
      <c r="AH1" s="261" t="s">
        <v>225</v>
      </c>
    </row>
    <row r="2" spans="1:34" ht="9">
      <c r="A2" s="246"/>
      <c r="B2" s="246"/>
      <c r="C2" s="246"/>
      <c r="D2" s="246"/>
      <c r="E2" s="291"/>
      <c r="F2" s="291"/>
      <c r="G2" s="246"/>
      <c r="H2" s="246"/>
      <c r="I2" s="254"/>
      <c r="J2" s="238" t="s">
        <v>228</v>
      </c>
      <c r="K2" s="238"/>
      <c r="L2" s="238"/>
      <c r="M2" s="238"/>
      <c r="N2" s="238"/>
      <c r="O2" s="239"/>
      <c r="P2" s="237" t="s">
        <v>228</v>
      </c>
      <c r="Q2" s="238"/>
      <c r="R2" s="238"/>
      <c r="S2" s="238"/>
      <c r="T2" s="238"/>
      <c r="U2" s="239"/>
      <c r="V2" s="237" t="s">
        <v>228</v>
      </c>
      <c r="W2" s="238"/>
      <c r="X2" s="238"/>
      <c r="Y2" s="238"/>
      <c r="Z2" s="238"/>
      <c r="AA2" s="239"/>
      <c r="AB2" s="237" t="s">
        <v>228</v>
      </c>
      <c r="AC2" s="238"/>
      <c r="AD2" s="238"/>
      <c r="AE2" s="238"/>
      <c r="AF2" s="238"/>
      <c r="AG2" s="239"/>
      <c r="AH2" s="262"/>
    </row>
    <row r="3" spans="1:34" ht="9">
      <c r="A3" s="246"/>
      <c r="B3" s="246"/>
      <c r="C3" s="246"/>
      <c r="D3" s="246"/>
      <c r="E3" s="291"/>
      <c r="F3" s="291"/>
      <c r="G3" s="246"/>
      <c r="H3" s="246"/>
      <c r="I3" s="254"/>
      <c r="J3" s="22" t="s">
        <v>207</v>
      </c>
      <c r="K3" s="23"/>
      <c r="L3" s="23"/>
      <c r="M3" s="23"/>
      <c r="N3" s="240" t="s">
        <v>208</v>
      </c>
      <c r="O3" s="242" t="s">
        <v>220</v>
      </c>
      <c r="P3" s="22" t="s">
        <v>207</v>
      </c>
      <c r="Q3" s="23"/>
      <c r="R3" s="23"/>
      <c r="S3" s="23"/>
      <c r="T3" s="240" t="s">
        <v>208</v>
      </c>
      <c r="U3" s="242" t="s">
        <v>220</v>
      </c>
      <c r="V3" s="22" t="s">
        <v>207</v>
      </c>
      <c r="W3" s="23"/>
      <c r="X3" s="23"/>
      <c r="Y3" s="23"/>
      <c r="Z3" s="240" t="s">
        <v>208</v>
      </c>
      <c r="AA3" s="242" t="s">
        <v>220</v>
      </c>
      <c r="AB3" s="22" t="s">
        <v>207</v>
      </c>
      <c r="AC3" s="23"/>
      <c r="AD3" s="23"/>
      <c r="AE3" s="23"/>
      <c r="AF3" s="240" t="s">
        <v>208</v>
      </c>
      <c r="AG3" s="242" t="s">
        <v>220</v>
      </c>
      <c r="AH3" s="262"/>
    </row>
    <row r="4" spans="1:34" ht="9">
      <c r="A4" s="246"/>
      <c r="B4" s="246"/>
      <c r="C4" s="246"/>
      <c r="D4" s="246"/>
      <c r="E4" s="291"/>
      <c r="F4" s="291"/>
      <c r="G4" s="246"/>
      <c r="H4" s="246"/>
      <c r="I4" s="254"/>
      <c r="J4" s="24" t="s">
        <v>210</v>
      </c>
      <c r="K4" s="25"/>
      <c r="L4" s="25" t="s">
        <v>211</v>
      </c>
      <c r="M4" s="25"/>
      <c r="N4" s="241"/>
      <c r="O4" s="243"/>
      <c r="P4" s="24" t="s">
        <v>210</v>
      </c>
      <c r="Q4" s="25"/>
      <c r="R4" s="25" t="s">
        <v>211</v>
      </c>
      <c r="S4" s="25"/>
      <c r="T4" s="241"/>
      <c r="U4" s="243"/>
      <c r="V4" s="24" t="s">
        <v>210</v>
      </c>
      <c r="W4" s="25"/>
      <c r="X4" s="25" t="s">
        <v>211</v>
      </c>
      <c r="Y4" s="25"/>
      <c r="Z4" s="241"/>
      <c r="AA4" s="243"/>
      <c r="AB4" s="24" t="s">
        <v>210</v>
      </c>
      <c r="AC4" s="25"/>
      <c r="AD4" s="25" t="s">
        <v>211</v>
      </c>
      <c r="AE4" s="25"/>
      <c r="AF4" s="241"/>
      <c r="AG4" s="243"/>
      <c r="AH4" s="262"/>
    </row>
    <row r="5" spans="1:34" ht="36">
      <c r="A5" s="247"/>
      <c r="B5" s="247"/>
      <c r="C5" s="247"/>
      <c r="D5" s="247"/>
      <c r="E5" s="292"/>
      <c r="F5" s="292"/>
      <c r="G5" s="247"/>
      <c r="H5" s="247"/>
      <c r="I5" s="255"/>
      <c r="J5" s="26" t="s">
        <v>212</v>
      </c>
      <c r="K5" s="27" t="s">
        <v>226</v>
      </c>
      <c r="L5" s="27" t="s">
        <v>227</v>
      </c>
      <c r="M5" s="27" t="s">
        <v>209</v>
      </c>
      <c r="N5" s="287"/>
      <c r="O5" s="244"/>
      <c r="P5" s="26" t="s">
        <v>212</v>
      </c>
      <c r="Q5" s="27" t="s">
        <v>226</v>
      </c>
      <c r="R5" s="27" t="s">
        <v>227</v>
      </c>
      <c r="S5" s="27" t="s">
        <v>209</v>
      </c>
      <c r="T5" s="287"/>
      <c r="U5" s="244"/>
      <c r="V5" s="26" t="s">
        <v>212</v>
      </c>
      <c r="W5" s="27" t="s">
        <v>226</v>
      </c>
      <c r="X5" s="27" t="s">
        <v>227</v>
      </c>
      <c r="Y5" s="27" t="s">
        <v>209</v>
      </c>
      <c r="Z5" s="287"/>
      <c r="AA5" s="244"/>
      <c r="AB5" s="26" t="s">
        <v>212</v>
      </c>
      <c r="AC5" s="27" t="s">
        <v>226</v>
      </c>
      <c r="AD5" s="27" t="s">
        <v>227</v>
      </c>
      <c r="AE5" s="27" t="s">
        <v>209</v>
      </c>
      <c r="AF5" s="287"/>
      <c r="AG5" s="244"/>
      <c r="AH5" s="263"/>
    </row>
    <row r="6" spans="1:34" s="210" customFormat="1" ht="27" customHeight="1">
      <c r="A6" s="265" t="s">
        <v>534</v>
      </c>
      <c r="B6" s="256" t="s">
        <v>21</v>
      </c>
      <c r="C6" s="265" t="s">
        <v>539</v>
      </c>
      <c r="D6" s="256" t="s">
        <v>549</v>
      </c>
      <c r="E6" s="271" t="s">
        <v>40</v>
      </c>
      <c r="F6" s="155" t="s">
        <v>484</v>
      </c>
      <c r="G6" s="106" t="s">
        <v>28</v>
      </c>
      <c r="H6" s="89">
        <v>0.3</v>
      </c>
      <c r="I6" s="277" t="s">
        <v>296</v>
      </c>
      <c r="J6" s="274"/>
      <c r="K6" s="274"/>
      <c r="L6" s="274"/>
      <c r="M6" s="274"/>
      <c r="N6" s="274">
        <v>48000000</v>
      </c>
      <c r="O6" s="274">
        <f>SUM(J6:N12)</f>
        <v>48000000</v>
      </c>
      <c r="P6" s="274">
        <f>J6*1.03</f>
        <v>0</v>
      </c>
      <c r="Q6" s="274">
        <f>K6*1.03</f>
        <v>0</v>
      </c>
      <c r="R6" s="274">
        <f>L6*1.03</f>
        <v>0</v>
      </c>
      <c r="S6" s="274">
        <f>M6*1.03</f>
        <v>0</v>
      </c>
      <c r="T6" s="274">
        <f>N6*1.03</f>
        <v>49440000</v>
      </c>
      <c r="U6" s="274">
        <f>SUM(P6:T12)</f>
        <v>49440000</v>
      </c>
      <c r="V6" s="274">
        <f>P6*1.03</f>
        <v>0</v>
      </c>
      <c r="W6" s="274">
        <f>Q6*1.03</f>
        <v>0</v>
      </c>
      <c r="X6" s="274">
        <f>R6*1.03</f>
        <v>0</v>
      </c>
      <c r="Y6" s="274">
        <f>S6*1.03</f>
        <v>0</v>
      </c>
      <c r="Z6" s="274">
        <f>T6*1.03</f>
        <v>50923200</v>
      </c>
      <c r="AA6" s="274">
        <f>SUM(V6:Z12)</f>
        <v>50923200</v>
      </c>
      <c r="AB6" s="274">
        <f>V6*1.03</f>
        <v>0</v>
      </c>
      <c r="AC6" s="274">
        <f>W6*1.03</f>
        <v>0</v>
      </c>
      <c r="AD6" s="274">
        <f>X6*1.03</f>
        <v>0</v>
      </c>
      <c r="AE6" s="274">
        <f>Y6*1.03</f>
        <v>0</v>
      </c>
      <c r="AF6" s="274">
        <f>Z6*1.03</f>
        <v>52450896</v>
      </c>
      <c r="AG6" s="274">
        <f>SUM(AB6:AF12)</f>
        <v>52450896</v>
      </c>
      <c r="AH6" s="274">
        <f>O6+U6+AA6+AG6</f>
        <v>200814096</v>
      </c>
    </row>
    <row r="7" spans="1:34" s="210" customFormat="1" ht="18">
      <c r="A7" s="265"/>
      <c r="B7" s="256"/>
      <c r="C7" s="265"/>
      <c r="D7" s="256"/>
      <c r="E7" s="319"/>
      <c r="F7" s="58" t="s">
        <v>485</v>
      </c>
      <c r="G7" s="102">
        <v>1</v>
      </c>
      <c r="H7" s="102">
        <v>1</v>
      </c>
      <c r="I7" s="278"/>
      <c r="J7" s="276"/>
      <c r="K7" s="276"/>
      <c r="L7" s="276"/>
      <c r="M7" s="276"/>
      <c r="N7" s="276"/>
      <c r="O7" s="276"/>
      <c r="P7" s="276"/>
      <c r="Q7" s="276"/>
      <c r="R7" s="276"/>
      <c r="S7" s="276"/>
      <c r="T7" s="276"/>
      <c r="U7" s="276"/>
      <c r="V7" s="276"/>
      <c r="W7" s="276"/>
      <c r="X7" s="276"/>
      <c r="Y7" s="276"/>
      <c r="Z7" s="276"/>
      <c r="AA7" s="276"/>
      <c r="AB7" s="276"/>
      <c r="AC7" s="276"/>
      <c r="AD7" s="276"/>
      <c r="AE7" s="276"/>
      <c r="AF7" s="276"/>
      <c r="AG7" s="276"/>
      <c r="AH7" s="276"/>
    </row>
    <row r="8" spans="1:34" s="210" customFormat="1" ht="36">
      <c r="A8" s="265"/>
      <c r="B8" s="256"/>
      <c r="C8" s="265"/>
      <c r="D8" s="256"/>
      <c r="E8" s="319"/>
      <c r="F8" s="58" t="s">
        <v>486</v>
      </c>
      <c r="G8" s="102" t="s">
        <v>28</v>
      </c>
      <c r="H8" s="104">
        <v>600</v>
      </c>
      <c r="I8" s="278"/>
      <c r="J8" s="276"/>
      <c r="K8" s="276"/>
      <c r="L8" s="276"/>
      <c r="M8" s="276"/>
      <c r="N8" s="276"/>
      <c r="O8" s="276"/>
      <c r="P8" s="276"/>
      <c r="Q8" s="276"/>
      <c r="R8" s="276"/>
      <c r="S8" s="276"/>
      <c r="T8" s="276"/>
      <c r="U8" s="276"/>
      <c r="V8" s="276"/>
      <c r="W8" s="276"/>
      <c r="X8" s="276"/>
      <c r="Y8" s="276"/>
      <c r="Z8" s="276"/>
      <c r="AA8" s="276"/>
      <c r="AB8" s="276"/>
      <c r="AC8" s="276"/>
      <c r="AD8" s="276"/>
      <c r="AE8" s="276"/>
      <c r="AF8" s="276"/>
      <c r="AG8" s="276"/>
      <c r="AH8" s="276"/>
    </row>
    <row r="9" spans="1:34" ht="36.75" customHeight="1">
      <c r="A9" s="265"/>
      <c r="B9" s="256"/>
      <c r="C9" s="265"/>
      <c r="D9" s="256"/>
      <c r="E9" s="58" t="s">
        <v>199</v>
      </c>
      <c r="F9" s="58" t="s">
        <v>487</v>
      </c>
      <c r="G9" s="42" t="s">
        <v>28</v>
      </c>
      <c r="H9" s="42">
        <v>4</v>
      </c>
      <c r="I9" s="278"/>
      <c r="J9" s="276"/>
      <c r="K9" s="276"/>
      <c r="L9" s="276"/>
      <c r="M9" s="276"/>
      <c r="N9" s="276"/>
      <c r="O9" s="276"/>
      <c r="P9" s="276"/>
      <c r="Q9" s="276"/>
      <c r="R9" s="276"/>
      <c r="S9" s="276"/>
      <c r="T9" s="276"/>
      <c r="U9" s="276"/>
      <c r="V9" s="276"/>
      <c r="W9" s="276"/>
      <c r="X9" s="276"/>
      <c r="Y9" s="276"/>
      <c r="Z9" s="276"/>
      <c r="AA9" s="276"/>
      <c r="AB9" s="276"/>
      <c r="AC9" s="276"/>
      <c r="AD9" s="276"/>
      <c r="AE9" s="276"/>
      <c r="AF9" s="276"/>
      <c r="AG9" s="276"/>
      <c r="AH9" s="276"/>
    </row>
    <row r="10" spans="1:34" ht="36">
      <c r="A10" s="265"/>
      <c r="B10" s="256"/>
      <c r="C10" s="265"/>
      <c r="D10" s="256"/>
      <c r="E10" s="58" t="s">
        <v>41</v>
      </c>
      <c r="F10" s="58" t="s">
        <v>488</v>
      </c>
      <c r="G10" s="42" t="s">
        <v>28</v>
      </c>
      <c r="H10" s="171">
        <v>1</v>
      </c>
      <c r="I10" s="278"/>
      <c r="J10" s="276"/>
      <c r="K10" s="276"/>
      <c r="L10" s="276"/>
      <c r="M10" s="276"/>
      <c r="N10" s="276"/>
      <c r="O10" s="276"/>
      <c r="P10" s="276"/>
      <c r="Q10" s="276"/>
      <c r="R10" s="276"/>
      <c r="S10" s="276"/>
      <c r="T10" s="276"/>
      <c r="U10" s="276"/>
      <c r="V10" s="276"/>
      <c r="W10" s="276"/>
      <c r="X10" s="276"/>
      <c r="Y10" s="276"/>
      <c r="Z10" s="276"/>
      <c r="AA10" s="276"/>
      <c r="AB10" s="276"/>
      <c r="AC10" s="276"/>
      <c r="AD10" s="276"/>
      <c r="AE10" s="276"/>
      <c r="AF10" s="276"/>
      <c r="AG10" s="276"/>
      <c r="AH10" s="276"/>
    </row>
    <row r="11" spans="1:34" ht="36">
      <c r="A11" s="265"/>
      <c r="B11" s="256"/>
      <c r="C11" s="265"/>
      <c r="D11" s="256"/>
      <c r="E11" s="58" t="s">
        <v>42</v>
      </c>
      <c r="F11" s="58" t="s">
        <v>488</v>
      </c>
      <c r="G11" s="42" t="s">
        <v>28</v>
      </c>
      <c r="H11" s="171">
        <v>1</v>
      </c>
      <c r="I11" s="278"/>
      <c r="J11" s="276"/>
      <c r="K11" s="276"/>
      <c r="L11" s="276"/>
      <c r="M11" s="276"/>
      <c r="N11" s="276"/>
      <c r="O11" s="276"/>
      <c r="P11" s="276"/>
      <c r="Q11" s="276"/>
      <c r="R11" s="276"/>
      <c r="S11" s="276"/>
      <c r="T11" s="276"/>
      <c r="U11" s="276"/>
      <c r="V11" s="276"/>
      <c r="W11" s="276"/>
      <c r="X11" s="276"/>
      <c r="Y11" s="276"/>
      <c r="Z11" s="276"/>
      <c r="AA11" s="276"/>
      <c r="AB11" s="276"/>
      <c r="AC11" s="276"/>
      <c r="AD11" s="276"/>
      <c r="AE11" s="276"/>
      <c r="AF11" s="276"/>
      <c r="AG11" s="276"/>
      <c r="AH11" s="276"/>
    </row>
    <row r="12" spans="1:34" ht="45">
      <c r="A12" s="265"/>
      <c r="B12" s="256"/>
      <c r="C12" s="265"/>
      <c r="D12" s="256"/>
      <c r="E12" s="58" t="s">
        <v>43</v>
      </c>
      <c r="F12" s="58" t="s">
        <v>489</v>
      </c>
      <c r="G12" s="42" t="s">
        <v>28</v>
      </c>
      <c r="H12" s="42">
        <v>4</v>
      </c>
      <c r="I12" s="278"/>
      <c r="J12" s="276"/>
      <c r="K12" s="276"/>
      <c r="L12" s="276"/>
      <c r="M12" s="276"/>
      <c r="N12" s="276"/>
      <c r="O12" s="276"/>
      <c r="P12" s="276"/>
      <c r="Q12" s="276"/>
      <c r="R12" s="276"/>
      <c r="S12" s="276"/>
      <c r="T12" s="276"/>
      <c r="U12" s="276"/>
      <c r="V12" s="276"/>
      <c r="W12" s="276"/>
      <c r="X12" s="276"/>
      <c r="Y12" s="276"/>
      <c r="Z12" s="276"/>
      <c r="AA12" s="276"/>
      <c r="AB12" s="276"/>
      <c r="AC12" s="276"/>
      <c r="AD12" s="276"/>
      <c r="AE12" s="276"/>
      <c r="AF12" s="276"/>
      <c r="AG12" s="276"/>
      <c r="AH12" s="276"/>
    </row>
    <row r="13" spans="1:34" ht="36">
      <c r="A13" s="265"/>
      <c r="B13" s="256"/>
      <c r="C13" s="265"/>
      <c r="D13" s="256"/>
      <c r="E13" s="218" t="s">
        <v>490</v>
      </c>
      <c r="F13" s="218" t="s">
        <v>419</v>
      </c>
      <c r="G13" s="104">
        <v>0</v>
      </c>
      <c r="H13" s="201">
        <v>4</v>
      </c>
      <c r="I13" s="278"/>
      <c r="J13" s="276"/>
      <c r="K13" s="276"/>
      <c r="L13" s="276"/>
      <c r="M13" s="276"/>
      <c r="N13" s="276"/>
      <c r="O13" s="276"/>
      <c r="P13" s="276"/>
      <c r="Q13" s="276"/>
      <c r="R13" s="276"/>
      <c r="S13" s="276"/>
      <c r="T13" s="276"/>
      <c r="U13" s="276"/>
      <c r="V13" s="276"/>
      <c r="W13" s="276"/>
      <c r="X13" s="276"/>
      <c r="Y13" s="276"/>
      <c r="Z13" s="276"/>
      <c r="AA13" s="276"/>
      <c r="AB13" s="276"/>
      <c r="AC13" s="276"/>
      <c r="AD13" s="276"/>
      <c r="AE13" s="276"/>
      <c r="AF13" s="276"/>
      <c r="AG13" s="276"/>
      <c r="AH13" s="276"/>
    </row>
    <row r="14" spans="1:34" ht="36">
      <c r="A14" s="265"/>
      <c r="B14" s="256"/>
      <c r="C14" s="265"/>
      <c r="D14" s="256"/>
      <c r="E14" s="219" t="s">
        <v>187</v>
      </c>
      <c r="F14" s="218" t="s">
        <v>495</v>
      </c>
      <c r="G14" s="104" t="s">
        <v>189</v>
      </c>
      <c r="H14" s="104">
        <v>4</v>
      </c>
      <c r="I14" s="278"/>
      <c r="J14" s="276"/>
      <c r="K14" s="276"/>
      <c r="L14" s="276"/>
      <c r="M14" s="276"/>
      <c r="N14" s="276"/>
      <c r="O14" s="276"/>
      <c r="P14" s="276"/>
      <c r="Q14" s="276"/>
      <c r="R14" s="276"/>
      <c r="S14" s="276"/>
      <c r="T14" s="276"/>
      <c r="U14" s="276"/>
      <c r="V14" s="276"/>
      <c r="W14" s="276"/>
      <c r="X14" s="276"/>
      <c r="Y14" s="276"/>
      <c r="Z14" s="276"/>
      <c r="AA14" s="276"/>
      <c r="AB14" s="276"/>
      <c r="AC14" s="276"/>
      <c r="AD14" s="276"/>
      <c r="AE14" s="276"/>
      <c r="AF14" s="276"/>
      <c r="AG14" s="276"/>
      <c r="AH14" s="276"/>
    </row>
    <row r="15" spans="1:34" ht="36">
      <c r="A15" s="265"/>
      <c r="B15" s="256"/>
      <c r="C15" s="265"/>
      <c r="D15" s="256"/>
      <c r="E15" s="392" t="s">
        <v>25</v>
      </c>
      <c r="F15" s="218" t="s">
        <v>491</v>
      </c>
      <c r="G15" s="104" t="s">
        <v>28</v>
      </c>
      <c r="H15" s="102">
        <v>1</v>
      </c>
      <c r="I15" s="278"/>
      <c r="J15" s="276"/>
      <c r="K15" s="276"/>
      <c r="L15" s="276"/>
      <c r="M15" s="276"/>
      <c r="N15" s="276"/>
      <c r="O15" s="276"/>
      <c r="P15" s="276"/>
      <c r="Q15" s="276"/>
      <c r="R15" s="276"/>
      <c r="S15" s="276"/>
      <c r="T15" s="276"/>
      <c r="U15" s="276"/>
      <c r="V15" s="276"/>
      <c r="W15" s="276"/>
      <c r="X15" s="276"/>
      <c r="Y15" s="276"/>
      <c r="Z15" s="276"/>
      <c r="AA15" s="276"/>
      <c r="AB15" s="276"/>
      <c r="AC15" s="276"/>
      <c r="AD15" s="276"/>
      <c r="AE15" s="276"/>
      <c r="AF15" s="276"/>
      <c r="AG15" s="276"/>
      <c r="AH15" s="276"/>
    </row>
    <row r="16" spans="1:34" ht="27">
      <c r="A16" s="265"/>
      <c r="B16" s="256"/>
      <c r="C16" s="265"/>
      <c r="D16" s="256"/>
      <c r="E16" s="392"/>
      <c r="F16" s="218" t="s">
        <v>492</v>
      </c>
      <c r="G16" s="104" t="s">
        <v>28</v>
      </c>
      <c r="H16" s="176">
        <v>1</v>
      </c>
      <c r="I16" s="278"/>
      <c r="J16" s="276"/>
      <c r="K16" s="276"/>
      <c r="L16" s="276"/>
      <c r="M16" s="276"/>
      <c r="N16" s="276"/>
      <c r="O16" s="276"/>
      <c r="P16" s="276"/>
      <c r="Q16" s="276"/>
      <c r="R16" s="276"/>
      <c r="S16" s="276"/>
      <c r="T16" s="276"/>
      <c r="U16" s="276"/>
      <c r="V16" s="276"/>
      <c r="W16" s="276"/>
      <c r="X16" s="276"/>
      <c r="Y16" s="276"/>
      <c r="Z16" s="276"/>
      <c r="AA16" s="276"/>
      <c r="AB16" s="276"/>
      <c r="AC16" s="276"/>
      <c r="AD16" s="276"/>
      <c r="AE16" s="276"/>
      <c r="AF16" s="276"/>
      <c r="AG16" s="276"/>
      <c r="AH16" s="276"/>
    </row>
    <row r="17" spans="1:34" ht="72">
      <c r="A17" s="265"/>
      <c r="B17" s="256"/>
      <c r="C17" s="265"/>
      <c r="D17" s="256"/>
      <c r="E17" s="110" t="s">
        <v>201</v>
      </c>
      <c r="F17" s="110"/>
      <c r="G17" s="109">
        <v>0</v>
      </c>
      <c r="H17" s="109">
        <v>1</v>
      </c>
      <c r="I17" s="391"/>
      <c r="J17" s="275"/>
      <c r="K17" s="275"/>
      <c r="L17" s="275"/>
      <c r="M17" s="275"/>
      <c r="N17" s="275"/>
      <c r="O17" s="275"/>
      <c r="P17" s="275"/>
      <c r="Q17" s="275"/>
      <c r="R17" s="275"/>
      <c r="S17" s="275"/>
      <c r="T17" s="275"/>
      <c r="U17" s="275"/>
      <c r="V17" s="275"/>
      <c r="W17" s="275"/>
      <c r="X17" s="275"/>
      <c r="Y17" s="275"/>
      <c r="Z17" s="275"/>
      <c r="AA17" s="275"/>
      <c r="AB17" s="275"/>
      <c r="AC17" s="275"/>
      <c r="AD17" s="275"/>
      <c r="AE17" s="275"/>
      <c r="AF17" s="275"/>
      <c r="AG17" s="275"/>
      <c r="AH17" s="275"/>
    </row>
    <row r="18" spans="1:34" ht="36">
      <c r="A18" s="265"/>
      <c r="B18" s="256"/>
      <c r="C18" s="265"/>
      <c r="D18" s="256"/>
      <c r="E18" s="58" t="s">
        <v>160</v>
      </c>
      <c r="F18" s="58" t="s">
        <v>493</v>
      </c>
      <c r="G18" s="42">
        <v>0</v>
      </c>
      <c r="H18" s="42">
        <v>1</v>
      </c>
      <c r="I18" s="41" t="s">
        <v>297</v>
      </c>
      <c r="J18" s="39"/>
      <c r="K18" s="39"/>
      <c r="L18" s="39"/>
      <c r="M18" s="39"/>
      <c r="N18" s="39">
        <v>3000000</v>
      </c>
      <c r="O18" s="39">
        <f>SUM(J18:N18)</f>
        <v>3000000</v>
      </c>
      <c r="P18" s="39">
        <f>J18*1.03</f>
        <v>0</v>
      </c>
      <c r="Q18" s="39">
        <f aca="true" t="shared" si="0" ref="Q18:T19">K18*1.03</f>
        <v>0</v>
      </c>
      <c r="R18" s="39">
        <f t="shared" si="0"/>
        <v>0</v>
      </c>
      <c r="S18" s="39">
        <f t="shared" si="0"/>
        <v>0</v>
      </c>
      <c r="T18" s="39">
        <f t="shared" si="0"/>
        <v>3090000</v>
      </c>
      <c r="U18" s="39">
        <f>SUM(P18:T18)</f>
        <v>3090000</v>
      </c>
      <c r="V18" s="39">
        <f aca="true" t="shared" si="1" ref="V18:Z19">P18*1.03</f>
        <v>0</v>
      </c>
      <c r="W18" s="39">
        <f t="shared" si="1"/>
        <v>0</v>
      </c>
      <c r="X18" s="39">
        <f t="shared" si="1"/>
        <v>0</v>
      </c>
      <c r="Y18" s="39">
        <f t="shared" si="1"/>
        <v>0</v>
      </c>
      <c r="Z18" s="39">
        <f t="shared" si="1"/>
        <v>3182700</v>
      </c>
      <c r="AA18" s="39">
        <f>SUM(V18:Z18)</f>
        <v>3182700</v>
      </c>
      <c r="AB18" s="39">
        <f aca="true" t="shared" si="2" ref="AB18:AF19">V18*1.03</f>
        <v>0</v>
      </c>
      <c r="AC18" s="39">
        <f t="shared" si="2"/>
        <v>0</v>
      </c>
      <c r="AD18" s="39">
        <f t="shared" si="2"/>
        <v>0</v>
      </c>
      <c r="AE18" s="39">
        <f t="shared" si="2"/>
        <v>0</v>
      </c>
      <c r="AF18" s="39">
        <f t="shared" si="2"/>
        <v>3278181</v>
      </c>
      <c r="AG18" s="39">
        <f>SUM(AB18:AF18)</f>
        <v>3278181</v>
      </c>
      <c r="AH18" s="39">
        <f>O18+U18+AA18+AG18</f>
        <v>12550881</v>
      </c>
    </row>
    <row r="19" spans="1:34" ht="54">
      <c r="A19" s="265"/>
      <c r="B19" s="256"/>
      <c r="C19" s="265"/>
      <c r="D19" s="256"/>
      <c r="E19" s="58" t="s">
        <v>198</v>
      </c>
      <c r="F19" s="58" t="s">
        <v>494</v>
      </c>
      <c r="G19" s="42">
        <v>0</v>
      </c>
      <c r="H19" s="42">
        <v>48</v>
      </c>
      <c r="I19" s="41" t="s">
        <v>298</v>
      </c>
      <c r="J19" s="39"/>
      <c r="K19" s="39"/>
      <c r="L19" s="39"/>
      <c r="M19" s="39"/>
      <c r="N19" s="39">
        <v>3000000</v>
      </c>
      <c r="O19" s="39">
        <f>SUM(J19:N19)</f>
        <v>3000000</v>
      </c>
      <c r="P19" s="39">
        <f>J19*1.03</f>
        <v>0</v>
      </c>
      <c r="Q19" s="39">
        <f t="shared" si="0"/>
        <v>0</v>
      </c>
      <c r="R19" s="39">
        <f t="shared" si="0"/>
        <v>0</v>
      </c>
      <c r="S19" s="39">
        <f t="shared" si="0"/>
        <v>0</v>
      </c>
      <c r="T19" s="39">
        <f t="shared" si="0"/>
        <v>3090000</v>
      </c>
      <c r="U19" s="39">
        <f>SUM(P19:T19)</f>
        <v>3090000</v>
      </c>
      <c r="V19" s="39">
        <f t="shared" si="1"/>
        <v>0</v>
      </c>
      <c r="W19" s="39">
        <f t="shared" si="1"/>
        <v>0</v>
      </c>
      <c r="X19" s="39">
        <f t="shared" si="1"/>
        <v>0</v>
      </c>
      <c r="Y19" s="39">
        <f t="shared" si="1"/>
        <v>0</v>
      </c>
      <c r="Z19" s="39">
        <f t="shared" si="1"/>
        <v>3182700</v>
      </c>
      <c r="AA19" s="39">
        <f>SUM(V19:Z19)</f>
        <v>3182700</v>
      </c>
      <c r="AB19" s="39">
        <f t="shared" si="2"/>
        <v>0</v>
      </c>
      <c r="AC19" s="39">
        <f t="shared" si="2"/>
        <v>0</v>
      </c>
      <c r="AD19" s="39">
        <f t="shared" si="2"/>
        <v>0</v>
      </c>
      <c r="AE19" s="39">
        <f t="shared" si="2"/>
        <v>0</v>
      </c>
      <c r="AF19" s="39">
        <f t="shared" si="2"/>
        <v>3278181</v>
      </c>
      <c r="AG19" s="39">
        <f>SUM(AB19:AF19)</f>
        <v>3278181</v>
      </c>
      <c r="AH19" s="39">
        <f>O19+U19+AA19+AG19</f>
        <v>12550881</v>
      </c>
    </row>
    <row r="20" ht="9"/>
    <row r="21" ht="9">
      <c r="AH21" s="50">
        <f>SUM(AH6:AH20)</f>
        <v>225915858</v>
      </c>
    </row>
  </sheetData>
  <sheetProtection/>
  <mergeCells count="58">
    <mergeCell ref="AH1:AH5"/>
    <mergeCell ref="J2:O2"/>
    <mergeCell ref="P2:U2"/>
    <mergeCell ref="V2:AA2"/>
    <mergeCell ref="AB2:AG2"/>
    <mergeCell ref="N3:N5"/>
    <mergeCell ref="Z3:Z5"/>
    <mergeCell ref="AA3:AA5"/>
    <mergeCell ref="AF3:AF5"/>
    <mergeCell ref="V1:AA1"/>
    <mergeCell ref="AB1:AG1"/>
    <mergeCell ref="AG3:AG5"/>
    <mergeCell ref="O3:O5"/>
    <mergeCell ref="T3:T5"/>
    <mergeCell ref="E6:E8"/>
    <mergeCell ref="E1:E5"/>
    <mergeCell ref="G1:G5"/>
    <mergeCell ref="H1:H5"/>
    <mergeCell ref="I6:I17"/>
    <mergeCell ref="E15:E16"/>
    <mergeCell ref="U6:U17"/>
    <mergeCell ref="U3:U5"/>
    <mergeCell ref="S6:S17"/>
    <mergeCell ref="T6:T17"/>
    <mergeCell ref="F1:F5"/>
    <mergeCell ref="I1:I5"/>
    <mergeCell ref="J6:J17"/>
    <mergeCell ref="K6:K17"/>
    <mergeCell ref="O6:O17"/>
    <mergeCell ref="P6:P17"/>
    <mergeCell ref="Q6:Q17"/>
    <mergeCell ref="J1:O1"/>
    <mergeCell ref="P1:U1"/>
    <mergeCell ref="R6:R17"/>
    <mergeCell ref="L6:L17"/>
    <mergeCell ref="M6:M17"/>
    <mergeCell ref="N6:N17"/>
    <mergeCell ref="AF6:AF17"/>
    <mergeCell ref="AG6:AG17"/>
    <mergeCell ref="AE6:AE17"/>
    <mergeCell ref="V6:V17"/>
    <mergeCell ref="W6:W17"/>
    <mergeCell ref="X6:X17"/>
    <mergeCell ref="AH6:AH17"/>
    <mergeCell ref="Y6:Y17"/>
    <mergeCell ref="Z6:Z17"/>
    <mergeCell ref="AA6:AA17"/>
    <mergeCell ref="AB6:AB17"/>
    <mergeCell ref="AC6:AC17"/>
    <mergeCell ref="AD6:AD17"/>
    <mergeCell ref="B6:B19"/>
    <mergeCell ref="A6:A19"/>
    <mergeCell ref="A1:A5"/>
    <mergeCell ref="B1:B5"/>
    <mergeCell ref="C1:C5"/>
    <mergeCell ref="D1:D5"/>
    <mergeCell ref="D6:D19"/>
    <mergeCell ref="C6:C19"/>
  </mergeCells>
  <printOptions horizontalCentered="1" verticalCentered="1"/>
  <pageMargins left="0.3937007874015748" right="0.3937007874015748" top="0.3937007874015748" bottom="0.3937007874015748" header="0.31496062992125984" footer="0.31496062992125984"/>
  <pageSetup horizontalDpi="300" verticalDpi="300" orientation="landscape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F15"/>
  <sheetViews>
    <sheetView zoomScale="70" zoomScaleNormal="70" zoomScalePageLayoutView="0" workbookViewId="0" topLeftCell="A1">
      <selection activeCell="B6" sqref="B6:B11"/>
    </sheetView>
  </sheetViews>
  <sheetFormatPr defaultColWidth="11.421875" defaultRowHeight="15"/>
  <cols>
    <col min="1" max="1" width="5.28125" style="21" customWidth="1"/>
    <col min="2" max="2" width="5.8515625" style="21" customWidth="1"/>
    <col min="3" max="4" width="23.140625" style="21" customWidth="1"/>
    <col min="5" max="6" width="5.8515625" style="213" bestFit="1" customWidth="1"/>
    <col min="7" max="7" width="11.421875" style="21" customWidth="1"/>
    <col min="8" max="8" width="13.421875" style="21" bestFit="1" customWidth="1"/>
    <col min="9" max="11" width="11.421875" style="21" customWidth="1"/>
    <col min="12" max="12" width="12.57421875" style="21" bestFit="1" customWidth="1"/>
    <col min="13" max="14" width="12.00390625" style="21" bestFit="1" customWidth="1"/>
    <col min="15" max="18" width="11.57421875" style="21" bestFit="1" customWidth="1"/>
    <col min="19" max="19" width="13.28125" style="21" customWidth="1"/>
    <col min="20" max="20" width="13.8515625" style="21" customWidth="1"/>
    <col min="21" max="24" width="11.57421875" style="21" bestFit="1" customWidth="1"/>
    <col min="25" max="25" width="13.28125" style="21" customWidth="1"/>
    <col min="26" max="31" width="11.57421875" style="21" bestFit="1" customWidth="1"/>
    <col min="32" max="32" width="12.57421875" style="21" bestFit="1" customWidth="1"/>
    <col min="33" max="16384" width="11.421875" style="21" customWidth="1"/>
  </cols>
  <sheetData>
    <row r="1" spans="1:32" ht="15" customHeight="1">
      <c r="A1" s="245" t="s">
        <v>7</v>
      </c>
      <c r="B1" s="245" t="s">
        <v>2</v>
      </c>
      <c r="C1" s="290" t="s">
        <v>8</v>
      </c>
      <c r="D1" s="290" t="s">
        <v>412</v>
      </c>
      <c r="E1" s="245" t="s">
        <v>10</v>
      </c>
      <c r="F1" s="245" t="s">
        <v>11</v>
      </c>
      <c r="G1" s="253" t="s">
        <v>319</v>
      </c>
      <c r="H1" s="235" t="s">
        <v>221</v>
      </c>
      <c r="I1" s="235"/>
      <c r="J1" s="235"/>
      <c r="K1" s="235"/>
      <c r="L1" s="235"/>
      <c r="M1" s="236"/>
      <c r="N1" s="234" t="s">
        <v>222</v>
      </c>
      <c r="O1" s="235"/>
      <c r="P1" s="235"/>
      <c r="Q1" s="235"/>
      <c r="R1" s="235"/>
      <c r="S1" s="236"/>
      <c r="T1" s="234" t="s">
        <v>223</v>
      </c>
      <c r="U1" s="235"/>
      <c r="V1" s="235"/>
      <c r="W1" s="235"/>
      <c r="X1" s="235"/>
      <c r="Y1" s="236"/>
      <c r="Z1" s="234" t="s">
        <v>224</v>
      </c>
      <c r="AA1" s="235"/>
      <c r="AB1" s="235"/>
      <c r="AC1" s="235"/>
      <c r="AD1" s="235"/>
      <c r="AE1" s="236"/>
      <c r="AF1" s="261" t="s">
        <v>225</v>
      </c>
    </row>
    <row r="2" spans="1:32" ht="9">
      <c r="A2" s="246"/>
      <c r="B2" s="246"/>
      <c r="C2" s="291"/>
      <c r="D2" s="291"/>
      <c r="E2" s="246"/>
      <c r="F2" s="246"/>
      <c r="G2" s="254"/>
      <c r="H2" s="238" t="s">
        <v>228</v>
      </c>
      <c r="I2" s="238"/>
      <c r="J2" s="238"/>
      <c r="K2" s="238"/>
      <c r="L2" s="238"/>
      <c r="M2" s="239"/>
      <c r="N2" s="237" t="s">
        <v>228</v>
      </c>
      <c r="O2" s="238"/>
      <c r="P2" s="238"/>
      <c r="Q2" s="238"/>
      <c r="R2" s="238"/>
      <c r="S2" s="239"/>
      <c r="T2" s="237" t="s">
        <v>228</v>
      </c>
      <c r="U2" s="238"/>
      <c r="V2" s="238"/>
      <c r="W2" s="238"/>
      <c r="X2" s="238"/>
      <c r="Y2" s="239"/>
      <c r="Z2" s="237" t="s">
        <v>228</v>
      </c>
      <c r="AA2" s="238"/>
      <c r="AB2" s="238"/>
      <c r="AC2" s="238"/>
      <c r="AD2" s="238"/>
      <c r="AE2" s="239"/>
      <c r="AF2" s="262"/>
    </row>
    <row r="3" spans="1:32" ht="9">
      <c r="A3" s="246"/>
      <c r="B3" s="246"/>
      <c r="C3" s="291"/>
      <c r="D3" s="291"/>
      <c r="E3" s="246"/>
      <c r="F3" s="246"/>
      <c r="G3" s="254"/>
      <c r="H3" s="22" t="s">
        <v>207</v>
      </c>
      <c r="I3" s="23"/>
      <c r="J3" s="23"/>
      <c r="K3" s="23"/>
      <c r="L3" s="240" t="s">
        <v>208</v>
      </c>
      <c r="M3" s="242" t="s">
        <v>220</v>
      </c>
      <c r="N3" s="22" t="s">
        <v>207</v>
      </c>
      <c r="O3" s="23"/>
      <c r="P3" s="23"/>
      <c r="Q3" s="23"/>
      <c r="R3" s="240" t="s">
        <v>208</v>
      </c>
      <c r="S3" s="242" t="s">
        <v>220</v>
      </c>
      <c r="T3" s="22" t="s">
        <v>207</v>
      </c>
      <c r="U3" s="23"/>
      <c r="V3" s="23"/>
      <c r="W3" s="23"/>
      <c r="X3" s="240" t="s">
        <v>208</v>
      </c>
      <c r="Y3" s="242" t="s">
        <v>220</v>
      </c>
      <c r="Z3" s="22" t="s">
        <v>207</v>
      </c>
      <c r="AA3" s="23"/>
      <c r="AB3" s="23"/>
      <c r="AC3" s="23"/>
      <c r="AD3" s="240" t="s">
        <v>208</v>
      </c>
      <c r="AE3" s="242" t="s">
        <v>220</v>
      </c>
      <c r="AF3" s="262"/>
    </row>
    <row r="4" spans="1:32" ht="9">
      <c r="A4" s="246"/>
      <c r="B4" s="246"/>
      <c r="C4" s="291"/>
      <c r="D4" s="291"/>
      <c r="E4" s="246"/>
      <c r="F4" s="246"/>
      <c r="G4" s="254"/>
      <c r="H4" s="24" t="s">
        <v>210</v>
      </c>
      <c r="I4" s="25"/>
      <c r="J4" s="25" t="s">
        <v>211</v>
      </c>
      <c r="K4" s="25"/>
      <c r="L4" s="241"/>
      <c r="M4" s="243"/>
      <c r="N4" s="24" t="s">
        <v>210</v>
      </c>
      <c r="O4" s="25"/>
      <c r="P4" s="25" t="s">
        <v>211</v>
      </c>
      <c r="Q4" s="25"/>
      <c r="R4" s="241"/>
      <c r="S4" s="243"/>
      <c r="T4" s="24" t="s">
        <v>210</v>
      </c>
      <c r="U4" s="25"/>
      <c r="V4" s="25" t="s">
        <v>211</v>
      </c>
      <c r="W4" s="25"/>
      <c r="X4" s="241"/>
      <c r="Y4" s="243"/>
      <c r="Z4" s="24" t="s">
        <v>210</v>
      </c>
      <c r="AA4" s="25"/>
      <c r="AB4" s="25" t="s">
        <v>211</v>
      </c>
      <c r="AC4" s="25"/>
      <c r="AD4" s="241"/>
      <c r="AE4" s="243"/>
      <c r="AF4" s="262"/>
    </row>
    <row r="5" spans="1:32" ht="36">
      <c r="A5" s="247"/>
      <c r="B5" s="247"/>
      <c r="C5" s="292"/>
      <c r="D5" s="292"/>
      <c r="E5" s="247"/>
      <c r="F5" s="247"/>
      <c r="G5" s="255"/>
      <c r="H5" s="26" t="s">
        <v>212</v>
      </c>
      <c r="I5" s="27" t="s">
        <v>226</v>
      </c>
      <c r="J5" s="27" t="s">
        <v>227</v>
      </c>
      <c r="K5" s="27" t="s">
        <v>209</v>
      </c>
      <c r="L5" s="287"/>
      <c r="M5" s="244"/>
      <c r="N5" s="26" t="s">
        <v>212</v>
      </c>
      <c r="O5" s="27" t="s">
        <v>226</v>
      </c>
      <c r="P5" s="27" t="s">
        <v>227</v>
      </c>
      <c r="Q5" s="27" t="s">
        <v>209</v>
      </c>
      <c r="R5" s="287"/>
      <c r="S5" s="244"/>
      <c r="T5" s="26" t="s">
        <v>212</v>
      </c>
      <c r="U5" s="27" t="s">
        <v>226</v>
      </c>
      <c r="V5" s="27" t="s">
        <v>227</v>
      </c>
      <c r="W5" s="27" t="s">
        <v>209</v>
      </c>
      <c r="X5" s="287"/>
      <c r="Y5" s="244"/>
      <c r="Z5" s="26" t="s">
        <v>212</v>
      </c>
      <c r="AA5" s="27" t="s">
        <v>226</v>
      </c>
      <c r="AB5" s="27" t="s">
        <v>227</v>
      </c>
      <c r="AC5" s="27" t="s">
        <v>209</v>
      </c>
      <c r="AD5" s="287"/>
      <c r="AE5" s="244"/>
      <c r="AF5" s="263"/>
    </row>
    <row r="6" spans="1:32" s="210" customFormat="1" ht="84.75" customHeight="1">
      <c r="A6" s="245" t="s">
        <v>21</v>
      </c>
      <c r="B6" s="245" t="s">
        <v>22</v>
      </c>
      <c r="C6" s="293" t="s">
        <v>23</v>
      </c>
      <c r="D6" s="101" t="s">
        <v>496</v>
      </c>
      <c r="E6" s="220" t="s">
        <v>28</v>
      </c>
      <c r="F6" s="221">
        <v>1</v>
      </c>
      <c r="G6" s="327" t="s">
        <v>302</v>
      </c>
      <c r="H6" s="274">
        <v>25000000</v>
      </c>
      <c r="I6" s="274"/>
      <c r="J6" s="274"/>
      <c r="K6" s="274"/>
      <c r="L6" s="274"/>
      <c r="M6" s="274">
        <f>SUM(H6:L6)</f>
        <v>25000000</v>
      </c>
      <c r="N6" s="274">
        <f>H6*1.03</f>
        <v>25750000</v>
      </c>
      <c r="O6" s="274">
        <f aca="true" t="shared" si="0" ref="O6:R10">I6*1.03</f>
        <v>0</v>
      </c>
      <c r="P6" s="274">
        <f t="shared" si="0"/>
        <v>0</v>
      </c>
      <c r="Q6" s="274">
        <f t="shared" si="0"/>
        <v>0</v>
      </c>
      <c r="R6" s="274">
        <f t="shared" si="0"/>
        <v>0</v>
      </c>
      <c r="S6" s="274">
        <f>SUM(N6:R6)</f>
        <v>25750000</v>
      </c>
      <c r="T6" s="274">
        <f>N6*1.03</f>
        <v>26522500</v>
      </c>
      <c r="U6" s="274">
        <f>O6*1.03</f>
        <v>0</v>
      </c>
      <c r="V6" s="274">
        <f>P6*1.03</f>
        <v>0</v>
      </c>
      <c r="W6" s="274">
        <f>Q6*1.03</f>
        <v>0</v>
      </c>
      <c r="X6" s="274">
        <f>R6*1.03</f>
        <v>0</v>
      </c>
      <c r="Y6" s="274">
        <f>SUM(T6:X6)</f>
        <v>26522500</v>
      </c>
      <c r="Z6" s="274">
        <f>T6*1.03</f>
        <v>27318175</v>
      </c>
      <c r="AA6" s="274">
        <f>U6*1.03</f>
        <v>0</v>
      </c>
      <c r="AB6" s="274">
        <f>V6*1.03</f>
        <v>0</v>
      </c>
      <c r="AC6" s="274">
        <f>W6*1.03</f>
        <v>0</v>
      </c>
      <c r="AD6" s="274">
        <f>X6*1.03</f>
        <v>0</v>
      </c>
      <c r="AE6" s="274">
        <f>SUM(Z6:AD6)</f>
        <v>27318175</v>
      </c>
      <c r="AF6" s="274">
        <f>M6+S6+Y6+AE6</f>
        <v>104590675</v>
      </c>
    </row>
    <row r="7" spans="1:32" s="210" customFormat="1" ht="49.5" customHeight="1">
      <c r="A7" s="246"/>
      <c r="B7" s="246"/>
      <c r="C7" s="293"/>
      <c r="D7" s="98" t="s">
        <v>497</v>
      </c>
      <c r="E7" s="179" t="s">
        <v>28</v>
      </c>
      <c r="F7" s="176">
        <v>1</v>
      </c>
      <c r="G7" s="393"/>
      <c r="H7" s="275"/>
      <c r="I7" s="275"/>
      <c r="J7" s="275"/>
      <c r="K7" s="275"/>
      <c r="L7" s="275"/>
      <c r="M7" s="275"/>
      <c r="N7" s="275"/>
      <c r="O7" s="275"/>
      <c r="P7" s="275"/>
      <c r="Q7" s="275"/>
      <c r="R7" s="275"/>
      <c r="S7" s="275"/>
      <c r="T7" s="275"/>
      <c r="U7" s="275"/>
      <c r="V7" s="275"/>
      <c r="W7" s="275"/>
      <c r="X7" s="275"/>
      <c r="Y7" s="275"/>
      <c r="Z7" s="275"/>
      <c r="AA7" s="275"/>
      <c r="AB7" s="275"/>
      <c r="AC7" s="275"/>
      <c r="AD7" s="275"/>
      <c r="AE7" s="275"/>
      <c r="AF7" s="275"/>
    </row>
    <row r="8" spans="1:32" s="210" customFormat="1" ht="53.25" customHeight="1">
      <c r="A8" s="246"/>
      <c r="B8" s="246"/>
      <c r="C8" s="273"/>
      <c r="D8" s="101" t="s">
        <v>498</v>
      </c>
      <c r="E8" s="179" t="s">
        <v>28</v>
      </c>
      <c r="F8" s="177">
        <v>1</v>
      </c>
      <c r="G8" s="67" t="s">
        <v>301</v>
      </c>
      <c r="H8" s="222">
        <v>500000</v>
      </c>
      <c r="I8" s="222"/>
      <c r="J8" s="222"/>
      <c r="K8" s="222"/>
      <c r="L8" s="222"/>
      <c r="M8" s="222">
        <f>SUM(H8:L8)</f>
        <v>500000</v>
      </c>
      <c r="N8" s="222">
        <f>H8*1.03</f>
        <v>515000</v>
      </c>
      <c r="O8" s="222">
        <f t="shared" si="0"/>
        <v>0</v>
      </c>
      <c r="P8" s="222">
        <f t="shared" si="0"/>
        <v>0</v>
      </c>
      <c r="Q8" s="222">
        <f t="shared" si="0"/>
        <v>0</v>
      </c>
      <c r="R8" s="222">
        <f t="shared" si="0"/>
        <v>0</v>
      </c>
      <c r="S8" s="222">
        <f>SUM(N8:R8)</f>
        <v>515000</v>
      </c>
      <c r="T8" s="222">
        <f aca="true" t="shared" si="1" ref="T8:X10">N8*1.03</f>
        <v>530450</v>
      </c>
      <c r="U8" s="222">
        <f t="shared" si="1"/>
        <v>0</v>
      </c>
      <c r="V8" s="222">
        <f t="shared" si="1"/>
        <v>0</v>
      </c>
      <c r="W8" s="222">
        <f t="shared" si="1"/>
        <v>0</v>
      </c>
      <c r="X8" s="222">
        <f t="shared" si="1"/>
        <v>0</v>
      </c>
      <c r="Y8" s="222">
        <f>SUM(T8:X8)</f>
        <v>530450</v>
      </c>
      <c r="Z8" s="222">
        <f aca="true" t="shared" si="2" ref="Z8:AD10">T8*1.03</f>
        <v>546363.5</v>
      </c>
      <c r="AA8" s="222">
        <f t="shared" si="2"/>
        <v>0</v>
      </c>
      <c r="AB8" s="222">
        <f t="shared" si="2"/>
        <v>0</v>
      </c>
      <c r="AC8" s="222">
        <f t="shared" si="2"/>
        <v>0</v>
      </c>
      <c r="AD8" s="222">
        <f t="shared" si="2"/>
        <v>0</v>
      </c>
      <c r="AE8" s="222">
        <f>SUM(Z8:AD8)</f>
        <v>546363.5</v>
      </c>
      <c r="AF8" s="222">
        <f>M8+S8+Y8+AE8</f>
        <v>2091813.5</v>
      </c>
    </row>
    <row r="9" spans="1:32" ht="117">
      <c r="A9" s="246"/>
      <c r="B9" s="246"/>
      <c r="C9" s="223" t="s">
        <v>70</v>
      </c>
      <c r="D9" s="223" t="s">
        <v>499</v>
      </c>
      <c r="E9" s="104" t="s">
        <v>28</v>
      </c>
      <c r="F9" s="104">
        <v>4</v>
      </c>
      <c r="G9" s="67" t="s">
        <v>300</v>
      </c>
      <c r="H9" s="39"/>
      <c r="I9" s="39"/>
      <c r="J9" s="39"/>
      <c r="K9" s="39"/>
      <c r="L9" s="39">
        <v>2271002</v>
      </c>
      <c r="M9" s="222">
        <f>SUM(H9:L9)</f>
        <v>2271002</v>
      </c>
      <c r="N9" s="222">
        <f>H9*1.03</f>
        <v>0</v>
      </c>
      <c r="O9" s="222">
        <f t="shared" si="0"/>
        <v>0</v>
      </c>
      <c r="P9" s="222">
        <f t="shared" si="0"/>
        <v>0</v>
      </c>
      <c r="Q9" s="222">
        <f t="shared" si="0"/>
        <v>0</v>
      </c>
      <c r="R9" s="222">
        <f t="shared" si="0"/>
        <v>2339132.06</v>
      </c>
      <c r="S9" s="222">
        <f>SUM(N9:R9)</f>
        <v>2339132.06</v>
      </c>
      <c r="T9" s="222">
        <f t="shared" si="1"/>
        <v>0</v>
      </c>
      <c r="U9" s="222">
        <f t="shared" si="1"/>
        <v>0</v>
      </c>
      <c r="V9" s="222">
        <f t="shared" si="1"/>
        <v>0</v>
      </c>
      <c r="W9" s="222">
        <f t="shared" si="1"/>
        <v>0</v>
      </c>
      <c r="X9" s="222">
        <f t="shared" si="1"/>
        <v>2409306.0218</v>
      </c>
      <c r="Y9" s="222">
        <f>SUM(T9:X9)</f>
        <v>2409306.0218</v>
      </c>
      <c r="Z9" s="222">
        <f t="shared" si="2"/>
        <v>0</v>
      </c>
      <c r="AA9" s="222">
        <f t="shared" si="2"/>
        <v>0</v>
      </c>
      <c r="AB9" s="222">
        <f t="shared" si="2"/>
        <v>0</v>
      </c>
      <c r="AC9" s="222">
        <f t="shared" si="2"/>
        <v>0</v>
      </c>
      <c r="AD9" s="222">
        <f t="shared" si="2"/>
        <v>2481585.2024540002</v>
      </c>
      <c r="AE9" s="222">
        <f>SUM(Z9:AD9)</f>
        <v>2481585.2024540002</v>
      </c>
      <c r="AF9" s="222">
        <f>M9+S9+Y9+AE9</f>
        <v>9501025.284254001</v>
      </c>
    </row>
    <row r="10" spans="1:32" ht="66.75" customHeight="1">
      <c r="A10" s="246"/>
      <c r="B10" s="246"/>
      <c r="C10" s="32" t="s">
        <v>190</v>
      </c>
      <c r="D10" s="32" t="s">
        <v>500</v>
      </c>
      <c r="E10" s="179">
        <v>0</v>
      </c>
      <c r="F10" s="179">
        <v>4</v>
      </c>
      <c r="G10" s="394" t="s">
        <v>299</v>
      </c>
      <c r="H10" s="274"/>
      <c r="I10" s="274"/>
      <c r="J10" s="274"/>
      <c r="K10" s="274"/>
      <c r="L10" s="274">
        <v>6000000</v>
      </c>
      <c r="M10" s="274">
        <f>SUM(H10:L10)</f>
        <v>6000000</v>
      </c>
      <c r="N10" s="274">
        <f>H10*1.03</f>
        <v>0</v>
      </c>
      <c r="O10" s="274">
        <f t="shared" si="0"/>
        <v>0</v>
      </c>
      <c r="P10" s="274">
        <f t="shared" si="0"/>
        <v>0</v>
      </c>
      <c r="Q10" s="274">
        <f t="shared" si="0"/>
        <v>0</v>
      </c>
      <c r="R10" s="274">
        <f t="shared" si="0"/>
        <v>6180000</v>
      </c>
      <c r="S10" s="274">
        <f>SUM(N10:R10)</f>
        <v>6180000</v>
      </c>
      <c r="T10" s="274">
        <f t="shared" si="1"/>
        <v>0</v>
      </c>
      <c r="U10" s="274">
        <f t="shared" si="1"/>
        <v>0</v>
      </c>
      <c r="V10" s="274">
        <f t="shared" si="1"/>
        <v>0</v>
      </c>
      <c r="W10" s="274">
        <f t="shared" si="1"/>
        <v>0</v>
      </c>
      <c r="X10" s="274">
        <f t="shared" si="1"/>
        <v>6365400</v>
      </c>
      <c r="Y10" s="274">
        <f>SUM(T10:X10)</f>
        <v>6365400</v>
      </c>
      <c r="Z10" s="274">
        <f t="shared" si="2"/>
        <v>0</v>
      </c>
      <c r="AA10" s="274">
        <f t="shared" si="2"/>
        <v>0</v>
      </c>
      <c r="AB10" s="274">
        <f t="shared" si="2"/>
        <v>0</v>
      </c>
      <c r="AC10" s="274">
        <f t="shared" si="2"/>
        <v>0</v>
      </c>
      <c r="AD10" s="274">
        <f t="shared" si="2"/>
        <v>6556362</v>
      </c>
      <c r="AE10" s="274">
        <f>SUM(Z10:AD10)</f>
        <v>6556362</v>
      </c>
      <c r="AF10" s="274">
        <f>M10+S10+Y10+AE10</f>
        <v>25101762</v>
      </c>
    </row>
    <row r="11" spans="1:32" ht="29.25" customHeight="1">
      <c r="A11" s="247"/>
      <c r="B11" s="247"/>
      <c r="C11" s="223" t="s">
        <v>501</v>
      </c>
      <c r="D11" s="223" t="s">
        <v>502</v>
      </c>
      <c r="E11" s="104">
        <v>0</v>
      </c>
      <c r="F11" s="104">
        <v>1</v>
      </c>
      <c r="G11" s="328"/>
      <c r="H11" s="275"/>
      <c r="I11" s="275"/>
      <c r="J11" s="275"/>
      <c r="K11" s="275"/>
      <c r="L11" s="275"/>
      <c r="M11" s="275"/>
      <c r="N11" s="275"/>
      <c r="O11" s="275"/>
      <c r="P11" s="275"/>
      <c r="Q11" s="275"/>
      <c r="R11" s="275"/>
      <c r="S11" s="275"/>
      <c r="T11" s="275"/>
      <c r="U11" s="275"/>
      <c r="V11" s="275"/>
      <c r="W11" s="275"/>
      <c r="X11" s="275"/>
      <c r="Y11" s="275"/>
      <c r="Z11" s="275"/>
      <c r="AA11" s="275"/>
      <c r="AB11" s="275"/>
      <c r="AC11" s="275"/>
      <c r="AD11" s="275"/>
      <c r="AE11" s="275"/>
      <c r="AF11" s="275"/>
    </row>
    <row r="12" spans="3:6" ht="9">
      <c r="C12" s="149"/>
      <c r="D12" s="149"/>
      <c r="E12" s="211"/>
      <c r="F12" s="211"/>
    </row>
    <row r="13" spans="3:6" ht="9">
      <c r="C13" s="149"/>
      <c r="D13" s="149"/>
      <c r="E13" s="211"/>
      <c r="F13" s="211"/>
    </row>
    <row r="14" spans="3:6" ht="9">
      <c r="C14" s="149"/>
      <c r="D14" s="149"/>
      <c r="E14" s="211"/>
      <c r="F14" s="211"/>
    </row>
    <row r="15" spans="3:6" ht="9">
      <c r="C15" s="149"/>
      <c r="D15" s="149"/>
      <c r="E15" s="211"/>
      <c r="F15" s="211"/>
    </row>
  </sheetData>
  <sheetProtection/>
  <mergeCells count="79">
    <mergeCell ref="AB10:AB11"/>
    <mergeCell ref="AC10:AC11"/>
    <mergeCell ref="AD10:AD11"/>
    <mergeCell ref="AE10:AE11"/>
    <mergeCell ref="AF10:AF11"/>
    <mergeCell ref="V10:V11"/>
    <mergeCell ref="W10:W11"/>
    <mergeCell ref="X10:X11"/>
    <mergeCell ref="Y10:Y11"/>
    <mergeCell ref="Z10:Z11"/>
    <mergeCell ref="AA10:AA11"/>
    <mergeCell ref="P10:P11"/>
    <mergeCell ref="Q10:Q11"/>
    <mergeCell ref="R10:R11"/>
    <mergeCell ref="S10:S11"/>
    <mergeCell ref="T10:T11"/>
    <mergeCell ref="U10:U11"/>
    <mergeCell ref="J10:J11"/>
    <mergeCell ref="K10:K11"/>
    <mergeCell ref="L10:L11"/>
    <mergeCell ref="M10:M11"/>
    <mergeCell ref="N10:N11"/>
    <mergeCell ref="O10:O11"/>
    <mergeCell ref="C6:C8"/>
    <mergeCell ref="G6:G7"/>
    <mergeCell ref="H6:H7"/>
    <mergeCell ref="I6:I7"/>
    <mergeCell ref="A6:A11"/>
    <mergeCell ref="B6:B11"/>
    <mergeCell ref="G10:G11"/>
    <mergeCell ref="H10:H11"/>
    <mergeCell ref="I10:I11"/>
    <mergeCell ref="A1:A5"/>
    <mergeCell ref="B1:B5"/>
    <mergeCell ref="C1:C5"/>
    <mergeCell ref="E1:E5"/>
    <mergeCell ref="F1:F5"/>
    <mergeCell ref="H1:M1"/>
    <mergeCell ref="G1:G5"/>
    <mergeCell ref="D1:D5"/>
    <mergeCell ref="N1:S1"/>
    <mergeCell ref="T1:Y1"/>
    <mergeCell ref="Z1:AE1"/>
    <mergeCell ref="AF1:AF5"/>
    <mergeCell ref="H2:M2"/>
    <mergeCell ref="N2:S2"/>
    <mergeCell ref="T2:Y2"/>
    <mergeCell ref="Z2:AE2"/>
    <mergeCell ref="L3:L5"/>
    <mergeCell ref="M3:M5"/>
    <mergeCell ref="R3:R5"/>
    <mergeCell ref="S3:S5"/>
    <mergeCell ref="X3:X5"/>
    <mergeCell ref="Y3:Y5"/>
    <mergeCell ref="AD3:AD5"/>
    <mergeCell ref="AE3:AE5"/>
    <mergeCell ref="J6:J7"/>
    <mergeCell ref="K6:K7"/>
    <mergeCell ref="L6:L7"/>
    <mergeCell ref="M6:M7"/>
    <mergeCell ref="N6:N7"/>
    <mergeCell ref="O6:O7"/>
    <mergeCell ref="AA6:AA7"/>
    <mergeCell ref="P6:P7"/>
    <mergeCell ref="Q6:Q7"/>
    <mergeCell ref="R6:R7"/>
    <mergeCell ref="S6:S7"/>
    <mergeCell ref="T6:T7"/>
    <mergeCell ref="U6:U7"/>
    <mergeCell ref="AB6:AB7"/>
    <mergeCell ref="AC6:AC7"/>
    <mergeCell ref="AD6:AD7"/>
    <mergeCell ref="AE6:AE7"/>
    <mergeCell ref="AF6:AF7"/>
    <mergeCell ref="V6:V7"/>
    <mergeCell ref="W6:W7"/>
    <mergeCell ref="X6:X7"/>
    <mergeCell ref="Y6:Y7"/>
    <mergeCell ref="Z6:Z7"/>
  </mergeCells>
  <printOptions horizontalCentered="1" verticalCentered="1"/>
  <pageMargins left="0.3937007874015748" right="0.3937007874015748" top="0.3937007874015748" bottom="0.3937007874015748" header="0.31496062992125984" footer="0.31496062992125984"/>
  <pageSetup horizontalDpi="300" verticalDpi="30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H40"/>
  <sheetViews>
    <sheetView zoomScalePageLayoutView="0" workbookViewId="0" topLeftCell="A6">
      <selection activeCell="D6" sqref="D6:D20"/>
    </sheetView>
  </sheetViews>
  <sheetFormatPr defaultColWidth="11.421875" defaultRowHeight="15"/>
  <cols>
    <col min="1" max="1" width="3.8515625" style="1" customWidth="1"/>
    <col min="2" max="2" width="4.421875" style="1" customWidth="1"/>
    <col min="3" max="3" width="4.140625" style="1" customWidth="1"/>
    <col min="4" max="4" width="4.28125" style="1" customWidth="1"/>
    <col min="5" max="5" width="24.140625" style="21" customWidth="1"/>
    <col min="6" max="6" width="26.140625" style="21" customWidth="1"/>
    <col min="7" max="7" width="5.7109375" style="213" bestFit="1" customWidth="1"/>
    <col min="8" max="8" width="9.28125" style="213" customWidth="1"/>
    <col min="9" max="9" width="12.140625" style="21" customWidth="1"/>
    <col min="10" max="10" width="12.421875" style="21" bestFit="1" customWidth="1"/>
    <col min="11" max="13" width="11.421875" style="21" customWidth="1"/>
    <col min="14" max="14" width="13.28125" style="21" bestFit="1" customWidth="1"/>
    <col min="15" max="33" width="11.421875" style="21" customWidth="1"/>
    <col min="34" max="34" width="12.00390625" style="21" bestFit="1" customWidth="1"/>
    <col min="35" max="16384" width="11.421875" style="21" customWidth="1"/>
  </cols>
  <sheetData>
    <row r="1" spans="1:34" ht="15" customHeight="1">
      <c r="A1" s="312" t="s">
        <v>505</v>
      </c>
      <c r="B1" s="312" t="s">
        <v>7</v>
      </c>
      <c r="C1" s="312" t="s">
        <v>1</v>
      </c>
      <c r="D1" s="309" t="s">
        <v>2</v>
      </c>
      <c r="E1" s="290" t="s">
        <v>8</v>
      </c>
      <c r="F1" s="290" t="s">
        <v>9</v>
      </c>
      <c r="G1" s="245" t="s">
        <v>10</v>
      </c>
      <c r="H1" s="245" t="s">
        <v>11</v>
      </c>
      <c r="I1" s="253" t="s">
        <v>319</v>
      </c>
      <c r="J1" s="235" t="s">
        <v>221</v>
      </c>
      <c r="K1" s="235"/>
      <c r="L1" s="235"/>
      <c r="M1" s="235"/>
      <c r="N1" s="235"/>
      <c r="O1" s="236"/>
      <c r="P1" s="234" t="s">
        <v>222</v>
      </c>
      <c r="Q1" s="235"/>
      <c r="R1" s="235"/>
      <c r="S1" s="235"/>
      <c r="T1" s="235"/>
      <c r="U1" s="236"/>
      <c r="V1" s="234" t="s">
        <v>223</v>
      </c>
      <c r="W1" s="235"/>
      <c r="X1" s="235"/>
      <c r="Y1" s="235"/>
      <c r="Z1" s="235"/>
      <c r="AA1" s="236"/>
      <c r="AB1" s="234" t="s">
        <v>224</v>
      </c>
      <c r="AC1" s="235"/>
      <c r="AD1" s="235"/>
      <c r="AE1" s="235"/>
      <c r="AF1" s="235"/>
      <c r="AG1" s="236"/>
      <c r="AH1" s="261" t="s">
        <v>225</v>
      </c>
    </row>
    <row r="2" spans="1:34" ht="9" customHeight="1">
      <c r="A2" s="313"/>
      <c r="B2" s="313"/>
      <c r="C2" s="313"/>
      <c r="D2" s="310"/>
      <c r="E2" s="291"/>
      <c r="F2" s="291"/>
      <c r="G2" s="246"/>
      <c r="H2" s="246"/>
      <c r="I2" s="254"/>
      <c r="J2" s="238" t="s">
        <v>228</v>
      </c>
      <c r="K2" s="238"/>
      <c r="L2" s="238"/>
      <c r="M2" s="238"/>
      <c r="N2" s="238"/>
      <c r="O2" s="239"/>
      <c r="P2" s="237" t="s">
        <v>228</v>
      </c>
      <c r="Q2" s="238"/>
      <c r="R2" s="238"/>
      <c r="S2" s="238"/>
      <c r="T2" s="238"/>
      <c r="U2" s="239"/>
      <c r="V2" s="237" t="s">
        <v>228</v>
      </c>
      <c r="W2" s="238"/>
      <c r="X2" s="238"/>
      <c r="Y2" s="238"/>
      <c r="Z2" s="238"/>
      <c r="AA2" s="239"/>
      <c r="AB2" s="237" t="s">
        <v>228</v>
      </c>
      <c r="AC2" s="238"/>
      <c r="AD2" s="238"/>
      <c r="AE2" s="238"/>
      <c r="AF2" s="238"/>
      <c r="AG2" s="239"/>
      <c r="AH2" s="262"/>
    </row>
    <row r="3" spans="1:34" ht="9" customHeight="1">
      <c r="A3" s="313"/>
      <c r="B3" s="313"/>
      <c r="C3" s="313"/>
      <c r="D3" s="310"/>
      <c r="E3" s="291"/>
      <c r="F3" s="291"/>
      <c r="G3" s="246"/>
      <c r="H3" s="246"/>
      <c r="I3" s="254"/>
      <c r="J3" s="22" t="s">
        <v>207</v>
      </c>
      <c r="K3" s="23"/>
      <c r="L3" s="23"/>
      <c r="M3" s="23"/>
      <c r="N3" s="240" t="s">
        <v>208</v>
      </c>
      <c r="O3" s="242" t="s">
        <v>220</v>
      </c>
      <c r="P3" s="22" t="s">
        <v>207</v>
      </c>
      <c r="Q3" s="23"/>
      <c r="R3" s="23"/>
      <c r="S3" s="23"/>
      <c r="T3" s="240" t="s">
        <v>208</v>
      </c>
      <c r="U3" s="242" t="s">
        <v>220</v>
      </c>
      <c r="V3" s="22" t="s">
        <v>207</v>
      </c>
      <c r="W3" s="23"/>
      <c r="X3" s="23"/>
      <c r="Y3" s="23"/>
      <c r="Z3" s="240" t="s">
        <v>208</v>
      </c>
      <c r="AA3" s="242" t="s">
        <v>220</v>
      </c>
      <c r="AB3" s="22" t="s">
        <v>207</v>
      </c>
      <c r="AC3" s="23"/>
      <c r="AD3" s="23"/>
      <c r="AE3" s="23"/>
      <c r="AF3" s="240" t="s">
        <v>208</v>
      </c>
      <c r="AG3" s="242" t="s">
        <v>220</v>
      </c>
      <c r="AH3" s="262"/>
    </row>
    <row r="4" spans="1:34" ht="9" customHeight="1">
      <c r="A4" s="313"/>
      <c r="B4" s="313"/>
      <c r="C4" s="313"/>
      <c r="D4" s="310"/>
      <c r="E4" s="291"/>
      <c r="F4" s="291"/>
      <c r="G4" s="246"/>
      <c r="H4" s="246"/>
      <c r="I4" s="254"/>
      <c r="J4" s="24" t="s">
        <v>210</v>
      </c>
      <c r="K4" s="25"/>
      <c r="L4" s="25" t="s">
        <v>211</v>
      </c>
      <c r="M4" s="25"/>
      <c r="N4" s="241"/>
      <c r="O4" s="243"/>
      <c r="P4" s="24" t="s">
        <v>210</v>
      </c>
      <c r="Q4" s="25"/>
      <c r="R4" s="25" t="s">
        <v>211</v>
      </c>
      <c r="S4" s="25"/>
      <c r="T4" s="241"/>
      <c r="U4" s="243"/>
      <c r="V4" s="24" t="s">
        <v>210</v>
      </c>
      <c r="W4" s="25"/>
      <c r="X4" s="25" t="s">
        <v>211</v>
      </c>
      <c r="Y4" s="25"/>
      <c r="Z4" s="241"/>
      <c r="AA4" s="243"/>
      <c r="AB4" s="24" t="s">
        <v>210</v>
      </c>
      <c r="AC4" s="25"/>
      <c r="AD4" s="25" t="s">
        <v>211</v>
      </c>
      <c r="AE4" s="25"/>
      <c r="AF4" s="241"/>
      <c r="AG4" s="243"/>
      <c r="AH4" s="262"/>
    </row>
    <row r="5" spans="1:34" ht="36">
      <c r="A5" s="314"/>
      <c r="B5" s="314"/>
      <c r="C5" s="314"/>
      <c r="D5" s="311"/>
      <c r="E5" s="292"/>
      <c r="F5" s="292"/>
      <c r="G5" s="247"/>
      <c r="H5" s="247"/>
      <c r="I5" s="255"/>
      <c r="J5" s="26" t="s">
        <v>212</v>
      </c>
      <c r="K5" s="27" t="s">
        <v>226</v>
      </c>
      <c r="L5" s="27" t="s">
        <v>227</v>
      </c>
      <c r="M5" s="27" t="s">
        <v>209</v>
      </c>
      <c r="N5" s="287"/>
      <c r="O5" s="244"/>
      <c r="P5" s="26" t="s">
        <v>212</v>
      </c>
      <c r="Q5" s="27" t="s">
        <v>226</v>
      </c>
      <c r="R5" s="27" t="s">
        <v>227</v>
      </c>
      <c r="S5" s="27" t="s">
        <v>209</v>
      </c>
      <c r="T5" s="287"/>
      <c r="U5" s="244"/>
      <c r="V5" s="26" t="s">
        <v>212</v>
      </c>
      <c r="W5" s="27" t="s">
        <v>226</v>
      </c>
      <c r="X5" s="27" t="s">
        <v>227</v>
      </c>
      <c r="Y5" s="27" t="s">
        <v>209</v>
      </c>
      <c r="Z5" s="287"/>
      <c r="AA5" s="244"/>
      <c r="AB5" s="26" t="s">
        <v>212</v>
      </c>
      <c r="AC5" s="27" t="s">
        <v>226</v>
      </c>
      <c r="AD5" s="27" t="s">
        <v>227</v>
      </c>
      <c r="AE5" s="27" t="s">
        <v>209</v>
      </c>
      <c r="AF5" s="287"/>
      <c r="AG5" s="244"/>
      <c r="AH5" s="263"/>
    </row>
    <row r="6" spans="1:34" s="210" customFormat="1" ht="16.5" customHeight="1">
      <c r="A6" s="265" t="s">
        <v>534</v>
      </c>
      <c r="B6" s="256" t="s">
        <v>21</v>
      </c>
      <c r="C6" s="265" t="s">
        <v>550</v>
      </c>
      <c r="D6" s="256" t="s">
        <v>24</v>
      </c>
      <c r="E6" s="53" t="s">
        <v>166</v>
      </c>
      <c r="F6" s="98" t="s">
        <v>167</v>
      </c>
      <c r="G6" s="104">
        <v>0</v>
      </c>
      <c r="H6" s="104">
        <v>4</v>
      </c>
      <c r="I6" s="395" t="s">
        <v>305</v>
      </c>
      <c r="J6" s="321"/>
      <c r="K6" s="321"/>
      <c r="L6" s="321"/>
      <c r="M6" s="321"/>
      <c r="N6" s="321">
        <v>1000000</v>
      </c>
      <c r="O6" s="321">
        <f>SUM(J6:N8)</f>
        <v>1000000</v>
      </c>
      <c r="P6" s="321">
        <f>J6*1.03</f>
        <v>0</v>
      </c>
      <c r="Q6" s="321">
        <f>K6*1.03</f>
        <v>0</v>
      </c>
      <c r="R6" s="321">
        <f>L6*1.03</f>
        <v>0</v>
      </c>
      <c r="S6" s="321">
        <f>M6*1.03</f>
        <v>0</v>
      </c>
      <c r="T6" s="321">
        <f>N6*1.03</f>
        <v>1030000</v>
      </c>
      <c r="U6" s="321">
        <f>SUM(P6:T8)</f>
        <v>1030000</v>
      </c>
      <c r="V6" s="321">
        <f>P6*1.03</f>
        <v>0</v>
      </c>
      <c r="W6" s="321">
        <f>Q6*1.03</f>
        <v>0</v>
      </c>
      <c r="X6" s="321">
        <f>R6*1.03</f>
        <v>0</v>
      </c>
      <c r="Y6" s="321">
        <f>S6*1.03</f>
        <v>0</v>
      </c>
      <c r="Z6" s="321">
        <f>T6*1.03</f>
        <v>1060900</v>
      </c>
      <c r="AA6" s="321">
        <f>SUM(V6:Z8)</f>
        <v>1060900</v>
      </c>
      <c r="AB6" s="321">
        <f>V6*1.03</f>
        <v>0</v>
      </c>
      <c r="AC6" s="321">
        <f>W6*1.03</f>
        <v>0</v>
      </c>
      <c r="AD6" s="321">
        <f>X6*1.03</f>
        <v>0</v>
      </c>
      <c r="AE6" s="321">
        <f>Y6*1.03</f>
        <v>0</v>
      </c>
      <c r="AF6" s="321">
        <f>Z6*1.03</f>
        <v>1092727</v>
      </c>
      <c r="AG6" s="321">
        <f>SUM(AB6:AF8)</f>
        <v>1092727</v>
      </c>
      <c r="AH6" s="321">
        <f>O6+U6+AA6+AG6</f>
        <v>4183627</v>
      </c>
    </row>
    <row r="7" spans="1:34" s="210" customFormat="1" ht="25.5" customHeight="1">
      <c r="A7" s="265"/>
      <c r="B7" s="256"/>
      <c r="C7" s="265"/>
      <c r="D7" s="256"/>
      <c r="E7" s="218" t="s">
        <v>184</v>
      </c>
      <c r="F7" s="98" t="s">
        <v>185</v>
      </c>
      <c r="G7" s="104">
        <v>0</v>
      </c>
      <c r="H7" s="104">
        <v>4</v>
      </c>
      <c r="I7" s="395"/>
      <c r="J7" s="321"/>
      <c r="K7" s="321"/>
      <c r="L7" s="321"/>
      <c r="M7" s="321"/>
      <c r="N7" s="321"/>
      <c r="O7" s="321"/>
      <c r="P7" s="321"/>
      <c r="Q7" s="321"/>
      <c r="R7" s="321"/>
      <c r="S7" s="321"/>
      <c r="T7" s="321"/>
      <c r="U7" s="321"/>
      <c r="V7" s="321"/>
      <c r="W7" s="321"/>
      <c r="X7" s="321"/>
      <c r="Y7" s="321"/>
      <c r="Z7" s="321"/>
      <c r="AA7" s="321"/>
      <c r="AB7" s="321"/>
      <c r="AC7" s="321"/>
      <c r="AD7" s="321"/>
      <c r="AE7" s="321"/>
      <c r="AF7" s="321"/>
      <c r="AG7" s="321"/>
      <c r="AH7" s="321"/>
    </row>
    <row r="8" spans="1:34" s="210" customFormat="1" ht="30" customHeight="1">
      <c r="A8" s="265"/>
      <c r="B8" s="256"/>
      <c r="C8" s="265"/>
      <c r="D8" s="256"/>
      <c r="E8" s="218" t="s">
        <v>168</v>
      </c>
      <c r="F8" s="98" t="s">
        <v>169</v>
      </c>
      <c r="G8" s="104">
        <v>1</v>
      </c>
      <c r="H8" s="224">
        <v>4</v>
      </c>
      <c r="I8" s="395"/>
      <c r="J8" s="321"/>
      <c r="K8" s="321"/>
      <c r="L8" s="321"/>
      <c r="M8" s="321"/>
      <c r="N8" s="321"/>
      <c r="O8" s="321"/>
      <c r="P8" s="321"/>
      <c r="Q8" s="321"/>
      <c r="R8" s="321"/>
      <c r="S8" s="321"/>
      <c r="T8" s="321"/>
      <c r="U8" s="321"/>
      <c r="V8" s="321"/>
      <c r="W8" s="321"/>
      <c r="X8" s="321"/>
      <c r="Y8" s="321"/>
      <c r="Z8" s="321"/>
      <c r="AA8" s="321"/>
      <c r="AB8" s="321"/>
      <c r="AC8" s="321"/>
      <c r="AD8" s="321"/>
      <c r="AE8" s="321"/>
      <c r="AF8" s="321"/>
      <c r="AG8" s="321"/>
      <c r="AH8" s="321"/>
    </row>
    <row r="9" spans="1:34" s="210" customFormat="1" ht="65.25" customHeight="1">
      <c r="A9" s="265"/>
      <c r="B9" s="256"/>
      <c r="C9" s="265"/>
      <c r="D9" s="256"/>
      <c r="E9" s="53" t="s">
        <v>170</v>
      </c>
      <c r="F9" s="98" t="s">
        <v>171</v>
      </c>
      <c r="G9" s="102">
        <v>1</v>
      </c>
      <c r="H9" s="102">
        <v>1</v>
      </c>
      <c r="I9" s="54" t="s">
        <v>306</v>
      </c>
      <c r="J9" s="222"/>
      <c r="K9" s="222"/>
      <c r="L9" s="222"/>
      <c r="M9" s="222"/>
      <c r="N9" s="222">
        <v>7000000</v>
      </c>
      <c r="O9" s="222">
        <f>SUM(J9:N9)</f>
        <v>7000000</v>
      </c>
      <c r="P9" s="222">
        <f>J9*1.03</f>
        <v>0</v>
      </c>
      <c r="Q9" s="222">
        <f>K9*1.03</f>
        <v>0</v>
      </c>
      <c r="R9" s="222">
        <f>L9*1.03</f>
        <v>0</v>
      </c>
      <c r="S9" s="222">
        <f>M9*1.03</f>
        <v>0</v>
      </c>
      <c r="T9" s="222">
        <f>N9*1.03</f>
        <v>7210000</v>
      </c>
      <c r="U9" s="222">
        <f>SUM(P9:T9)</f>
        <v>7210000</v>
      </c>
      <c r="V9" s="222">
        <f>P9*1.03</f>
        <v>0</v>
      </c>
      <c r="W9" s="222">
        <f>Q9*1.03</f>
        <v>0</v>
      </c>
      <c r="X9" s="222">
        <f>R9*1.03</f>
        <v>0</v>
      </c>
      <c r="Y9" s="222">
        <f>S9*1.03</f>
        <v>0</v>
      </c>
      <c r="Z9" s="222">
        <f>T9*1.03</f>
        <v>7426300</v>
      </c>
      <c r="AA9" s="222">
        <f>SUM(V9:Z9)</f>
        <v>7426300</v>
      </c>
      <c r="AB9" s="222">
        <f>V9*1.03</f>
        <v>0</v>
      </c>
      <c r="AC9" s="222">
        <f>W9*1.03</f>
        <v>0</v>
      </c>
      <c r="AD9" s="222">
        <f>X9*1.03</f>
        <v>0</v>
      </c>
      <c r="AE9" s="222">
        <f>Y9*1.03</f>
        <v>0</v>
      </c>
      <c r="AF9" s="222">
        <f>Z9*1.03</f>
        <v>7649089</v>
      </c>
      <c r="AG9" s="222">
        <f>SUM(AB9:AF9)</f>
        <v>7649089</v>
      </c>
      <c r="AH9" s="222">
        <f>O9+U9+AA9+AG9</f>
        <v>29285389</v>
      </c>
    </row>
    <row r="10" spans="1:34" s="210" customFormat="1" ht="23.25" customHeight="1">
      <c r="A10" s="265"/>
      <c r="B10" s="256"/>
      <c r="C10" s="265"/>
      <c r="D10" s="256"/>
      <c r="E10" s="318" t="s">
        <v>172</v>
      </c>
      <c r="F10" s="98" t="s">
        <v>173</v>
      </c>
      <c r="G10" s="96">
        <v>12</v>
      </c>
      <c r="H10" s="96">
        <v>96</v>
      </c>
      <c r="I10" s="319" t="s">
        <v>307</v>
      </c>
      <c r="J10" s="321"/>
      <c r="K10" s="321"/>
      <c r="L10" s="321"/>
      <c r="M10" s="321"/>
      <c r="N10" s="321">
        <v>39000000</v>
      </c>
      <c r="O10" s="321">
        <f>SUM(J10:N13)</f>
        <v>39000000</v>
      </c>
      <c r="P10" s="321"/>
      <c r="Q10" s="321"/>
      <c r="R10" s="321"/>
      <c r="S10" s="321"/>
      <c r="T10" s="321"/>
      <c r="U10" s="321">
        <f>SUM(P10:T13)</f>
        <v>0</v>
      </c>
      <c r="V10" s="321"/>
      <c r="W10" s="321"/>
      <c r="X10" s="321"/>
      <c r="Y10" s="321"/>
      <c r="Z10" s="321"/>
      <c r="AA10" s="321">
        <f>SUM(V10:Z13)</f>
        <v>0</v>
      </c>
      <c r="AB10" s="321"/>
      <c r="AC10" s="321"/>
      <c r="AD10" s="321"/>
      <c r="AE10" s="321"/>
      <c r="AF10" s="321"/>
      <c r="AG10" s="321">
        <f>SUM(AB10:AF13)</f>
        <v>0</v>
      </c>
      <c r="AH10" s="321">
        <f>O10+U10+AA10+AG10</f>
        <v>39000000</v>
      </c>
    </row>
    <row r="11" spans="1:34" s="210" customFormat="1" ht="18.75" customHeight="1">
      <c r="A11" s="265"/>
      <c r="B11" s="256"/>
      <c r="C11" s="265"/>
      <c r="D11" s="256"/>
      <c r="E11" s="318"/>
      <c r="F11" s="98" t="s">
        <v>356</v>
      </c>
      <c r="G11" s="104">
        <v>0</v>
      </c>
      <c r="H11" s="177">
        <v>1</v>
      </c>
      <c r="I11" s="319"/>
      <c r="J11" s="321"/>
      <c r="K11" s="321"/>
      <c r="L11" s="321"/>
      <c r="M11" s="321"/>
      <c r="N11" s="321"/>
      <c r="O11" s="321"/>
      <c r="P11" s="321"/>
      <c r="Q11" s="321"/>
      <c r="R11" s="321"/>
      <c r="S11" s="321"/>
      <c r="T11" s="321"/>
      <c r="U11" s="321"/>
      <c r="V11" s="321"/>
      <c r="W11" s="321"/>
      <c r="X11" s="321"/>
      <c r="Y11" s="321"/>
      <c r="Z11" s="321"/>
      <c r="AA11" s="321"/>
      <c r="AB11" s="321"/>
      <c r="AC11" s="321"/>
      <c r="AD11" s="321"/>
      <c r="AE11" s="321"/>
      <c r="AF11" s="321"/>
      <c r="AG11" s="321"/>
      <c r="AH11" s="321"/>
    </row>
    <row r="12" spans="1:34" s="210" customFormat="1" ht="22.5" customHeight="1">
      <c r="A12" s="265"/>
      <c r="B12" s="256"/>
      <c r="C12" s="265"/>
      <c r="D12" s="256"/>
      <c r="E12" s="318"/>
      <c r="F12" s="180" t="s">
        <v>507</v>
      </c>
      <c r="G12" s="225">
        <v>0</v>
      </c>
      <c r="H12" s="226">
        <v>200</v>
      </c>
      <c r="I12" s="319"/>
      <c r="J12" s="321"/>
      <c r="K12" s="321"/>
      <c r="L12" s="321"/>
      <c r="M12" s="321"/>
      <c r="N12" s="321"/>
      <c r="O12" s="321"/>
      <c r="P12" s="321"/>
      <c r="Q12" s="321"/>
      <c r="R12" s="321"/>
      <c r="S12" s="321"/>
      <c r="T12" s="321"/>
      <c r="U12" s="321"/>
      <c r="V12" s="321"/>
      <c r="W12" s="321"/>
      <c r="X12" s="321"/>
      <c r="Y12" s="321"/>
      <c r="Z12" s="321"/>
      <c r="AA12" s="321"/>
      <c r="AB12" s="321"/>
      <c r="AC12" s="321"/>
      <c r="AD12" s="321"/>
      <c r="AE12" s="321"/>
      <c r="AF12" s="321"/>
      <c r="AG12" s="321"/>
      <c r="AH12" s="321"/>
    </row>
    <row r="13" spans="1:34" s="210" customFormat="1" ht="24.75" customHeight="1">
      <c r="A13" s="265"/>
      <c r="B13" s="256"/>
      <c r="C13" s="265"/>
      <c r="D13" s="256"/>
      <c r="E13" s="218" t="s">
        <v>357</v>
      </c>
      <c r="F13" s="98" t="s">
        <v>358</v>
      </c>
      <c r="G13" s="104">
        <v>0</v>
      </c>
      <c r="H13" s="177">
        <v>40</v>
      </c>
      <c r="I13" s="319"/>
      <c r="J13" s="321"/>
      <c r="K13" s="321"/>
      <c r="L13" s="321"/>
      <c r="M13" s="321"/>
      <c r="N13" s="321"/>
      <c r="O13" s="321"/>
      <c r="P13" s="321"/>
      <c r="Q13" s="321"/>
      <c r="R13" s="321"/>
      <c r="S13" s="321"/>
      <c r="T13" s="321"/>
      <c r="U13" s="321"/>
      <c r="V13" s="321"/>
      <c r="W13" s="321"/>
      <c r="X13" s="321"/>
      <c r="Y13" s="321"/>
      <c r="Z13" s="321"/>
      <c r="AA13" s="321"/>
      <c r="AB13" s="321"/>
      <c r="AC13" s="321"/>
      <c r="AD13" s="321"/>
      <c r="AE13" s="321"/>
      <c r="AF13" s="321"/>
      <c r="AG13" s="321"/>
      <c r="AH13" s="321"/>
    </row>
    <row r="14" spans="1:34" ht="24.75" customHeight="1">
      <c r="A14" s="265"/>
      <c r="B14" s="256"/>
      <c r="C14" s="265"/>
      <c r="D14" s="256"/>
      <c r="E14" s="318" t="s">
        <v>174</v>
      </c>
      <c r="F14" s="399" t="s">
        <v>175</v>
      </c>
      <c r="G14" s="398">
        <v>0</v>
      </c>
      <c r="H14" s="397">
        <v>4</v>
      </c>
      <c r="I14" s="396" t="s">
        <v>308</v>
      </c>
      <c r="J14" s="321"/>
      <c r="K14" s="321"/>
      <c r="L14" s="321"/>
      <c r="M14" s="321"/>
      <c r="N14" s="321">
        <v>4000000</v>
      </c>
      <c r="O14" s="321">
        <f>SUM(J14:N15)</f>
        <v>4000000</v>
      </c>
      <c r="P14" s="321">
        <f>J14*1.03</f>
        <v>0</v>
      </c>
      <c r="Q14" s="321">
        <f>K14*1.03</f>
        <v>0</v>
      </c>
      <c r="R14" s="321">
        <f>L14*1.03</f>
        <v>0</v>
      </c>
      <c r="S14" s="321">
        <f>M14*1.03</f>
        <v>0</v>
      </c>
      <c r="T14" s="321">
        <f>N14*1.03</f>
        <v>4120000</v>
      </c>
      <c r="U14" s="321">
        <f>SUM(P14:T15)</f>
        <v>4120000</v>
      </c>
      <c r="V14" s="321">
        <f>P14*1.03</f>
        <v>0</v>
      </c>
      <c r="W14" s="321">
        <f>Q14*1.03</f>
        <v>0</v>
      </c>
      <c r="X14" s="321">
        <f>R14*1.03</f>
        <v>0</v>
      </c>
      <c r="Y14" s="321">
        <f>S14*1.03</f>
        <v>0</v>
      </c>
      <c r="Z14" s="321">
        <f>T14*1.03</f>
        <v>4243600</v>
      </c>
      <c r="AA14" s="321">
        <f>SUM(V14:Z15)</f>
        <v>4243600</v>
      </c>
      <c r="AB14" s="321">
        <f>V14*1.03</f>
        <v>0</v>
      </c>
      <c r="AC14" s="321">
        <f>W14*1.03</f>
        <v>0</v>
      </c>
      <c r="AD14" s="321">
        <f>X14*1.03</f>
        <v>0</v>
      </c>
      <c r="AE14" s="321">
        <f>Y14*1.03</f>
        <v>0</v>
      </c>
      <c r="AF14" s="321">
        <f>Z14*1.03</f>
        <v>4370908</v>
      </c>
      <c r="AG14" s="321">
        <f>SUM(AB14:AF15)</f>
        <v>4370908</v>
      </c>
      <c r="AH14" s="321">
        <f>O14+U14+AA14+AG14</f>
        <v>16734508</v>
      </c>
    </row>
    <row r="15" spans="1:34" ht="23.25" customHeight="1">
      <c r="A15" s="265"/>
      <c r="B15" s="256"/>
      <c r="C15" s="265"/>
      <c r="D15" s="256"/>
      <c r="E15" s="318"/>
      <c r="F15" s="399"/>
      <c r="G15" s="398"/>
      <c r="H15" s="397"/>
      <c r="I15" s="396"/>
      <c r="J15" s="321"/>
      <c r="K15" s="321"/>
      <c r="L15" s="321"/>
      <c r="M15" s="321"/>
      <c r="N15" s="321"/>
      <c r="O15" s="321"/>
      <c r="P15" s="321"/>
      <c r="Q15" s="321"/>
      <c r="R15" s="321"/>
      <c r="S15" s="321"/>
      <c r="T15" s="321"/>
      <c r="U15" s="321"/>
      <c r="V15" s="321"/>
      <c r="W15" s="321"/>
      <c r="X15" s="321"/>
      <c r="Y15" s="321"/>
      <c r="Z15" s="321"/>
      <c r="AA15" s="321"/>
      <c r="AB15" s="321"/>
      <c r="AC15" s="321"/>
      <c r="AD15" s="321"/>
      <c r="AE15" s="321"/>
      <c r="AF15" s="321"/>
      <c r="AG15" s="321"/>
      <c r="AH15" s="321"/>
    </row>
    <row r="16" spans="1:34" ht="44.25" customHeight="1">
      <c r="A16" s="265"/>
      <c r="B16" s="256"/>
      <c r="C16" s="265"/>
      <c r="D16" s="256"/>
      <c r="E16" s="58" t="s">
        <v>177</v>
      </c>
      <c r="F16" s="95" t="s">
        <v>176</v>
      </c>
      <c r="G16" s="104">
        <v>1</v>
      </c>
      <c r="H16" s="104">
        <v>2</v>
      </c>
      <c r="I16" s="52" t="s">
        <v>309</v>
      </c>
      <c r="J16" s="39"/>
      <c r="K16" s="39"/>
      <c r="L16" s="39"/>
      <c r="M16" s="39"/>
      <c r="N16" s="39">
        <v>9000000</v>
      </c>
      <c r="O16" s="39">
        <f>SUM(J16:N16)</f>
        <v>9000000</v>
      </c>
      <c r="P16" s="39">
        <f>J16*1.03</f>
        <v>0</v>
      </c>
      <c r="Q16" s="39">
        <f aca="true" t="shared" si="0" ref="Q16:T20">K16*1.03</f>
        <v>0</v>
      </c>
      <c r="R16" s="39">
        <f t="shared" si="0"/>
        <v>0</v>
      </c>
      <c r="S16" s="39">
        <f t="shared" si="0"/>
        <v>0</v>
      </c>
      <c r="T16" s="39">
        <f t="shared" si="0"/>
        <v>9270000</v>
      </c>
      <c r="U16" s="39">
        <f>SUM(P16:T16)</f>
        <v>9270000</v>
      </c>
      <c r="V16" s="39">
        <f aca="true" t="shared" si="1" ref="V16:Z20">P16*1.03</f>
        <v>0</v>
      </c>
      <c r="W16" s="39">
        <f t="shared" si="1"/>
        <v>0</v>
      </c>
      <c r="X16" s="39">
        <f t="shared" si="1"/>
        <v>0</v>
      </c>
      <c r="Y16" s="39">
        <f t="shared" si="1"/>
        <v>0</v>
      </c>
      <c r="Z16" s="39">
        <f t="shared" si="1"/>
        <v>9548100</v>
      </c>
      <c r="AA16" s="39">
        <f>SUM(V16:Z16)</f>
        <v>9548100</v>
      </c>
      <c r="AB16" s="39">
        <f aca="true" t="shared" si="2" ref="AB16:AF20">V16*1.03</f>
        <v>0</v>
      </c>
      <c r="AC16" s="39">
        <f t="shared" si="2"/>
        <v>0</v>
      </c>
      <c r="AD16" s="39">
        <f t="shared" si="2"/>
        <v>0</v>
      </c>
      <c r="AE16" s="39">
        <f t="shared" si="2"/>
        <v>0</v>
      </c>
      <c r="AF16" s="39">
        <f t="shared" si="2"/>
        <v>9834543</v>
      </c>
      <c r="AG16" s="39">
        <f>SUM(AB16:AF16)</f>
        <v>9834543</v>
      </c>
      <c r="AH16" s="39">
        <f>O16+U16+AA16+AG16</f>
        <v>37652643</v>
      </c>
    </row>
    <row r="17" spans="1:34" ht="42.75" customHeight="1">
      <c r="A17" s="265"/>
      <c r="B17" s="256"/>
      <c r="C17" s="265"/>
      <c r="D17" s="256"/>
      <c r="E17" s="58" t="s">
        <v>178</v>
      </c>
      <c r="F17" s="203" t="s">
        <v>186</v>
      </c>
      <c r="G17" s="177" t="s">
        <v>28</v>
      </c>
      <c r="H17" s="176">
        <v>1</v>
      </c>
      <c r="I17" s="54" t="s">
        <v>303</v>
      </c>
      <c r="J17" s="39">
        <v>6000000</v>
      </c>
      <c r="K17" s="39"/>
      <c r="L17" s="39"/>
      <c r="M17" s="39"/>
      <c r="N17" s="39"/>
      <c r="O17" s="39">
        <f>SUM(J17:N17)</f>
        <v>6000000</v>
      </c>
      <c r="P17" s="39">
        <f>J17*1.03</f>
        <v>6180000</v>
      </c>
      <c r="Q17" s="39">
        <f t="shared" si="0"/>
        <v>0</v>
      </c>
      <c r="R17" s="39">
        <f t="shared" si="0"/>
        <v>0</v>
      </c>
      <c r="S17" s="39">
        <f t="shared" si="0"/>
        <v>0</v>
      </c>
      <c r="T17" s="39">
        <f t="shared" si="0"/>
        <v>0</v>
      </c>
      <c r="U17" s="39">
        <f>SUM(P17:T17)</f>
        <v>6180000</v>
      </c>
      <c r="V17" s="39">
        <f t="shared" si="1"/>
        <v>6365400</v>
      </c>
      <c r="W17" s="39">
        <f t="shared" si="1"/>
        <v>0</v>
      </c>
      <c r="X17" s="39">
        <f t="shared" si="1"/>
        <v>0</v>
      </c>
      <c r="Y17" s="39">
        <f t="shared" si="1"/>
        <v>0</v>
      </c>
      <c r="Z17" s="39">
        <f t="shared" si="1"/>
        <v>0</v>
      </c>
      <c r="AA17" s="39">
        <f>SUM(V17:Z17)</f>
        <v>6365400</v>
      </c>
      <c r="AB17" s="39">
        <f t="shared" si="2"/>
        <v>6556362</v>
      </c>
      <c r="AC17" s="39">
        <f t="shared" si="2"/>
        <v>0</v>
      </c>
      <c r="AD17" s="39">
        <f t="shared" si="2"/>
        <v>0</v>
      </c>
      <c r="AE17" s="39">
        <f t="shared" si="2"/>
        <v>0</v>
      </c>
      <c r="AF17" s="39">
        <f t="shared" si="2"/>
        <v>0</v>
      </c>
      <c r="AG17" s="39">
        <f>SUM(AB17:AF17)</f>
        <v>6556362</v>
      </c>
      <c r="AH17" s="39">
        <f>O17+U17+AA17+AG17</f>
        <v>25101762</v>
      </c>
    </row>
    <row r="18" spans="1:34" ht="54">
      <c r="A18" s="265"/>
      <c r="B18" s="256"/>
      <c r="C18" s="265"/>
      <c r="D18" s="256"/>
      <c r="E18" s="58" t="s">
        <v>179</v>
      </c>
      <c r="F18" s="95" t="s">
        <v>180</v>
      </c>
      <c r="G18" s="177">
        <v>0</v>
      </c>
      <c r="H18" s="176">
        <v>0.8</v>
      </c>
      <c r="I18" s="54" t="s">
        <v>310</v>
      </c>
      <c r="J18" s="39"/>
      <c r="K18" s="39"/>
      <c r="L18" s="39"/>
      <c r="M18" s="39"/>
      <c r="N18" s="39">
        <v>7000000</v>
      </c>
      <c r="O18" s="39">
        <f>SUM(J18:N18)</f>
        <v>7000000</v>
      </c>
      <c r="P18" s="39">
        <f>J18*1.03</f>
        <v>0</v>
      </c>
      <c r="Q18" s="39">
        <f t="shared" si="0"/>
        <v>0</v>
      </c>
      <c r="R18" s="39">
        <f t="shared" si="0"/>
        <v>0</v>
      </c>
      <c r="S18" s="39">
        <f t="shared" si="0"/>
        <v>0</v>
      </c>
      <c r="T18" s="39">
        <f t="shared" si="0"/>
        <v>7210000</v>
      </c>
      <c r="U18" s="39">
        <f>SUM(P18:T18)</f>
        <v>7210000</v>
      </c>
      <c r="V18" s="39">
        <f t="shared" si="1"/>
        <v>0</v>
      </c>
      <c r="W18" s="39">
        <f t="shared" si="1"/>
        <v>0</v>
      </c>
      <c r="X18" s="39">
        <f t="shared" si="1"/>
        <v>0</v>
      </c>
      <c r="Y18" s="39">
        <f t="shared" si="1"/>
        <v>0</v>
      </c>
      <c r="Z18" s="39">
        <f t="shared" si="1"/>
        <v>7426300</v>
      </c>
      <c r="AA18" s="39">
        <f>SUM(V18:Z18)</f>
        <v>7426300</v>
      </c>
      <c r="AB18" s="39">
        <f t="shared" si="2"/>
        <v>0</v>
      </c>
      <c r="AC18" s="39">
        <f t="shared" si="2"/>
        <v>0</v>
      </c>
      <c r="AD18" s="39">
        <f t="shared" si="2"/>
        <v>0</v>
      </c>
      <c r="AE18" s="39">
        <f t="shared" si="2"/>
        <v>0</v>
      </c>
      <c r="AF18" s="39">
        <f t="shared" si="2"/>
        <v>7649089</v>
      </c>
      <c r="AG18" s="39">
        <f>SUM(AB18:AF18)</f>
        <v>7649089</v>
      </c>
      <c r="AH18" s="39">
        <f>O18+U18+AA18+AG18</f>
        <v>29285389</v>
      </c>
    </row>
    <row r="19" spans="1:34" ht="45.75" customHeight="1">
      <c r="A19" s="265"/>
      <c r="B19" s="256"/>
      <c r="C19" s="265"/>
      <c r="D19" s="256"/>
      <c r="E19" s="58" t="s">
        <v>181</v>
      </c>
      <c r="F19" s="203" t="s">
        <v>182</v>
      </c>
      <c r="G19" s="177">
        <v>0</v>
      </c>
      <c r="H19" s="177">
        <v>50</v>
      </c>
      <c r="I19" s="54" t="s">
        <v>311</v>
      </c>
      <c r="J19" s="39"/>
      <c r="K19" s="39"/>
      <c r="L19" s="39"/>
      <c r="M19" s="39"/>
      <c r="N19" s="39">
        <v>1000000</v>
      </c>
      <c r="O19" s="39">
        <f>SUM(J19:N19)</f>
        <v>1000000</v>
      </c>
      <c r="P19" s="39">
        <f>J19*1.03</f>
        <v>0</v>
      </c>
      <c r="Q19" s="39">
        <f t="shared" si="0"/>
        <v>0</v>
      </c>
      <c r="R19" s="39">
        <f t="shared" si="0"/>
        <v>0</v>
      </c>
      <c r="S19" s="39">
        <f t="shared" si="0"/>
        <v>0</v>
      </c>
      <c r="T19" s="39">
        <f t="shared" si="0"/>
        <v>1030000</v>
      </c>
      <c r="U19" s="39">
        <f>SUM(P19:T19)</f>
        <v>1030000</v>
      </c>
      <c r="V19" s="39">
        <f t="shared" si="1"/>
        <v>0</v>
      </c>
      <c r="W19" s="39">
        <f t="shared" si="1"/>
        <v>0</v>
      </c>
      <c r="X19" s="39">
        <f t="shared" si="1"/>
        <v>0</v>
      </c>
      <c r="Y19" s="39">
        <f t="shared" si="1"/>
        <v>0</v>
      </c>
      <c r="Z19" s="39">
        <f t="shared" si="1"/>
        <v>1060900</v>
      </c>
      <c r="AA19" s="39">
        <f>SUM(V19:Z19)</f>
        <v>1060900</v>
      </c>
      <c r="AB19" s="39">
        <f t="shared" si="2"/>
        <v>0</v>
      </c>
      <c r="AC19" s="39">
        <f t="shared" si="2"/>
        <v>0</v>
      </c>
      <c r="AD19" s="39">
        <f t="shared" si="2"/>
        <v>0</v>
      </c>
      <c r="AE19" s="39">
        <f t="shared" si="2"/>
        <v>0</v>
      </c>
      <c r="AF19" s="39">
        <f t="shared" si="2"/>
        <v>1092727</v>
      </c>
      <c r="AG19" s="39">
        <f>SUM(AB19:AF19)</f>
        <v>1092727</v>
      </c>
      <c r="AH19" s="39">
        <f>O19+U19+AA19+AG19</f>
        <v>4183627</v>
      </c>
    </row>
    <row r="20" spans="1:34" ht="27">
      <c r="A20" s="265"/>
      <c r="B20" s="256"/>
      <c r="C20" s="265"/>
      <c r="D20" s="256"/>
      <c r="E20" s="58" t="s">
        <v>183</v>
      </c>
      <c r="F20" s="203" t="s">
        <v>188</v>
      </c>
      <c r="G20" s="177">
        <v>0</v>
      </c>
      <c r="H20" s="177">
        <v>4</v>
      </c>
      <c r="I20" s="54" t="s">
        <v>312</v>
      </c>
      <c r="J20" s="39"/>
      <c r="K20" s="39"/>
      <c r="L20" s="39"/>
      <c r="M20" s="39"/>
      <c r="N20" s="39">
        <v>8000000</v>
      </c>
      <c r="O20" s="39">
        <f>SUM(J20:N20)</f>
        <v>8000000</v>
      </c>
      <c r="P20" s="39">
        <f>J20*1.03</f>
        <v>0</v>
      </c>
      <c r="Q20" s="39">
        <f t="shared" si="0"/>
        <v>0</v>
      </c>
      <c r="R20" s="39">
        <f t="shared" si="0"/>
        <v>0</v>
      </c>
      <c r="S20" s="39">
        <f t="shared" si="0"/>
        <v>0</v>
      </c>
      <c r="T20" s="39">
        <f t="shared" si="0"/>
        <v>8240000</v>
      </c>
      <c r="U20" s="39">
        <f>SUM(P20:T20)</f>
        <v>8240000</v>
      </c>
      <c r="V20" s="39">
        <f t="shared" si="1"/>
        <v>0</v>
      </c>
      <c r="W20" s="39">
        <f t="shared" si="1"/>
        <v>0</v>
      </c>
      <c r="X20" s="39">
        <f t="shared" si="1"/>
        <v>0</v>
      </c>
      <c r="Y20" s="39">
        <f t="shared" si="1"/>
        <v>0</v>
      </c>
      <c r="Z20" s="39">
        <f t="shared" si="1"/>
        <v>8487200</v>
      </c>
      <c r="AA20" s="39">
        <f>SUM(V20:Z20)</f>
        <v>8487200</v>
      </c>
      <c r="AB20" s="39">
        <f t="shared" si="2"/>
        <v>0</v>
      </c>
      <c r="AC20" s="39">
        <f t="shared" si="2"/>
        <v>0</v>
      </c>
      <c r="AD20" s="39">
        <f t="shared" si="2"/>
        <v>0</v>
      </c>
      <c r="AE20" s="39">
        <f t="shared" si="2"/>
        <v>0</v>
      </c>
      <c r="AF20" s="39">
        <f t="shared" si="2"/>
        <v>8741816</v>
      </c>
      <c r="AG20" s="39">
        <f>SUM(AB20:AF20)</f>
        <v>8741816</v>
      </c>
      <c r="AH20" s="39">
        <f>O20+U20+AA20+AG20</f>
        <v>33469016</v>
      </c>
    </row>
    <row r="21" spans="1:8" s="198" customFormat="1" ht="9" customHeight="1">
      <c r="A21" s="196"/>
      <c r="B21" s="196"/>
      <c r="C21" s="227"/>
      <c r="D21" s="196"/>
      <c r="G21" s="228"/>
      <c r="H21" s="228"/>
    </row>
    <row r="22" spans="1:34" s="198" customFormat="1" ht="9" customHeight="1">
      <c r="A22" s="196"/>
      <c r="B22" s="196"/>
      <c r="C22" s="227"/>
      <c r="D22" s="196"/>
      <c r="G22" s="228"/>
      <c r="H22" s="228"/>
      <c r="AH22" s="229">
        <f>SUM(AH6:AH21)</f>
        <v>218895961</v>
      </c>
    </row>
    <row r="23" spans="1:8" s="198" customFormat="1" ht="9" customHeight="1">
      <c r="A23" s="196"/>
      <c r="B23" s="196"/>
      <c r="C23" s="227"/>
      <c r="D23" s="196"/>
      <c r="G23" s="228"/>
      <c r="H23" s="228"/>
    </row>
    <row r="24" spans="1:8" s="198" customFormat="1" ht="9" customHeight="1">
      <c r="A24" s="196"/>
      <c r="B24" s="196"/>
      <c r="C24" s="227"/>
      <c r="D24" s="196"/>
      <c r="G24" s="228"/>
      <c r="H24" s="228"/>
    </row>
    <row r="25" spans="1:8" s="198" customFormat="1" ht="9" customHeight="1">
      <c r="A25" s="196"/>
      <c r="B25" s="196"/>
      <c r="C25" s="227"/>
      <c r="D25" s="196"/>
      <c r="G25" s="228"/>
      <c r="H25" s="228"/>
    </row>
    <row r="26" spans="1:8" s="198" customFormat="1" ht="9" customHeight="1">
      <c r="A26" s="196"/>
      <c r="B26" s="196"/>
      <c r="C26" s="227"/>
      <c r="D26" s="196"/>
      <c r="G26" s="228"/>
      <c r="H26" s="228"/>
    </row>
    <row r="27" spans="1:8" s="198" customFormat="1" ht="9" customHeight="1">
      <c r="A27" s="196"/>
      <c r="B27" s="196"/>
      <c r="C27" s="227"/>
      <c r="D27" s="196"/>
      <c r="G27" s="228"/>
      <c r="H27" s="228"/>
    </row>
    <row r="28" spans="1:8" s="198" customFormat="1" ht="9" customHeight="1">
      <c r="A28" s="227"/>
      <c r="B28" s="227"/>
      <c r="C28" s="227"/>
      <c r="D28" s="196"/>
      <c r="G28" s="228"/>
      <c r="H28" s="228"/>
    </row>
    <row r="29" spans="1:8" s="198" customFormat="1" ht="9" customHeight="1">
      <c r="A29" s="227"/>
      <c r="B29" s="227"/>
      <c r="C29" s="227"/>
      <c r="D29" s="196"/>
      <c r="G29" s="228"/>
      <c r="H29" s="228"/>
    </row>
    <row r="30" spans="1:8" s="198" customFormat="1" ht="9" customHeight="1">
      <c r="A30" s="227"/>
      <c r="B30" s="227"/>
      <c r="C30" s="227"/>
      <c r="D30" s="196"/>
      <c r="G30" s="228"/>
      <c r="H30" s="228"/>
    </row>
    <row r="31" spans="1:8" s="198" customFormat="1" ht="9" customHeight="1">
      <c r="A31" s="227"/>
      <c r="B31" s="227"/>
      <c r="C31" s="227"/>
      <c r="D31" s="196"/>
      <c r="G31" s="228"/>
      <c r="H31" s="228"/>
    </row>
    <row r="32" spans="1:8" s="198" customFormat="1" ht="9" customHeight="1">
      <c r="A32" s="227"/>
      <c r="B32" s="227"/>
      <c r="C32" s="227"/>
      <c r="D32" s="196"/>
      <c r="G32" s="228"/>
      <c r="H32" s="228"/>
    </row>
    <row r="33" spans="1:8" s="198" customFormat="1" ht="9" customHeight="1">
      <c r="A33" s="227"/>
      <c r="B33" s="227"/>
      <c r="C33" s="227"/>
      <c r="D33" s="196"/>
      <c r="G33" s="228"/>
      <c r="H33" s="228"/>
    </row>
    <row r="34" spans="1:8" s="198" customFormat="1" ht="9" customHeight="1">
      <c r="A34" s="227"/>
      <c r="B34" s="227"/>
      <c r="C34" s="227"/>
      <c r="D34" s="196"/>
      <c r="G34" s="228"/>
      <c r="H34" s="228"/>
    </row>
    <row r="35" spans="1:8" s="198" customFormat="1" ht="9" customHeight="1">
      <c r="A35" s="227"/>
      <c r="B35" s="227"/>
      <c r="C35" s="227"/>
      <c r="D35" s="196"/>
      <c r="G35" s="228"/>
      <c r="H35" s="228"/>
    </row>
    <row r="36" spans="1:8" s="198" customFormat="1" ht="9" customHeight="1">
      <c r="A36" s="227"/>
      <c r="B36" s="227"/>
      <c r="C36" s="227"/>
      <c r="D36" s="196"/>
      <c r="G36" s="228"/>
      <c r="H36" s="228"/>
    </row>
    <row r="37" spans="1:8" s="198" customFormat="1" ht="9" customHeight="1">
      <c r="A37" s="227"/>
      <c r="B37" s="227"/>
      <c r="C37" s="227"/>
      <c r="D37" s="196"/>
      <c r="G37" s="228"/>
      <c r="H37" s="228"/>
    </row>
    <row r="38" spans="1:8" s="198" customFormat="1" ht="12.75">
      <c r="A38" s="205"/>
      <c r="B38" s="205"/>
      <c r="C38" s="205"/>
      <c r="D38" s="205"/>
      <c r="G38" s="228"/>
      <c r="H38" s="228"/>
    </row>
    <row r="39" spans="1:8" s="198" customFormat="1" ht="12.75">
      <c r="A39" s="205"/>
      <c r="B39" s="205"/>
      <c r="C39" s="205"/>
      <c r="D39" s="205"/>
      <c r="G39" s="228"/>
      <c r="H39" s="228"/>
    </row>
    <row r="40" spans="1:8" s="198" customFormat="1" ht="12.75">
      <c r="A40" s="205"/>
      <c r="B40" s="205"/>
      <c r="C40" s="205"/>
      <c r="D40" s="205"/>
      <c r="G40" s="228"/>
      <c r="H40" s="228"/>
    </row>
  </sheetData>
  <sheetProtection/>
  <mergeCells count="113">
    <mergeCell ref="M6:M8"/>
    <mergeCell ref="E1:E5"/>
    <mergeCell ref="F1:F5"/>
    <mergeCell ref="G1:G5"/>
    <mergeCell ref="H1:H5"/>
    <mergeCell ref="E10:E12"/>
    <mergeCell ref="J1:O1"/>
    <mergeCell ref="I10:I13"/>
    <mergeCell ref="I14:I15"/>
    <mergeCell ref="H14:H15"/>
    <mergeCell ref="G14:G15"/>
    <mergeCell ref="F14:F15"/>
    <mergeCell ref="E14:E15"/>
    <mergeCell ref="AH1:AH5"/>
    <mergeCell ref="J2:O2"/>
    <mergeCell ref="P2:U2"/>
    <mergeCell ref="V2:AA2"/>
    <mergeCell ref="AB2:AG2"/>
    <mergeCell ref="N3:N5"/>
    <mergeCell ref="T3:T5"/>
    <mergeCell ref="U3:U5"/>
    <mergeCell ref="Z3:Z5"/>
    <mergeCell ref="AA3:AA5"/>
    <mergeCell ref="AF3:AF5"/>
    <mergeCell ref="O3:O5"/>
    <mergeCell ref="P1:U1"/>
    <mergeCell ref="V1:AA1"/>
    <mergeCell ref="AB1:AG1"/>
    <mergeCell ref="AG3:AG5"/>
    <mergeCell ref="I1:I5"/>
    <mergeCell ref="I6:I8"/>
    <mergeCell ref="J6:J8"/>
    <mergeCell ref="K6:K8"/>
    <mergeCell ref="L6:L8"/>
    <mergeCell ref="N6:N8"/>
    <mergeCell ref="P6:P8"/>
    <mergeCell ref="Q6:Q8"/>
    <mergeCell ref="R6:R8"/>
    <mergeCell ref="S6:S8"/>
    <mergeCell ref="O6:O8"/>
    <mergeCell ref="T6:T8"/>
    <mergeCell ref="U6:U8"/>
    <mergeCell ref="V6:V8"/>
    <mergeCell ref="W6:W8"/>
    <mergeCell ref="X6:X8"/>
    <mergeCell ref="Y6:Y8"/>
    <mergeCell ref="Z6:Z8"/>
    <mergeCell ref="AA6:AA8"/>
    <mergeCell ref="AB6:AB8"/>
    <mergeCell ref="AC6:AC8"/>
    <mergeCell ref="AD6:AD8"/>
    <mergeCell ref="AE6:AE8"/>
    <mergeCell ref="AF6:AF8"/>
    <mergeCell ref="AG6:AG8"/>
    <mergeCell ref="AH6:AH8"/>
    <mergeCell ref="J10:J13"/>
    <mergeCell ref="K10:K13"/>
    <mergeCell ref="L10:L13"/>
    <mergeCell ref="M10:M13"/>
    <mergeCell ref="N10:N13"/>
    <mergeCell ref="O10:O13"/>
    <mergeCell ref="P10:P13"/>
    <mergeCell ref="Q10:Q13"/>
    <mergeCell ref="R10:R13"/>
    <mergeCell ref="S10:S13"/>
    <mergeCell ref="T10:T13"/>
    <mergeCell ref="U10:U13"/>
    <mergeCell ref="V10:V13"/>
    <mergeCell ref="W10:W13"/>
    <mergeCell ref="X10:X13"/>
    <mergeCell ref="Y10:Y13"/>
    <mergeCell ref="Z10:Z13"/>
    <mergeCell ref="AA10:AA13"/>
    <mergeCell ref="AB10:AB13"/>
    <mergeCell ref="AC10:AC13"/>
    <mergeCell ref="AD10:AD13"/>
    <mergeCell ref="AE10:AE13"/>
    <mergeCell ref="AF10:AF13"/>
    <mergeCell ref="AG10:AG13"/>
    <mergeCell ref="AH10:AH13"/>
    <mergeCell ref="J14:J15"/>
    <mergeCell ref="K14:K15"/>
    <mergeCell ref="L14:L15"/>
    <mergeCell ref="M14:M15"/>
    <mergeCell ref="N14:N15"/>
    <mergeCell ref="O14:O15"/>
    <mergeCell ref="P14:P15"/>
    <mergeCell ref="Q14:Q15"/>
    <mergeCell ref="R14:R15"/>
    <mergeCell ref="S14:S15"/>
    <mergeCell ref="T14:T15"/>
    <mergeCell ref="U14:U15"/>
    <mergeCell ref="V14:V15"/>
    <mergeCell ref="W14:W15"/>
    <mergeCell ref="X14:X15"/>
    <mergeCell ref="Y14:Y15"/>
    <mergeCell ref="Z14:Z15"/>
    <mergeCell ref="AA14:AA15"/>
    <mergeCell ref="AH14:AH15"/>
    <mergeCell ref="AB14:AB15"/>
    <mergeCell ref="AC14:AC15"/>
    <mergeCell ref="AD14:AD15"/>
    <mergeCell ref="AE14:AE15"/>
    <mergeCell ref="AF14:AF15"/>
    <mergeCell ref="AG14:AG15"/>
    <mergeCell ref="B6:B20"/>
    <mergeCell ref="A6:A20"/>
    <mergeCell ref="D1:D5"/>
    <mergeCell ref="C1:C5"/>
    <mergeCell ref="B1:B5"/>
    <mergeCell ref="A1:A5"/>
    <mergeCell ref="D6:D20"/>
    <mergeCell ref="C6:C20"/>
  </mergeCells>
  <printOptions horizontalCentered="1" verticalCentered="1"/>
  <pageMargins left="0.3937007874015748" right="0.3937007874015748" top="0.3937007874015748" bottom="0.3937007874015748" header="0.31496062992125984" footer="0.31496062992125984"/>
  <pageSetup horizontalDpi="300" verticalDpi="300" orientation="landscape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H22"/>
  <sheetViews>
    <sheetView zoomScale="110" zoomScaleNormal="110" zoomScalePageLayoutView="0" workbookViewId="0" topLeftCell="A1">
      <selection activeCell="D6" sqref="D6:D21"/>
    </sheetView>
  </sheetViews>
  <sheetFormatPr defaultColWidth="11.421875" defaultRowHeight="15"/>
  <cols>
    <col min="1" max="4" width="2.7109375" style="202" customWidth="1"/>
    <col min="5" max="5" width="25.00390625" style="21" customWidth="1"/>
    <col min="6" max="6" width="25.140625" style="21" customWidth="1"/>
    <col min="7" max="8" width="5.8515625" style="49" bestFit="1" customWidth="1"/>
    <col min="9" max="9" width="12.57421875" style="21" customWidth="1"/>
    <col min="10" max="11" width="14.28125" style="21" bestFit="1" customWidth="1"/>
    <col min="12" max="13" width="11.421875" style="21" customWidth="1"/>
    <col min="14" max="14" width="14.421875" style="21" bestFit="1" customWidth="1"/>
    <col min="15" max="15" width="12.57421875" style="21" bestFit="1" customWidth="1"/>
    <col min="16" max="20" width="11.57421875" style="21" bestFit="1" customWidth="1"/>
    <col min="21" max="21" width="12.57421875" style="21" bestFit="1" customWidth="1"/>
    <col min="22" max="26" width="11.57421875" style="21" bestFit="1" customWidth="1"/>
    <col min="27" max="27" width="12.57421875" style="21" bestFit="1" customWidth="1"/>
    <col min="28" max="32" width="11.57421875" style="21" bestFit="1" customWidth="1"/>
    <col min="33" max="33" width="12.57421875" style="21" bestFit="1" customWidth="1"/>
    <col min="34" max="34" width="12.28125" style="21" customWidth="1"/>
    <col min="35" max="16384" width="11.421875" style="21" customWidth="1"/>
  </cols>
  <sheetData>
    <row r="1" spans="1:34" ht="15" customHeight="1">
      <c r="A1" s="312" t="s">
        <v>505</v>
      </c>
      <c r="B1" s="312" t="s">
        <v>7</v>
      </c>
      <c r="C1" s="312" t="s">
        <v>1</v>
      </c>
      <c r="D1" s="309" t="s">
        <v>2</v>
      </c>
      <c r="E1" s="290" t="s">
        <v>8</v>
      </c>
      <c r="F1" s="290" t="s">
        <v>9</v>
      </c>
      <c r="G1" s="385" t="s">
        <v>10</v>
      </c>
      <c r="H1" s="385" t="s">
        <v>11</v>
      </c>
      <c r="I1" s="253" t="s">
        <v>319</v>
      </c>
      <c r="J1" s="235" t="s">
        <v>221</v>
      </c>
      <c r="K1" s="235"/>
      <c r="L1" s="235"/>
      <c r="M1" s="235"/>
      <c r="N1" s="235"/>
      <c r="O1" s="236"/>
      <c r="P1" s="234" t="s">
        <v>222</v>
      </c>
      <c r="Q1" s="235"/>
      <c r="R1" s="235"/>
      <c r="S1" s="235"/>
      <c r="T1" s="235"/>
      <c r="U1" s="236"/>
      <c r="V1" s="234" t="s">
        <v>223</v>
      </c>
      <c r="W1" s="235"/>
      <c r="X1" s="235"/>
      <c r="Y1" s="235"/>
      <c r="Z1" s="235"/>
      <c r="AA1" s="236"/>
      <c r="AB1" s="234" t="s">
        <v>224</v>
      </c>
      <c r="AC1" s="235"/>
      <c r="AD1" s="235"/>
      <c r="AE1" s="235"/>
      <c r="AF1" s="235"/>
      <c r="AG1" s="236"/>
      <c r="AH1" s="261" t="s">
        <v>225</v>
      </c>
    </row>
    <row r="2" spans="1:34" ht="12.75" customHeight="1">
      <c r="A2" s="313"/>
      <c r="B2" s="313"/>
      <c r="C2" s="313"/>
      <c r="D2" s="310"/>
      <c r="E2" s="291"/>
      <c r="F2" s="291"/>
      <c r="G2" s="386"/>
      <c r="H2" s="386"/>
      <c r="I2" s="254"/>
      <c r="J2" s="238" t="s">
        <v>228</v>
      </c>
      <c r="K2" s="238"/>
      <c r="L2" s="238"/>
      <c r="M2" s="238"/>
      <c r="N2" s="238"/>
      <c r="O2" s="239"/>
      <c r="P2" s="237" t="s">
        <v>228</v>
      </c>
      <c r="Q2" s="238"/>
      <c r="R2" s="238"/>
      <c r="S2" s="238"/>
      <c r="T2" s="238"/>
      <c r="U2" s="239"/>
      <c r="V2" s="237" t="s">
        <v>228</v>
      </c>
      <c r="W2" s="238"/>
      <c r="X2" s="238"/>
      <c r="Y2" s="238"/>
      <c r="Z2" s="238"/>
      <c r="AA2" s="239"/>
      <c r="AB2" s="237" t="s">
        <v>228</v>
      </c>
      <c r="AC2" s="238"/>
      <c r="AD2" s="238"/>
      <c r="AE2" s="238"/>
      <c r="AF2" s="238"/>
      <c r="AG2" s="239"/>
      <c r="AH2" s="262"/>
    </row>
    <row r="3" spans="1:34" ht="9">
      <c r="A3" s="313"/>
      <c r="B3" s="313"/>
      <c r="C3" s="313"/>
      <c r="D3" s="310"/>
      <c r="E3" s="291"/>
      <c r="F3" s="291"/>
      <c r="G3" s="386"/>
      <c r="H3" s="386"/>
      <c r="I3" s="254"/>
      <c r="J3" s="22" t="s">
        <v>207</v>
      </c>
      <c r="K3" s="23"/>
      <c r="L3" s="23"/>
      <c r="M3" s="23"/>
      <c r="N3" s="240" t="s">
        <v>208</v>
      </c>
      <c r="O3" s="242" t="s">
        <v>220</v>
      </c>
      <c r="P3" s="22" t="s">
        <v>207</v>
      </c>
      <c r="Q3" s="23"/>
      <c r="R3" s="23"/>
      <c r="S3" s="23"/>
      <c r="T3" s="240" t="s">
        <v>208</v>
      </c>
      <c r="U3" s="242" t="s">
        <v>220</v>
      </c>
      <c r="V3" s="22" t="s">
        <v>207</v>
      </c>
      <c r="W3" s="23"/>
      <c r="X3" s="23"/>
      <c r="Y3" s="23"/>
      <c r="Z3" s="240" t="s">
        <v>208</v>
      </c>
      <c r="AA3" s="242" t="s">
        <v>220</v>
      </c>
      <c r="AB3" s="22" t="s">
        <v>207</v>
      </c>
      <c r="AC3" s="23"/>
      <c r="AD3" s="23"/>
      <c r="AE3" s="23"/>
      <c r="AF3" s="240" t="s">
        <v>208</v>
      </c>
      <c r="AG3" s="242" t="s">
        <v>220</v>
      </c>
      <c r="AH3" s="262"/>
    </row>
    <row r="4" spans="1:34" ht="9">
      <c r="A4" s="313"/>
      <c r="B4" s="313"/>
      <c r="C4" s="313"/>
      <c r="D4" s="310"/>
      <c r="E4" s="291"/>
      <c r="F4" s="291"/>
      <c r="G4" s="386"/>
      <c r="H4" s="386"/>
      <c r="I4" s="254"/>
      <c r="J4" s="24" t="s">
        <v>210</v>
      </c>
      <c r="K4" s="25"/>
      <c r="L4" s="25" t="s">
        <v>211</v>
      </c>
      <c r="M4" s="25"/>
      <c r="N4" s="241"/>
      <c r="O4" s="243"/>
      <c r="P4" s="24" t="s">
        <v>210</v>
      </c>
      <c r="Q4" s="25"/>
      <c r="R4" s="25" t="s">
        <v>211</v>
      </c>
      <c r="S4" s="25"/>
      <c r="T4" s="241"/>
      <c r="U4" s="243"/>
      <c r="V4" s="24" t="s">
        <v>210</v>
      </c>
      <c r="W4" s="25"/>
      <c r="X4" s="25" t="s">
        <v>211</v>
      </c>
      <c r="Y4" s="25"/>
      <c r="Z4" s="241"/>
      <c r="AA4" s="243"/>
      <c r="AB4" s="24" t="s">
        <v>210</v>
      </c>
      <c r="AC4" s="25"/>
      <c r="AD4" s="25" t="s">
        <v>211</v>
      </c>
      <c r="AE4" s="25"/>
      <c r="AF4" s="241"/>
      <c r="AG4" s="243"/>
      <c r="AH4" s="262"/>
    </row>
    <row r="5" spans="1:34" ht="36">
      <c r="A5" s="314"/>
      <c r="B5" s="314"/>
      <c r="C5" s="314"/>
      <c r="D5" s="311"/>
      <c r="E5" s="292"/>
      <c r="F5" s="292"/>
      <c r="G5" s="387"/>
      <c r="H5" s="387"/>
      <c r="I5" s="255"/>
      <c r="J5" s="26" t="s">
        <v>212</v>
      </c>
      <c r="K5" s="27" t="s">
        <v>226</v>
      </c>
      <c r="L5" s="27" t="s">
        <v>227</v>
      </c>
      <c r="M5" s="27" t="s">
        <v>209</v>
      </c>
      <c r="N5" s="287"/>
      <c r="O5" s="244"/>
      <c r="P5" s="26" t="s">
        <v>212</v>
      </c>
      <c r="Q5" s="27" t="s">
        <v>226</v>
      </c>
      <c r="R5" s="27" t="s">
        <v>227</v>
      </c>
      <c r="S5" s="27" t="s">
        <v>209</v>
      </c>
      <c r="T5" s="287"/>
      <c r="U5" s="244"/>
      <c r="V5" s="26" t="s">
        <v>212</v>
      </c>
      <c r="W5" s="27" t="s">
        <v>226</v>
      </c>
      <c r="X5" s="27" t="s">
        <v>227</v>
      </c>
      <c r="Y5" s="27" t="s">
        <v>209</v>
      </c>
      <c r="Z5" s="287"/>
      <c r="AA5" s="244"/>
      <c r="AB5" s="26" t="s">
        <v>212</v>
      </c>
      <c r="AC5" s="27" t="s">
        <v>226</v>
      </c>
      <c r="AD5" s="27" t="s">
        <v>227</v>
      </c>
      <c r="AE5" s="27" t="s">
        <v>209</v>
      </c>
      <c r="AF5" s="287"/>
      <c r="AG5" s="244"/>
      <c r="AH5" s="263"/>
    </row>
    <row r="6" spans="1:34" ht="17.25" customHeight="1">
      <c r="A6" s="256">
        <v>6</v>
      </c>
      <c r="B6" s="256" t="s">
        <v>26</v>
      </c>
      <c r="C6" s="256">
        <v>19</v>
      </c>
      <c r="D6" s="256" t="s">
        <v>27</v>
      </c>
      <c r="E6" s="155" t="s">
        <v>44</v>
      </c>
      <c r="F6" s="155" t="s">
        <v>45</v>
      </c>
      <c r="G6" s="181" t="s">
        <v>28</v>
      </c>
      <c r="H6" s="230">
        <v>1</v>
      </c>
      <c r="I6" s="296" t="s">
        <v>314</v>
      </c>
      <c r="J6" s="274">
        <v>58800000</v>
      </c>
      <c r="K6" s="274">
        <v>53449044</v>
      </c>
      <c r="L6" s="274"/>
      <c r="M6" s="274"/>
      <c r="N6" s="274">
        <v>40000000</v>
      </c>
      <c r="O6" s="274">
        <f>SUM(J6:N8)</f>
        <v>152249044</v>
      </c>
      <c r="P6" s="274">
        <f>J6*1.03</f>
        <v>60564000</v>
      </c>
      <c r="Q6" s="274">
        <f>K6*1.03</f>
        <v>55052515.32</v>
      </c>
      <c r="R6" s="274">
        <f>L6*1.03</f>
        <v>0</v>
      </c>
      <c r="S6" s="274">
        <f>M6*1.03</f>
        <v>0</v>
      </c>
      <c r="T6" s="274">
        <f>N6*1.03</f>
        <v>41200000</v>
      </c>
      <c r="U6" s="274">
        <f>SUM(P6:T8)</f>
        <v>156816515.32</v>
      </c>
      <c r="V6" s="274">
        <f>P6*1.03</f>
        <v>62380920</v>
      </c>
      <c r="W6" s="274">
        <f>Q6*1.03</f>
        <v>56704090.7796</v>
      </c>
      <c r="X6" s="274">
        <f>R6*1.03</f>
        <v>0</v>
      </c>
      <c r="Y6" s="274">
        <f>S6*1.03</f>
        <v>0</v>
      </c>
      <c r="Z6" s="274">
        <f>T6*1.03</f>
        <v>42436000</v>
      </c>
      <c r="AA6" s="274">
        <f>SUM(V6:Z8)</f>
        <v>161521010.7796</v>
      </c>
      <c r="AB6" s="274">
        <f>V6*1.03</f>
        <v>64252347.6</v>
      </c>
      <c r="AC6" s="274">
        <f>W6*1.03</f>
        <v>58405213.502988</v>
      </c>
      <c r="AD6" s="274">
        <f>X6*1.03</f>
        <v>0</v>
      </c>
      <c r="AE6" s="274">
        <f>Y6*1.03</f>
        <v>0</v>
      </c>
      <c r="AF6" s="274">
        <f>Z6*1.03</f>
        <v>43709080</v>
      </c>
      <c r="AG6" s="274">
        <f>SUM(AB6:AF8)</f>
        <v>166366641.102988</v>
      </c>
      <c r="AH6" s="274">
        <f>O6+U6+AA6+AG6</f>
        <v>636953211.202588</v>
      </c>
    </row>
    <row r="7" spans="1:34" ht="63">
      <c r="A7" s="256"/>
      <c r="B7" s="256"/>
      <c r="C7" s="256"/>
      <c r="D7" s="256"/>
      <c r="E7" s="53" t="s">
        <v>47</v>
      </c>
      <c r="F7" s="53" t="s">
        <v>46</v>
      </c>
      <c r="G7" s="42" t="s">
        <v>28</v>
      </c>
      <c r="H7" s="171">
        <v>1</v>
      </c>
      <c r="I7" s="297"/>
      <c r="J7" s="276"/>
      <c r="K7" s="276"/>
      <c r="L7" s="276"/>
      <c r="M7" s="276"/>
      <c r="N7" s="276"/>
      <c r="O7" s="276"/>
      <c r="P7" s="276"/>
      <c r="Q7" s="276"/>
      <c r="R7" s="276"/>
      <c r="S7" s="276"/>
      <c r="T7" s="276"/>
      <c r="U7" s="276"/>
      <c r="V7" s="276"/>
      <c r="W7" s="276"/>
      <c r="X7" s="276"/>
      <c r="Y7" s="276"/>
      <c r="Z7" s="276"/>
      <c r="AA7" s="276"/>
      <c r="AB7" s="276"/>
      <c r="AC7" s="276"/>
      <c r="AD7" s="276"/>
      <c r="AE7" s="276"/>
      <c r="AF7" s="276"/>
      <c r="AG7" s="276"/>
      <c r="AH7" s="276"/>
    </row>
    <row r="8" spans="1:34" ht="46.5" customHeight="1">
      <c r="A8" s="256"/>
      <c r="B8" s="256"/>
      <c r="C8" s="256"/>
      <c r="D8" s="256"/>
      <c r="E8" s="53" t="s">
        <v>115</v>
      </c>
      <c r="F8" s="53" t="s">
        <v>119</v>
      </c>
      <c r="G8" s="42" t="s">
        <v>28</v>
      </c>
      <c r="H8" s="171">
        <v>1</v>
      </c>
      <c r="I8" s="297"/>
      <c r="J8" s="276"/>
      <c r="K8" s="276"/>
      <c r="L8" s="276"/>
      <c r="M8" s="276"/>
      <c r="N8" s="276"/>
      <c r="O8" s="276"/>
      <c r="P8" s="276"/>
      <c r="Q8" s="276"/>
      <c r="R8" s="276"/>
      <c r="S8" s="276"/>
      <c r="T8" s="276"/>
      <c r="U8" s="276"/>
      <c r="V8" s="276"/>
      <c r="W8" s="276"/>
      <c r="X8" s="276"/>
      <c r="Y8" s="276"/>
      <c r="Z8" s="276"/>
      <c r="AA8" s="276"/>
      <c r="AB8" s="276"/>
      <c r="AC8" s="276"/>
      <c r="AD8" s="276"/>
      <c r="AE8" s="276"/>
      <c r="AF8" s="276"/>
      <c r="AG8" s="276"/>
      <c r="AH8" s="276"/>
    </row>
    <row r="9" spans="1:34" ht="18">
      <c r="A9" s="256"/>
      <c r="B9" s="256"/>
      <c r="C9" s="256"/>
      <c r="D9" s="256"/>
      <c r="E9" s="334" t="s">
        <v>147</v>
      </c>
      <c r="F9" s="58" t="s">
        <v>321</v>
      </c>
      <c r="G9" s="42">
        <v>0</v>
      </c>
      <c r="H9" s="42">
        <v>1</v>
      </c>
      <c r="I9" s="297"/>
      <c r="J9" s="276"/>
      <c r="K9" s="276"/>
      <c r="L9" s="276"/>
      <c r="M9" s="276"/>
      <c r="N9" s="276"/>
      <c r="O9" s="276"/>
      <c r="P9" s="276"/>
      <c r="Q9" s="276"/>
      <c r="R9" s="276"/>
      <c r="S9" s="276"/>
      <c r="T9" s="276"/>
      <c r="U9" s="276"/>
      <c r="V9" s="276"/>
      <c r="W9" s="276"/>
      <c r="X9" s="276"/>
      <c r="Y9" s="276"/>
      <c r="Z9" s="276"/>
      <c r="AA9" s="276"/>
      <c r="AB9" s="276"/>
      <c r="AC9" s="276"/>
      <c r="AD9" s="276"/>
      <c r="AE9" s="276"/>
      <c r="AF9" s="276"/>
      <c r="AG9" s="276"/>
      <c r="AH9" s="276"/>
    </row>
    <row r="10" spans="1:34" ht="18">
      <c r="A10" s="256"/>
      <c r="B10" s="256"/>
      <c r="C10" s="256"/>
      <c r="D10" s="256"/>
      <c r="E10" s="343"/>
      <c r="F10" s="58" t="s">
        <v>322</v>
      </c>
      <c r="G10" s="42">
        <v>1</v>
      </c>
      <c r="H10" s="42">
        <v>1</v>
      </c>
      <c r="I10" s="297"/>
      <c r="J10" s="276"/>
      <c r="K10" s="276"/>
      <c r="L10" s="276"/>
      <c r="M10" s="276"/>
      <c r="N10" s="276"/>
      <c r="O10" s="276"/>
      <c r="P10" s="276"/>
      <c r="Q10" s="276"/>
      <c r="R10" s="276"/>
      <c r="S10" s="276"/>
      <c r="T10" s="276"/>
      <c r="U10" s="276"/>
      <c r="V10" s="276"/>
      <c r="W10" s="276"/>
      <c r="X10" s="276"/>
      <c r="Y10" s="276"/>
      <c r="Z10" s="276"/>
      <c r="AA10" s="276"/>
      <c r="AB10" s="276"/>
      <c r="AC10" s="276"/>
      <c r="AD10" s="276"/>
      <c r="AE10" s="276"/>
      <c r="AF10" s="276"/>
      <c r="AG10" s="276"/>
      <c r="AH10" s="276"/>
    </row>
    <row r="11" spans="1:34" ht="9">
      <c r="A11" s="256"/>
      <c r="B11" s="256"/>
      <c r="C11" s="256"/>
      <c r="D11" s="256"/>
      <c r="E11" s="343"/>
      <c r="F11" s="58" t="s">
        <v>323</v>
      </c>
      <c r="G11" s="42" t="s">
        <v>28</v>
      </c>
      <c r="H11" s="42" t="s">
        <v>28</v>
      </c>
      <c r="I11" s="297"/>
      <c r="J11" s="276"/>
      <c r="K11" s="276"/>
      <c r="L11" s="276"/>
      <c r="M11" s="276"/>
      <c r="N11" s="276"/>
      <c r="O11" s="276"/>
      <c r="P11" s="276"/>
      <c r="Q11" s="276"/>
      <c r="R11" s="276"/>
      <c r="S11" s="276"/>
      <c r="T11" s="276"/>
      <c r="U11" s="276"/>
      <c r="V11" s="276"/>
      <c r="W11" s="276"/>
      <c r="X11" s="276"/>
      <c r="Y11" s="276"/>
      <c r="Z11" s="276"/>
      <c r="AA11" s="276"/>
      <c r="AB11" s="276"/>
      <c r="AC11" s="276"/>
      <c r="AD11" s="276"/>
      <c r="AE11" s="276"/>
      <c r="AF11" s="276"/>
      <c r="AG11" s="276"/>
      <c r="AH11" s="276"/>
    </row>
    <row r="12" spans="1:34" ht="9">
      <c r="A12" s="256"/>
      <c r="B12" s="256"/>
      <c r="C12" s="256"/>
      <c r="D12" s="256"/>
      <c r="E12" s="335"/>
      <c r="F12" s="58" t="s">
        <v>324</v>
      </c>
      <c r="G12" s="42" t="s">
        <v>28</v>
      </c>
      <c r="H12" s="42" t="s">
        <v>28</v>
      </c>
      <c r="I12" s="297"/>
      <c r="J12" s="276"/>
      <c r="K12" s="276"/>
      <c r="L12" s="276"/>
      <c r="M12" s="276"/>
      <c r="N12" s="276"/>
      <c r="O12" s="276"/>
      <c r="P12" s="276"/>
      <c r="Q12" s="276"/>
      <c r="R12" s="276"/>
      <c r="S12" s="276"/>
      <c r="T12" s="276"/>
      <c r="U12" s="276"/>
      <c r="V12" s="276"/>
      <c r="W12" s="276"/>
      <c r="X12" s="276"/>
      <c r="Y12" s="276"/>
      <c r="Z12" s="276"/>
      <c r="AA12" s="276"/>
      <c r="AB12" s="276"/>
      <c r="AC12" s="276"/>
      <c r="AD12" s="276"/>
      <c r="AE12" s="276"/>
      <c r="AF12" s="276"/>
      <c r="AG12" s="276"/>
      <c r="AH12" s="276"/>
    </row>
    <row r="13" spans="1:34" ht="45">
      <c r="A13" s="256"/>
      <c r="B13" s="256"/>
      <c r="C13" s="256"/>
      <c r="D13" s="256"/>
      <c r="E13" s="53" t="s">
        <v>48</v>
      </c>
      <c r="F13" s="53" t="s">
        <v>478</v>
      </c>
      <c r="G13" s="42" t="s">
        <v>28</v>
      </c>
      <c r="H13" s="42">
        <v>4</v>
      </c>
      <c r="I13" s="297"/>
      <c r="J13" s="276"/>
      <c r="K13" s="276"/>
      <c r="L13" s="276"/>
      <c r="M13" s="276"/>
      <c r="N13" s="276"/>
      <c r="O13" s="276"/>
      <c r="P13" s="276"/>
      <c r="Q13" s="276"/>
      <c r="R13" s="276"/>
      <c r="S13" s="276"/>
      <c r="T13" s="276"/>
      <c r="U13" s="276"/>
      <c r="V13" s="276"/>
      <c r="W13" s="276"/>
      <c r="X13" s="276"/>
      <c r="Y13" s="276"/>
      <c r="Z13" s="276"/>
      <c r="AA13" s="276"/>
      <c r="AB13" s="276"/>
      <c r="AC13" s="276"/>
      <c r="AD13" s="276"/>
      <c r="AE13" s="276"/>
      <c r="AF13" s="276"/>
      <c r="AG13" s="276"/>
      <c r="AH13" s="276"/>
    </row>
    <row r="14" spans="1:34" ht="9">
      <c r="A14" s="256"/>
      <c r="B14" s="256"/>
      <c r="C14" s="256"/>
      <c r="D14" s="256"/>
      <c r="E14" s="318" t="s">
        <v>192</v>
      </c>
      <c r="F14" s="58" t="s">
        <v>116</v>
      </c>
      <c r="G14" s="45">
        <v>0</v>
      </c>
      <c r="H14" s="231">
        <v>1</v>
      </c>
      <c r="I14" s="297"/>
      <c r="J14" s="276"/>
      <c r="K14" s="276"/>
      <c r="L14" s="276"/>
      <c r="M14" s="276"/>
      <c r="N14" s="276"/>
      <c r="O14" s="276"/>
      <c r="P14" s="276"/>
      <c r="Q14" s="276"/>
      <c r="R14" s="276"/>
      <c r="S14" s="276"/>
      <c r="T14" s="276"/>
      <c r="U14" s="276"/>
      <c r="V14" s="276"/>
      <c r="W14" s="276"/>
      <c r="X14" s="276"/>
      <c r="Y14" s="276"/>
      <c r="Z14" s="276"/>
      <c r="AA14" s="276"/>
      <c r="AB14" s="276"/>
      <c r="AC14" s="276"/>
      <c r="AD14" s="276"/>
      <c r="AE14" s="276"/>
      <c r="AF14" s="276"/>
      <c r="AG14" s="276"/>
      <c r="AH14" s="276"/>
    </row>
    <row r="15" spans="1:34" ht="28.5" customHeight="1">
      <c r="A15" s="256"/>
      <c r="B15" s="256"/>
      <c r="C15" s="256"/>
      <c r="D15" s="256"/>
      <c r="E15" s="318"/>
      <c r="F15" s="58" t="s">
        <v>117</v>
      </c>
      <c r="G15" s="231">
        <v>0.05</v>
      </c>
      <c r="H15" s="231">
        <v>0.5</v>
      </c>
      <c r="I15" s="297"/>
      <c r="J15" s="276"/>
      <c r="K15" s="276"/>
      <c r="L15" s="276"/>
      <c r="M15" s="276"/>
      <c r="N15" s="276"/>
      <c r="O15" s="276"/>
      <c r="P15" s="276"/>
      <c r="Q15" s="276"/>
      <c r="R15" s="276"/>
      <c r="S15" s="276"/>
      <c r="T15" s="276"/>
      <c r="U15" s="276"/>
      <c r="V15" s="276"/>
      <c r="W15" s="276"/>
      <c r="X15" s="276"/>
      <c r="Y15" s="276"/>
      <c r="Z15" s="276"/>
      <c r="AA15" s="276"/>
      <c r="AB15" s="276"/>
      <c r="AC15" s="276"/>
      <c r="AD15" s="276"/>
      <c r="AE15" s="276"/>
      <c r="AF15" s="276"/>
      <c r="AG15" s="276"/>
      <c r="AH15" s="276"/>
    </row>
    <row r="16" spans="1:34" ht="14.25" customHeight="1">
      <c r="A16" s="256"/>
      <c r="B16" s="256"/>
      <c r="C16" s="256"/>
      <c r="D16" s="256"/>
      <c r="E16" s="334" t="s">
        <v>157</v>
      </c>
      <c r="F16" s="58" t="s">
        <v>158</v>
      </c>
      <c r="G16" s="42">
        <v>0</v>
      </c>
      <c r="H16" s="42">
        <v>1</v>
      </c>
      <c r="I16" s="297"/>
      <c r="J16" s="276"/>
      <c r="K16" s="276"/>
      <c r="L16" s="276"/>
      <c r="M16" s="276"/>
      <c r="N16" s="276"/>
      <c r="O16" s="276"/>
      <c r="P16" s="276"/>
      <c r="Q16" s="276"/>
      <c r="R16" s="276"/>
      <c r="S16" s="276"/>
      <c r="T16" s="276"/>
      <c r="U16" s="276"/>
      <c r="V16" s="276"/>
      <c r="W16" s="276"/>
      <c r="X16" s="276"/>
      <c r="Y16" s="276"/>
      <c r="Z16" s="276"/>
      <c r="AA16" s="276"/>
      <c r="AB16" s="276"/>
      <c r="AC16" s="276"/>
      <c r="AD16" s="276"/>
      <c r="AE16" s="276"/>
      <c r="AF16" s="276"/>
      <c r="AG16" s="276"/>
      <c r="AH16" s="276"/>
    </row>
    <row r="17" spans="1:34" ht="9">
      <c r="A17" s="256"/>
      <c r="B17" s="256"/>
      <c r="C17" s="256"/>
      <c r="D17" s="256"/>
      <c r="E17" s="335"/>
      <c r="F17" s="58" t="s">
        <v>159</v>
      </c>
      <c r="G17" s="232">
        <v>0</v>
      </c>
      <c r="H17" s="200">
        <v>1</v>
      </c>
      <c r="I17" s="297"/>
      <c r="J17" s="276"/>
      <c r="K17" s="276"/>
      <c r="L17" s="276"/>
      <c r="M17" s="276"/>
      <c r="N17" s="276"/>
      <c r="O17" s="276"/>
      <c r="P17" s="276"/>
      <c r="Q17" s="276"/>
      <c r="R17" s="276"/>
      <c r="S17" s="276"/>
      <c r="T17" s="276"/>
      <c r="U17" s="276"/>
      <c r="V17" s="276"/>
      <c r="W17" s="276"/>
      <c r="X17" s="276"/>
      <c r="Y17" s="276"/>
      <c r="Z17" s="276"/>
      <c r="AA17" s="276"/>
      <c r="AB17" s="276"/>
      <c r="AC17" s="276"/>
      <c r="AD17" s="276"/>
      <c r="AE17" s="276"/>
      <c r="AF17" s="276"/>
      <c r="AG17" s="276"/>
      <c r="AH17" s="276"/>
    </row>
    <row r="18" spans="1:34" ht="27">
      <c r="A18" s="256"/>
      <c r="B18" s="256"/>
      <c r="C18" s="256"/>
      <c r="D18" s="256"/>
      <c r="E18" s="58" t="s">
        <v>193</v>
      </c>
      <c r="F18" s="58" t="s">
        <v>194</v>
      </c>
      <c r="G18" s="42">
        <v>0</v>
      </c>
      <c r="H18" s="171">
        <v>1</v>
      </c>
      <c r="I18" s="297"/>
      <c r="J18" s="276"/>
      <c r="K18" s="276"/>
      <c r="L18" s="276"/>
      <c r="M18" s="276"/>
      <c r="N18" s="276"/>
      <c r="O18" s="276"/>
      <c r="P18" s="276"/>
      <c r="Q18" s="276"/>
      <c r="R18" s="276"/>
      <c r="S18" s="276"/>
      <c r="T18" s="276"/>
      <c r="U18" s="276"/>
      <c r="V18" s="276"/>
      <c r="W18" s="276"/>
      <c r="X18" s="276"/>
      <c r="Y18" s="276"/>
      <c r="Z18" s="276"/>
      <c r="AA18" s="276"/>
      <c r="AB18" s="276"/>
      <c r="AC18" s="276"/>
      <c r="AD18" s="276"/>
      <c r="AE18" s="276"/>
      <c r="AF18" s="276"/>
      <c r="AG18" s="276"/>
      <c r="AH18" s="276"/>
    </row>
    <row r="19" spans="1:34" ht="36">
      <c r="A19" s="256"/>
      <c r="B19" s="256"/>
      <c r="C19" s="256"/>
      <c r="D19" s="256"/>
      <c r="E19" s="58" t="s">
        <v>195</v>
      </c>
      <c r="F19" s="58" t="s">
        <v>479</v>
      </c>
      <c r="G19" s="42" t="s">
        <v>28</v>
      </c>
      <c r="H19" s="42" t="s">
        <v>28</v>
      </c>
      <c r="I19" s="297"/>
      <c r="J19" s="276"/>
      <c r="K19" s="276"/>
      <c r="L19" s="276"/>
      <c r="M19" s="276"/>
      <c r="N19" s="276"/>
      <c r="O19" s="276"/>
      <c r="P19" s="276"/>
      <c r="Q19" s="276"/>
      <c r="R19" s="276"/>
      <c r="S19" s="276"/>
      <c r="T19" s="276"/>
      <c r="U19" s="276"/>
      <c r="V19" s="276"/>
      <c r="W19" s="276"/>
      <c r="X19" s="276"/>
      <c r="Y19" s="276"/>
      <c r="Z19" s="276"/>
      <c r="AA19" s="276"/>
      <c r="AB19" s="276"/>
      <c r="AC19" s="276"/>
      <c r="AD19" s="276"/>
      <c r="AE19" s="276"/>
      <c r="AF19" s="276"/>
      <c r="AG19" s="276"/>
      <c r="AH19" s="276"/>
    </row>
    <row r="20" spans="1:34" ht="36">
      <c r="A20" s="256"/>
      <c r="B20" s="256"/>
      <c r="C20" s="256"/>
      <c r="D20" s="256"/>
      <c r="E20" s="58" t="s">
        <v>196</v>
      </c>
      <c r="F20" s="58" t="s">
        <v>197</v>
      </c>
      <c r="G20" s="42">
        <v>0</v>
      </c>
      <c r="H20" s="42">
        <v>4</v>
      </c>
      <c r="I20" s="359"/>
      <c r="J20" s="275"/>
      <c r="K20" s="275"/>
      <c r="L20" s="275"/>
      <c r="M20" s="275"/>
      <c r="N20" s="275"/>
      <c r="O20" s="275"/>
      <c r="P20" s="275"/>
      <c r="Q20" s="275"/>
      <c r="R20" s="275"/>
      <c r="S20" s="275"/>
      <c r="T20" s="275"/>
      <c r="U20" s="275"/>
      <c r="V20" s="275"/>
      <c r="W20" s="275"/>
      <c r="X20" s="275"/>
      <c r="Y20" s="275"/>
      <c r="Z20" s="275"/>
      <c r="AA20" s="275"/>
      <c r="AB20" s="275"/>
      <c r="AC20" s="275"/>
      <c r="AD20" s="275"/>
      <c r="AE20" s="275"/>
      <c r="AF20" s="275"/>
      <c r="AG20" s="275"/>
      <c r="AH20" s="275"/>
    </row>
    <row r="21" spans="1:34" ht="46.5" customHeight="1">
      <c r="A21" s="256"/>
      <c r="B21" s="256"/>
      <c r="C21" s="256"/>
      <c r="D21" s="256"/>
      <c r="E21" s="58" t="s">
        <v>191</v>
      </c>
      <c r="F21" s="58" t="s">
        <v>161</v>
      </c>
      <c r="G21" s="42">
        <v>0</v>
      </c>
      <c r="H21" s="42" t="s">
        <v>28</v>
      </c>
      <c r="I21" s="67" t="s">
        <v>315</v>
      </c>
      <c r="J21" s="39"/>
      <c r="K21" s="39"/>
      <c r="L21" s="39"/>
      <c r="M21" s="39"/>
      <c r="N21" s="39">
        <v>17000000</v>
      </c>
      <c r="O21" s="39">
        <f>SUM(J21:N21)</f>
        <v>17000000</v>
      </c>
      <c r="P21" s="39">
        <f>J21*1.03</f>
        <v>0</v>
      </c>
      <c r="Q21" s="39">
        <f>K21*1.03</f>
        <v>0</v>
      </c>
      <c r="R21" s="39">
        <f>L21*1.03</f>
        <v>0</v>
      </c>
      <c r="S21" s="39">
        <f>M21*1.03</f>
        <v>0</v>
      </c>
      <c r="T21" s="39">
        <f>N21*1.03</f>
        <v>17510000</v>
      </c>
      <c r="U21" s="39">
        <f>SUM(P21:T21)</f>
        <v>17510000</v>
      </c>
      <c r="V21" s="39">
        <f>P21*1.03</f>
        <v>0</v>
      </c>
      <c r="W21" s="39">
        <f>Q21*1.03</f>
        <v>0</v>
      </c>
      <c r="X21" s="39">
        <f>R21*1.03</f>
        <v>0</v>
      </c>
      <c r="Y21" s="39">
        <f>S21*1.03</f>
        <v>0</v>
      </c>
      <c r="Z21" s="39">
        <f>T21*1.03</f>
        <v>18035300</v>
      </c>
      <c r="AA21" s="39">
        <f>SUM(V21:Z21)</f>
        <v>18035300</v>
      </c>
      <c r="AB21" s="39">
        <f>V21*1.03</f>
        <v>0</v>
      </c>
      <c r="AC21" s="39">
        <f>W21*1.03</f>
        <v>0</v>
      </c>
      <c r="AD21" s="39">
        <f>X21*1.03</f>
        <v>0</v>
      </c>
      <c r="AE21" s="39">
        <f>Y21*1.03</f>
        <v>0</v>
      </c>
      <c r="AF21" s="39">
        <f>Z21*1.03</f>
        <v>18576359</v>
      </c>
      <c r="AG21" s="39">
        <f>SUM(AB21:AF21)</f>
        <v>18576359</v>
      </c>
      <c r="AH21" s="39">
        <f>O21+U21+AA21+AG21</f>
        <v>71121659</v>
      </c>
    </row>
    <row r="22" ht="9">
      <c r="AH22" s="50">
        <f>SUM(AH6:AH21)</f>
        <v>708074870.202588</v>
      </c>
    </row>
  </sheetData>
  <sheetProtection/>
  <mergeCells count="59">
    <mergeCell ref="E16:E17"/>
    <mergeCell ref="E14:E15"/>
    <mergeCell ref="E1:E5"/>
    <mergeCell ref="E9:E12"/>
    <mergeCell ref="F1:F5"/>
    <mergeCell ref="G1:G5"/>
    <mergeCell ref="H1:H5"/>
    <mergeCell ref="I1:I5"/>
    <mergeCell ref="J1:O1"/>
    <mergeCell ref="P1:U1"/>
    <mergeCell ref="U3:U5"/>
    <mergeCell ref="AH1:AH5"/>
    <mergeCell ref="J2:O2"/>
    <mergeCell ref="P2:U2"/>
    <mergeCell ref="V2:AA2"/>
    <mergeCell ref="AB2:AG2"/>
    <mergeCell ref="N3:N5"/>
    <mergeCell ref="O3:O5"/>
    <mergeCell ref="T3:T5"/>
    <mergeCell ref="O6:O20"/>
    <mergeCell ref="Z3:Z5"/>
    <mergeCell ref="AA3:AA5"/>
    <mergeCell ref="P6:P20"/>
    <mergeCell ref="Q6:Q20"/>
    <mergeCell ref="R6:R20"/>
    <mergeCell ref="T6:T20"/>
    <mergeCell ref="AG3:AG5"/>
    <mergeCell ref="V1:AA1"/>
    <mergeCell ref="AB1:AG1"/>
    <mergeCell ref="AE6:AE20"/>
    <mergeCell ref="W6:W20"/>
    <mergeCell ref="X6:X20"/>
    <mergeCell ref="Y6:Y20"/>
    <mergeCell ref="Z6:Z20"/>
    <mergeCell ref="AA6:AA20"/>
    <mergeCell ref="V6:V20"/>
    <mergeCell ref="S6:S20"/>
    <mergeCell ref="AB6:AB20"/>
    <mergeCell ref="AC6:AC20"/>
    <mergeCell ref="AD6:AD20"/>
    <mergeCell ref="AF3:AF5"/>
    <mergeCell ref="AF6:AF20"/>
    <mergeCell ref="AG6:AG20"/>
    <mergeCell ref="AH6:AH20"/>
    <mergeCell ref="I6:I20"/>
    <mergeCell ref="J6:J20"/>
    <mergeCell ref="K6:K20"/>
    <mergeCell ref="L6:L20"/>
    <mergeCell ref="M6:M20"/>
    <mergeCell ref="N6:N20"/>
    <mergeCell ref="U6:U20"/>
    <mergeCell ref="B6:B21"/>
    <mergeCell ref="A6:A21"/>
    <mergeCell ref="D1:D5"/>
    <mergeCell ref="C1:C5"/>
    <mergeCell ref="B1:B5"/>
    <mergeCell ref="A1:A5"/>
    <mergeCell ref="D6:D21"/>
    <mergeCell ref="C6:C21"/>
  </mergeCells>
  <printOptions horizontalCentered="1" verticalCentered="1"/>
  <pageMargins left="0.3937007874015748" right="0.3937007874015748" top="0.3937007874015748" bottom="0.3937007874015748" header="0.31496062992125984" footer="0.31496062992125984"/>
  <pageSetup horizontalDpi="600" verticalDpi="600" orientation="landscape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>
    <row r="1" ht="15">
      <c r="A1" t="s">
        <v>80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33"/>
  <sheetViews>
    <sheetView zoomScalePageLayoutView="0" workbookViewId="0" topLeftCell="A13">
      <selection activeCell="D33" sqref="D33"/>
    </sheetView>
  </sheetViews>
  <sheetFormatPr defaultColWidth="11.421875" defaultRowHeight="15"/>
  <cols>
    <col min="1" max="1" width="3.8515625" style="21" customWidth="1"/>
    <col min="2" max="2" width="4.421875" style="21" customWidth="1"/>
    <col min="3" max="3" width="4.28125" style="21" customWidth="1"/>
    <col min="4" max="4" width="21.28125" style="21" customWidth="1"/>
    <col min="5" max="5" width="26.28125" style="21" customWidth="1"/>
    <col min="6" max="6" width="8.57421875" style="49" customWidth="1"/>
    <col min="7" max="7" width="6.00390625" style="49" bestFit="1" customWidth="1"/>
    <col min="8" max="8" width="8.7109375" style="21" customWidth="1"/>
    <col min="9" max="9" width="11.00390625" style="21" customWidth="1"/>
    <col min="10" max="11" width="9.28125" style="21" customWidth="1"/>
    <col min="12" max="12" width="10.421875" style="21" customWidth="1"/>
    <col min="13" max="13" width="11.421875" style="21" customWidth="1"/>
    <col min="14" max="14" width="11.00390625" style="21" customWidth="1"/>
    <col min="15" max="15" width="9.57421875" style="21" customWidth="1"/>
    <col min="16" max="16" width="10.28125" style="21" customWidth="1"/>
    <col min="17" max="17" width="9.7109375" style="21" customWidth="1"/>
    <col min="18" max="18" width="10.7109375" style="21" customWidth="1"/>
    <col min="19" max="19" width="10.421875" style="21" customWidth="1"/>
    <col min="20" max="20" width="11.7109375" style="21" customWidth="1"/>
    <col min="21" max="21" width="9.57421875" style="21" customWidth="1"/>
    <col min="22" max="23" width="10.140625" style="21" customWidth="1"/>
    <col min="24" max="24" width="10.8515625" style="21" customWidth="1"/>
    <col min="25" max="25" width="11.28125" style="21" customWidth="1"/>
    <col min="26" max="26" width="11.7109375" style="21" customWidth="1"/>
    <col min="27" max="27" width="10.140625" style="21" customWidth="1"/>
    <col min="28" max="28" width="10.28125" style="21" customWidth="1"/>
    <col min="29" max="29" width="9.8515625" style="21" customWidth="1"/>
    <col min="30" max="30" width="10.421875" style="21" customWidth="1"/>
    <col min="31" max="31" width="10.7109375" style="21" customWidth="1"/>
    <col min="32" max="32" width="12.00390625" style="21" customWidth="1"/>
    <col min="33" max="33" width="12.140625" style="21" customWidth="1"/>
    <col min="34" max="16384" width="11.421875" style="21" customWidth="1"/>
  </cols>
  <sheetData>
    <row r="1" spans="1:33" ht="15" customHeight="1">
      <c r="A1" s="245" t="s">
        <v>7</v>
      </c>
      <c r="B1" s="245" t="s">
        <v>1</v>
      </c>
      <c r="C1" s="245" t="s">
        <v>2</v>
      </c>
      <c r="D1" s="290" t="s">
        <v>8</v>
      </c>
      <c r="E1" s="290" t="s">
        <v>200</v>
      </c>
      <c r="F1" s="245" t="s">
        <v>10</v>
      </c>
      <c r="G1" s="245" t="s">
        <v>11</v>
      </c>
      <c r="H1" s="253" t="s">
        <v>319</v>
      </c>
      <c r="I1" s="234" t="s">
        <v>221</v>
      </c>
      <c r="J1" s="235"/>
      <c r="K1" s="235"/>
      <c r="L1" s="235"/>
      <c r="M1" s="235"/>
      <c r="N1" s="236"/>
      <c r="O1" s="234" t="s">
        <v>222</v>
      </c>
      <c r="P1" s="235"/>
      <c r="Q1" s="235"/>
      <c r="R1" s="235"/>
      <c r="S1" s="235"/>
      <c r="T1" s="236"/>
      <c r="U1" s="234" t="s">
        <v>223</v>
      </c>
      <c r="V1" s="235"/>
      <c r="W1" s="235"/>
      <c r="X1" s="235"/>
      <c r="Y1" s="235"/>
      <c r="Z1" s="236"/>
      <c r="AA1" s="234" t="s">
        <v>224</v>
      </c>
      <c r="AB1" s="235"/>
      <c r="AC1" s="235"/>
      <c r="AD1" s="235"/>
      <c r="AE1" s="235"/>
      <c r="AF1" s="236"/>
      <c r="AG1" s="261" t="s">
        <v>225</v>
      </c>
    </row>
    <row r="2" spans="1:33" ht="9">
      <c r="A2" s="246"/>
      <c r="B2" s="246"/>
      <c r="C2" s="246"/>
      <c r="D2" s="291"/>
      <c r="E2" s="291"/>
      <c r="F2" s="246"/>
      <c r="G2" s="246"/>
      <c r="H2" s="254"/>
      <c r="I2" s="237" t="s">
        <v>228</v>
      </c>
      <c r="J2" s="238"/>
      <c r="K2" s="238"/>
      <c r="L2" s="238"/>
      <c r="M2" s="238"/>
      <c r="N2" s="239"/>
      <c r="O2" s="237" t="s">
        <v>228</v>
      </c>
      <c r="P2" s="238"/>
      <c r="Q2" s="238"/>
      <c r="R2" s="238"/>
      <c r="S2" s="238"/>
      <c r="T2" s="239"/>
      <c r="U2" s="237" t="s">
        <v>228</v>
      </c>
      <c r="V2" s="238"/>
      <c r="W2" s="238"/>
      <c r="X2" s="238"/>
      <c r="Y2" s="238"/>
      <c r="Z2" s="239"/>
      <c r="AA2" s="237" t="s">
        <v>228</v>
      </c>
      <c r="AB2" s="238"/>
      <c r="AC2" s="238"/>
      <c r="AD2" s="238"/>
      <c r="AE2" s="238"/>
      <c r="AF2" s="239"/>
      <c r="AG2" s="262"/>
    </row>
    <row r="3" spans="1:33" ht="12.75" customHeight="1">
      <c r="A3" s="246"/>
      <c r="B3" s="246"/>
      <c r="C3" s="246"/>
      <c r="D3" s="291"/>
      <c r="E3" s="291"/>
      <c r="F3" s="246"/>
      <c r="G3" s="246"/>
      <c r="H3" s="254"/>
      <c r="I3" s="23" t="s">
        <v>207</v>
      </c>
      <c r="J3" s="23"/>
      <c r="K3" s="23"/>
      <c r="L3" s="23"/>
      <c r="M3" s="240" t="s">
        <v>208</v>
      </c>
      <c r="N3" s="242" t="s">
        <v>220</v>
      </c>
      <c r="O3" s="22" t="s">
        <v>207</v>
      </c>
      <c r="P3" s="23"/>
      <c r="Q3" s="23"/>
      <c r="R3" s="23"/>
      <c r="S3" s="240" t="s">
        <v>208</v>
      </c>
      <c r="T3" s="242" t="s">
        <v>220</v>
      </c>
      <c r="U3" s="22" t="s">
        <v>207</v>
      </c>
      <c r="V3" s="23"/>
      <c r="W3" s="23"/>
      <c r="X3" s="23"/>
      <c r="Y3" s="240" t="s">
        <v>208</v>
      </c>
      <c r="Z3" s="242" t="s">
        <v>220</v>
      </c>
      <c r="AA3" s="22" t="s">
        <v>207</v>
      </c>
      <c r="AB3" s="23"/>
      <c r="AC3" s="23"/>
      <c r="AD3" s="23"/>
      <c r="AE3" s="240" t="s">
        <v>208</v>
      </c>
      <c r="AF3" s="242" t="s">
        <v>220</v>
      </c>
      <c r="AG3" s="262"/>
    </row>
    <row r="4" spans="1:33" ht="12.75" customHeight="1">
      <c r="A4" s="246"/>
      <c r="B4" s="246"/>
      <c r="C4" s="246"/>
      <c r="D4" s="291"/>
      <c r="E4" s="291"/>
      <c r="F4" s="246"/>
      <c r="G4" s="246"/>
      <c r="H4" s="254"/>
      <c r="I4" s="25" t="s">
        <v>210</v>
      </c>
      <c r="J4" s="25"/>
      <c r="K4" s="25" t="s">
        <v>211</v>
      </c>
      <c r="L4" s="25"/>
      <c r="M4" s="241"/>
      <c r="N4" s="243"/>
      <c r="O4" s="24" t="s">
        <v>210</v>
      </c>
      <c r="P4" s="25"/>
      <c r="Q4" s="25" t="s">
        <v>211</v>
      </c>
      <c r="R4" s="25"/>
      <c r="S4" s="241"/>
      <c r="T4" s="243"/>
      <c r="U4" s="24" t="s">
        <v>210</v>
      </c>
      <c r="V4" s="25"/>
      <c r="W4" s="25" t="s">
        <v>211</v>
      </c>
      <c r="X4" s="25"/>
      <c r="Y4" s="241"/>
      <c r="Z4" s="243"/>
      <c r="AA4" s="24" t="s">
        <v>210</v>
      </c>
      <c r="AB4" s="25"/>
      <c r="AC4" s="25" t="s">
        <v>211</v>
      </c>
      <c r="AD4" s="25"/>
      <c r="AE4" s="241"/>
      <c r="AF4" s="243"/>
      <c r="AG4" s="262"/>
    </row>
    <row r="5" spans="1:33" ht="45">
      <c r="A5" s="247"/>
      <c r="B5" s="247"/>
      <c r="C5" s="247"/>
      <c r="D5" s="291"/>
      <c r="E5" s="292"/>
      <c r="F5" s="247"/>
      <c r="G5" s="247"/>
      <c r="H5" s="255"/>
      <c r="I5" s="27" t="s">
        <v>212</v>
      </c>
      <c r="J5" s="27" t="s">
        <v>226</v>
      </c>
      <c r="K5" s="27" t="s">
        <v>227</v>
      </c>
      <c r="L5" s="27" t="s">
        <v>209</v>
      </c>
      <c r="M5" s="287"/>
      <c r="N5" s="244"/>
      <c r="O5" s="26" t="s">
        <v>212</v>
      </c>
      <c r="P5" s="27" t="s">
        <v>226</v>
      </c>
      <c r="Q5" s="27" t="s">
        <v>227</v>
      </c>
      <c r="R5" s="27" t="s">
        <v>209</v>
      </c>
      <c r="S5" s="287"/>
      <c r="T5" s="244"/>
      <c r="U5" s="26" t="s">
        <v>212</v>
      </c>
      <c r="V5" s="27" t="s">
        <v>226</v>
      </c>
      <c r="W5" s="27" t="s">
        <v>227</v>
      </c>
      <c r="X5" s="27" t="s">
        <v>209</v>
      </c>
      <c r="Y5" s="287"/>
      <c r="Z5" s="244"/>
      <c r="AA5" s="26" t="s">
        <v>212</v>
      </c>
      <c r="AB5" s="27" t="s">
        <v>226</v>
      </c>
      <c r="AC5" s="27" t="s">
        <v>227</v>
      </c>
      <c r="AD5" s="27" t="s">
        <v>209</v>
      </c>
      <c r="AE5" s="287"/>
      <c r="AF5" s="244"/>
      <c r="AG5" s="263"/>
    </row>
    <row r="6" spans="1:33" ht="27.75" customHeight="1">
      <c r="A6" s="245" t="s">
        <v>3</v>
      </c>
      <c r="B6" s="265" t="s">
        <v>503</v>
      </c>
      <c r="C6" s="256" t="s">
        <v>504</v>
      </c>
      <c r="D6" s="87" t="s">
        <v>34</v>
      </c>
      <c r="E6" s="88" t="s">
        <v>359</v>
      </c>
      <c r="F6" s="89">
        <v>1</v>
      </c>
      <c r="G6" s="89">
        <v>1</v>
      </c>
      <c r="H6" s="90" t="s">
        <v>229</v>
      </c>
      <c r="I6" s="64"/>
      <c r="J6" s="64">
        <v>2133956</v>
      </c>
      <c r="K6" s="64">
        <v>7000000</v>
      </c>
      <c r="L6" s="64">
        <v>470204544</v>
      </c>
      <c r="M6" s="64">
        <v>505123206</v>
      </c>
      <c r="N6" s="64">
        <f>SUM(I6:M6)</f>
        <v>984461706</v>
      </c>
      <c r="O6" s="64">
        <f>I6*1.03</f>
        <v>0</v>
      </c>
      <c r="P6" s="64">
        <f aca="true" t="shared" si="0" ref="P6:S9">J6*1.03</f>
        <v>2197974.68</v>
      </c>
      <c r="Q6" s="64">
        <f t="shared" si="0"/>
        <v>7210000</v>
      </c>
      <c r="R6" s="64">
        <f t="shared" si="0"/>
        <v>484310680.32</v>
      </c>
      <c r="S6" s="64">
        <f t="shared" si="0"/>
        <v>520276902.18</v>
      </c>
      <c r="T6" s="64">
        <f>SUM(O6:S6)</f>
        <v>1013995557.1800001</v>
      </c>
      <c r="U6" s="64">
        <f aca="true" t="shared" si="1" ref="U6:Y9">O6*1.03</f>
        <v>0</v>
      </c>
      <c r="V6" s="64">
        <f t="shared" si="1"/>
        <v>2263913.9204</v>
      </c>
      <c r="W6" s="64">
        <f t="shared" si="1"/>
        <v>7426300</v>
      </c>
      <c r="X6" s="64">
        <f t="shared" si="1"/>
        <v>498840000.7296</v>
      </c>
      <c r="Y6" s="64">
        <f t="shared" si="1"/>
        <v>535885209.2454</v>
      </c>
      <c r="Z6" s="64">
        <f>SUM(U6:Y6)</f>
        <v>1044415423.8954</v>
      </c>
      <c r="AA6" s="64">
        <f aca="true" t="shared" si="2" ref="AA6:AE9">U6*1.03</f>
        <v>0</v>
      </c>
      <c r="AB6" s="64">
        <f t="shared" si="2"/>
        <v>2331831.338012</v>
      </c>
      <c r="AC6" s="64">
        <f t="shared" si="2"/>
        <v>7649089</v>
      </c>
      <c r="AD6" s="64">
        <f t="shared" si="2"/>
        <v>513805200.75148803</v>
      </c>
      <c r="AE6" s="64">
        <f t="shared" si="2"/>
        <v>551961765.5227621</v>
      </c>
      <c r="AF6" s="64">
        <f>SUM(AA6:AE6)</f>
        <v>1075747886.612262</v>
      </c>
      <c r="AG6" s="64">
        <f>N6+T6+Z6+AF6</f>
        <v>4118620573.687662</v>
      </c>
    </row>
    <row r="7" spans="1:33" ht="24.75" customHeight="1">
      <c r="A7" s="246"/>
      <c r="B7" s="265"/>
      <c r="C7" s="256"/>
      <c r="D7" s="277" t="s">
        <v>366</v>
      </c>
      <c r="E7" s="91" t="s">
        <v>360</v>
      </c>
      <c r="F7" s="92">
        <v>1</v>
      </c>
      <c r="G7" s="93">
        <v>4</v>
      </c>
      <c r="H7" s="60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</row>
    <row r="8" spans="1:33" ht="18">
      <c r="A8" s="246"/>
      <c r="B8" s="265"/>
      <c r="C8" s="256"/>
      <c r="D8" s="278"/>
      <c r="E8" s="91" t="s">
        <v>360</v>
      </c>
      <c r="F8" s="92">
        <v>2</v>
      </c>
      <c r="G8" s="93">
        <v>8</v>
      </c>
      <c r="H8" s="60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</row>
    <row r="9" spans="1:33" ht="18" customHeight="1">
      <c r="A9" s="246"/>
      <c r="B9" s="265"/>
      <c r="C9" s="256"/>
      <c r="D9" s="278"/>
      <c r="E9" s="95" t="s">
        <v>361</v>
      </c>
      <c r="F9" s="96">
        <v>4</v>
      </c>
      <c r="G9" s="97">
        <v>16</v>
      </c>
      <c r="H9" s="277" t="s">
        <v>231</v>
      </c>
      <c r="I9" s="274">
        <v>5500000</v>
      </c>
      <c r="J9" s="284"/>
      <c r="K9" s="284"/>
      <c r="L9" s="284"/>
      <c r="M9" s="274">
        <v>26471015</v>
      </c>
      <c r="N9" s="274">
        <f>SUM(I9:M9)</f>
        <v>31971015</v>
      </c>
      <c r="O9" s="274">
        <f>I9*1.03</f>
        <v>5665000</v>
      </c>
      <c r="P9" s="274">
        <f t="shared" si="0"/>
        <v>0</v>
      </c>
      <c r="Q9" s="274">
        <f t="shared" si="0"/>
        <v>0</v>
      </c>
      <c r="R9" s="274">
        <f t="shared" si="0"/>
        <v>0</v>
      </c>
      <c r="S9" s="274">
        <f t="shared" si="0"/>
        <v>27265145.45</v>
      </c>
      <c r="T9" s="274">
        <f>SUM(O9:S9)</f>
        <v>32930145.45</v>
      </c>
      <c r="U9" s="274">
        <f t="shared" si="1"/>
        <v>5834950</v>
      </c>
      <c r="V9" s="274">
        <f t="shared" si="1"/>
        <v>0</v>
      </c>
      <c r="W9" s="274">
        <f t="shared" si="1"/>
        <v>0</v>
      </c>
      <c r="X9" s="274">
        <f t="shared" si="1"/>
        <v>0</v>
      </c>
      <c r="Y9" s="274">
        <f t="shared" si="1"/>
        <v>28083099.8135</v>
      </c>
      <c r="Z9" s="274">
        <f>SUM(U9:Y9)</f>
        <v>33918049.8135</v>
      </c>
      <c r="AA9" s="274">
        <f t="shared" si="2"/>
        <v>6009998.5</v>
      </c>
      <c r="AB9" s="274">
        <f t="shared" si="2"/>
        <v>0</v>
      </c>
      <c r="AC9" s="274">
        <f t="shared" si="2"/>
        <v>0</v>
      </c>
      <c r="AD9" s="274">
        <f t="shared" si="2"/>
        <v>0</v>
      </c>
      <c r="AE9" s="274">
        <f t="shared" si="2"/>
        <v>28925592.807905</v>
      </c>
      <c r="AF9" s="274">
        <f>SUM(AA9:AE9)</f>
        <v>34935591.307905</v>
      </c>
      <c r="AG9" s="274">
        <f>N9+T9+Z9+AF9</f>
        <v>133754801.57140501</v>
      </c>
    </row>
    <row r="10" spans="1:33" ht="18" customHeight="1">
      <c r="A10" s="246"/>
      <c r="B10" s="265"/>
      <c r="C10" s="256"/>
      <c r="D10" s="278"/>
      <c r="E10" s="95" t="s">
        <v>362</v>
      </c>
      <c r="F10" s="96">
        <v>4</v>
      </c>
      <c r="G10" s="97">
        <v>4</v>
      </c>
      <c r="H10" s="278"/>
      <c r="I10" s="276"/>
      <c r="J10" s="285"/>
      <c r="K10" s="285"/>
      <c r="L10" s="285"/>
      <c r="M10" s="276"/>
      <c r="N10" s="276"/>
      <c r="O10" s="276"/>
      <c r="P10" s="276"/>
      <c r="Q10" s="276"/>
      <c r="R10" s="276"/>
      <c r="S10" s="276"/>
      <c r="T10" s="276"/>
      <c r="U10" s="276"/>
      <c r="V10" s="276"/>
      <c r="W10" s="276"/>
      <c r="X10" s="276"/>
      <c r="Y10" s="276"/>
      <c r="Z10" s="276"/>
      <c r="AA10" s="276"/>
      <c r="AB10" s="276"/>
      <c r="AC10" s="276"/>
      <c r="AD10" s="276"/>
      <c r="AE10" s="276"/>
      <c r="AF10" s="276"/>
      <c r="AG10" s="276"/>
    </row>
    <row r="11" spans="1:33" ht="18">
      <c r="A11" s="246"/>
      <c r="B11" s="265"/>
      <c r="C11" s="256"/>
      <c r="D11" s="278"/>
      <c r="E11" s="95" t="s">
        <v>363</v>
      </c>
      <c r="F11" s="96">
        <v>1</v>
      </c>
      <c r="G11" s="97">
        <v>4</v>
      </c>
      <c r="H11" s="278"/>
      <c r="I11" s="276"/>
      <c r="J11" s="285"/>
      <c r="K11" s="285"/>
      <c r="L11" s="285"/>
      <c r="M11" s="276"/>
      <c r="N11" s="276"/>
      <c r="O11" s="276"/>
      <c r="P11" s="276"/>
      <c r="Q11" s="276"/>
      <c r="R11" s="276"/>
      <c r="S11" s="276"/>
      <c r="T11" s="276"/>
      <c r="U11" s="276"/>
      <c r="V11" s="276"/>
      <c r="W11" s="276"/>
      <c r="X11" s="276"/>
      <c r="Y11" s="276"/>
      <c r="Z11" s="276"/>
      <c r="AA11" s="276"/>
      <c r="AB11" s="276"/>
      <c r="AC11" s="276"/>
      <c r="AD11" s="276"/>
      <c r="AE11" s="276"/>
      <c r="AF11" s="276"/>
      <c r="AG11" s="276"/>
    </row>
    <row r="12" spans="1:33" ht="25.5" customHeight="1">
      <c r="A12" s="246"/>
      <c r="B12" s="265"/>
      <c r="C12" s="256"/>
      <c r="D12" s="278"/>
      <c r="E12" s="98" t="s">
        <v>364</v>
      </c>
      <c r="F12" s="96">
        <v>2</v>
      </c>
      <c r="G12" s="97">
        <v>8</v>
      </c>
      <c r="H12" s="278"/>
      <c r="I12" s="276"/>
      <c r="J12" s="285"/>
      <c r="K12" s="285"/>
      <c r="L12" s="285"/>
      <c r="M12" s="276"/>
      <c r="N12" s="276"/>
      <c r="O12" s="276"/>
      <c r="P12" s="276"/>
      <c r="Q12" s="276"/>
      <c r="R12" s="276"/>
      <c r="S12" s="276"/>
      <c r="T12" s="276"/>
      <c r="U12" s="276"/>
      <c r="V12" s="276"/>
      <c r="W12" s="276"/>
      <c r="X12" s="276"/>
      <c r="Y12" s="276"/>
      <c r="Z12" s="276"/>
      <c r="AA12" s="276"/>
      <c r="AB12" s="276"/>
      <c r="AC12" s="276"/>
      <c r="AD12" s="276"/>
      <c r="AE12" s="276"/>
      <c r="AF12" s="276"/>
      <c r="AG12" s="276"/>
    </row>
    <row r="13" spans="1:33" ht="18">
      <c r="A13" s="246"/>
      <c r="B13" s="265"/>
      <c r="C13" s="256"/>
      <c r="D13" s="279"/>
      <c r="E13" s="98" t="s">
        <v>365</v>
      </c>
      <c r="F13" s="96">
        <v>0</v>
      </c>
      <c r="G13" s="97">
        <v>4</v>
      </c>
      <c r="H13" s="278"/>
      <c r="I13" s="276"/>
      <c r="J13" s="285"/>
      <c r="K13" s="285"/>
      <c r="L13" s="285"/>
      <c r="M13" s="276"/>
      <c r="N13" s="276"/>
      <c r="O13" s="276"/>
      <c r="P13" s="276"/>
      <c r="Q13" s="276"/>
      <c r="R13" s="276"/>
      <c r="S13" s="276"/>
      <c r="T13" s="276"/>
      <c r="U13" s="276"/>
      <c r="V13" s="276"/>
      <c r="W13" s="276"/>
      <c r="X13" s="276"/>
      <c r="Y13" s="276"/>
      <c r="Z13" s="276"/>
      <c r="AA13" s="276"/>
      <c r="AB13" s="276"/>
      <c r="AC13" s="276"/>
      <c r="AD13" s="276"/>
      <c r="AE13" s="276"/>
      <c r="AF13" s="276"/>
      <c r="AG13" s="276"/>
    </row>
    <row r="14" spans="1:33" ht="57.75" customHeight="1">
      <c r="A14" s="246"/>
      <c r="B14" s="265"/>
      <c r="C14" s="256"/>
      <c r="D14" s="272" t="s">
        <v>202</v>
      </c>
      <c r="E14" s="98" t="s">
        <v>367</v>
      </c>
      <c r="F14" s="99">
        <v>0.8542</v>
      </c>
      <c r="G14" s="100">
        <v>0.9</v>
      </c>
      <c r="H14" s="278"/>
      <c r="I14" s="276"/>
      <c r="J14" s="285"/>
      <c r="K14" s="285"/>
      <c r="L14" s="285"/>
      <c r="M14" s="276"/>
      <c r="N14" s="276"/>
      <c r="O14" s="276"/>
      <c r="P14" s="276"/>
      <c r="Q14" s="276"/>
      <c r="R14" s="276"/>
      <c r="S14" s="276"/>
      <c r="T14" s="276"/>
      <c r="U14" s="276"/>
      <c r="V14" s="276"/>
      <c r="W14" s="276"/>
      <c r="X14" s="276"/>
      <c r="Y14" s="276"/>
      <c r="Z14" s="276"/>
      <c r="AA14" s="276"/>
      <c r="AB14" s="276"/>
      <c r="AC14" s="276"/>
      <c r="AD14" s="276"/>
      <c r="AE14" s="276"/>
      <c r="AF14" s="276"/>
      <c r="AG14" s="276"/>
    </row>
    <row r="15" spans="1:33" ht="18">
      <c r="A15" s="246"/>
      <c r="B15" s="265"/>
      <c r="C15" s="256"/>
      <c r="D15" s="293"/>
      <c r="E15" s="98" t="s">
        <v>368</v>
      </c>
      <c r="F15" s="102">
        <v>0.85</v>
      </c>
      <c r="G15" s="100">
        <v>0.95</v>
      </c>
      <c r="H15" s="278"/>
      <c r="I15" s="276"/>
      <c r="J15" s="285"/>
      <c r="K15" s="285"/>
      <c r="L15" s="285"/>
      <c r="M15" s="276"/>
      <c r="N15" s="276"/>
      <c r="O15" s="276"/>
      <c r="P15" s="276"/>
      <c r="Q15" s="276"/>
      <c r="R15" s="276"/>
      <c r="S15" s="276"/>
      <c r="T15" s="276"/>
      <c r="U15" s="276"/>
      <c r="V15" s="276"/>
      <c r="W15" s="276"/>
      <c r="X15" s="276"/>
      <c r="Y15" s="276"/>
      <c r="Z15" s="276"/>
      <c r="AA15" s="276"/>
      <c r="AB15" s="276"/>
      <c r="AC15" s="276"/>
      <c r="AD15" s="276"/>
      <c r="AE15" s="276"/>
      <c r="AF15" s="276"/>
      <c r="AG15" s="276"/>
    </row>
    <row r="16" spans="1:33" ht="18">
      <c r="A16" s="246"/>
      <c r="B16" s="265"/>
      <c r="C16" s="256"/>
      <c r="D16" s="293"/>
      <c r="E16" s="98" t="s">
        <v>369</v>
      </c>
      <c r="F16" s="102">
        <v>0.85</v>
      </c>
      <c r="G16" s="100">
        <v>0.95</v>
      </c>
      <c r="H16" s="278"/>
      <c r="I16" s="276"/>
      <c r="J16" s="285"/>
      <c r="K16" s="285"/>
      <c r="L16" s="285"/>
      <c r="M16" s="276"/>
      <c r="N16" s="276"/>
      <c r="O16" s="276"/>
      <c r="P16" s="276"/>
      <c r="Q16" s="276"/>
      <c r="R16" s="276"/>
      <c r="S16" s="276"/>
      <c r="T16" s="276"/>
      <c r="U16" s="276"/>
      <c r="V16" s="276"/>
      <c r="W16" s="276"/>
      <c r="X16" s="276"/>
      <c r="Y16" s="276"/>
      <c r="Z16" s="276"/>
      <c r="AA16" s="276"/>
      <c r="AB16" s="276"/>
      <c r="AC16" s="276"/>
      <c r="AD16" s="276"/>
      <c r="AE16" s="276"/>
      <c r="AF16" s="276"/>
      <c r="AG16" s="276"/>
    </row>
    <row r="17" spans="1:33" ht="18">
      <c r="A17" s="246"/>
      <c r="B17" s="265"/>
      <c r="C17" s="256"/>
      <c r="D17" s="293"/>
      <c r="E17" s="103" t="s">
        <v>203</v>
      </c>
      <c r="F17" s="104" t="s">
        <v>28</v>
      </c>
      <c r="G17" s="113">
        <v>40</v>
      </c>
      <c r="H17" s="278"/>
      <c r="I17" s="276"/>
      <c r="J17" s="285"/>
      <c r="K17" s="285"/>
      <c r="L17" s="285"/>
      <c r="M17" s="276"/>
      <c r="N17" s="276"/>
      <c r="O17" s="276"/>
      <c r="P17" s="276"/>
      <c r="Q17" s="276"/>
      <c r="R17" s="276"/>
      <c r="S17" s="276"/>
      <c r="T17" s="276"/>
      <c r="U17" s="276"/>
      <c r="V17" s="276"/>
      <c r="W17" s="276"/>
      <c r="X17" s="276"/>
      <c r="Y17" s="276"/>
      <c r="Z17" s="276"/>
      <c r="AA17" s="276"/>
      <c r="AB17" s="276"/>
      <c r="AC17" s="276"/>
      <c r="AD17" s="276"/>
      <c r="AE17" s="276"/>
      <c r="AF17" s="276"/>
      <c r="AG17" s="276"/>
    </row>
    <row r="18" spans="1:33" ht="27">
      <c r="A18" s="246"/>
      <c r="B18" s="265"/>
      <c r="C18" s="256"/>
      <c r="D18" s="293"/>
      <c r="E18" s="98" t="s">
        <v>371</v>
      </c>
      <c r="F18" s="96">
        <v>4</v>
      </c>
      <c r="G18" s="97">
        <v>16</v>
      </c>
      <c r="H18" s="278"/>
      <c r="I18" s="276"/>
      <c r="J18" s="285"/>
      <c r="K18" s="285"/>
      <c r="L18" s="285"/>
      <c r="M18" s="276"/>
      <c r="N18" s="276"/>
      <c r="O18" s="276"/>
      <c r="P18" s="276"/>
      <c r="Q18" s="276"/>
      <c r="R18" s="276"/>
      <c r="S18" s="276"/>
      <c r="T18" s="276"/>
      <c r="U18" s="276"/>
      <c r="V18" s="276"/>
      <c r="W18" s="276"/>
      <c r="X18" s="276"/>
      <c r="Y18" s="276"/>
      <c r="Z18" s="276"/>
      <c r="AA18" s="276"/>
      <c r="AB18" s="276"/>
      <c r="AC18" s="276"/>
      <c r="AD18" s="276"/>
      <c r="AE18" s="276"/>
      <c r="AF18" s="276"/>
      <c r="AG18" s="276"/>
    </row>
    <row r="19" spans="1:33" ht="27">
      <c r="A19" s="246"/>
      <c r="B19" s="265"/>
      <c r="C19" s="256"/>
      <c r="D19" s="293"/>
      <c r="E19" s="98" t="s">
        <v>370</v>
      </c>
      <c r="F19" s="104" t="s">
        <v>28</v>
      </c>
      <c r="G19" s="97">
        <v>8</v>
      </c>
      <c r="H19" s="278"/>
      <c r="I19" s="276"/>
      <c r="J19" s="285"/>
      <c r="K19" s="285"/>
      <c r="L19" s="285"/>
      <c r="M19" s="276"/>
      <c r="N19" s="276"/>
      <c r="O19" s="276"/>
      <c r="P19" s="276"/>
      <c r="Q19" s="276"/>
      <c r="R19" s="276"/>
      <c r="S19" s="276"/>
      <c r="T19" s="276"/>
      <c r="U19" s="276"/>
      <c r="V19" s="276"/>
      <c r="W19" s="276"/>
      <c r="X19" s="276"/>
      <c r="Y19" s="276"/>
      <c r="Z19" s="276"/>
      <c r="AA19" s="276"/>
      <c r="AB19" s="276"/>
      <c r="AC19" s="276"/>
      <c r="AD19" s="276"/>
      <c r="AE19" s="276"/>
      <c r="AF19" s="276"/>
      <c r="AG19" s="276"/>
    </row>
    <row r="20" spans="1:33" ht="12.75" customHeight="1">
      <c r="A20" s="246"/>
      <c r="B20" s="265"/>
      <c r="C20" s="256"/>
      <c r="D20" s="293"/>
      <c r="E20" s="290" t="s">
        <v>370</v>
      </c>
      <c r="F20" s="104" t="s">
        <v>28</v>
      </c>
      <c r="G20" s="97">
        <v>0.08</v>
      </c>
      <c r="H20" s="278"/>
      <c r="I20" s="276"/>
      <c r="J20" s="285"/>
      <c r="K20" s="285"/>
      <c r="L20" s="285"/>
      <c r="M20" s="276"/>
      <c r="N20" s="276"/>
      <c r="O20" s="276"/>
      <c r="P20" s="276"/>
      <c r="Q20" s="276"/>
      <c r="R20" s="276"/>
      <c r="S20" s="276"/>
      <c r="T20" s="276"/>
      <c r="U20" s="276"/>
      <c r="V20" s="276"/>
      <c r="W20" s="276"/>
      <c r="X20" s="276"/>
      <c r="Y20" s="276"/>
      <c r="Z20" s="276"/>
      <c r="AA20" s="276"/>
      <c r="AB20" s="276"/>
      <c r="AC20" s="276"/>
      <c r="AD20" s="276"/>
      <c r="AE20" s="276"/>
      <c r="AF20" s="276"/>
      <c r="AG20" s="276"/>
    </row>
    <row r="21" spans="1:33" ht="19.5" customHeight="1">
      <c r="A21" s="246"/>
      <c r="B21" s="265"/>
      <c r="C21" s="256"/>
      <c r="D21" s="293"/>
      <c r="E21" s="291"/>
      <c r="F21" s="104">
        <v>0</v>
      </c>
      <c r="G21" s="97">
        <v>3000</v>
      </c>
      <c r="H21" s="278"/>
      <c r="I21" s="276"/>
      <c r="J21" s="285"/>
      <c r="K21" s="285"/>
      <c r="L21" s="285"/>
      <c r="M21" s="276"/>
      <c r="N21" s="276"/>
      <c r="O21" s="276"/>
      <c r="P21" s="276"/>
      <c r="Q21" s="276"/>
      <c r="R21" s="276"/>
      <c r="S21" s="276"/>
      <c r="T21" s="276"/>
      <c r="U21" s="276"/>
      <c r="V21" s="276"/>
      <c r="W21" s="276"/>
      <c r="X21" s="276"/>
      <c r="Y21" s="276"/>
      <c r="Z21" s="276"/>
      <c r="AA21" s="276"/>
      <c r="AB21" s="276"/>
      <c r="AC21" s="276"/>
      <c r="AD21" s="276"/>
      <c r="AE21" s="276"/>
      <c r="AF21" s="276"/>
      <c r="AG21" s="276"/>
    </row>
    <row r="22" spans="1:33" ht="11.25" customHeight="1">
      <c r="A22" s="246"/>
      <c r="B22" s="265"/>
      <c r="C22" s="256"/>
      <c r="D22" s="293"/>
      <c r="E22" s="292"/>
      <c r="F22" s="104">
        <v>4</v>
      </c>
      <c r="G22" s="105">
        <v>16</v>
      </c>
      <c r="H22" s="278"/>
      <c r="I22" s="276"/>
      <c r="J22" s="285"/>
      <c r="K22" s="285"/>
      <c r="L22" s="285"/>
      <c r="M22" s="276"/>
      <c r="N22" s="276"/>
      <c r="O22" s="276"/>
      <c r="P22" s="276"/>
      <c r="Q22" s="276"/>
      <c r="R22" s="276"/>
      <c r="S22" s="276"/>
      <c r="T22" s="276"/>
      <c r="U22" s="276"/>
      <c r="V22" s="276"/>
      <c r="W22" s="276"/>
      <c r="X22" s="276"/>
      <c r="Y22" s="276"/>
      <c r="Z22" s="276"/>
      <c r="AA22" s="276"/>
      <c r="AB22" s="276"/>
      <c r="AC22" s="276"/>
      <c r="AD22" s="276"/>
      <c r="AE22" s="276"/>
      <c r="AF22" s="276"/>
      <c r="AG22" s="276"/>
    </row>
    <row r="23" spans="1:33" ht="11.25" customHeight="1">
      <c r="A23" s="246"/>
      <c r="B23" s="265"/>
      <c r="C23" s="256"/>
      <c r="D23" s="293"/>
      <c r="E23" s="290" t="s">
        <v>205</v>
      </c>
      <c r="F23" s="288" t="s">
        <v>28</v>
      </c>
      <c r="G23" s="288">
        <v>12</v>
      </c>
      <c r="H23" s="278"/>
      <c r="I23" s="276"/>
      <c r="J23" s="285"/>
      <c r="K23" s="285"/>
      <c r="L23" s="285"/>
      <c r="M23" s="276"/>
      <c r="N23" s="276"/>
      <c r="O23" s="276"/>
      <c r="P23" s="276"/>
      <c r="Q23" s="276"/>
      <c r="R23" s="276"/>
      <c r="S23" s="276"/>
      <c r="T23" s="276"/>
      <c r="U23" s="276"/>
      <c r="V23" s="276"/>
      <c r="W23" s="276"/>
      <c r="X23" s="276"/>
      <c r="Y23" s="276"/>
      <c r="Z23" s="276"/>
      <c r="AA23" s="276"/>
      <c r="AB23" s="276"/>
      <c r="AC23" s="276"/>
      <c r="AD23" s="276"/>
      <c r="AE23" s="276"/>
      <c r="AF23" s="276"/>
      <c r="AG23" s="276"/>
    </row>
    <row r="24" spans="1:33" ht="30" customHeight="1">
      <c r="A24" s="246"/>
      <c r="B24" s="265"/>
      <c r="C24" s="256"/>
      <c r="D24" s="293"/>
      <c r="E24" s="292"/>
      <c r="F24" s="289"/>
      <c r="G24" s="289"/>
      <c r="H24" s="278"/>
      <c r="I24" s="276"/>
      <c r="J24" s="285"/>
      <c r="K24" s="285"/>
      <c r="L24" s="285"/>
      <c r="M24" s="276"/>
      <c r="N24" s="276"/>
      <c r="O24" s="276"/>
      <c r="P24" s="276"/>
      <c r="Q24" s="276"/>
      <c r="R24" s="276"/>
      <c r="S24" s="276"/>
      <c r="T24" s="276"/>
      <c r="U24" s="276"/>
      <c r="V24" s="276"/>
      <c r="W24" s="276"/>
      <c r="X24" s="276"/>
      <c r="Y24" s="276"/>
      <c r="Z24" s="276"/>
      <c r="AA24" s="276"/>
      <c r="AB24" s="276"/>
      <c r="AC24" s="276"/>
      <c r="AD24" s="276"/>
      <c r="AE24" s="276"/>
      <c r="AF24" s="276"/>
      <c r="AG24" s="276"/>
    </row>
    <row r="25" spans="1:33" ht="11.25" customHeight="1">
      <c r="A25" s="246"/>
      <c r="B25" s="265"/>
      <c r="C25" s="256"/>
      <c r="D25" s="293"/>
      <c r="E25" s="294" t="s">
        <v>372</v>
      </c>
      <c r="F25" s="288">
        <v>0</v>
      </c>
      <c r="G25" s="288">
        <v>0</v>
      </c>
      <c r="H25" s="278"/>
      <c r="I25" s="276"/>
      <c r="J25" s="285"/>
      <c r="K25" s="285"/>
      <c r="L25" s="285"/>
      <c r="M25" s="276"/>
      <c r="N25" s="276"/>
      <c r="O25" s="276"/>
      <c r="P25" s="276"/>
      <c r="Q25" s="276"/>
      <c r="R25" s="276"/>
      <c r="S25" s="276"/>
      <c r="T25" s="276"/>
      <c r="U25" s="276"/>
      <c r="V25" s="276"/>
      <c r="W25" s="276"/>
      <c r="X25" s="276"/>
      <c r="Y25" s="276"/>
      <c r="Z25" s="276"/>
      <c r="AA25" s="276"/>
      <c r="AB25" s="276"/>
      <c r="AC25" s="276"/>
      <c r="AD25" s="276"/>
      <c r="AE25" s="276"/>
      <c r="AF25" s="276"/>
      <c r="AG25" s="276"/>
    </row>
    <row r="26" spans="1:33" ht="12.75" customHeight="1">
      <c r="A26" s="246"/>
      <c r="B26" s="265"/>
      <c r="C26" s="256"/>
      <c r="D26" s="293"/>
      <c r="E26" s="295"/>
      <c r="F26" s="289"/>
      <c r="G26" s="289"/>
      <c r="H26" s="278"/>
      <c r="I26" s="276"/>
      <c r="J26" s="285"/>
      <c r="K26" s="285"/>
      <c r="L26" s="285"/>
      <c r="M26" s="276"/>
      <c r="N26" s="276"/>
      <c r="O26" s="276"/>
      <c r="P26" s="276"/>
      <c r="Q26" s="276"/>
      <c r="R26" s="276"/>
      <c r="S26" s="276"/>
      <c r="T26" s="276"/>
      <c r="U26" s="276"/>
      <c r="V26" s="276"/>
      <c r="W26" s="276"/>
      <c r="X26" s="276"/>
      <c r="Y26" s="276"/>
      <c r="Z26" s="276"/>
      <c r="AA26" s="276"/>
      <c r="AB26" s="276"/>
      <c r="AC26" s="276"/>
      <c r="AD26" s="276"/>
      <c r="AE26" s="276"/>
      <c r="AF26" s="276"/>
      <c r="AG26" s="276"/>
    </row>
    <row r="27" spans="1:33" ht="18">
      <c r="A27" s="246"/>
      <c r="B27" s="265"/>
      <c r="C27" s="256"/>
      <c r="D27" s="293"/>
      <c r="E27" s="98" t="s">
        <v>373</v>
      </c>
      <c r="F27" s="104" t="s">
        <v>28</v>
      </c>
      <c r="G27" s="100">
        <v>1</v>
      </c>
      <c r="H27" s="278"/>
      <c r="I27" s="276"/>
      <c r="J27" s="285"/>
      <c r="K27" s="285"/>
      <c r="L27" s="285"/>
      <c r="M27" s="276"/>
      <c r="N27" s="276"/>
      <c r="O27" s="276"/>
      <c r="P27" s="276"/>
      <c r="Q27" s="276"/>
      <c r="R27" s="276"/>
      <c r="S27" s="276"/>
      <c r="T27" s="276"/>
      <c r="U27" s="276"/>
      <c r="V27" s="276"/>
      <c r="W27" s="276"/>
      <c r="X27" s="276"/>
      <c r="Y27" s="276"/>
      <c r="Z27" s="276"/>
      <c r="AA27" s="276"/>
      <c r="AB27" s="276"/>
      <c r="AC27" s="276"/>
      <c r="AD27" s="276"/>
      <c r="AE27" s="276"/>
      <c r="AF27" s="276"/>
      <c r="AG27" s="276"/>
    </row>
    <row r="28" spans="1:33" ht="11.25" customHeight="1">
      <c r="A28" s="246"/>
      <c r="B28" s="265"/>
      <c r="C28" s="256"/>
      <c r="D28" s="293"/>
      <c r="E28" s="98" t="s">
        <v>374</v>
      </c>
      <c r="F28" s="104">
        <v>1</v>
      </c>
      <c r="G28" s="97">
        <v>4</v>
      </c>
      <c r="H28" s="278"/>
      <c r="I28" s="276"/>
      <c r="J28" s="285"/>
      <c r="K28" s="285"/>
      <c r="L28" s="285"/>
      <c r="M28" s="276"/>
      <c r="N28" s="276"/>
      <c r="O28" s="276"/>
      <c r="P28" s="276"/>
      <c r="Q28" s="276"/>
      <c r="R28" s="276"/>
      <c r="S28" s="276"/>
      <c r="T28" s="276"/>
      <c r="U28" s="276"/>
      <c r="V28" s="276"/>
      <c r="W28" s="276"/>
      <c r="X28" s="276"/>
      <c r="Y28" s="276"/>
      <c r="Z28" s="276"/>
      <c r="AA28" s="276"/>
      <c r="AB28" s="276"/>
      <c r="AC28" s="276"/>
      <c r="AD28" s="276"/>
      <c r="AE28" s="276"/>
      <c r="AF28" s="276"/>
      <c r="AG28" s="276"/>
    </row>
    <row r="29" spans="1:33" ht="27">
      <c r="A29" s="246"/>
      <c r="B29" s="265"/>
      <c r="C29" s="256"/>
      <c r="D29" s="273"/>
      <c r="E29" s="98" t="s">
        <v>204</v>
      </c>
      <c r="F29" s="104" t="s">
        <v>28</v>
      </c>
      <c r="G29" s="100">
        <v>0.85</v>
      </c>
      <c r="H29" s="278"/>
      <c r="I29" s="276"/>
      <c r="J29" s="285"/>
      <c r="K29" s="285"/>
      <c r="L29" s="285"/>
      <c r="M29" s="276"/>
      <c r="N29" s="276"/>
      <c r="O29" s="276"/>
      <c r="P29" s="276"/>
      <c r="Q29" s="276"/>
      <c r="R29" s="276"/>
      <c r="S29" s="276"/>
      <c r="T29" s="276"/>
      <c r="U29" s="276"/>
      <c r="V29" s="276"/>
      <c r="W29" s="276"/>
      <c r="X29" s="276"/>
      <c r="Y29" s="276"/>
      <c r="Z29" s="276"/>
      <c r="AA29" s="276"/>
      <c r="AB29" s="276"/>
      <c r="AC29" s="276"/>
      <c r="AD29" s="276"/>
      <c r="AE29" s="276"/>
      <c r="AF29" s="276"/>
      <c r="AG29" s="276"/>
    </row>
    <row r="30" spans="1:33" ht="36">
      <c r="A30" s="246"/>
      <c r="B30" s="265"/>
      <c r="C30" s="256"/>
      <c r="D30" s="107" t="s">
        <v>76</v>
      </c>
      <c r="E30" s="107" t="s">
        <v>376</v>
      </c>
      <c r="F30" s="108" t="s">
        <v>28</v>
      </c>
      <c r="G30" s="109">
        <v>1</v>
      </c>
      <c r="H30" s="278"/>
      <c r="I30" s="276"/>
      <c r="J30" s="285"/>
      <c r="K30" s="285"/>
      <c r="L30" s="285"/>
      <c r="M30" s="276"/>
      <c r="N30" s="276"/>
      <c r="O30" s="276"/>
      <c r="P30" s="276"/>
      <c r="Q30" s="276"/>
      <c r="R30" s="276"/>
      <c r="S30" s="276"/>
      <c r="T30" s="276"/>
      <c r="U30" s="276"/>
      <c r="V30" s="276"/>
      <c r="W30" s="276"/>
      <c r="X30" s="276"/>
      <c r="Y30" s="276"/>
      <c r="Z30" s="276"/>
      <c r="AA30" s="276"/>
      <c r="AB30" s="276"/>
      <c r="AC30" s="276"/>
      <c r="AD30" s="276"/>
      <c r="AE30" s="276"/>
      <c r="AF30" s="276"/>
      <c r="AG30" s="276"/>
    </row>
    <row r="31" spans="1:33" ht="27">
      <c r="A31" s="246"/>
      <c r="B31" s="265"/>
      <c r="C31" s="256"/>
      <c r="D31" s="110" t="s">
        <v>377</v>
      </c>
      <c r="E31" s="107"/>
      <c r="F31" s="108">
        <v>0</v>
      </c>
      <c r="G31" s="108">
        <v>4</v>
      </c>
      <c r="H31" s="279"/>
      <c r="I31" s="275"/>
      <c r="J31" s="286"/>
      <c r="K31" s="286"/>
      <c r="L31" s="286"/>
      <c r="M31" s="275"/>
      <c r="N31" s="275"/>
      <c r="O31" s="275"/>
      <c r="P31" s="275"/>
      <c r="Q31" s="275"/>
      <c r="R31" s="275"/>
      <c r="S31" s="275"/>
      <c r="T31" s="275"/>
      <c r="U31" s="275"/>
      <c r="V31" s="275"/>
      <c r="W31" s="275"/>
      <c r="X31" s="275"/>
      <c r="Y31" s="275"/>
      <c r="Z31" s="275"/>
      <c r="AA31" s="275"/>
      <c r="AB31" s="275"/>
      <c r="AC31" s="275"/>
      <c r="AD31" s="275"/>
      <c r="AE31" s="275"/>
      <c r="AF31" s="275"/>
      <c r="AG31" s="275"/>
    </row>
    <row r="32" spans="1:33" ht="36">
      <c r="A32" s="246"/>
      <c r="B32" s="265"/>
      <c r="C32" s="256"/>
      <c r="D32" s="107" t="s">
        <v>54</v>
      </c>
      <c r="E32" s="107" t="s">
        <v>375</v>
      </c>
      <c r="F32" s="111">
        <v>1</v>
      </c>
      <c r="G32" s="111">
        <v>4</v>
      </c>
      <c r="H32" s="280" t="s">
        <v>230</v>
      </c>
      <c r="I32" s="282">
        <v>18878451</v>
      </c>
      <c r="J32" s="274"/>
      <c r="K32" s="274"/>
      <c r="L32" s="274"/>
      <c r="M32" s="274"/>
      <c r="N32" s="274">
        <f>SUM(I32:M32)</f>
        <v>18878451</v>
      </c>
      <c r="O32" s="274">
        <f>I32*1.03</f>
        <v>19444804.53</v>
      </c>
      <c r="P32" s="274">
        <f>J32*1.03</f>
        <v>0</v>
      </c>
      <c r="Q32" s="274">
        <f>K32*1.03</f>
        <v>0</v>
      </c>
      <c r="R32" s="274">
        <f>L32*1.03</f>
        <v>0</v>
      </c>
      <c r="S32" s="274">
        <f>M32*1.03</f>
        <v>0</v>
      </c>
      <c r="T32" s="274">
        <f>SUM(O32:S32)</f>
        <v>19444804.53</v>
      </c>
      <c r="U32" s="274">
        <f>O32*1.03</f>
        <v>20028148.665900003</v>
      </c>
      <c r="V32" s="274">
        <f>P32*1.03</f>
        <v>0</v>
      </c>
      <c r="W32" s="274">
        <f>Q32*1.03</f>
        <v>0</v>
      </c>
      <c r="X32" s="274">
        <f>R32*1.03</f>
        <v>0</v>
      </c>
      <c r="Y32" s="274">
        <f>S32*1.03</f>
        <v>0</v>
      </c>
      <c r="Z32" s="274">
        <f>SUM(U32:Y32)</f>
        <v>20028148.665900003</v>
      </c>
      <c r="AA32" s="274">
        <f>U32*1.03</f>
        <v>20628993.125877004</v>
      </c>
      <c r="AB32" s="274">
        <f>V32*1.03</f>
        <v>0</v>
      </c>
      <c r="AC32" s="274">
        <f>W32*1.03</f>
        <v>0</v>
      </c>
      <c r="AD32" s="274">
        <f>X32*1.03</f>
        <v>0</v>
      </c>
      <c r="AE32" s="274">
        <f>Y32*1.03</f>
        <v>0</v>
      </c>
      <c r="AF32" s="274">
        <f>SUM(AA32:AE32)</f>
        <v>20628993.125877004</v>
      </c>
      <c r="AG32" s="274">
        <f>N32+T32+Z32+AF32</f>
        <v>78980397.32177702</v>
      </c>
    </row>
    <row r="33" spans="1:33" ht="54">
      <c r="A33" s="247"/>
      <c r="B33" s="265"/>
      <c r="C33" s="256"/>
      <c r="D33" s="107" t="s">
        <v>55</v>
      </c>
      <c r="E33" s="107"/>
      <c r="F33" s="109">
        <v>1</v>
      </c>
      <c r="G33" s="109">
        <v>1</v>
      </c>
      <c r="H33" s="281"/>
      <c r="I33" s="283"/>
      <c r="J33" s="275"/>
      <c r="K33" s="275"/>
      <c r="L33" s="275"/>
      <c r="M33" s="275"/>
      <c r="N33" s="275"/>
      <c r="O33" s="275"/>
      <c r="P33" s="275"/>
      <c r="Q33" s="275"/>
      <c r="R33" s="275"/>
      <c r="S33" s="275"/>
      <c r="T33" s="275"/>
      <c r="U33" s="275"/>
      <c r="V33" s="275"/>
      <c r="W33" s="275"/>
      <c r="X33" s="275"/>
      <c r="Y33" s="275"/>
      <c r="Z33" s="275"/>
      <c r="AA33" s="275"/>
      <c r="AB33" s="275"/>
      <c r="AC33" s="275"/>
      <c r="AD33" s="275"/>
      <c r="AE33" s="275"/>
      <c r="AF33" s="275"/>
      <c r="AG33" s="275"/>
    </row>
  </sheetData>
  <sheetProtection/>
  <mergeCells count="89">
    <mergeCell ref="D14:D29"/>
    <mergeCell ref="A6:A33"/>
    <mergeCell ref="G1:G5"/>
    <mergeCell ref="E23:E24"/>
    <mergeCell ref="E25:E26"/>
    <mergeCell ref="D7:D13"/>
    <mergeCell ref="E20:E22"/>
    <mergeCell ref="G23:G24"/>
    <mergeCell ref="F23:F24"/>
    <mergeCell ref="F25:F26"/>
    <mergeCell ref="G25:G26"/>
    <mergeCell ref="AF3:AF5"/>
    <mergeCell ref="A1:A5"/>
    <mergeCell ref="B1:B5"/>
    <mergeCell ref="C1:C5"/>
    <mergeCell ref="D1:D5"/>
    <mergeCell ref="E1:E5"/>
    <mergeCell ref="H1:H5"/>
    <mergeCell ref="F1:F5"/>
    <mergeCell ref="I2:N2"/>
    <mergeCell ref="AG1:AG5"/>
    <mergeCell ref="M3:M5"/>
    <mergeCell ref="N3:N5"/>
    <mergeCell ref="S3:S5"/>
    <mergeCell ref="T3:T5"/>
    <mergeCell ref="Y3:Y5"/>
    <mergeCell ref="Z3:Z5"/>
    <mergeCell ref="AE3:AE5"/>
    <mergeCell ref="U1:Z1"/>
    <mergeCell ref="AA1:AF1"/>
    <mergeCell ref="U2:Z2"/>
    <mergeCell ref="AA2:AF2"/>
    <mergeCell ref="T9:T31"/>
    <mergeCell ref="I9:I31"/>
    <mergeCell ref="J9:J31"/>
    <mergeCell ref="K9:K31"/>
    <mergeCell ref="L9:L31"/>
    <mergeCell ref="AF9:AF31"/>
    <mergeCell ref="S9:S31"/>
    <mergeCell ref="X9:X31"/>
    <mergeCell ref="I1:N1"/>
    <mergeCell ref="O1:T1"/>
    <mergeCell ref="N32:N33"/>
    <mergeCell ref="O32:O33"/>
    <mergeCell ref="H9:H31"/>
    <mergeCell ref="H32:H33"/>
    <mergeCell ref="S32:S33"/>
    <mergeCell ref="T32:T33"/>
    <mergeCell ref="O2:T2"/>
    <mergeCell ref="I32:I33"/>
    <mergeCell ref="J32:J33"/>
    <mergeCell ref="K32:K33"/>
    <mergeCell ref="L32:L33"/>
    <mergeCell ref="M32:M33"/>
    <mergeCell ref="M9:M31"/>
    <mergeCell ref="AG9:AG31"/>
    <mergeCell ref="N9:N31"/>
    <mergeCell ref="O9:O31"/>
    <mergeCell ref="P9:P31"/>
    <mergeCell ref="Q9:Q31"/>
    <mergeCell ref="R9:R31"/>
    <mergeCell ref="Y9:Y31"/>
    <mergeCell ref="AE9:AE31"/>
    <mergeCell ref="U9:U31"/>
    <mergeCell ref="V9:V31"/>
    <mergeCell ref="Z9:Z31"/>
    <mergeCell ref="AA9:AA31"/>
    <mergeCell ref="AB9:AB31"/>
    <mergeCell ref="W9:W31"/>
    <mergeCell ref="AE32:AE33"/>
    <mergeCell ref="AF32:AF33"/>
    <mergeCell ref="AC9:AC31"/>
    <mergeCell ref="AD9:AD31"/>
    <mergeCell ref="AG32:AG33"/>
    <mergeCell ref="Y32:Y33"/>
    <mergeCell ref="Z32:Z33"/>
    <mergeCell ref="AA32:AA33"/>
    <mergeCell ref="AB32:AB33"/>
    <mergeCell ref="AC32:AC33"/>
    <mergeCell ref="AD32:AD33"/>
    <mergeCell ref="B6:B33"/>
    <mergeCell ref="C6:C33"/>
    <mergeCell ref="V32:V33"/>
    <mergeCell ref="W32:W33"/>
    <mergeCell ref="X32:X33"/>
    <mergeCell ref="P32:P33"/>
    <mergeCell ref="Q32:Q33"/>
    <mergeCell ref="R32:R33"/>
    <mergeCell ref="U32:U33"/>
  </mergeCells>
  <printOptions horizontalCentered="1" verticalCentered="1"/>
  <pageMargins left="0.3937007874015748" right="0.3937007874015748" top="0.3937007874015748" bottom="0.3937007874015748" header="0.31496062992125984" footer="0.31496062992125984"/>
  <pageSetup horizontalDpi="600" verticalDpi="600" orientation="landscape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5:H37"/>
  <sheetViews>
    <sheetView zoomScalePageLayoutView="0" workbookViewId="0" topLeftCell="A4">
      <selection activeCell="A28" sqref="A28"/>
    </sheetView>
  </sheetViews>
  <sheetFormatPr defaultColWidth="11.421875" defaultRowHeight="15"/>
  <cols>
    <col min="1" max="1" width="37.140625" style="0" bestFit="1" customWidth="1"/>
    <col min="2" max="2" width="18.28125" style="0" bestFit="1" customWidth="1"/>
    <col min="3" max="3" width="12.421875" style="0" bestFit="1" customWidth="1"/>
    <col min="4" max="4" width="19.28125" style="0" bestFit="1" customWidth="1"/>
    <col min="6" max="6" width="14.00390625" style="0" bestFit="1" customWidth="1"/>
    <col min="8" max="8" width="13.00390625" style="0" bestFit="1" customWidth="1"/>
  </cols>
  <sheetData>
    <row r="5" spans="1:2" ht="15">
      <c r="A5" s="16" t="s">
        <v>351</v>
      </c>
      <c r="B5" s="16" t="s">
        <v>352</v>
      </c>
    </row>
    <row r="6" spans="1:2" ht="15">
      <c r="A6" s="13" t="s">
        <v>325</v>
      </c>
      <c r="B6" s="14">
        <f>Educación!AG23</f>
        <v>732050709.402586</v>
      </c>
    </row>
    <row r="7" spans="1:2" ht="15">
      <c r="A7" s="13" t="s">
        <v>326</v>
      </c>
      <c r="B7" s="14" t="e">
        <f>Salud!#REF!</f>
        <v>#REF!</v>
      </c>
    </row>
    <row r="8" spans="1:2" ht="15">
      <c r="A8" s="13" t="s">
        <v>327</v>
      </c>
      <c r="B8" s="14" t="e">
        <f>Agua!#REF!</f>
        <v>#REF!</v>
      </c>
    </row>
    <row r="9" spans="1:2" ht="15">
      <c r="A9" s="13" t="s">
        <v>328</v>
      </c>
      <c r="B9" s="14">
        <f>Cultura!AH27</f>
        <v>120219312.82184</v>
      </c>
    </row>
    <row r="10" spans="1:2" ht="15">
      <c r="A10" s="13" t="s">
        <v>329</v>
      </c>
      <c r="B10" s="14">
        <f>Deporte!AH24</f>
        <v>245636634.76897302</v>
      </c>
    </row>
    <row r="11" spans="1:2" ht="15">
      <c r="A11" s="13" t="s">
        <v>330</v>
      </c>
      <c r="B11" s="14" t="e">
        <f>Vivienda!#REF!</f>
        <v>#REF!</v>
      </c>
    </row>
    <row r="12" spans="1:2" ht="15">
      <c r="A12" s="13" t="s">
        <v>331</v>
      </c>
      <c r="B12" s="14">
        <f>'Otros Servicios'!AH13</f>
        <v>86577976.911706</v>
      </c>
    </row>
    <row r="13" spans="1:2" ht="15">
      <c r="A13" s="13" t="s">
        <v>332</v>
      </c>
      <c r="B13" s="14">
        <f>Equipamiento!AH34</f>
        <v>1550005271.126391</v>
      </c>
    </row>
    <row r="14" spans="1:2" ht="15">
      <c r="A14" s="13" t="s">
        <v>333</v>
      </c>
      <c r="B14" s="14">
        <f>'Ambientey turismo'!AI17</f>
        <v>175094334</v>
      </c>
    </row>
    <row r="15" spans="1:2" ht="15">
      <c r="A15" s="13" t="s">
        <v>334</v>
      </c>
      <c r="B15" s="14">
        <f>'gestion del riesgo'!AF14</f>
        <v>78609234.30159101</v>
      </c>
    </row>
    <row r="16" spans="1:2" ht="15">
      <c r="A16" s="13" t="s">
        <v>335</v>
      </c>
      <c r="B16" s="14">
        <f>TIC!AG10</f>
        <v>18826321.5</v>
      </c>
    </row>
    <row r="17" spans="1:2" ht="15">
      <c r="A17" s="13" t="s">
        <v>336</v>
      </c>
      <c r="B17" s="14">
        <f>Agro!AH17</f>
        <v>351424668</v>
      </c>
    </row>
    <row r="18" spans="1:2" ht="15">
      <c r="A18" s="13" t="s">
        <v>337</v>
      </c>
      <c r="B18" s="14">
        <f>Economico!AI9</f>
        <v>8367254</v>
      </c>
    </row>
    <row r="19" spans="1:2" ht="15">
      <c r="A19" s="13" t="s">
        <v>338</v>
      </c>
      <c r="B19" s="14">
        <f>'Seguridad ciudadana'!AH16</f>
        <v>140988229.9</v>
      </c>
    </row>
    <row r="20" spans="1:2" ht="15">
      <c r="A20" s="13" t="s">
        <v>339</v>
      </c>
      <c r="B20" s="14">
        <f>Justicia!AH21</f>
        <v>225915858</v>
      </c>
    </row>
    <row r="21" spans="1:2" ht="15">
      <c r="A21" s="13" t="s">
        <v>340</v>
      </c>
      <c r="B21" s="14" t="e">
        <f>Comunitario!#REF!</f>
        <v>#REF!</v>
      </c>
    </row>
    <row r="22" spans="1:2" ht="15">
      <c r="A22" s="13" t="s">
        <v>341</v>
      </c>
      <c r="B22" s="14">
        <f>'G Vulnerables'!AH22</f>
        <v>218895961</v>
      </c>
    </row>
    <row r="23" spans="1:2" ht="15">
      <c r="A23" s="13" t="s">
        <v>342</v>
      </c>
      <c r="B23" s="14">
        <f>Institucional!AH22</f>
        <v>708074870.202588</v>
      </c>
    </row>
    <row r="25" spans="1:8" ht="17.25">
      <c r="A25" s="15" t="s">
        <v>220</v>
      </c>
      <c r="B25" s="17" t="e">
        <f>SUM(B6:B24)</f>
        <v>#REF!</v>
      </c>
      <c r="C25" t="s">
        <v>353</v>
      </c>
      <c r="D25" s="18">
        <f>'[1]Hoja2'!$F$7</f>
        <v>10880633716.908379</v>
      </c>
      <c r="E25" s="19" t="s">
        <v>354</v>
      </c>
      <c r="F25" s="20" t="e">
        <f>D25-B25</f>
        <v>#REF!</v>
      </c>
      <c r="H25" s="10" t="e">
        <f>F25-B37</f>
        <v>#REF!</v>
      </c>
    </row>
    <row r="27" ht="15">
      <c r="A27" s="19" t="s">
        <v>355</v>
      </c>
    </row>
    <row r="28" spans="1:2" ht="15">
      <c r="A28" t="s">
        <v>343</v>
      </c>
      <c r="B28" s="11">
        <v>42098000</v>
      </c>
    </row>
    <row r="29" spans="1:2" ht="15">
      <c r="A29" t="s">
        <v>346</v>
      </c>
      <c r="B29" s="11">
        <v>5000000</v>
      </c>
    </row>
    <row r="30" spans="1:2" ht="15">
      <c r="A30" t="s">
        <v>347</v>
      </c>
      <c r="B30" s="11">
        <v>43958328</v>
      </c>
    </row>
    <row r="31" spans="1:2" ht="15">
      <c r="A31" t="s">
        <v>348</v>
      </c>
      <c r="B31" s="11">
        <v>7000000</v>
      </c>
    </row>
    <row r="32" spans="1:2" ht="15">
      <c r="A32" t="s">
        <v>349</v>
      </c>
      <c r="B32" s="11">
        <v>100000</v>
      </c>
    </row>
    <row r="33" spans="1:2" ht="15">
      <c r="A33" t="s">
        <v>350</v>
      </c>
      <c r="B33" s="11">
        <v>3900000</v>
      </c>
    </row>
    <row r="34" spans="1:2" ht="15">
      <c r="A34" t="s">
        <v>344</v>
      </c>
      <c r="B34" s="11">
        <v>100000</v>
      </c>
    </row>
    <row r="35" spans="1:2" ht="15">
      <c r="A35" t="s">
        <v>345</v>
      </c>
      <c r="B35" s="11">
        <v>100000</v>
      </c>
    </row>
    <row r="37" ht="17.25">
      <c r="B37" s="12">
        <f>SUM(B28:B36)</f>
        <v>102256328</v>
      </c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30">
      <c r="B1" s="2" t="s">
        <v>59</v>
      </c>
      <c r="C1" s="2"/>
      <c r="D1" s="6"/>
      <c r="E1" s="6"/>
      <c r="F1" s="6"/>
    </row>
    <row r="2" spans="2:6" ht="15">
      <c r="B2" s="2" t="s">
        <v>60</v>
      </c>
      <c r="C2" s="2"/>
      <c r="D2" s="6"/>
      <c r="E2" s="6"/>
      <c r="F2" s="6"/>
    </row>
    <row r="3" spans="2:6" ht="15">
      <c r="B3" s="3"/>
      <c r="C3" s="3"/>
      <c r="D3" s="7"/>
      <c r="E3" s="7"/>
      <c r="F3" s="7"/>
    </row>
    <row r="4" spans="2:6" ht="60">
      <c r="B4" s="3" t="s">
        <v>61</v>
      </c>
      <c r="C4" s="3"/>
      <c r="D4" s="7"/>
      <c r="E4" s="7"/>
      <c r="F4" s="7"/>
    </row>
    <row r="5" spans="2:6" ht="15">
      <c r="B5" s="3"/>
      <c r="C5" s="3"/>
      <c r="D5" s="7"/>
      <c r="E5" s="7"/>
      <c r="F5" s="7"/>
    </row>
    <row r="6" spans="2:6" ht="30">
      <c r="B6" s="2" t="s">
        <v>62</v>
      </c>
      <c r="C6" s="2"/>
      <c r="D6" s="6"/>
      <c r="E6" s="6" t="s">
        <v>63</v>
      </c>
      <c r="F6" s="6" t="s">
        <v>64</v>
      </c>
    </row>
    <row r="7" spans="2:6" ht="15.75" thickBot="1">
      <c r="B7" s="3"/>
      <c r="C7" s="3"/>
      <c r="D7" s="7"/>
      <c r="E7" s="7"/>
      <c r="F7" s="7"/>
    </row>
    <row r="8" spans="2:6" ht="45.75" thickBot="1">
      <c r="B8" s="4" t="s">
        <v>65</v>
      </c>
      <c r="C8" s="5"/>
      <c r="D8" s="8"/>
      <c r="E8" s="8">
        <v>29</v>
      </c>
      <c r="F8" s="9" t="s">
        <v>66</v>
      </c>
    </row>
    <row r="9" spans="2:6" ht="15">
      <c r="B9" s="3"/>
      <c r="C9" s="3"/>
      <c r="D9" s="7"/>
      <c r="E9" s="7"/>
      <c r="F9" s="7"/>
    </row>
    <row r="10" spans="2:6" ht="15">
      <c r="B10" s="3"/>
      <c r="C10" s="3"/>
      <c r="D10" s="7"/>
      <c r="E10" s="7"/>
      <c r="F10" s="7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26"/>
  <sheetViews>
    <sheetView zoomScale="110" zoomScaleNormal="110" zoomScalePageLayoutView="0" workbookViewId="0" topLeftCell="A6">
      <selection activeCell="D6" sqref="D6:D25"/>
    </sheetView>
  </sheetViews>
  <sheetFormatPr defaultColWidth="11.421875" defaultRowHeight="15"/>
  <cols>
    <col min="1" max="4" width="3.57421875" style="21" customWidth="1"/>
    <col min="5" max="5" width="19.28125" style="149" customWidth="1"/>
    <col min="6" max="6" width="20.140625" style="149" customWidth="1"/>
    <col min="7" max="8" width="5.28125" style="49" customWidth="1"/>
    <col min="9" max="9" width="14.28125" style="150" customWidth="1"/>
    <col min="10" max="13" width="11.421875" style="21" customWidth="1"/>
    <col min="14" max="14" width="14.7109375" style="21" bestFit="1" customWidth="1"/>
    <col min="15" max="15" width="12.00390625" style="21" customWidth="1"/>
    <col min="16" max="19" width="11.421875" style="21" customWidth="1"/>
    <col min="20" max="20" width="12.140625" style="21" customWidth="1"/>
    <col min="21" max="21" width="12.28125" style="21" customWidth="1"/>
    <col min="22" max="25" width="11.421875" style="21" customWidth="1"/>
    <col min="26" max="26" width="12.28125" style="21" customWidth="1"/>
    <col min="27" max="27" width="12.140625" style="21" customWidth="1"/>
    <col min="28" max="31" width="11.421875" style="21" customWidth="1"/>
    <col min="32" max="32" width="12.140625" style="21" customWidth="1"/>
    <col min="33" max="34" width="12.00390625" style="21" customWidth="1"/>
    <col min="35" max="16384" width="11.421875" style="21" customWidth="1"/>
  </cols>
  <sheetData>
    <row r="1" spans="1:34" ht="15" customHeight="1">
      <c r="A1" s="312" t="s">
        <v>505</v>
      </c>
      <c r="B1" s="312" t="s">
        <v>7</v>
      </c>
      <c r="C1" s="309" t="s">
        <v>1</v>
      </c>
      <c r="D1" s="245" t="s">
        <v>2</v>
      </c>
      <c r="E1" s="290"/>
      <c r="F1" s="290" t="s">
        <v>412</v>
      </c>
      <c r="G1" s="245" t="s">
        <v>10</v>
      </c>
      <c r="H1" s="245" t="s">
        <v>11</v>
      </c>
      <c r="I1" s="296" t="s">
        <v>319</v>
      </c>
      <c r="J1" s="234" t="s">
        <v>221</v>
      </c>
      <c r="K1" s="235"/>
      <c r="L1" s="235"/>
      <c r="M1" s="235"/>
      <c r="N1" s="235"/>
      <c r="O1" s="236"/>
      <c r="P1" s="234" t="s">
        <v>222</v>
      </c>
      <c r="Q1" s="235"/>
      <c r="R1" s="235"/>
      <c r="S1" s="235"/>
      <c r="T1" s="235"/>
      <c r="U1" s="236"/>
      <c r="V1" s="234" t="s">
        <v>223</v>
      </c>
      <c r="W1" s="235"/>
      <c r="X1" s="235"/>
      <c r="Y1" s="235"/>
      <c r="Z1" s="235"/>
      <c r="AA1" s="236"/>
      <c r="AB1" s="234" t="s">
        <v>224</v>
      </c>
      <c r="AC1" s="235"/>
      <c r="AD1" s="235"/>
      <c r="AE1" s="235"/>
      <c r="AF1" s="235"/>
      <c r="AG1" s="236"/>
      <c r="AH1" s="261" t="s">
        <v>225</v>
      </c>
    </row>
    <row r="2" spans="1:34" ht="11.25" customHeight="1">
      <c r="A2" s="313"/>
      <c r="B2" s="313"/>
      <c r="C2" s="310"/>
      <c r="D2" s="246"/>
      <c r="E2" s="291"/>
      <c r="F2" s="303"/>
      <c r="G2" s="246"/>
      <c r="H2" s="246"/>
      <c r="I2" s="297"/>
      <c r="J2" s="237" t="s">
        <v>228</v>
      </c>
      <c r="K2" s="238"/>
      <c r="L2" s="238"/>
      <c r="M2" s="238"/>
      <c r="N2" s="238"/>
      <c r="O2" s="239"/>
      <c r="P2" s="237" t="s">
        <v>228</v>
      </c>
      <c r="Q2" s="238"/>
      <c r="R2" s="238"/>
      <c r="S2" s="238"/>
      <c r="T2" s="238"/>
      <c r="U2" s="239"/>
      <c r="V2" s="237" t="s">
        <v>228</v>
      </c>
      <c r="W2" s="238"/>
      <c r="X2" s="238"/>
      <c r="Y2" s="238"/>
      <c r="Z2" s="238"/>
      <c r="AA2" s="239"/>
      <c r="AB2" s="237" t="s">
        <v>228</v>
      </c>
      <c r="AC2" s="238"/>
      <c r="AD2" s="238"/>
      <c r="AE2" s="238"/>
      <c r="AF2" s="238"/>
      <c r="AG2" s="239"/>
      <c r="AH2" s="262"/>
    </row>
    <row r="3" spans="1:34" ht="11.25" customHeight="1">
      <c r="A3" s="313"/>
      <c r="B3" s="313"/>
      <c r="C3" s="310"/>
      <c r="D3" s="246"/>
      <c r="E3" s="291"/>
      <c r="F3" s="303"/>
      <c r="G3" s="246"/>
      <c r="H3" s="246"/>
      <c r="I3" s="297"/>
      <c r="J3" s="23" t="s">
        <v>207</v>
      </c>
      <c r="K3" s="23"/>
      <c r="L3" s="23"/>
      <c r="M3" s="23"/>
      <c r="N3" s="240" t="s">
        <v>208</v>
      </c>
      <c r="O3" s="242" t="s">
        <v>220</v>
      </c>
      <c r="P3" s="22" t="s">
        <v>207</v>
      </c>
      <c r="Q3" s="23"/>
      <c r="R3" s="23"/>
      <c r="S3" s="23"/>
      <c r="T3" s="240" t="s">
        <v>208</v>
      </c>
      <c r="U3" s="242" t="s">
        <v>220</v>
      </c>
      <c r="V3" s="22" t="s">
        <v>207</v>
      </c>
      <c r="W3" s="23"/>
      <c r="X3" s="23"/>
      <c r="Y3" s="23"/>
      <c r="Z3" s="240" t="s">
        <v>208</v>
      </c>
      <c r="AA3" s="242" t="s">
        <v>220</v>
      </c>
      <c r="AB3" s="22" t="s">
        <v>207</v>
      </c>
      <c r="AC3" s="23"/>
      <c r="AD3" s="23"/>
      <c r="AE3" s="23"/>
      <c r="AF3" s="240" t="s">
        <v>208</v>
      </c>
      <c r="AG3" s="242" t="s">
        <v>220</v>
      </c>
      <c r="AH3" s="262"/>
    </row>
    <row r="4" spans="1:34" ht="11.25" customHeight="1">
      <c r="A4" s="313"/>
      <c r="B4" s="313"/>
      <c r="C4" s="310"/>
      <c r="D4" s="246"/>
      <c r="E4" s="291"/>
      <c r="F4" s="303"/>
      <c r="G4" s="246"/>
      <c r="H4" s="246"/>
      <c r="I4" s="297"/>
      <c r="J4" s="25" t="s">
        <v>210</v>
      </c>
      <c r="K4" s="25"/>
      <c r="L4" s="25" t="s">
        <v>211</v>
      </c>
      <c r="M4" s="25"/>
      <c r="N4" s="241"/>
      <c r="O4" s="243"/>
      <c r="P4" s="24" t="s">
        <v>210</v>
      </c>
      <c r="Q4" s="25"/>
      <c r="R4" s="25" t="s">
        <v>211</v>
      </c>
      <c r="S4" s="25"/>
      <c r="T4" s="241"/>
      <c r="U4" s="243"/>
      <c r="V4" s="24" t="s">
        <v>210</v>
      </c>
      <c r="W4" s="25"/>
      <c r="X4" s="25" t="s">
        <v>211</v>
      </c>
      <c r="Y4" s="25"/>
      <c r="Z4" s="241"/>
      <c r="AA4" s="243"/>
      <c r="AB4" s="24" t="s">
        <v>210</v>
      </c>
      <c r="AC4" s="25"/>
      <c r="AD4" s="25" t="s">
        <v>211</v>
      </c>
      <c r="AE4" s="25"/>
      <c r="AF4" s="241"/>
      <c r="AG4" s="243"/>
      <c r="AH4" s="262"/>
    </row>
    <row r="5" spans="1:34" ht="36">
      <c r="A5" s="314"/>
      <c r="B5" s="314"/>
      <c r="C5" s="311"/>
      <c r="D5" s="247"/>
      <c r="E5" s="292"/>
      <c r="F5" s="300"/>
      <c r="G5" s="247"/>
      <c r="H5" s="247"/>
      <c r="I5" s="298"/>
      <c r="J5" s="27" t="s">
        <v>212</v>
      </c>
      <c r="K5" s="27" t="s">
        <v>226</v>
      </c>
      <c r="L5" s="27" t="s">
        <v>227</v>
      </c>
      <c r="M5" s="27" t="s">
        <v>209</v>
      </c>
      <c r="N5" s="287"/>
      <c r="O5" s="244"/>
      <c r="P5" s="26" t="s">
        <v>212</v>
      </c>
      <c r="Q5" s="27" t="s">
        <v>226</v>
      </c>
      <c r="R5" s="27" t="s">
        <v>227</v>
      </c>
      <c r="S5" s="27" t="s">
        <v>209</v>
      </c>
      <c r="T5" s="287"/>
      <c r="U5" s="244"/>
      <c r="V5" s="26" t="s">
        <v>212</v>
      </c>
      <c r="W5" s="27" t="s">
        <v>226</v>
      </c>
      <c r="X5" s="27" t="s">
        <v>227</v>
      </c>
      <c r="Y5" s="27" t="s">
        <v>209</v>
      </c>
      <c r="Z5" s="287"/>
      <c r="AA5" s="244"/>
      <c r="AB5" s="26" t="s">
        <v>212</v>
      </c>
      <c r="AC5" s="27" t="s">
        <v>226</v>
      </c>
      <c r="AD5" s="27" t="s">
        <v>227</v>
      </c>
      <c r="AE5" s="27" t="s">
        <v>209</v>
      </c>
      <c r="AF5" s="287"/>
      <c r="AG5" s="244"/>
      <c r="AH5" s="263"/>
    </row>
    <row r="6" spans="1:34" ht="39" customHeight="1">
      <c r="A6" s="315" t="s">
        <v>0</v>
      </c>
      <c r="B6" s="245" t="s">
        <v>3</v>
      </c>
      <c r="C6" s="290" t="s">
        <v>506</v>
      </c>
      <c r="D6" s="245" t="s">
        <v>5</v>
      </c>
      <c r="E6" s="114" t="s">
        <v>516</v>
      </c>
      <c r="F6" s="115" t="s">
        <v>413</v>
      </c>
      <c r="G6" s="30" t="s">
        <v>28</v>
      </c>
      <c r="H6" s="30">
        <v>3</v>
      </c>
      <c r="I6" s="304" t="s">
        <v>232</v>
      </c>
      <c r="J6" s="116"/>
      <c r="K6" s="116"/>
      <c r="L6" s="116"/>
      <c r="M6" s="116"/>
      <c r="N6" s="117"/>
      <c r="O6" s="118"/>
      <c r="P6" s="119"/>
      <c r="Q6" s="116"/>
      <c r="R6" s="116"/>
      <c r="S6" s="116"/>
      <c r="T6" s="117"/>
      <c r="U6" s="118"/>
      <c r="V6" s="119"/>
      <c r="W6" s="116"/>
      <c r="X6" s="116"/>
      <c r="Y6" s="116"/>
      <c r="Z6" s="117"/>
      <c r="AA6" s="118"/>
      <c r="AB6" s="119"/>
      <c r="AC6" s="116"/>
      <c r="AD6" s="116"/>
      <c r="AE6" s="116"/>
      <c r="AF6" s="117"/>
      <c r="AG6" s="118"/>
      <c r="AH6" s="120"/>
    </row>
    <row r="7" spans="1:34" ht="21" customHeight="1">
      <c r="A7" s="316"/>
      <c r="B7" s="246"/>
      <c r="C7" s="291"/>
      <c r="D7" s="246"/>
      <c r="E7" s="318" t="s">
        <v>517</v>
      </c>
      <c r="F7" s="121" t="s">
        <v>414</v>
      </c>
      <c r="G7" s="30">
        <v>0</v>
      </c>
      <c r="H7" s="30">
        <v>1</v>
      </c>
      <c r="I7" s="305"/>
      <c r="J7" s="116"/>
      <c r="K7" s="116"/>
      <c r="L7" s="116"/>
      <c r="M7" s="116"/>
      <c r="N7" s="117"/>
      <c r="O7" s="118"/>
      <c r="P7" s="119"/>
      <c r="Q7" s="116"/>
      <c r="R7" s="116"/>
      <c r="S7" s="116"/>
      <c r="T7" s="117"/>
      <c r="U7" s="118"/>
      <c r="V7" s="119"/>
      <c r="W7" s="116"/>
      <c r="X7" s="116"/>
      <c r="Y7" s="116"/>
      <c r="Z7" s="117"/>
      <c r="AA7" s="118"/>
      <c r="AB7" s="119"/>
      <c r="AC7" s="116"/>
      <c r="AD7" s="116"/>
      <c r="AE7" s="116"/>
      <c r="AF7" s="117"/>
      <c r="AG7" s="118"/>
      <c r="AH7" s="120"/>
    </row>
    <row r="8" spans="1:34" ht="22.5" customHeight="1">
      <c r="A8" s="316"/>
      <c r="B8" s="246"/>
      <c r="C8" s="291"/>
      <c r="D8" s="246"/>
      <c r="E8" s="318"/>
      <c r="F8" s="121" t="s">
        <v>415</v>
      </c>
      <c r="G8" s="122">
        <v>0</v>
      </c>
      <c r="H8" s="122">
        <v>1</v>
      </c>
      <c r="I8" s="306"/>
      <c r="J8" s="64"/>
      <c r="K8" s="64"/>
      <c r="L8" s="64"/>
      <c r="M8" s="64"/>
      <c r="N8" s="39">
        <v>10000000</v>
      </c>
      <c r="O8" s="39">
        <f>SUM(J8:N8)</f>
        <v>10000000</v>
      </c>
      <c r="P8" s="39">
        <f>J8*1.03</f>
        <v>0</v>
      </c>
      <c r="Q8" s="39">
        <f>K8*1.03</f>
        <v>0</v>
      </c>
      <c r="R8" s="39">
        <f>L8*1.03</f>
        <v>0</v>
      </c>
      <c r="S8" s="39">
        <f>M8*1.03</f>
        <v>0</v>
      </c>
      <c r="T8" s="39">
        <f>N8*1.03</f>
        <v>10300000</v>
      </c>
      <c r="U8" s="39">
        <f>SUM(P8:T8)</f>
        <v>10300000</v>
      </c>
      <c r="V8" s="39">
        <f>P8*1.03</f>
        <v>0</v>
      </c>
      <c r="W8" s="39">
        <f>Q8*1.03</f>
        <v>0</v>
      </c>
      <c r="X8" s="39">
        <f>R8*1.03</f>
        <v>0</v>
      </c>
      <c r="Y8" s="39">
        <f>S8*1.03</f>
        <v>0</v>
      </c>
      <c r="Z8" s="39">
        <f>T8*1.03</f>
        <v>10609000</v>
      </c>
      <c r="AA8" s="39">
        <f>SUM(V8:Z8)</f>
        <v>10609000</v>
      </c>
      <c r="AB8" s="39">
        <f>V8*1.03</f>
        <v>0</v>
      </c>
      <c r="AC8" s="39">
        <f>W8*1.03</f>
        <v>0</v>
      </c>
      <c r="AD8" s="39">
        <f>X8*1.03</f>
        <v>0</v>
      </c>
      <c r="AE8" s="39">
        <f>Y8*1.03</f>
        <v>0</v>
      </c>
      <c r="AF8" s="39">
        <f>Z8*1.03</f>
        <v>10927270</v>
      </c>
      <c r="AG8" s="39">
        <f aca="true" t="shared" si="0" ref="AG8:AG23">SUM(AB8:AF8)</f>
        <v>10927270</v>
      </c>
      <c r="AH8" s="39">
        <f>O8+U8+AA8+AG8</f>
        <v>41836270</v>
      </c>
    </row>
    <row r="9" spans="1:34" ht="37.5" customHeight="1">
      <c r="A9" s="316"/>
      <c r="B9" s="246"/>
      <c r="C9" s="291"/>
      <c r="D9" s="246"/>
      <c r="E9" s="123"/>
      <c r="F9" s="124"/>
      <c r="G9" s="125"/>
      <c r="H9" s="126"/>
      <c r="I9" s="67" t="s">
        <v>240</v>
      </c>
      <c r="J9" s="64"/>
      <c r="K9" s="64"/>
      <c r="L9" s="64"/>
      <c r="M9" s="64"/>
      <c r="N9" s="39">
        <v>4000000</v>
      </c>
      <c r="O9" s="39">
        <f aca="true" t="shared" si="1" ref="O9:O23">SUM(J9:N9)</f>
        <v>4000000</v>
      </c>
      <c r="P9" s="39">
        <f aca="true" t="shared" si="2" ref="P9:P23">J9*1.03</f>
        <v>0</v>
      </c>
      <c r="Q9" s="39">
        <f aca="true" t="shared" si="3" ref="Q9:T23">K9*1.03</f>
        <v>0</v>
      </c>
      <c r="R9" s="39">
        <f t="shared" si="3"/>
        <v>0</v>
      </c>
      <c r="S9" s="39">
        <f t="shared" si="3"/>
        <v>0</v>
      </c>
      <c r="T9" s="39">
        <f t="shared" si="3"/>
        <v>4120000</v>
      </c>
      <c r="U9" s="39">
        <f aca="true" t="shared" si="4" ref="U9:U23">SUM(P9:T9)</f>
        <v>4120000</v>
      </c>
      <c r="V9" s="39">
        <f aca="true" t="shared" si="5" ref="V9:V23">P9*1.03</f>
        <v>0</v>
      </c>
      <c r="W9" s="39">
        <f aca="true" t="shared" si="6" ref="W9:W23">Q9*1.03</f>
        <v>0</v>
      </c>
      <c r="X9" s="39">
        <f aca="true" t="shared" si="7" ref="X9:X23">R9*1.03</f>
        <v>0</v>
      </c>
      <c r="Y9" s="39">
        <f aca="true" t="shared" si="8" ref="Y9:Y23">S9*1.03</f>
        <v>0</v>
      </c>
      <c r="Z9" s="39">
        <f aca="true" t="shared" si="9" ref="Z9:Z23">T9*1.03</f>
        <v>4243600</v>
      </c>
      <c r="AA9" s="39">
        <f aca="true" t="shared" si="10" ref="AA9:AA23">SUM(V9:Z9)</f>
        <v>4243600</v>
      </c>
      <c r="AB9" s="39">
        <f aca="true" t="shared" si="11" ref="AB9:AB23">V9*1.03</f>
        <v>0</v>
      </c>
      <c r="AC9" s="39">
        <f aca="true" t="shared" si="12" ref="AC9:AC23">W9*1.03</f>
        <v>0</v>
      </c>
      <c r="AD9" s="39">
        <f aca="true" t="shared" si="13" ref="AD9:AD23">X9*1.03</f>
        <v>0</v>
      </c>
      <c r="AE9" s="39">
        <f aca="true" t="shared" si="14" ref="AE9:AE23">Y9*1.03</f>
        <v>0</v>
      </c>
      <c r="AF9" s="39">
        <f aca="true" t="shared" si="15" ref="AF9:AF23">Z9*1.03</f>
        <v>4370908</v>
      </c>
      <c r="AG9" s="39">
        <f t="shared" si="0"/>
        <v>4370908</v>
      </c>
      <c r="AH9" s="39">
        <f aca="true" t="shared" si="16" ref="AH9:AH23">O9+U9+AA9+AG9</f>
        <v>16734508</v>
      </c>
    </row>
    <row r="10" spans="1:34" ht="35.25" customHeight="1">
      <c r="A10" s="316"/>
      <c r="B10" s="246"/>
      <c r="C10" s="291"/>
      <c r="D10" s="246"/>
      <c r="E10" s="88"/>
      <c r="F10" s="127"/>
      <c r="G10" s="125"/>
      <c r="H10" s="126"/>
      <c r="I10" s="67" t="s">
        <v>241</v>
      </c>
      <c r="J10" s="64"/>
      <c r="K10" s="64"/>
      <c r="L10" s="64"/>
      <c r="M10" s="64"/>
      <c r="N10" s="39">
        <v>1990734</v>
      </c>
      <c r="O10" s="39">
        <f t="shared" si="1"/>
        <v>1990734</v>
      </c>
      <c r="P10" s="39">
        <f t="shared" si="2"/>
        <v>0</v>
      </c>
      <c r="Q10" s="39">
        <f t="shared" si="3"/>
        <v>0</v>
      </c>
      <c r="R10" s="39">
        <f t="shared" si="3"/>
        <v>0</v>
      </c>
      <c r="S10" s="39">
        <f t="shared" si="3"/>
        <v>0</v>
      </c>
      <c r="T10" s="39">
        <f t="shared" si="3"/>
        <v>2050456.02</v>
      </c>
      <c r="U10" s="39">
        <f t="shared" si="4"/>
        <v>2050456.02</v>
      </c>
      <c r="V10" s="39">
        <f t="shared" si="5"/>
        <v>0</v>
      </c>
      <c r="W10" s="39">
        <f t="shared" si="6"/>
        <v>0</v>
      </c>
      <c r="X10" s="39">
        <f t="shared" si="7"/>
        <v>0</v>
      </c>
      <c r="Y10" s="39">
        <f t="shared" si="8"/>
        <v>0</v>
      </c>
      <c r="Z10" s="39">
        <f t="shared" si="9"/>
        <v>2111969.7006</v>
      </c>
      <c r="AA10" s="39">
        <f t="shared" si="10"/>
        <v>2111969.7006</v>
      </c>
      <c r="AB10" s="39">
        <f t="shared" si="11"/>
        <v>0</v>
      </c>
      <c r="AC10" s="39">
        <f t="shared" si="12"/>
        <v>0</v>
      </c>
      <c r="AD10" s="39">
        <f t="shared" si="13"/>
        <v>0</v>
      </c>
      <c r="AE10" s="39">
        <f t="shared" si="14"/>
        <v>0</v>
      </c>
      <c r="AF10" s="39">
        <f t="shared" si="15"/>
        <v>2175328.7916180003</v>
      </c>
      <c r="AG10" s="39">
        <f t="shared" si="0"/>
        <v>2175328.7916180003</v>
      </c>
      <c r="AH10" s="39">
        <f t="shared" si="16"/>
        <v>8328488.512218</v>
      </c>
    </row>
    <row r="11" spans="1:34" ht="18">
      <c r="A11" s="316"/>
      <c r="B11" s="246"/>
      <c r="C11" s="291"/>
      <c r="D11" s="246"/>
      <c r="E11" s="88"/>
      <c r="F11" s="128"/>
      <c r="G11" s="126"/>
      <c r="H11" s="126"/>
      <c r="I11" s="129" t="s">
        <v>235</v>
      </c>
      <c r="J11" s="64"/>
      <c r="K11" s="64"/>
      <c r="L11" s="64"/>
      <c r="M11" s="64"/>
      <c r="N11" s="39">
        <v>141858371</v>
      </c>
      <c r="O11" s="39">
        <f t="shared" si="1"/>
        <v>141858371</v>
      </c>
      <c r="P11" s="39">
        <f t="shared" si="2"/>
        <v>0</v>
      </c>
      <c r="Q11" s="39">
        <f t="shared" si="3"/>
        <v>0</v>
      </c>
      <c r="R11" s="39">
        <f t="shared" si="3"/>
        <v>0</v>
      </c>
      <c r="S11" s="39">
        <f t="shared" si="3"/>
        <v>0</v>
      </c>
      <c r="T11" s="39">
        <f t="shared" si="3"/>
        <v>146114122.13</v>
      </c>
      <c r="U11" s="39">
        <f t="shared" si="4"/>
        <v>146114122.13</v>
      </c>
      <c r="V11" s="39">
        <f t="shared" si="5"/>
        <v>0</v>
      </c>
      <c r="W11" s="39">
        <f t="shared" si="6"/>
        <v>0</v>
      </c>
      <c r="X11" s="39">
        <f t="shared" si="7"/>
        <v>0</v>
      </c>
      <c r="Y11" s="39">
        <f t="shared" si="8"/>
        <v>0</v>
      </c>
      <c r="Z11" s="39">
        <f t="shared" si="9"/>
        <v>150497545.7939</v>
      </c>
      <c r="AA11" s="39">
        <f t="shared" si="10"/>
        <v>150497545.7939</v>
      </c>
      <c r="AB11" s="39">
        <f t="shared" si="11"/>
        <v>0</v>
      </c>
      <c r="AC11" s="39">
        <f t="shared" si="12"/>
        <v>0</v>
      </c>
      <c r="AD11" s="39">
        <f t="shared" si="13"/>
        <v>0</v>
      </c>
      <c r="AE11" s="39">
        <f t="shared" si="14"/>
        <v>0</v>
      </c>
      <c r="AF11" s="39">
        <f t="shared" si="15"/>
        <v>155012472.167717</v>
      </c>
      <c r="AG11" s="39">
        <f t="shared" si="0"/>
        <v>155012472.167717</v>
      </c>
      <c r="AH11" s="39">
        <f t="shared" si="16"/>
        <v>593482511.091617</v>
      </c>
    </row>
    <row r="12" spans="1:34" ht="54.75" customHeight="1">
      <c r="A12" s="316"/>
      <c r="B12" s="246"/>
      <c r="C12" s="291"/>
      <c r="D12" s="246"/>
      <c r="E12" s="130"/>
      <c r="F12" s="131"/>
      <c r="G12" s="132">
        <v>0</v>
      </c>
      <c r="H12" s="132">
        <v>1</v>
      </c>
      <c r="I12" s="67" t="s">
        <v>233</v>
      </c>
      <c r="J12" s="64"/>
      <c r="K12" s="64"/>
      <c r="L12" s="64"/>
      <c r="M12" s="64"/>
      <c r="N12" s="39">
        <v>30000000</v>
      </c>
      <c r="O12" s="39">
        <f t="shared" si="1"/>
        <v>30000000</v>
      </c>
      <c r="P12" s="39">
        <f t="shared" si="2"/>
        <v>0</v>
      </c>
      <c r="Q12" s="39">
        <f t="shared" si="3"/>
        <v>0</v>
      </c>
      <c r="R12" s="39">
        <f t="shared" si="3"/>
        <v>0</v>
      </c>
      <c r="S12" s="39">
        <f t="shared" si="3"/>
        <v>0</v>
      </c>
      <c r="T12" s="39">
        <f t="shared" si="3"/>
        <v>30900000</v>
      </c>
      <c r="U12" s="39">
        <f t="shared" si="4"/>
        <v>30900000</v>
      </c>
      <c r="V12" s="39">
        <f t="shared" si="5"/>
        <v>0</v>
      </c>
      <c r="W12" s="39">
        <f t="shared" si="6"/>
        <v>0</v>
      </c>
      <c r="X12" s="39">
        <f t="shared" si="7"/>
        <v>0</v>
      </c>
      <c r="Y12" s="39">
        <f t="shared" si="8"/>
        <v>0</v>
      </c>
      <c r="Z12" s="39">
        <f t="shared" si="9"/>
        <v>31827000</v>
      </c>
      <c r="AA12" s="39">
        <f t="shared" si="10"/>
        <v>31827000</v>
      </c>
      <c r="AB12" s="39">
        <f t="shared" si="11"/>
        <v>0</v>
      </c>
      <c r="AC12" s="39">
        <f t="shared" si="12"/>
        <v>0</v>
      </c>
      <c r="AD12" s="39">
        <f t="shared" si="13"/>
        <v>0</v>
      </c>
      <c r="AE12" s="39">
        <f t="shared" si="14"/>
        <v>0</v>
      </c>
      <c r="AF12" s="39">
        <f t="shared" si="15"/>
        <v>32781810</v>
      </c>
      <c r="AG12" s="39">
        <f t="shared" si="0"/>
        <v>32781810</v>
      </c>
      <c r="AH12" s="39">
        <f t="shared" si="16"/>
        <v>125508810</v>
      </c>
    </row>
    <row r="13" spans="1:34" ht="54.75" customHeight="1">
      <c r="A13" s="316"/>
      <c r="B13" s="246"/>
      <c r="C13" s="291"/>
      <c r="D13" s="246"/>
      <c r="E13" s="299" t="s">
        <v>518</v>
      </c>
      <c r="F13" s="133" t="s">
        <v>416</v>
      </c>
      <c r="G13" s="134">
        <v>1</v>
      </c>
      <c r="H13" s="132" t="s">
        <v>28</v>
      </c>
      <c r="I13" s="67" t="s">
        <v>237</v>
      </c>
      <c r="J13" s="39">
        <v>2000000</v>
      </c>
      <c r="K13" s="64"/>
      <c r="L13" s="64"/>
      <c r="M13" s="64"/>
      <c r="N13" s="39"/>
      <c r="O13" s="39">
        <f t="shared" si="1"/>
        <v>2000000</v>
      </c>
      <c r="P13" s="39">
        <f t="shared" si="2"/>
        <v>2060000</v>
      </c>
      <c r="Q13" s="39">
        <f t="shared" si="3"/>
        <v>0</v>
      </c>
      <c r="R13" s="39">
        <f t="shared" si="3"/>
        <v>0</v>
      </c>
      <c r="S13" s="39">
        <f t="shared" si="3"/>
        <v>0</v>
      </c>
      <c r="T13" s="39">
        <f t="shared" si="3"/>
        <v>0</v>
      </c>
      <c r="U13" s="39">
        <f t="shared" si="4"/>
        <v>2060000</v>
      </c>
      <c r="V13" s="39">
        <f t="shared" si="5"/>
        <v>2121800</v>
      </c>
      <c r="W13" s="39">
        <f t="shared" si="6"/>
        <v>0</v>
      </c>
      <c r="X13" s="39">
        <f t="shared" si="7"/>
        <v>0</v>
      </c>
      <c r="Y13" s="39">
        <f t="shared" si="8"/>
        <v>0</v>
      </c>
      <c r="Z13" s="39">
        <f t="shared" si="9"/>
        <v>0</v>
      </c>
      <c r="AA13" s="39">
        <f t="shared" si="10"/>
        <v>2121800</v>
      </c>
      <c r="AB13" s="39">
        <f t="shared" si="11"/>
        <v>2185454</v>
      </c>
      <c r="AC13" s="39">
        <f t="shared" si="12"/>
        <v>0</v>
      </c>
      <c r="AD13" s="39">
        <f t="shared" si="13"/>
        <v>0</v>
      </c>
      <c r="AE13" s="39">
        <f t="shared" si="14"/>
        <v>0</v>
      </c>
      <c r="AF13" s="39">
        <f t="shared" si="15"/>
        <v>0</v>
      </c>
      <c r="AG13" s="39">
        <f t="shared" si="0"/>
        <v>2185454</v>
      </c>
      <c r="AH13" s="39">
        <f t="shared" si="16"/>
        <v>8367254</v>
      </c>
    </row>
    <row r="14" spans="1:34" ht="56.25" customHeight="1">
      <c r="A14" s="316"/>
      <c r="B14" s="246"/>
      <c r="C14" s="291"/>
      <c r="D14" s="246"/>
      <c r="E14" s="300"/>
      <c r="F14" s="133" t="s">
        <v>417</v>
      </c>
      <c r="G14" s="135" t="s">
        <v>77</v>
      </c>
      <c r="H14" s="77" t="s">
        <v>130</v>
      </c>
      <c r="I14" s="67" t="s">
        <v>236</v>
      </c>
      <c r="J14" s="136"/>
      <c r="K14" s="136"/>
      <c r="L14" s="136"/>
      <c r="M14" s="136"/>
      <c r="N14" s="137">
        <v>6020808</v>
      </c>
      <c r="O14" s="39">
        <f t="shared" si="1"/>
        <v>6020808</v>
      </c>
      <c r="P14" s="39">
        <f t="shared" si="2"/>
        <v>0</v>
      </c>
      <c r="Q14" s="39">
        <f t="shared" si="3"/>
        <v>0</v>
      </c>
      <c r="R14" s="39">
        <f t="shared" si="3"/>
        <v>0</v>
      </c>
      <c r="S14" s="39">
        <f t="shared" si="3"/>
        <v>0</v>
      </c>
      <c r="T14" s="39">
        <f t="shared" si="3"/>
        <v>6201432.24</v>
      </c>
      <c r="U14" s="39">
        <f t="shared" si="4"/>
        <v>6201432.24</v>
      </c>
      <c r="V14" s="39">
        <f t="shared" si="5"/>
        <v>0</v>
      </c>
      <c r="W14" s="39">
        <f t="shared" si="6"/>
        <v>0</v>
      </c>
      <c r="X14" s="39">
        <f t="shared" si="7"/>
        <v>0</v>
      </c>
      <c r="Y14" s="39">
        <f t="shared" si="8"/>
        <v>0</v>
      </c>
      <c r="Z14" s="39">
        <f t="shared" si="9"/>
        <v>6387475.2072</v>
      </c>
      <c r="AA14" s="39">
        <f t="shared" si="10"/>
        <v>6387475.2072</v>
      </c>
      <c r="AB14" s="39">
        <f t="shared" si="11"/>
        <v>0</v>
      </c>
      <c r="AC14" s="39">
        <f t="shared" si="12"/>
        <v>0</v>
      </c>
      <c r="AD14" s="39">
        <f t="shared" si="13"/>
        <v>0</v>
      </c>
      <c r="AE14" s="39">
        <f t="shared" si="14"/>
        <v>0</v>
      </c>
      <c r="AF14" s="39">
        <f t="shared" si="15"/>
        <v>6579099.463416</v>
      </c>
      <c r="AG14" s="39">
        <f t="shared" si="0"/>
        <v>6579099.463416</v>
      </c>
      <c r="AH14" s="39">
        <f t="shared" si="16"/>
        <v>25188814.910616</v>
      </c>
    </row>
    <row r="15" spans="1:34" ht="15.75" customHeight="1">
      <c r="A15" s="316"/>
      <c r="B15" s="246"/>
      <c r="C15" s="291"/>
      <c r="D15" s="246"/>
      <c r="E15" s="301" t="s">
        <v>519</v>
      </c>
      <c r="F15" s="91" t="s">
        <v>418</v>
      </c>
      <c r="G15" s="34" t="s">
        <v>28</v>
      </c>
      <c r="H15" s="34">
        <v>10</v>
      </c>
      <c r="I15" s="307" t="s">
        <v>238</v>
      </c>
      <c r="J15" s="284"/>
      <c r="K15" s="284"/>
      <c r="L15" s="274">
        <v>8785788</v>
      </c>
      <c r="M15" s="284"/>
      <c r="N15" s="284"/>
      <c r="O15" s="274">
        <f t="shared" si="1"/>
        <v>8785788</v>
      </c>
      <c r="P15" s="274">
        <f t="shared" si="2"/>
        <v>0</v>
      </c>
      <c r="Q15" s="274">
        <f t="shared" si="3"/>
        <v>0</v>
      </c>
      <c r="R15" s="274">
        <f t="shared" si="3"/>
        <v>9049361.64</v>
      </c>
      <c r="S15" s="274">
        <f t="shared" si="3"/>
        <v>0</v>
      </c>
      <c r="T15" s="274">
        <f t="shared" si="3"/>
        <v>0</v>
      </c>
      <c r="U15" s="274">
        <f t="shared" si="4"/>
        <v>9049361.64</v>
      </c>
      <c r="V15" s="274">
        <f t="shared" si="5"/>
        <v>0</v>
      </c>
      <c r="W15" s="274">
        <f t="shared" si="6"/>
        <v>0</v>
      </c>
      <c r="X15" s="274">
        <f t="shared" si="7"/>
        <v>9320842.489200002</v>
      </c>
      <c r="Y15" s="274">
        <f t="shared" si="8"/>
        <v>0</v>
      </c>
      <c r="Z15" s="274">
        <f t="shared" si="9"/>
        <v>0</v>
      </c>
      <c r="AA15" s="274">
        <f t="shared" si="10"/>
        <v>9320842.489200002</v>
      </c>
      <c r="AB15" s="274">
        <f t="shared" si="11"/>
        <v>0</v>
      </c>
      <c r="AC15" s="274">
        <f t="shared" si="12"/>
        <v>0</v>
      </c>
      <c r="AD15" s="274">
        <f t="shared" si="13"/>
        <v>9600467.763876002</v>
      </c>
      <c r="AE15" s="274">
        <f t="shared" si="14"/>
        <v>0</v>
      </c>
      <c r="AF15" s="274">
        <f t="shared" si="15"/>
        <v>0</v>
      </c>
      <c r="AG15" s="274">
        <f t="shared" si="0"/>
        <v>9600467.763876002</v>
      </c>
      <c r="AH15" s="274">
        <f t="shared" si="16"/>
        <v>36756459.893076</v>
      </c>
    </row>
    <row r="16" spans="1:34" ht="21.75" customHeight="1">
      <c r="A16" s="316"/>
      <c r="B16" s="246"/>
      <c r="C16" s="291"/>
      <c r="D16" s="246"/>
      <c r="E16" s="302"/>
      <c r="F16" s="91" t="s">
        <v>420</v>
      </c>
      <c r="G16" s="34" t="s">
        <v>28</v>
      </c>
      <c r="H16" s="34">
        <v>10</v>
      </c>
      <c r="I16" s="305"/>
      <c r="J16" s="285"/>
      <c r="K16" s="285"/>
      <c r="L16" s="276"/>
      <c r="M16" s="285"/>
      <c r="N16" s="285"/>
      <c r="O16" s="276"/>
      <c r="P16" s="276"/>
      <c r="Q16" s="276"/>
      <c r="R16" s="276"/>
      <c r="S16" s="276"/>
      <c r="T16" s="276"/>
      <c r="U16" s="276"/>
      <c r="V16" s="276"/>
      <c r="W16" s="276"/>
      <c r="X16" s="276"/>
      <c r="Y16" s="276"/>
      <c r="Z16" s="276"/>
      <c r="AA16" s="276"/>
      <c r="AB16" s="276"/>
      <c r="AC16" s="276"/>
      <c r="AD16" s="276"/>
      <c r="AE16" s="276"/>
      <c r="AF16" s="276"/>
      <c r="AG16" s="276"/>
      <c r="AH16" s="276"/>
    </row>
    <row r="17" spans="1:34" ht="18.75" customHeight="1">
      <c r="A17" s="316"/>
      <c r="B17" s="246"/>
      <c r="C17" s="291"/>
      <c r="D17" s="246"/>
      <c r="E17" s="138" t="s">
        <v>524</v>
      </c>
      <c r="F17" s="139" t="s">
        <v>425</v>
      </c>
      <c r="G17" s="47">
        <v>0</v>
      </c>
      <c r="H17" s="47">
        <v>4</v>
      </c>
      <c r="I17" s="305"/>
      <c r="J17" s="285"/>
      <c r="K17" s="285"/>
      <c r="L17" s="276"/>
      <c r="M17" s="285"/>
      <c r="N17" s="285"/>
      <c r="O17" s="276"/>
      <c r="P17" s="276"/>
      <c r="Q17" s="276"/>
      <c r="R17" s="276"/>
      <c r="S17" s="276"/>
      <c r="T17" s="276"/>
      <c r="U17" s="276"/>
      <c r="V17" s="276"/>
      <c r="W17" s="276"/>
      <c r="X17" s="276"/>
      <c r="Y17" s="276"/>
      <c r="Z17" s="276"/>
      <c r="AA17" s="276"/>
      <c r="AB17" s="276"/>
      <c r="AC17" s="276"/>
      <c r="AD17" s="276"/>
      <c r="AE17" s="276"/>
      <c r="AF17" s="276"/>
      <c r="AG17" s="276"/>
      <c r="AH17" s="276"/>
    </row>
    <row r="18" spans="1:34" ht="18" customHeight="1">
      <c r="A18" s="316"/>
      <c r="B18" s="246"/>
      <c r="C18" s="291"/>
      <c r="D18" s="246"/>
      <c r="E18" s="140" t="s">
        <v>523</v>
      </c>
      <c r="F18" s="151" t="s">
        <v>426</v>
      </c>
      <c r="G18" s="47">
        <v>0</v>
      </c>
      <c r="H18" s="47">
        <v>1</v>
      </c>
      <c r="I18" s="306"/>
      <c r="J18" s="286"/>
      <c r="K18" s="286"/>
      <c r="L18" s="275"/>
      <c r="M18" s="286"/>
      <c r="N18" s="286"/>
      <c r="O18" s="275"/>
      <c r="P18" s="275"/>
      <c r="Q18" s="275"/>
      <c r="R18" s="275"/>
      <c r="S18" s="275"/>
      <c r="T18" s="275"/>
      <c r="U18" s="275"/>
      <c r="V18" s="275"/>
      <c r="W18" s="275"/>
      <c r="X18" s="275"/>
      <c r="Y18" s="275"/>
      <c r="Z18" s="275"/>
      <c r="AA18" s="275"/>
      <c r="AB18" s="275"/>
      <c r="AC18" s="275"/>
      <c r="AD18" s="275"/>
      <c r="AE18" s="275"/>
      <c r="AF18" s="275"/>
      <c r="AG18" s="275"/>
      <c r="AH18" s="275"/>
    </row>
    <row r="19" spans="1:34" ht="41.25" customHeight="1">
      <c r="A19" s="316"/>
      <c r="B19" s="246"/>
      <c r="C19" s="291"/>
      <c r="D19" s="246"/>
      <c r="E19" s="141" t="s">
        <v>521</v>
      </c>
      <c r="F19" s="142" t="s">
        <v>525</v>
      </c>
      <c r="G19" s="143" t="s">
        <v>28</v>
      </c>
      <c r="H19" s="144">
        <v>10</v>
      </c>
      <c r="I19" s="67" t="s">
        <v>242</v>
      </c>
      <c r="J19" s="136"/>
      <c r="K19" s="136"/>
      <c r="L19" s="136"/>
      <c r="M19" s="136"/>
      <c r="N19" s="137">
        <v>55561373</v>
      </c>
      <c r="O19" s="39">
        <f t="shared" si="1"/>
        <v>55561373</v>
      </c>
      <c r="P19" s="39">
        <f t="shared" si="2"/>
        <v>0</v>
      </c>
      <c r="Q19" s="39">
        <f t="shared" si="3"/>
        <v>0</v>
      </c>
      <c r="R19" s="39">
        <f t="shared" si="3"/>
        <v>0</v>
      </c>
      <c r="S19" s="39">
        <f t="shared" si="3"/>
        <v>0</v>
      </c>
      <c r="T19" s="39">
        <f t="shared" si="3"/>
        <v>57228214.190000005</v>
      </c>
      <c r="U19" s="39">
        <f t="shared" si="4"/>
        <v>57228214.190000005</v>
      </c>
      <c r="V19" s="39">
        <f t="shared" si="5"/>
        <v>0</v>
      </c>
      <c r="W19" s="39">
        <f t="shared" si="6"/>
        <v>0</v>
      </c>
      <c r="X19" s="39">
        <f t="shared" si="7"/>
        <v>0</v>
      </c>
      <c r="Y19" s="39">
        <f t="shared" si="8"/>
        <v>0</v>
      </c>
      <c r="Z19" s="39">
        <f t="shared" si="9"/>
        <v>58945060.61570001</v>
      </c>
      <c r="AA19" s="39">
        <f t="shared" si="10"/>
        <v>58945060.61570001</v>
      </c>
      <c r="AB19" s="39">
        <f t="shared" si="11"/>
        <v>0</v>
      </c>
      <c r="AC19" s="39">
        <f t="shared" si="12"/>
        <v>0</v>
      </c>
      <c r="AD19" s="39">
        <f t="shared" si="13"/>
        <v>0</v>
      </c>
      <c r="AE19" s="39">
        <f t="shared" si="14"/>
        <v>0</v>
      </c>
      <c r="AF19" s="39">
        <f t="shared" si="15"/>
        <v>60713412.434171006</v>
      </c>
      <c r="AG19" s="39">
        <f t="shared" si="0"/>
        <v>60713412.434171006</v>
      </c>
      <c r="AH19" s="39">
        <f t="shared" si="16"/>
        <v>232448060.23987103</v>
      </c>
    </row>
    <row r="20" spans="1:34" ht="30" customHeight="1">
      <c r="A20" s="316"/>
      <c r="B20" s="246"/>
      <c r="C20" s="291"/>
      <c r="D20" s="246"/>
      <c r="E20" s="145"/>
      <c r="F20" s="127"/>
      <c r="G20" s="34">
        <v>0</v>
      </c>
      <c r="H20" s="69">
        <v>1</v>
      </c>
      <c r="I20" s="67" t="s">
        <v>317</v>
      </c>
      <c r="J20" s="136"/>
      <c r="K20" s="136"/>
      <c r="L20" s="136"/>
      <c r="M20" s="136"/>
      <c r="N20" s="136">
        <v>3000000</v>
      </c>
      <c r="O20" s="39">
        <f t="shared" si="1"/>
        <v>3000000</v>
      </c>
      <c r="P20" s="39">
        <f t="shared" si="2"/>
        <v>0</v>
      </c>
      <c r="Q20" s="39">
        <f t="shared" si="3"/>
        <v>0</v>
      </c>
      <c r="R20" s="39">
        <f t="shared" si="3"/>
        <v>0</v>
      </c>
      <c r="S20" s="39">
        <f t="shared" si="3"/>
        <v>0</v>
      </c>
      <c r="T20" s="39">
        <f t="shared" si="3"/>
        <v>3090000</v>
      </c>
      <c r="U20" s="39">
        <f t="shared" si="4"/>
        <v>3090000</v>
      </c>
      <c r="V20" s="39">
        <f t="shared" si="5"/>
        <v>0</v>
      </c>
      <c r="W20" s="39">
        <f t="shared" si="6"/>
        <v>0</v>
      </c>
      <c r="X20" s="39">
        <f t="shared" si="7"/>
        <v>0</v>
      </c>
      <c r="Y20" s="39">
        <f t="shared" si="8"/>
        <v>0</v>
      </c>
      <c r="Z20" s="39">
        <f t="shared" si="9"/>
        <v>3182700</v>
      </c>
      <c r="AA20" s="39">
        <f t="shared" si="10"/>
        <v>3182700</v>
      </c>
      <c r="AB20" s="39">
        <f t="shared" si="11"/>
        <v>0</v>
      </c>
      <c r="AC20" s="39">
        <f t="shared" si="12"/>
        <v>0</v>
      </c>
      <c r="AD20" s="39">
        <f t="shared" si="13"/>
        <v>0</v>
      </c>
      <c r="AE20" s="39">
        <f t="shared" si="14"/>
        <v>0</v>
      </c>
      <c r="AF20" s="39">
        <f t="shared" si="15"/>
        <v>3278181</v>
      </c>
      <c r="AG20" s="39">
        <f t="shared" si="0"/>
        <v>3278181</v>
      </c>
      <c r="AH20" s="39">
        <f t="shared" si="16"/>
        <v>12550881</v>
      </c>
    </row>
    <row r="21" spans="1:34" ht="25.5" customHeight="1">
      <c r="A21" s="316"/>
      <c r="B21" s="246"/>
      <c r="C21" s="291"/>
      <c r="D21" s="246"/>
      <c r="E21" s="142" t="s">
        <v>520</v>
      </c>
      <c r="F21" s="146" t="s">
        <v>421</v>
      </c>
      <c r="G21" s="34">
        <v>0</v>
      </c>
      <c r="H21" s="69">
        <v>1</v>
      </c>
      <c r="I21" s="304" t="s">
        <v>234</v>
      </c>
      <c r="J21" s="284"/>
      <c r="K21" s="284"/>
      <c r="L21" s="284"/>
      <c r="M21" s="284"/>
      <c r="N21" s="274">
        <v>5000000</v>
      </c>
      <c r="O21" s="274">
        <f t="shared" si="1"/>
        <v>5000000</v>
      </c>
      <c r="P21" s="274">
        <f t="shared" si="2"/>
        <v>0</v>
      </c>
      <c r="Q21" s="274">
        <f t="shared" si="3"/>
        <v>0</v>
      </c>
      <c r="R21" s="274">
        <f t="shared" si="3"/>
        <v>0</v>
      </c>
      <c r="S21" s="274">
        <f t="shared" si="3"/>
        <v>0</v>
      </c>
      <c r="T21" s="274">
        <f t="shared" si="3"/>
        <v>5150000</v>
      </c>
      <c r="U21" s="274">
        <f t="shared" si="4"/>
        <v>5150000</v>
      </c>
      <c r="V21" s="274">
        <f t="shared" si="5"/>
        <v>0</v>
      </c>
      <c r="W21" s="274">
        <f t="shared" si="6"/>
        <v>0</v>
      </c>
      <c r="X21" s="274">
        <f t="shared" si="7"/>
        <v>0</v>
      </c>
      <c r="Y21" s="274">
        <f t="shared" si="8"/>
        <v>0</v>
      </c>
      <c r="Z21" s="274">
        <f t="shared" si="9"/>
        <v>5304500</v>
      </c>
      <c r="AA21" s="274">
        <f t="shared" si="10"/>
        <v>5304500</v>
      </c>
      <c r="AB21" s="274">
        <f t="shared" si="11"/>
        <v>0</v>
      </c>
      <c r="AC21" s="274">
        <f t="shared" si="12"/>
        <v>0</v>
      </c>
      <c r="AD21" s="274">
        <f t="shared" si="13"/>
        <v>0</v>
      </c>
      <c r="AE21" s="274">
        <f t="shared" si="14"/>
        <v>0</v>
      </c>
      <c r="AF21" s="274">
        <f t="shared" si="15"/>
        <v>5463635</v>
      </c>
      <c r="AG21" s="274">
        <f t="shared" si="0"/>
        <v>5463635</v>
      </c>
      <c r="AH21" s="274">
        <f t="shared" si="16"/>
        <v>20918135</v>
      </c>
    </row>
    <row r="22" spans="1:34" ht="39" customHeight="1">
      <c r="A22" s="316"/>
      <c r="B22" s="246"/>
      <c r="C22" s="291"/>
      <c r="D22" s="246"/>
      <c r="E22" s="142" t="s">
        <v>521</v>
      </c>
      <c r="F22" s="147" t="s">
        <v>422</v>
      </c>
      <c r="G22" s="34" t="s">
        <v>28</v>
      </c>
      <c r="H22" s="69">
        <v>10</v>
      </c>
      <c r="I22" s="308"/>
      <c r="J22" s="286"/>
      <c r="K22" s="286"/>
      <c r="L22" s="286"/>
      <c r="M22" s="286"/>
      <c r="N22" s="275"/>
      <c r="O22" s="275"/>
      <c r="P22" s="275"/>
      <c r="Q22" s="275"/>
      <c r="R22" s="275"/>
      <c r="S22" s="275"/>
      <c r="T22" s="275"/>
      <c r="U22" s="275"/>
      <c r="V22" s="275"/>
      <c r="W22" s="275"/>
      <c r="X22" s="275"/>
      <c r="Y22" s="275"/>
      <c r="Z22" s="275"/>
      <c r="AA22" s="275"/>
      <c r="AB22" s="275"/>
      <c r="AC22" s="275"/>
      <c r="AD22" s="275"/>
      <c r="AE22" s="275"/>
      <c r="AF22" s="275"/>
      <c r="AG22" s="275"/>
      <c r="AH22" s="275"/>
    </row>
    <row r="23" spans="1:34" ht="19.5" customHeight="1">
      <c r="A23" s="316"/>
      <c r="B23" s="246"/>
      <c r="C23" s="291"/>
      <c r="D23" s="246"/>
      <c r="E23" s="303" t="s">
        <v>522</v>
      </c>
      <c r="F23" s="78" t="s">
        <v>414</v>
      </c>
      <c r="G23" s="42">
        <v>0</v>
      </c>
      <c r="H23" s="42">
        <v>1</v>
      </c>
      <c r="I23" s="304" t="s">
        <v>239</v>
      </c>
      <c r="J23" s="94"/>
      <c r="K23" s="94"/>
      <c r="L23" s="94"/>
      <c r="M23" s="94"/>
      <c r="N23" s="40">
        <v>5000000</v>
      </c>
      <c r="O23" s="40">
        <f t="shared" si="1"/>
        <v>5000000</v>
      </c>
      <c r="P23" s="40">
        <f t="shared" si="2"/>
        <v>0</v>
      </c>
      <c r="Q23" s="40">
        <f t="shared" si="3"/>
        <v>0</v>
      </c>
      <c r="R23" s="40">
        <f t="shared" si="3"/>
        <v>0</v>
      </c>
      <c r="S23" s="40">
        <f t="shared" si="3"/>
        <v>0</v>
      </c>
      <c r="T23" s="40">
        <f t="shared" si="3"/>
        <v>5150000</v>
      </c>
      <c r="U23" s="40">
        <f t="shared" si="4"/>
        <v>5150000</v>
      </c>
      <c r="V23" s="40">
        <f t="shared" si="5"/>
        <v>0</v>
      </c>
      <c r="W23" s="40">
        <f t="shared" si="6"/>
        <v>0</v>
      </c>
      <c r="X23" s="40">
        <f t="shared" si="7"/>
        <v>0</v>
      </c>
      <c r="Y23" s="40">
        <f t="shared" si="8"/>
        <v>0</v>
      </c>
      <c r="Z23" s="40">
        <f t="shared" si="9"/>
        <v>5304500</v>
      </c>
      <c r="AA23" s="40">
        <f t="shared" si="10"/>
        <v>5304500</v>
      </c>
      <c r="AB23" s="40">
        <f t="shared" si="11"/>
        <v>0</v>
      </c>
      <c r="AC23" s="40">
        <f t="shared" si="12"/>
        <v>0</v>
      </c>
      <c r="AD23" s="40">
        <f t="shared" si="13"/>
        <v>0</v>
      </c>
      <c r="AE23" s="40">
        <f t="shared" si="14"/>
        <v>0</v>
      </c>
      <c r="AF23" s="40">
        <f t="shared" si="15"/>
        <v>5463635</v>
      </c>
      <c r="AG23" s="40">
        <f t="shared" si="0"/>
        <v>5463635</v>
      </c>
      <c r="AH23" s="40">
        <f t="shared" si="16"/>
        <v>20918135</v>
      </c>
    </row>
    <row r="24" spans="1:34" ht="47.25" customHeight="1">
      <c r="A24" s="316"/>
      <c r="B24" s="246"/>
      <c r="C24" s="291"/>
      <c r="D24" s="246"/>
      <c r="E24" s="303"/>
      <c r="F24" s="78" t="s">
        <v>423</v>
      </c>
      <c r="G24" s="42">
        <v>0</v>
      </c>
      <c r="H24" s="42">
        <v>10</v>
      </c>
      <c r="I24" s="306"/>
      <c r="J24" s="94"/>
      <c r="K24" s="94"/>
      <c r="L24" s="94"/>
      <c r="M24" s="94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</row>
    <row r="25" spans="1:34" ht="30" customHeight="1">
      <c r="A25" s="317"/>
      <c r="B25" s="247"/>
      <c r="C25" s="292"/>
      <c r="D25" s="247"/>
      <c r="E25" s="300"/>
      <c r="F25" s="78" t="s">
        <v>424</v>
      </c>
      <c r="G25" s="42">
        <v>1</v>
      </c>
      <c r="H25" s="42">
        <v>1</v>
      </c>
      <c r="I25" s="67" t="s">
        <v>317</v>
      </c>
      <c r="J25" s="64"/>
      <c r="K25" s="64"/>
      <c r="L25" s="64"/>
      <c r="M25" s="64"/>
      <c r="N25" s="39">
        <v>3000000</v>
      </c>
      <c r="O25" s="40">
        <f>SUM(J25:N25)</f>
        <v>3000000</v>
      </c>
      <c r="P25" s="40">
        <f>J25*1.03</f>
        <v>0</v>
      </c>
      <c r="Q25" s="40">
        <f>K25*1.03</f>
        <v>0</v>
      </c>
      <c r="R25" s="40">
        <f>L25*1.03</f>
        <v>0</v>
      </c>
      <c r="S25" s="40">
        <f>M25*1.03</f>
        <v>0</v>
      </c>
      <c r="T25" s="40">
        <f>N25*1.03</f>
        <v>3090000</v>
      </c>
      <c r="U25" s="40">
        <f>SUM(P25:T25)</f>
        <v>3090000</v>
      </c>
      <c r="V25" s="40">
        <f>P25*1.03</f>
        <v>0</v>
      </c>
      <c r="W25" s="40">
        <f>Q25*1.03</f>
        <v>0</v>
      </c>
      <c r="X25" s="40">
        <f>R25*1.03</f>
        <v>0</v>
      </c>
      <c r="Y25" s="40">
        <f>S25*1.03</f>
        <v>0</v>
      </c>
      <c r="Z25" s="40">
        <f>T25*1.03</f>
        <v>3182700</v>
      </c>
      <c r="AA25" s="40">
        <f>SUM(V25:Z25)</f>
        <v>3182700</v>
      </c>
      <c r="AB25" s="40">
        <f>V25*1.03</f>
        <v>0</v>
      </c>
      <c r="AC25" s="40">
        <f>W25*1.03</f>
        <v>0</v>
      </c>
      <c r="AD25" s="40">
        <f>X25*1.03</f>
        <v>0</v>
      </c>
      <c r="AE25" s="40">
        <f>Y25*1.03</f>
        <v>0</v>
      </c>
      <c r="AF25" s="40">
        <f>Z25*1.03</f>
        <v>3278181</v>
      </c>
      <c r="AG25" s="40">
        <f>SUM(AB25:AF25)</f>
        <v>3278181</v>
      </c>
      <c r="AH25" s="40">
        <f>O25+U25+AA25+AG25</f>
        <v>12550881</v>
      </c>
    </row>
    <row r="26" ht="9">
      <c r="D26" s="148"/>
    </row>
  </sheetData>
  <sheetProtection/>
  <mergeCells count="88">
    <mergeCell ref="I23:I24"/>
    <mergeCell ref="D1:D5"/>
    <mergeCell ref="C1:C5"/>
    <mergeCell ref="B1:B5"/>
    <mergeCell ref="A1:A5"/>
    <mergeCell ref="C6:C25"/>
    <mergeCell ref="B6:B25"/>
    <mergeCell ref="A6:A25"/>
    <mergeCell ref="D6:D25"/>
    <mergeCell ref="E7:E8"/>
    <mergeCell ref="E13:E14"/>
    <mergeCell ref="E15:E16"/>
    <mergeCell ref="E23:E25"/>
    <mergeCell ref="I6:I8"/>
    <mergeCell ref="F1:F5"/>
    <mergeCell ref="G1:G5"/>
    <mergeCell ref="H1:H5"/>
    <mergeCell ref="E1:E5"/>
    <mergeCell ref="I15:I18"/>
    <mergeCell ref="I21:I22"/>
    <mergeCell ref="AG15:AG18"/>
    <mergeCell ref="AH15:AH18"/>
    <mergeCell ref="AC21:AC22"/>
    <mergeCell ref="AD21:AD22"/>
    <mergeCell ref="AE21:AE22"/>
    <mergeCell ref="AF21:AF22"/>
    <mergeCell ref="AG21:AG22"/>
    <mergeCell ref="AH21:AH22"/>
    <mergeCell ref="AC15:AC18"/>
    <mergeCell ref="AD15:AD18"/>
    <mergeCell ref="X21:X22"/>
    <mergeCell ref="Y21:Y22"/>
    <mergeCell ref="Z21:Z22"/>
    <mergeCell ref="AA21:AA22"/>
    <mergeCell ref="AB21:AB22"/>
    <mergeCell ref="AF15:AF18"/>
    <mergeCell ref="AB15:AB18"/>
    <mergeCell ref="X15:X18"/>
    <mergeCell ref="Y15:Y18"/>
    <mergeCell ref="Z15:Z18"/>
    <mergeCell ref="R21:R22"/>
    <mergeCell ref="S21:S22"/>
    <mergeCell ref="T21:T22"/>
    <mergeCell ref="U21:U22"/>
    <mergeCell ref="V21:V22"/>
    <mergeCell ref="W21:W22"/>
    <mergeCell ref="J21:J22"/>
    <mergeCell ref="K21:K22"/>
    <mergeCell ref="L21:L22"/>
    <mergeCell ref="M21:M22"/>
    <mergeCell ref="N21:N22"/>
    <mergeCell ref="Q21:Q22"/>
    <mergeCell ref="O21:O22"/>
    <mergeCell ref="P21:P22"/>
    <mergeCell ref="J15:J18"/>
    <mergeCell ref="K15:K18"/>
    <mergeCell ref="L15:L18"/>
    <mergeCell ref="M15:M18"/>
    <mergeCell ref="N15:N18"/>
    <mergeCell ref="O15:O18"/>
    <mergeCell ref="AA15:AA18"/>
    <mergeCell ref="P15:P18"/>
    <mergeCell ref="Q15:Q18"/>
    <mergeCell ref="R15:R18"/>
    <mergeCell ref="S15:S18"/>
    <mergeCell ref="T15:T18"/>
    <mergeCell ref="U15:U18"/>
    <mergeCell ref="W15:W18"/>
    <mergeCell ref="AH1:AH5"/>
    <mergeCell ref="J2:O2"/>
    <mergeCell ref="P2:U2"/>
    <mergeCell ref="V2:AA2"/>
    <mergeCell ref="AB2:AG2"/>
    <mergeCell ref="N3:N5"/>
    <mergeCell ref="AB1:AG1"/>
    <mergeCell ref="AA3:AA5"/>
    <mergeCell ref="AF3:AF5"/>
    <mergeCell ref="J1:O1"/>
    <mergeCell ref="AE15:AE18"/>
    <mergeCell ref="AG3:AG5"/>
    <mergeCell ref="I1:I5"/>
    <mergeCell ref="O3:O5"/>
    <mergeCell ref="T3:T5"/>
    <mergeCell ref="U3:U5"/>
    <mergeCell ref="Z3:Z5"/>
    <mergeCell ref="P1:U1"/>
    <mergeCell ref="V1:AA1"/>
    <mergeCell ref="V15:V18"/>
  </mergeCells>
  <printOptions horizontalCentered="1" verticalCentered="1"/>
  <pageMargins left="0.3937007874015748" right="0.3937007874015748" top="0.3937007874015748" bottom="0.3937007874015748" header="0.31496062992125984" footer="0.31496062992125984"/>
  <pageSetup horizontalDpi="600" verticalDpi="600" orientation="landscape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29"/>
  <sheetViews>
    <sheetView zoomScale="130" zoomScaleNormal="130" zoomScalePageLayoutView="0" workbookViewId="0" topLeftCell="A1">
      <selection activeCell="G6" sqref="G6:G7"/>
    </sheetView>
  </sheetViews>
  <sheetFormatPr defaultColWidth="11.421875" defaultRowHeight="15"/>
  <cols>
    <col min="1" max="4" width="2.8515625" style="21" customWidth="1"/>
    <col min="5" max="5" width="20.421875" style="59" customWidth="1"/>
    <col min="6" max="6" width="17.140625" style="59" customWidth="1"/>
    <col min="7" max="8" width="3.8515625" style="49" customWidth="1"/>
    <col min="9" max="9" width="13.140625" style="21" customWidth="1"/>
    <col min="10" max="13" width="11.421875" style="21" customWidth="1"/>
    <col min="14" max="14" width="14.00390625" style="21" bestFit="1" customWidth="1"/>
    <col min="15" max="33" width="11.421875" style="21" customWidth="1"/>
    <col min="34" max="34" width="12.28125" style="21" bestFit="1" customWidth="1"/>
    <col min="35" max="16384" width="11.421875" style="21" customWidth="1"/>
  </cols>
  <sheetData>
    <row r="1" spans="1:34" ht="12.75" customHeight="1">
      <c r="A1" s="312" t="s">
        <v>505</v>
      </c>
      <c r="B1" s="312" t="s">
        <v>7</v>
      </c>
      <c r="C1" s="312" t="s">
        <v>1</v>
      </c>
      <c r="D1" s="309" t="s">
        <v>2</v>
      </c>
      <c r="E1" s="290" t="s">
        <v>8</v>
      </c>
      <c r="F1" s="290" t="s">
        <v>131</v>
      </c>
      <c r="G1" s="245" t="s">
        <v>10</v>
      </c>
      <c r="H1" s="245" t="s">
        <v>11</v>
      </c>
      <c r="I1" s="253" t="s">
        <v>319</v>
      </c>
      <c r="J1" s="235" t="s">
        <v>221</v>
      </c>
      <c r="K1" s="235"/>
      <c r="L1" s="235"/>
      <c r="M1" s="235"/>
      <c r="N1" s="235"/>
      <c r="O1" s="236"/>
      <c r="P1" s="234" t="s">
        <v>222</v>
      </c>
      <c r="Q1" s="235"/>
      <c r="R1" s="235"/>
      <c r="S1" s="235"/>
      <c r="T1" s="235"/>
      <c r="U1" s="236"/>
      <c r="V1" s="234" t="s">
        <v>223</v>
      </c>
      <c r="W1" s="235"/>
      <c r="X1" s="235"/>
      <c r="Y1" s="235"/>
      <c r="Z1" s="235"/>
      <c r="AA1" s="236"/>
      <c r="AB1" s="234" t="s">
        <v>224</v>
      </c>
      <c r="AC1" s="235"/>
      <c r="AD1" s="235"/>
      <c r="AE1" s="235"/>
      <c r="AF1" s="235"/>
      <c r="AG1" s="236"/>
      <c r="AH1" s="261" t="s">
        <v>225</v>
      </c>
    </row>
    <row r="2" spans="1:34" ht="12.75" customHeight="1">
      <c r="A2" s="313"/>
      <c r="B2" s="313"/>
      <c r="C2" s="313"/>
      <c r="D2" s="310"/>
      <c r="E2" s="291"/>
      <c r="F2" s="291"/>
      <c r="G2" s="246"/>
      <c r="H2" s="246"/>
      <c r="I2" s="254"/>
      <c r="J2" s="238" t="s">
        <v>228</v>
      </c>
      <c r="K2" s="238"/>
      <c r="L2" s="238"/>
      <c r="M2" s="238"/>
      <c r="N2" s="238"/>
      <c r="O2" s="239"/>
      <c r="P2" s="237" t="s">
        <v>228</v>
      </c>
      <c r="Q2" s="238"/>
      <c r="R2" s="238"/>
      <c r="S2" s="238"/>
      <c r="T2" s="238"/>
      <c r="U2" s="239"/>
      <c r="V2" s="237" t="s">
        <v>228</v>
      </c>
      <c r="W2" s="238"/>
      <c r="X2" s="238"/>
      <c r="Y2" s="238"/>
      <c r="Z2" s="238"/>
      <c r="AA2" s="239"/>
      <c r="AB2" s="237" t="s">
        <v>228</v>
      </c>
      <c r="AC2" s="238"/>
      <c r="AD2" s="238"/>
      <c r="AE2" s="238"/>
      <c r="AF2" s="238"/>
      <c r="AG2" s="239"/>
      <c r="AH2" s="262"/>
    </row>
    <row r="3" spans="1:34" ht="12.75" customHeight="1">
      <c r="A3" s="313"/>
      <c r="B3" s="313"/>
      <c r="C3" s="313"/>
      <c r="D3" s="310"/>
      <c r="E3" s="291"/>
      <c r="F3" s="291"/>
      <c r="G3" s="246"/>
      <c r="H3" s="246"/>
      <c r="I3" s="254"/>
      <c r="J3" s="22" t="s">
        <v>207</v>
      </c>
      <c r="K3" s="23"/>
      <c r="L3" s="23"/>
      <c r="M3" s="23"/>
      <c r="N3" s="240" t="s">
        <v>208</v>
      </c>
      <c r="O3" s="242" t="s">
        <v>220</v>
      </c>
      <c r="P3" s="22" t="s">
        <v>207</v>
      </c>
      <c r="Q3" s="23"/>
      <c r="R3" s="23"/>
      <c r="S3" s="23"/>
      <c r="T3" s="240" t="s">
        <v>208</v>
      </c>
      <c r="U3" s="242" t="s">
        <v>220</v>
      </c>
      <c r="V3" s="22" t="s">
        <v>207</v>
      </c>
      <c r="W3" s="23"/>
      <c r="X3" s="23"/>
      <c r="Y3" s="23"/>
      <c r="Z3" s="240" t="s">
        <v>208</v>
      </c>
      <c r="AA3" s="242" t="s">
        <v>220</v>
      </c>
      <c r="AB3" s="22" t="s">
        <v>207</v>
      </c>
      <c r="AC3" s="23"/>
      <c r="AD3" s="23"/>
      <c r="AE3" s="23"/>
      <c r="AF3" s="240" t="s">
        <v>208</v>
      </c>
      <c r="AG3" s="242" t="s">
        <v>220</v>
      </c>
      <c r="AH3" s="262"/>
    </row>
    <row r="4" spans="1:34" ht="12.75" customHeight="1">
      <c r="A4" s="313"/>
      <c r="B4" s="313"/>
      <c r="C4" s="313"/>
      <c r="D4" s="310"/>
      <c r="E4" s="291"/>
      <c r="F4" s="291"/>
      <c r="G4" s="246"/>
      <c r="H4" s="246"/>
      <c r="I4" s="254"/>
      <c r="J4" s="24" t="s">
        <v>210</v>
      </c>
      <c r="K4" s="25"/>
      <c r="L4" s="25" t="s">
        <v>211</v>
      </c>
      <c r="M4" s="25"/>
      <c r="N4" s="241"/>
      <c r="O4" s="243"/>
      <c r="P4" s="24" t="s">
        <v>210</v>
      </c>
      <c r="Q4" s="25"/>
      <c r="R4" s="25" t="s">
        <v>211</v>
      </c>
      <c r="S4" s="25"/>
      <c r="T4" s="241"/>
      <c r="U4" s="243"/>
      <c r="V4" s="24" t="s">
        <v>210</v>
      </c>
      <c r="W4" s="25"/>
      <c r="X4" s="25" t="s">
        <v>211</v>
      </c>
      <c r="Y4" s="25"/>
      <c r="Z4" s="241"/>
      <c r="AA4" s="243"/>
      <c r="AB4" s="24" t="s">
        <v>210</v>
      </c>
      <c r="AC4" s="25"/>
      <c r="AD4" s="25" t="s">
        <v>211</v>
      </c>
      <c r="AE4" s="25"/>
      <c r="AF4" s="241"/>
      <c r="AG4" s="243"/>
      <c r="AH4" s="262"/>
    </row>
    <row r="5" spans="1:34" ht="36">
      <c r="A5" s="314"/>
      <c r="B5" s="314"/>
      <c r="C5" s="314"/>
      <c r="D5" s="311"/>
      <c r="E5" s="292"/>
      <c r="F5" s="292"/>
      <c r="G5" s="247"/>
      <c r="H5" s="247"/>
      <c r="I5" s="255"/>
      <c r="J5" s="26" t="s">
        <v>212</v>
      </c>
      <c r="K5" s="27" t="s">
        <v>226</v>
      </c>
      <c r="L5" s="27" t="s">
        <v>227</v>
      </c>
      <c r="M5" s="27" t="s">
        <v>209</v>
      </c>
      <c r="N5" s="287"/>
      <c r="O5" s="244"/>
      <c r="P5" s="26" t="s">
        <v>212</v>
      </c>
      <c r="Q5" s="27" t="s">
        <v>226</v>
      </c>
      <c r="R5" s="27" t="s">
        <v>227</v>
      </c>
      <c r="S5" s="27" t="s">
        <v>209</v>
      </c>
      <c r="T5" s="287"/>
      <c r="U5" s="244"/>
      <c r="V5" s="26" t="s">
        <v>212</v>
      </c>
      <c r="W5" s="27" t="s">
        <v>226</v>
      </c>
      <c r="X5" s="27" t="s">
        <v>227</v>
      </c>
      <c r="Y5" s="27" t="s">
        <v>209</v>
      </c>
      <c r="Z5" s="287"/>
      <c r="AA5" s="244"/>
      <c r="AB5" s="26" t="s">
        <v>212</v>
      </c>
      <c r="AC5" s="27" t="s">
        <v>226</v>
      </c>
      <c r="AD5" s="27" t="s">
        <v>227</v>
      </c>
      <c r="AE5" s="27" t="s">
        <v>209</v>
      </c>
      <c r="AF5" s="287"/>
      <c r="AG5" s="244"/>
      <c r="AH5" s="263"/>
    </row>
    <row r="6" spans="1:34" ht="58.5" customHeight="1">
      <c r="A6" s="329" t="s">
        <v>0</v>
      </c>
      <c r="B6" s="245" t="s">
        <v>3</v>
      </c>
      <c r="C6" s="329" t="s">
        <v>531</v>
      </c>
      <c r="D6" s="256" t="s">
        <v>532</v>
      </c>
      <c r="E6" s="270" t="s">
        <v>530</v>
      </c>
      <c r="F6" s="270" t="s">
        <v>30</v>
      </c>
      <c r="G6" s="325">
        <v>1</v>
      </c>
      <c r="H6" s="325">
        <v>1</v>
      </c>
      <c r="I6" s="51" t="s">
        <v>243</v>
      </c>
      <c r="J6" s="39"/>
      <c r="K6" s="39"/>
      <c r="L6" s="39"/>
      <c r="M6" s="39"/>
      <c r="N6" s="39">
        <v>9641591</v>
      </c>
      <c r="O6" s="39">
        <f>SUM(J6:N6)</f>
        <v>9641591</v>
      </c>
      <c r="P6" s="39">
        <f aca="true" t="shared" si="0" ref="P6:T7">J6*1.03</f>
        <v>0</v>
      </c>
      <c r="Q6" s="39">
        <f t="shared" si="0"/>
        <v>0</v>
      </c>
      <c r="R6" s="39">
        <f t="shared" si="0"/>
        <v>0</v>
      </c>
      <c r="S6" s="39">
        <f t="shared" si="0"/>
        <v>0</v>
      </c>
      <c r="T6" s="39">
        <f t="shared" si="0"/>
        <v>9930838.73</v>
      </c>
      <c r="U6" s="39">
        <f aca="true" t="shared" si="1" ref="U6:U14">SUM(P6:T6)</f>
        <v>9930838.73</v>
      </c>
      <c r="V6" s="39">
        <f aca="true" t="shared" si="2" ref="V6:Z7">P6*1.03</f>
        <v>0</v>
      </c>
      <c r="W6" s="39">
        <f t="shared" si="2"/>
        <v>0</v>
      </c>
      <c r="X6" s="39">
        <f t="shared" si="2"/>
        <v>0</v>
      </c>
      <c r="Y6" s="39">
        <f t="shared" si="2"/>
        <v>0</v>
      </c>
      <c r="Z6" s="39">
        <f t="shared" si="2"/>
        <v>10228763.891900001</v>
      </c>
      <c r="AA6" s="39">
        <f aca="true" t="shared" si="3" ref="AA6:AA14">SUM(V6:Z6)</f>
        <v>10228763.891900001</v>
      </c>
      <c r="AB6" s="39">
        <f aca="true" t="shared" si="4" ref="AB6:AF7">V6*1.03</f>
        <v>0</v>
      </c>
      <c r="AC6" s="39">
        <f t="shared" si="4"/>
        <v>0</v>
      </c>
      <c r="AD6" s="39">
        <f t="shared" si="4"/>
        <v>0</v>
      </c>
      <c r="AE6" s="39">
        <f t="shared" si="4"/>
        <v>0</v>
      </c>
      <c r="AF6" s="39">
        <f t="shared" si="4"/>
        <v>10535626.808657002</v>
      </c>
      <c r="AG6" s="39">
        <f>SUM(AB6:AF6)</f>
        <v>10535626.808657002</v>
      </c>
      <c r="AH6" s="39">
        <f>O6+U6+AA6+AG6</f>
        <v>40336820.430557</v>
      </c>
    </row>
    <row r="7" spans="1:34" ht="8.25" customHeight="1">
      <c r="A7" s="330"/>
      <c r="B7" s="246"/>
      <c r="C7" s="330"/>
      <c r="D7" s="256"/>
      <c r="E7" s="320"/>
      <c r="F7" s="271"/>
      <c r="G7" s="326"/>
      <c r="H7" s="326"/>
      <c r="I7" s="324" t="s">
        <v>244</v>
      </c>
      <c r="J7" s="321"/>
      <c r="K7" s="321"/>
      <c r="L7" s="321"/>
      <c r="M7" s="321"/>
      <c r="N7" s="321">
        <v>25954429</v>
      </c>
      <c r="O7" s="321">
        <f>SUM(J7:N7)</f>
        <v>25954429</v>
      </c>
      <c r="P7" s="321">
        <f t="shared" si="0"/>
        <v>0</v>
      </c>
      <c r="Q7" s="321">
        <f t="shared" si="0"/>
        <v>0</v>
      </c>
      <c r="R7" s="321">
        <f t="shared" si="0"/>
        <v>0</v>
      </c>
      <c r="S7" s="321">
        <f t="shared" si="0"/>
        <v>0</v>
      </c>
      <c r="T7" s="321">
        <f t="shared" si="0"/>
        <v>26733061.87</v>
      </c>
      <c r="U7" s="321">
        <f t="shared" si="1"/>
        <v>26733061.87</v>
      </c>
      <c r="V7" s="321">
        <f t="shared" si="2"/>
        <v>0</v>
      </c>
      <c r="W7" s="321">
        <f t="shared" si="2"/>
        <v>0</v>
      </c>
      <c r="X7" s="321">
        <f t="shared" si="2"/>
        <v>0</v>
      </c>
      <c r="Y7" s="321">
        <f t="shared" si="2"/>
        <v>0</v>
      </c>
      <c r="Z7" s="321">
        <f t="shared" si="2"/>
        <v>27535053.7261</v>
      </c>
      <c r="AA7" s="321">
        <f t="shared" si="3"/>
        <v>27535053.7261</v>
      </c>
      <c r="AB7" s="321">
        <f t="shared" si="4"/>
        <v>0</v>
      </c>
      <c r="AC7" s="321">
        <f t="shared" si="4"/>
        <v>0</v>
      </c>
      <c r="AD7" s="321">
        <f t="shared" si="4"/>
        <v>0</v>
      </c>
      <c r="AE7" s="321">
        <f t="shared" si="4"/>
        <v>0</v>
      </c>
      <c r="AF7" s="321">
        <f t="shared" si="4"/>
        <v>28361105.337883003</v>
      </c>
      <c r="AG7" s="321">
        <f>SUM(AB7:AF7)</f>
        <v>28361105.337883003</v>
      </c>
      <c r="AH7" s="321">
        <v>9641591</v>
      </c>
    </row>
    <row r="8" spans="1:34" ht="48" customHeight="1">
      <c r="A8" s="330"/>
      <c r="B8" s="246"/>
      <c r="C8" s="330"/>
      <c r="D8" s="256"/>
      <c r="E8" s="320"/>
      <c r="F8" s="318" t="s">
        <v>32</v>
      </c>
      <c r="G8" s="325">
        <v>0</v>
      </c>
      <c r="H8" s="325">
        <v>4</v>
      </c>
      <c r="I8" s="324"/>
      <c r="J8" s="321"/>
      <c r="K8" s="321"/>
      <c r="L8" s="321"/>
      <c r="M8" s="321"/>
      <c r="N8" s="321"/>
      <c r="O8" s="321"/>
      <c r="P8" s="321"/>
      <c r="Q8" s="321"/>
      <c r="R8" s="321"/>
      <c r="S8" s="321"/>
      <c r="T8" s="321"/>
      <c r="U8" s="321"/>
      <c r="V8" s="321"/>
      <c r="W8" s="321"/>
      <c r="X8" s="321"/>
      <c r="Y8" s="321"/>
      <c r="Z8" s="321"/>
      <c r="AA8" s="321"/>
      <c r="AB8" s="321"/>
      <c r="AC8" s="321"/>
      <c r="AD8" s="321"/>
      <c r="AE8" s="321"/>
      <c r="AF8" s="321"/>
      <c r="AG8" s="321"/>
      <c r="AH8" s="321"/>
    </row>
    <row r="9" spans="1:34" ht="45.75" customHeight="1">
      <c r="A9" s="330"/>
      <c r="B9" s="246"/>
      <c r="C9" s="330"/>
      <c r="D9" s="256"/>
      <c r="E9" s="320"/>
      <c r="F9" s="318"/>
      <c r="G9" s="326"/>
      <c r="H9" s="326"/>
      <c r="I9" s="54" t="s">
        <v>247</v>
      </c>
      <c r="J9" s="39"/>
      <c r="K9" s="39"/>
      <c r="L9" s="39"/>
      <c r="M9" s="39"/>
      <c r="N9" s="39">
        <v>100000</v>
      </c>
      <c r="O9" s="39">
        <f>SUM(J9:N9)</f>
        <v>100000</v>
      </c>
      <c r="P9" s="39">
        <f aca="true" t="shared" si="5" ref="P9:T12">J9*1.03</f>
        <v>0</v>
      </c>
      <c r="Q9" s="39">
        <f t="shared" si="5"/>
        <v>0</v>
      </c>
      <c r="R9" s="39">
        <f t="shared" si="5"/>
        <v>0</v>
      </c>
      <c r="S9" s="39">
        <f t="shared" si="5"/>
        <v>0</v>
      </c>
      <c r="T9" s="39">
        <f t="shared" si="5"/>
        <v>103000</v>
      </c>
      <c r="U9" s="39">
        <f t="shared" si="1"/>
        <v>103000</v>
      </c>
      <c r="V9" s="39">
        <f aca="true" t="shared" si="6" ref="V9:Z12">P9*1.03</f>
        <v>0</v>
      </c>
      <c r="W9" s="39">
        <f t="shared" si="6"/>
        <v>0</v>
      </c>
      <c r="X9" s="39">
        <f t="shared" si="6"/>
        <v>0</v>
      </c>
      <c r="Y9" s="39">
        <f t="shared" si="6"/>
        <v>0</v>
      </c>
      <c r="Z9" s="39">
        <f t="shared" si="6"/>
        <v>106090</v>
      </c>
      <c r="AA9" s="39">
        <f t="shared" si="3"/>
        <v>106090</v>
      </c>
      <c r="AB9" s="39">
        <f aca="true" t="shared" si="7" ref="AB9:AF12">V9*1.03</f>
        <v>0</v>
      </c>
      <c r="AC9" s="39">
        <f t="shared" si="7"/>
        <v>0</v>
      </c>
      <c r="AD9" s="39">
        <f t="shared" si="7"/>
        <v>0</v>
      </c>
      <c r="AE9" s="39">
        <f t="shared" si="7"/>
        <v>0</v>
      </c>
      <c r="AF9" s="39">
        <f t="shared" si="7"/>
        <v>109272.7</v>
      </c>
      <c r="AG9" s="39">
        <f>SUM(AB9:AF9)</f>
        <v>109272.7</v>
      </c>
      <c r="AH9" s="39">
        <f>O9+U9+AA9+AG9</f>
        <v>418362.7</v>
      </c>
    </row>
    <row r="10" spans="1:34" ht="45" customHeight="1">
      <c r="A10" s="330"/>
      <c r="B10" s="246"/>
      <c r="C10" s="330"/>
      <c r="D10" s="256"/>
      <c r="E10" s="320"/>
      <c r="F10" s="36" t="s">
        <v>83</v>
      </c>
      <c r="G10" s="34">
        <v>1</v>
      </c>
      <c r="H10" s="34">
        <v>1</v>
      </c>
      <c r="I10" s="327" t="s">
        <v>245</v>
      </c>
      <c r="J10" s="274"/>
      <c r="K10" s="274"/>
      <c r="L10" s="274"/>
      <c r="M10" s="274"/>
      <c r="N10" s="274">
        <v>4970000</v>
      </c>
      <c r="O10" s="274">
        <f>SUM(J10:N10)</f>
        <v>4970000</v>
      </c>
      <c r="P10" s="274">
        <f t="shared" si="5"/>
        <v>0</v>
      </c>
      <c r="Q10" s="274">
        <f t="shared" si="5"/>
        <v>0</v>
      </c>
      <c r="R10" s="274">
        <f t="shared" si="5"/>
        <v>0</v>
      </c>
      <c r="S10" s="274">
        <f t="shared" si="5"/>
        <v>0</v>
      </c>
      <c r="T10" s="274">
        <f t="shared" si="5"/>
        <v>5119100</v>
      </c>
      <c r="U10" s="274">
        <f t="shared" si="1"/>
        <v>5119100</v>
      </c>
      <c r="V10" s="274">
        <f t="shared" si="6"/>
        <v>0</v>
      </c>
      <c r="W10" s="274">
        <f t="shared" si="6"/>
        <v>0</v>
      </c>
      <c r="X10" s="274">
        <f t="shared" si="6"/>
        <v>0</v>
      </c>
      <c r="Y10" s="274">
        <f t="shared" si="6"/>
        <v>0</v>
      </c>
      <c r="Z10" s="274">
        <f t="shared" si="6"/>
        <v>5272673</v>
      </c>
      <c r="AA10" s="274">
        <f t="shared" si="3"/>
        <v>5272673</v>
      </c>
      <c r="AB10" s="274">
        <f t="shared" si="7"/>
        <v>0</v>
      </c>
      <c r="AC10" s="274">
        <f t="shared" si="7"/>
        <v>0</v>
      </c>
      <c r="AD10" s="274">
        <f t="shared" si="7"/>
        <v>0</v>
      </c>
      <c r="AE10" s="274">
        <f t="shared" si="7"/>
        <v>0</v>
      </c>
      <c r="AF10" s="274">
        <f t="shared" si="7"/>
        <v>5430853.19</v>
      </c>
      <c r="AG10" s="274">
        <f>SUM(AB10:AF10)</f>
        <v>5430853.19</v>
      </c>
      <c r="AH10" s="274">
        <f>O10+U10+AA10+AG10</f>
        <v>20792626.19</v>
      </c>
    </row>
    <row r="11" spans="1:34" ht="18">
      <c r="A11" s="330"/>
      <c r="B11" s="246"/>
      <c r="C11" s="330"/>
      <c r="D11" s="256"/>
      <c r="E11" s="320"/>
      <c r="F11" s="36" t="s">
        <v>84</v>
      </c>
      <c r="G11" s="34">
        <v>0</v>
      </c>
      <c r="H11" s="34">
        <v>1</v>
      </c>
      <c r="I11" s="328"/>
      <c r="J11" s="275"/>
      <c r="K11" s="275"/>
      <c r="L11" s="275"/>
      <c r="M11" s="275"/>
      <c r="N11" s="275"/>
      <c r="O11" s="275"/>
      <c r="P11" s="275"/>
      <c r="Q11" s="275"/>
      <c r="R11" s="275"/>
      <c r="S11" s="275"/>
      <c r="T11" s="275"/>
      <c r="U11" s="275"/>
      <c r="V11" s="275"/>
      <c r="W11" s="275"/>
      <c r="X11" s="275"/>
      <c r="Y11" s="275"/>
      <c r="Z11" s="275"/>
      <c r="AA11" s="275"/>
      <c r="AB11" s="275"/>
      <c r="AC11" s="275"/>
      <c r="AD11" s="275"/>
      <c r="AE11" s="275"/>
      <c r="AF11" s="275"/>
      <c r="AG11" s="275"/>
      <c r="AH11" s="275"/>
    </row>
    <row r="12" spans="1:34" ht="47.25" customHeight="1">
      <c r="A12" s="330"/>
      <c r="B12" s="246"/>
      <c r="C12" s="330"/>
      <c r="D12" s="256"/>
      <c r="E12" s="320"/>
      <c r="F12" s="318" t="s">
        <v>132</v>
      </c>
      <c r="G12" s="325">
        <v>0</v>
      </c>
      <c r="H12" s="325">
        <v>1</v>
      </c>
      <c r="I12" s="324" t="s">
        <v>246</v>
      </c>
      <c r="J12" s="321"/>
      <c r="K12" s="321"/>
      <c r="L12" s="321"/>
      <c r="M12" s="321"/>
      <c r="N12" s="321">
        <v>444329</v>
      </c>
      <c r="O12" s="321">
        <f>SUM(J12:N12)</f>
        <v>444329</v>
      </c>
      <c r="P12" s="321">
        <f t="shared" si="5"/>
        <v>0</v>
      </c>
      <c r="Q12" s="321">
        <f t="shared" si="5"/>
        <v>0</v>
      </c>
      <c r="R12" s="321">
        <f t="shared" si="5"/>
        <v>0</v>
      </c>
      <c r="S12" s="321">
        <f t="shared" si="5"/>
        <v>0</v>
      </c>
      <c r="T12" s="321">
        <f t="shared" si="5"/>
        <v>457658.87</v>
      </c>
      <c r="U12" s="321">
        <f t="shared" si="1"/>
        <v>457658.87</v>
      </c>
      <c r="V12" s="321">
        <f t="shared" si="6"/>
        <v>0</v>
      </c>
      <c r="W12" s="321">
        <f t="shared" si="6"/>
        <v>0</v>
      </c>
      <c r="X12" s="321">
        <f t="shared" si="6"/>
        <v>0</v>
      </c>
      <c r="Y12" s="321">
        <f t="shared" si="6"/>
        <v>0</v>
      </c>
      <c r="Z12" s="321">
        <f t="shared" si="6"/>
        <v>471388.6361</v>
      </c>
      <c r="AA12" s="321">
        <f t="shared" si="3"/>
        <v>471388.6361</v>
      </c>
      <c r="AB12" s="321">
        <f t="shared" si="7"/>
        <v>0</v>
      </c>
      <c r="AC12" s="321">
        <f t="shared" si="7"/>
        <v>0</v>
      </c>
      <c r="AD12" s="321">
        <f t="shared" si="7"/>
        <v>0</v>
      </c>
      <c r="AE12" s="321">
        <f t="shared" si="7"/>
        <v>0</v>
      </c>
      <c r="AF12" s="321">
        <f t="shared" si="7"/>
        <v>485530.29518300004</v>
      </c>
      <c r="AG12" s="321">
        <f>SUM(AB12:AF12)</f>
        <v>485530.29518300004</v>
      </c>
      <c r="AH12" s="321">
        <f>O12+U12+AA12+AG12</f>
        <v>1858906.801283</v>
      </c>
    </row>
    <row r="13" spans="1:34" ht="10.5" customHeight="1">
      <c r="A13" s="330"/>
      <c r="B13" s="246"/>
      <c r="C13" s="330"/>
      <c r="D13" s="256"/>
      <c r="E13" s="271"/>
      <c r="F13" s="318"/>
      <c r="G13" s="326"/>
      <c r="H13" s="326"/>
      <c r="I13" s="324"/>
      <c r="J13" s="321"/>
      <c r="K13" s="321"/>
      <c r="L13" s="321"/>
      <c r="M13" s="321"/>
      <c r="N13" s="321"/>
      <c r="O13" s="321"/>
      <c r="P13" s="321"/>
      <c r="Q13" s="321"/>
      <c r="R13" s="321"/>
      <c r="S13" s="321"/>
      <c r="T13" s="321"/>
      <c r="U13" s="321"/>
      <c r="V13" s="321"/>
      <c r="W13" s="321"/>
      <c r="X13" s="321"/>
      <c r="Y13" s="321"/>
      <c r="Z13" s="321"/>
      <c r="AA13" s="321"/>
      <c r="AB13" s="321"/>
      <c r="AC13" s="321"/>
      <c r="AD13" s="321"/>
      <c r="AE13" s="321"/>
      <c r="AF13" s="321"/>
      <c r="AG13" s="321"/>
      <c r="AH13" s="321"/>
    </row>
    <row r="14" spans="1:34" ht="12" customHeight="1">
      <c r="A14" s="330"/>
      <c r="B14" s="246"/>
      <c r="C14" s="330"/>
      <c r="D14" s="256"/>
      <c r="E14" s="322" t="s">
        <v>29</v>
      </c>
      <c r="F14" s="55" t="s">
        <v>87</v>
      </c>
      <c r="G14" s="34">
        <v>0</v>
      </c>
      <c r="H14" s="42">
        <v>4</v>
      </c>
      <c r="I14" s="251" t="s">
        <v>249</v>
      </c>
      <c r="J14" s="274"/>
      <c r="K14" s="274"/>
      <c r="L14" s="274"/>
      <c r="M14" s="274"/>
      <c r="N14" s="274">
        <v>9100000</v>
      </c>
      <c r="O14" s="274">
        <f>SUM(J14:N14)</f>
        <v>9100000</v>
      </c>
      <c r="P14" s="274">
        <f>J14*1.03</f>
        <v>0</v>
      </c>
      <c r="Q14" s="274">
        <f>K14*1.03</f>
        <v>0</v>
      </c>
      <c r="R14" s="274">
        <f>L14*1.03</f>
        <v>0</v>
      </c>
      <c r="S14" s="274">
        <f>M14*1.03</f>
        <v>0</v>
      </c>
      <c r="T14" s="274">
        <f>N14*1.03</f>
        <v>9373000</v>
      </c>
      <c r="U14" s="274">
        <f t="shared" si="1"/>
        <v>9373000</v>
      </c>
      <c r="V14" s="274">
        <f>P14*1.03</f>
        <v>0</v>
      </c>
      <c r="W14" s="274">
        <f>Q14*1.03</f>
        <v>0</v>
      </c>
      <c r="X14" s="274">
        <f>R14*1.03</f>
        <v>0</v>
      </c>
      <c r="Y14" s="274">
        <f>S14*1.03</f>
        <v>0</v>
      </c>
      <c r="Z14" s="274">
        <f>T14*1.03</f>
        <v>9654190</v>
      </c>
      <c r="AA14" s="274">
        <f t="shared" si="3"/>
        <v>9654190</v>
      </c>
      <c r="AB14" s="274">
        <f>V14*1.03</f>
        <v>0</v>
      </c>
      <c r="AC14" s="274">
        <f>W14*1.03</f>
        <v>0</v>
      </c>
      <c r="AD14" s="274">
        <f>X14*1.03</f>
        <v>0</v>
      </c>
      <c r="AE14" s="274">
        <f>Y14*1.03</f>
        <v>0</v>
      </c>
      <c r="AF14" s="274">
        <f>Z14*1.03</f>
        <v>9943815.700000001</v>
      </c>
      <c r="AG14" s="274">
        <f>SUM(AB14:AF14)</f>
        <v>9943815.700000001</v>
      </c>
      <c r="AH14" s="274">
        <f>O14+U14+AA14+AG14</f>
        <v>38071005.7</v>
      </c>
    </row>
    <row r="15" spans="1:34" ht="28.5" customHeight="1">
      <c r="A15" s="330"/>
      <c r="B15" s="246"/>
      <c r="C15" s="330"/>
      <c r="D15" s="256"/>
      <c r="E15" s="322"/>
      <c r="F15" s="56" t="s">
        <v>88</v>
      </c>
      <c r="G15" s="34">
        <v>0</v>
      </c>
      <c r="H15" s="42" t="s">
        <v>28</v>
      </c>
      <c r="I15" s="251"/>
      <c r="J15" s="276"/>
      <c r="K15" s="276"/>
      <c r="L15" s="276"/>
      <c r="M15" s="276"/>
      <c r="N15" s="276"/>
      <c r="O15" s="276"/>
      <c r="P15" s="276"/>
      <c r="Q15" s="276"/>
      <c r="R15" s="276"/>
      <c r="S15" s="276"/>
      <c r="T15" s="276"/>
      <c r="U15" s="276"/>
      <c r="V15" s="276"/>
      <c r="W15" s="276"/>
      <c r="X15" s="276"/>
      <c r="Y15" s="276"/>
      <c r="Z15" s="276"/>
      <c r="AA15" s="276"/>
      <c r="AB15" s="276"/>
      <c r="AC15" s="276"/>
      <c r="AD15" s="276"/>
      <c r="AE15" s="276"/>
      <c r="AF15" s="276"/>
      <c r="AG15" s="276"/>
      <c r="AH15" s="276"/>
    </row>
    <row r="16" spans="1:34" ht="18" customHeight="1">
      <c r="A16" s="330"/>
      <c r="B16" s="246"/>
      <c r="C16" s="330"/>
      <c r="D16" s="256"/>
      <c r="E16" s="322"/>
      <c r="F16" s="57" t="s">
        <v>378</v>
      </c>
      <c r="G16" s="34">
        <v>0</v>
      </c>
      <c r="H16" s="42">
        <v>1</v>
      </c>
      <c r="I16" s="251"/>
      <c r="J16" s="276"/>
      <c r="K16" s="276"/>
      <c r="L16" s="276"/>
      <c r="M16" s="276"/>
      <c r="N16" s="276"/>
      <c r="O16" s="276"/>
      <c r="P16" s="276"/>
      <c r="Q16" s="276"/>
      <c r="R16" s="276"/>
      <c r="S16" s="276"/>
      <c r="T16" s="276"/>
      <c r="U16" s="276"/>
      <c r="V16" s="276"/>
      <c r="W16" s="276"/>
      <c r="X16" s="276"/>
      <c r="Y16" s="276"/>
      <c r="Z16" s="276"/>
      <c r="AA16" s="276"/>
      <c r="AB16" s="276"/>
      <c r="AC16" s="276"/>
      <c r="AD16" s="276"/>
      <c r="AE16" s="276"/>
      <c r="AF16" s="276"/>
      <c r="AG16" s="276"/>
      <c r="AH16" s="276"/>
    </row>
    <row r="17" spans="1:34" ht="39.75" customHeight="1">
      <c r="A17" s="330"/>
      <c r="B17" s="246"/>
      <c r="C17" s="330"/>
      <c r="D17" s="256"/>
      <c r="E17" s="36" t="s">
        <v>31</v>
      </c>
      <c r="F17" s="36" t="s">
        <v>526</v>
      </c>
      <c r="G17" s="34" t="s">
        <v>28</v>
      </c>
      <c r="H17" s="34">
        <v>100</v>
      </c>
      <c r="I17" s="251"/>
      <c r="J17" s="276"/>
      <c r="K17" s="276"/>
      <c r="L17" s="276"/>
      <c r="M17" s="276"/>
      <c r="N17" s="276"/>
      <c r="O17" s="276"/>
      <c r="P17" s="276"/>
      <c r="Q17" s="276"/>
      <c r="R17" s="276"/>
      <c r="S17" s="276"/>
      <c r="T17" s="276"/>
      <c r="U17" s="276"/>
      <c r="V17" s="276"/>
      <c r="W17" s="276"/>
      <c r="X17" s="276"/>
      <c r="Y17" s="276"/>
      <c r="Z17" s="276"/>
      <c r="AA17" s="276"/>
      <c r="AB17" s="276"/>
      <c r="AC17" s="276"/>
      <c r="AD17" s="276"/>
      <c r="AE17" s="276"/>
      <c r="AF17" s="276"/>
      <c r="AG17" s="276"/>
      <c r="AH17" s="276"/>
    </row>
    <row r="18" spans="1:34" ht="54.75" customHeight="1">
      <c r="A18" s="330"/>
      <c r="B18" s="246"/>
      <c r="C18" s="330"/>
      <c r="D18" s="256"/>
      <c r="E18" s="36" t="s">
        <v>85</v>
      </c>
      <c r="F18" s="36" t="s">
        <v>86</v>
      </c>
      <c r="G18" s="34" t="s">
        <v>28</v>
      </c>
      <c r="H18" s="34">
        <v>100</v>
      </c>
      <c r="I18" s="251"/>
      <c r="J18" s="276"/>
      <c r="K18" s="276"/>
      <c r="L18" s="276"/>
      <c r="M18" s="276"/>
      <c r="N18" s="276"/>
      <c r="O18" s="276"/>
      <c r="P18" s="276"/>
      <c r="Q18" s="276"/>
      <c r="R18" s="276"/>
      <c r="S18" s="276"/>
      <c r="T18" s="276"/>
      <c r="U18" s="276"/>
      <c r="V18" s="276"/>
      <c r="W18" s="276"/>
      <c r="X18" s="276"/>
      <c r="Y18" s="276"/>
      <c r="Z18" s="276"/>
      <c r="AA18" s="276"/>
      <c r="AB18" s="276"/>
      <c r="AC18" s="276"/>
      <c r="AD18" s="276"/>
      <c r="AE18" s="276"/>
      <c r="AF18" s="276"/>
      <c r="AG18" s="276"/>
      <c r="AH18" s="276"/>
    </row>
    <row r="19" spans="1:34" ht="25.5" customHeight="1">
      <c r="A19" s="330"/>
      <c r="B19" s="246"/>
      <c r="C19" s="330"/>
      <c r="D19" s="256"/>
      <c r="E19" s="33" t="s">
        <v>89</v>
      </c>
      <c r="F19" s="33" t="s">
        <v>529</v>
      </c>
      <c r="G19" s="42">
        <v>0</v>
      </c>
      <c r="H19" s="42">
        <v>4</v>
      </c>
      <c r="I19" s="251"/>
      <c r="J19" s="275"/>
      <c r="K19" s="275"/>
      <c r="L19" s="275"/>
      <c r="M19" s="275"/>
      <c r="N19" s="275"/>
      <c r="O19" s="275"/>
      <c r="P19" s="275"/>
      <c r="Q19" s="275"/>
      <c r="R19" s="275"/>
      <c r="S19" s="275"/>
      <c r="T19" s="275"/>
      <c r="U19" s="275"/>
      <c r="V19" s="275"/>
      <c r="W19" s="275"/>
      <c r="X19" s="275"/>
      <c r="Y19" s="275"/>
      <c r="Z19" s="275"/>
      <c r="AA19" s="275"/>
      <c r="AB19" s="275"/>
      <c r="AC19" s="275"/>
      <c r="AD19" s="275"/>
      <c r="AE19" s="275"/>
      <c r="AF19" s="275"/>
      <c r="AG19" s="275"/>
      <c r="AH19" s="275"/>
    </row>
    <row r="20" spans="1:34" ht="11.25" customHeight="1">
      <c r="A20" s="330"/>
      <c r="B20" s="246"/>
      <c r="C20" s="330"/>
      <c r="D20" s="256"/>
      <c r="E20" s="319" t="s">
        <v>133</v>
      </c>
      <c r="F20" s="33" t="s">
        <v>527</v>
      </c>
      <c r="G20" s="45">
        <v>0</v>
      </c>
      <c r="H20" s="45">
        <v>4</v>
      </c>
      <c r="I20" s="323" t="s">
        <v>248</v>
      </c>
      <c r="J20" s="321"/>
      <c r="K20" s="321"/>
      <c r="L20" s="321"/>
      <c r="M20" s="321"/>
      <c r="N20" s="321">
        <v>20000000</v>
      </c>
      <c r="O20" s="321">
        <f>SUM(J20:N20)</f>
        <v>20000000</v>
      </c>
      <c r="P20" s="321">
        <f>J20*1.03</f>
        <v>0</v>
      </c>
      <c r="Q20" s="321">
        <f>K20*1.03</f>
        <v>0</v>
      </c>
      <c r="R20" s="321">
        <f>L20*1.03</f>
        <v>0</v>
      </c>
      <c r="S20" s="321">
        <f>M20*1.03</f>
        <v>0</v>
      </c>
      <c r="T20" s="321">
        <f>N20*1.03</f>
        <v>20600000</v>
      </c>
      <c r="U20" s="321">
        <f>SUM(P20:T20)</f>
        <v>20600000</v>
      </c>
      <c r="V20" s="321">
        <f>P20*1.03</f>
        <v>0</v>
      </c>
      <c r="W20" s="321">
        <f>Q20*1.03</f>
        <v>0</v>
      </c>
      <c r="X20" s="321">
        <f>R20*1.03</f>
        <v>0</v>
      </c>
      <c r="Y20" s="321">
        <f>S20*1.03</f>
        <v>0</v>
      </c>
      <c r="Z20" s="321">
        <f>T20*1.03</f>
        <v>21218000</v>
      </c>
      <c r="AA20" s="321">
        <f>SUM(V20:Z20)</f>
        <v>21218000</v>
      </c>
      <c r="AB20" s="321">
        <f>V20*1.03</f>
        <v>0</v>
      </c>
      <c r="AC20" s="321">
        <f>W20*1.03</f>
        <v>0</v>
      </c>
      <c r="AD20" s="321">
        <f>X20*1.03</f>
        <v>0</v>
      </c>
      <c r="AE20" s="321">
        <f>Y20*1.03</f>
        <v>0</v>
      </c>
      <c r="AF20" s="321">
        <f>Z20*1.03</f>
        <v>21854540</v>
      </c>
      <c r="AG20" s="321">
        <f>SUM(AB20:AF20)</f>
        <v>21854540</v>
      </c>
      <c r="AH20" s="321">
        <v>9100000</v>
      </c>
    </row>
    <row r="21" spans="1:34" ht="11.25" customHeight="1">
      <c r="A21" s="330"/>
      <c r="B21" s="246"/>
      <c r="C21" s="330"/>
      <c r="D21" s="256"/>
      <c r="E21" s="319"/>
      <c r="F21" s="33" t="s">
        <v>528</v>
      </c>
      <c r="G21" s="45">
        <v>0</v>
      </c>
      <c r="H21" s="45">
        <v>4</v>
      </c>
      <c r="I21" s="323"/>
      <c r="J21" s="321"/>
      <c r="K21" s="321"/>
      <c r="L21" s="321"/>
      <c r="M21" s="321"/>
      <c r="N21" s="321"/>
      <c r="O21" s="321"/>
      <c r="P21" s="321"/>
      <c r="Q21" s="321"/>
      <c r="R21" s="321"/>
      <c r="S21" s="321"/>
      <c r="T21" s="321"/>
      <c r="U21" s="321"/>
      <c r="V21" s="321"/>
      <c r="W21" s="321"/>
      <c r="X21" s="321"/>
      <c r="Y21" s="321"/>
      <c r="Z21" s="321"/>
      <c r="AA21" s="321"/>
      <c r="AB21" s="321"/>
      <c r="AC21" s="321"/>
      <c r="AD21" s="321"/>
      <c r="AE21" s="321"/>
      <c r="AF21" s="321"/>
      <c r="AG21" s="321"/>
      <c r="AH21" s="321"/>
    </row>
    <row r="22" spans="1:34" ht="11.25" customHeight="1">
      <c r="A22" s="330"/>
      <c r="B22" s="246"/>
      <c r="C22" s="330"/>
      <c r="D22" s="256"/>
      <c r="E22" s="319"/>
      <c r="F22" s="33" t="s">
        <v>379</v>
      </c>
      <c r="G22" s="45">
        <v>0</v>
      </c>
      <c r="H22" s="45">
        <v>4</v>
      </c>
      <c r="I22" s="323"/>
      <c r="J22" s="321"/>
      <c r="K22" s="321"/>
      <c r="L22" s="321"/>
      <c r="M22" s="321"/>
      <c r="N22" s="321"/>
      <c r="O22" s="321"/>
      <c r="P22" s="321"/>
      <c r="Q22" s="321"/>
      <c r="R22" s="321"/>
      <c r="S22" s="321"/>
      <c r="T22" s="321"/>
      <c r="U22" s="321"/>
      <c r="V22" s="321"/>
      <c r="W22" s="321"/>
      <c r="X22" s="321"/>
      <c r="Y22" s="321"/>
      <c r="Z22" s="321"/>
      <c r="AA22" s="321"/>
      <c r="AB22" s="321"/>
      <c r="AC22" s="321"/>
      <c r="AD22" s="321"/>
      <c r="AE22" s="321"/>
      <c r="AF22" s="321"/>
      <c r="AG22" s="321"/>
      <c r="AH22" s="321"/>
    </row>
    <row r="23" spans="1:34" ht="11.25" customHeight="1">
      <c r="A23" s="330"/>
      <c r="B23" s="246"/>
      <c r="C23" s="330"/>
      <c r="D23" s="256"/>
      <c r="E23" s="319"/>
      <c r="F23" s="33" t="s">
        <v>380</v>
      </c>
      <c r="G23" s="45">
        <v>0</v>
      </c>
      <c r="H23" s="45">
        <v>4</v>
      </c>
      <c r="I23" s="323"/>
      <c r="J23" s="321"/>
      <c r="K23" s="321"/>
      <c r="L23" s="321"/>
      <c r="M23" s="321"/>
      <c r="N23" s="321"/>
      <c r="O23" s="321"/>
      <c r="P23" s="321"/>
      <c r="Q23" s="321"/>
      <c r="R23" s="321"/>
      <c r="S23" s="321"/>
      <c r="T23" s="321"/>
      <c r="U23" s="321"/>
      <c r="V23" s="321"/>
      <c r="W23" s="321"/>
      <c r="X23" s="321"/>
      <c r="Y23" s="321"/>
      <c r="Z23" s="321"/>
      <c r="AA23" s="321"/>
      <c r="AB23" s="321"/>
      <c r="AC23" s="321"/>
      <c r="AD23" s="321"/>
      <c r="AE23" s="321"/>
      <c r="AF23" s="321"/>
      <c r="AG23" s="321"/>
      <c r="AH23" s="321"/>
    </row>
    <row r="24" spans="1:34" ht="11.25" customHeight="1">
      <c r="A24" s="330"/>
      <c r="B24" s="246"/>
      <c r="C24" s="330"/>
      <c r="D24" s="256"/>
      <c r="E24" s="319"/>
      <c r="F24" s="33" t="s">
        <v>381</v>
      </c>
      <c r="G24" s="42">
        <v>0</v>
      </c>
      <c r="H24" s="42">
        <v>4</v>
      </c>
      <c r="I24" s="323"/>
      <c r="J24" s="321"/>
      <c r="K24" s="321"/>
      <c r="L24" s="321"/>
      <c r="M24" s="321"/>
      <c r="N24" s="321"/>
      <c r="O24" s="321"/>
      <c r="P24" s="321"/>
      <c r="Q24" s="321"/>
      <c r="R24" s="321"/>
      <c r="S24" s="321"/>
      <c r="T24" s="321"/>
      <c r="U24" s="321"/>
      <c r="V24" s="321"/>
      <c r="W24" s="321"/>
      <c r="X24" s="321"/>
      <c r="Y24" s="321"/>
      <c r="Z24" s="321"/>
      <c r="AA24" s="321"/>
      <c r="AB24" s="321"/>
      <c r="AC24" s="321"/>
      <c r="AD24" s="321"/>
      <c r="AE24" s="321"/>
      <c r="AF24" s="321"/>
      <c r="AG24" s="321"/>
      <c r="AH24" s="321"/>
    </row>
    <row r="25" spans="1:34" ht="11.25" customHeight="1">
      <c r="A25" s="330"/>
      <c r="B25" s="246"/>
      <c r="C25" s="330"/>
      <c r="D25" s="256"/>
      <c r="E25" s="319"/>
      <c r="F25" s="33" t="s">
        <v>382</v>
      </c>
      <c r="G25" s="42">
        <v>0</v>
      </c>
      <c r="H25" s="42">
        <v>4</v>
      </c>
      <c r="I25" s="323"/>
      <c r="J25" s="321"/>
      <c r="K25" s="321"/>
      <c r="L25" s="321"/>
      <c r="M25" s="321"/>
      <c r="N25" s="321"/>
      <c r="O25" s="321"/>
      <c r="P25" s="321"/>
      <c r="Q25" s="321"/>
      <c r="R25" s="321"/>
      <c r="S25" s="321"/>
      <c r="T25" s="321"/>
      <c r="U25" s="321"/>
      <c r="V25" s="321"/>
      <c r="W25" s="321"/>
      <c r="X25" s="321"/>
      <c r="Y25" s="321"/>
      <c r="Z25" s="321"/>
      <c r="AA25" s="321"/>
      <c r="AB25" s="321"/>
      <c r="AC25" s="321"/>
      <c r="AD25" s="321"/>
      <c r="AE25" s="321"/>
      <c r="AF25" s="321"/>
      <c r="AG25" s="321"/>
      <c r="AH25" s="321"/>
    </row>
    <row r="26" spans="1:34" ht="11.25" customHeight="1">
      <c r="A26" s="264"/>
      <c r="B26" s="247"/>
      <c r="C26" s="264"/>
      <c r="D26" s="256"/>
      <c r="E26" s="319"/>
      <c r="F26" s="33" t="s">
        <v>383</v>
      </c>
      <c r="G26" s="42">
        <v>0</v>
      </c>
      <c r="H26" s="42">
        <v>2</v>
      </c>
      <c r="I26" s="323"/>
      <c r="J26" s="321"/>
      <c r="K26" s="321"/>
      <c r="L26" s="321"/>
      <c r="M26" s="321"/>
      <c r="N26" s="321"/>
      <c r="O26" s="321"/>
      <c r="P26" s="321"/>
      <c r="Q26" s="321"/>
      <c r="R26" s="321"/>
      <c r="S26" s="321"/>
      <c r="T26" s="321"/>
      <c r="U26" s="321"/>
      <c r="V26" s="321"/>
      <c r="W26" s="321"/>
      <c r="X26" s="321"/>
      <c r="Y26" s="321"/>
      <c r="Z26" s="321"/>
      <c r="AA26" s="321"/>
      <c r="AB26" s="321"/>
      <c r="AC26" s="321"/>
      <c r="AD26" s="321"/>
      <c r="AE26" s="321"/>
      <c r="AF26" s="321"/>
      <c r="AG26" s="321"/>
      <c r="AH26" s="321"/>
    </row>
    <row r="27" ht="9">
      <c r="AH27" s="50">
        <f>SUM(AH6:AH26)</f>
        <v>120219312.82184</v>
      </c>
    </row>
    <row r="29" ht="9">
      <c r="I29" s="60"/>
    </row>
  </sheetData>
  <sheetProtection/>
  <mergeCells count="172">
    <mergeCell ref="AD10:AD11"/>
    <mergeCell ref="AE10:AE11"/>
    <mergeCell ref="AF10:AF11"/>
    <mergeCell ref="AG10:AG11"/>
    <mergeCell ref="AH10:AH11"/>
    <mergeCell ref="X10:X11"/>
    <mergeCell ref="Y10:Y11"/>
    <mergeCell ref="Z10:Z11"/>
    <mergeCell ref="AA10:AA11"/>
    <mergeCell ref="AB10:AB11"/>
    <mergeCell ref="AC10:AC11"/>
    <mergeCell ref="R10:R11"/>
    <mergeCell ref="S10:S11"/>
    <mergeCell ref="T10:T11"/>
    <mergeCell ref="U10:U11"/>
    <mergeCell ref="V10:V11"/>
    <mergeCell ref="W10:W11"/>
    <mergeCell ref="L10:L11"/>
    <mergeCell ref="M10:M11"/>
    <mergeCell ref="N10:N11"/>
    <mergeCell ref="O10:O11"/>
    <mergeCell ref="P10:P11"/>
    <mergeCell ref="Q10:Q11"/>
    <mergeCell ref="C1:C5"/>
    <mergeCell ref="B1:B5"/>
    <mergeCell ref="A1:A5"/>
    <mergeCell ref="D6:D26"/>
    <mergeCell ref="C6:C26"/>
    <mergeCell ref="B6:B26"/>
    <mergeCell ref="A6:A26"/>
    <mergeCell ref="AA14:AA19"/>
    <mergeCell ref="AB14:AB19"/>
    <mergeCell ref="O14:O19"/>
    <mergeCell ref="AC14:AC19"/>
    <mergeCell ref="D1:D5"/>
    <mergeCell ref="H12:H13"/>
    <mergeCell ref="G12:G13"/>
    <mergeCell ref="I10:I11"/>
    <mergeCell ref="J10:J11"/>
    <mergeCell ref="V14:V19"/>
    <mergeCell ref="H6:H7"/>
    <mergeCell ref="G6:G7"/>
    <mergeCell ref="F6:F7"/>
    <mergeCell ref="G8:G9"/>
    <mergeCell ref="H8:H9"/>
    <mergeCell ref="U14:U19"/>
    <mergeCell ref="P14:P19"/>
    <mergeCell ref="Q14:Q19"/>
    <mergeCell ref="R14:R19"/>
    <mergeCell ref="K10:K11"/>
    <mergeCell ref="S14:S19"/>
    <mergeCell ref="T14:T19"/>
    <mergeCell ref="AH14:AH19"/>
    <mergeCell ref="W14:W19"/>
    <mergeCell ref="X14:X19"/>
    <mergeCell ref="Y14:Y19"/>
    <mergeCell ref="Z14:Z19"/>
    <mergeCell ref="AD14:AD19"/>
    <mergeCell ref="AE14:AE19"/>
    <mergeCell ref="AF14:AF19"/>
    <mergeCell ref="J14:J19"/>
    <mergeCell ref="K14:K19"/>
    <mergeCell ref="L14:L19"/>
    <mergeCell ref="M14:M19"/>
    <mergeCell ref="N14:N19"/>
    <mergeCell ref="AH12:AH13"/>
    <mergeCell ref="AA12:AA13"/>
    <mergeCell ref="AB12:AB13"/>
    <mergeCell ref="AC12:AC13"/>
    <mergeCell ref="AD12:AD13"/>
    <mergeCell ref="AE12:AE13"/>
    <mergeCell ref="AF12:AF13"/>
    <mergeCell ref="AG14:AG19"/>
    <mergeCell ref="U12:U13"/>
    <mergeCell ref="V12:V13"/>
    <mergeCell ref="W12:W13"/>
    <mergeCell ref="X12:X13"/>
    <mergeCell ref="Y12:Y13"/>
    <mergeCell ref="Z12:Z13"/>
    <mergeCell ref="AG12:AG13"/>
    <mergeCell ref="O12:O13"/>
    <mergeCell ref="P12:P13"/>
    <mergeCell ref="Q12:Q13"/>
    <mergeCell ref="R12:R13"/>
    <mergeCell ref="S12:S13"/>
    <mergeCell ref="T12:T13"/>
    <mergeCell ref="AD20:AD26"/>
    <mergeCell ref="AE20:AE26"/>
    <mergeCell ref="AF20:AF26"/>
    <mergeCell ref="AG20:AG26"/>
    <mergeCell ref="AH20:AH26"/>
    <mergeCell ref="J12:J13"/>
    <mergeCell ref="K12:K13"/>
    <mergeCell ref="L12:L13"/>
    <mergeCell ref="M12:M13"/>
    <mergeCell ref="N12:N13"/>
    <mergeCell ref="X20:X26"/>
    <mergeCell ref="Y20:Y26"/>
    <mergeCell ref="Z20:Z26"/>
    <mergeCell ref="AA20:AA26"/>
    <mergeCell ref="AB20:AB26"/>
    <mergeCell ref="AC20:AC26"/>
    <mergeCell ref="R20:R26"/>
    <mergeCell ref="S20:S26"/>
    <mergeCell ref="T20:T26"/>
    <mergeCell ref="U20:U26"/>
    <mergeCell ref="V20:V26"/>
    <mergeCell ref="W20:W26"/>
    <mergeCell ref="AG7:AG8"/>
    <mergeCell ref="AH7:AH8"/>
    <mergeCell ref="J20:J26"/>
    <mergeCell ref="K20:K26"/>
    <mergeCell ref="L20:L26"/>
    <mergeCell ref="M20:M26"/>
    <mergeCell ref="N20:N26"/>
    <mergeCell ref="O20:O26"/>
    <mergeCell ref="P20:P26"/>
    <mergeCell ref="Q20:Q26"/>
    <mergeCell ref="AA7:AA8"/>
    <mergeCell ref="AB7:AB8"/>
    <mergeCell ref="AC7:AC8"/>
    <mergeCell ref="AD7:AD8"/>
    <mergeCell ref="AE7:AE8"/>
    <mergeCell ref="AF7:AF8"/>
    <mergeCell ref="U7:U8"/>
    <mergeCell ref="V7:V8"/>
    <mergeCell ref="W7:W8"/>
    <mergeCell ref="X7:X8"/>
    <mergeCell ref="Y7:Y8"/>
    <mergeCell ref="Z7:Z8"/>
    <mergeCell ref="O7:O8"/>
    <mergeCell ref="P7:P8"/>
    <mergeCell ref="Q7:Q8"/>
    <mergeCell ref="R7:R8"/>
    <mergeCell ref="S7:S8"/>
    <mergeCell ref="T7:T8"/>
    <mergeCell ref="E1:E5"/>
    <mergeCell ref="F1:F5"/>
    <mergeCell ref="G1:G5"/>
    <mergeCell ref="H1:H5"/>
    <mergeCell ref="I1:I5"/>
    <mergeCell ref="O3:O5"/>
    <mergeCell ref="U3:U5"/>
    <mergeCell ref="Z3:Z5"/>
    <mergeCell ref="AA3:AA5"/>
    <mergeCell ref="AF3:AF5"/>
    <mergeCell ref="J1:O1"/>
    <mergeCell ref="P1:U1"/>
    <mergeCell ref="V1:AA1"/>
    <mergeCell ref="AB1:AG1"/>
    <mergeCell ref="AG3:AG5"/>
    <mergeCell ref="T3:T5"/>
    <mergeCell ref="F12:F13"/>
    <mergeCell ref="I12:I13"/>
    <mergeCell ref="I7:I8"/>
    <mergeCell ref="I14:I19"/>
    <mergeCell ref="AH1:AH5"/>
    <mergeCell ref="J2:O2"/>
    <mergeCell ref="P2:U2"/>
    <mergeCell ref="V2:AA2"/>
    <mergeCell ref="AB2:AG2"/>
    <mergeCell ref="N3:N5"/>
    <mergeCell ref="E20:E26"/>
    <mergeCell ref="E6:E13"/>
    <mergeCell ref="N7:N8"/>
    <mergeCell ref="J7:J8"/>
    <mergeCell ref="K7:K8"/>
    <mergeCell ref="L7:L8"/>
    <mergeCell ref="M7:M8"/>
    <mergeCell ref="E14:E16"/>
    <mergeCell ref="F8:F9"/>
    <mergeCell ref="I20:I26"/>
  </mergeCells>
  <printOptions horizontalCentered="1" verticalCentered="1"/>
  <pageMargins left="0.3937007874015748" right="0.3937007874015748" top="0.7480314960629921" bottom="0.7480314960629921" header="0.31496062992125984" footer="0.31496062992125984"/>
  <pageSetup horizontalDpi="300" verticalDpi="3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24"/>
  <sheetViews>
    <sheetView zoomScale="120" zoomScaleNormal="120" zoomScalePageLayoutView="0" workbookViewId="0" topLeftCell="A1">
      <selection activeCell="D6" sqref="D6:D22"/>
    </sheetView>
  </sheetViews>
  <sheetFormatPr defaultColWidth="11.421875" defaultRowHeight="15"/>
  <cols>
    <col min="1" max="4" width="2.8515625" style="21" customWidth="1"/>
    <col min="5" max="5" width="15.7109375" style="21" customWidth="1"/>
    <col min="6" max="6" width="19.140625" style="21" customWidth="1"/>
    <col min="7" max="7" width="6.00390625" style="49" customWidth="1"/>
    <col min="8" max="8" width="6.57421875" style="49" customWidth="1"/>
    <col min="9" max="9" width="13.00390625" style="21" customWidth="1"/>
    <col min="10" max="10" width="11.421875" style="21" customWidth="1"/>
    <col min="11" max="11" width="7.421875" style="21" customWidth="1"/>
    <col min="12" max="12" width="11.421875" style="21" customWidth="1"/>
    <col min="13" max="13" width="7.57421875" style="21" customWidth="1"/>
    <col min="14" max="14" width="9.57421875" style="21" customWidth="1"/>
    <col min="15" max="15" width="10.00390625" style="21" customWidth="1"/>
    <col min="16" max="16" width="9.140625" style="21" customWidth="1"/>
    <col min="17" max="17" width="8.7109375" style="21" customWidth="1"/>
    <col min="18" max="18" width="10.28125" style="21" customWidth="1"/>
    <col min="19" max="19" width="8.00390625" style="21" customWidth="1"/>
    <col min="20" max="20" width="10.8515625" style="21" customWidth="1"/>
    <col min="21" max="21" width="10.57421875" style="21" customWidth="1"/>
    <col min="22" max="22" width="11.421875" style="21" customWidth="1"/>
    <col min="23" max="23" width="8.7109375" style="21" customWidth="1"/>
    <col min="24" max="24" width="10.140625" style="21" customWidth="1"/>
    <col min="25" max="25" width="7.57421875" style="21" customWidth="1"/>
    <col min="26" max="26" width="11.28125" style="21" customWidth="1"/>
    <col min="27" max="27" width="10.421875" style="21" customWidth="1"/>
    <col min="28" max="28" width="9.28125" style="21" customWidth="1"/>
    <col min="29" max="30" width="9.57421875" style="21" customWidth="1"/>
    <col min="31" max="31" width="8.421875" style="21" customWidth="1"/>
    <col min="32" max="32" width="10.7109375" style="21" customWidth="1"/>
    <col min="33" max="33" width="10.421875" style="21" customWidth="1"/>
    <col min="34" max="34" width="11.57421875" style="21" customWidth="1"/>
    <col min="35" max="16384" width="11.421875" style="21" customWidth="1"/>
  </cols>
  <sheetData>
    <row r="1" spans="1:34" ht="15" customHeight="1">
      <c r="A1" s="256" t="s">
        <v>505</v>
      </c>
      <c r="B1" s="256" t="s">
        <v>7</v>
      </c>
      <c r="C1" s="256" t="s">
        <v>1</v>
      </c>
      <c r="D1" s="256" t="s">
        <v>2</v>
      </c>
      <c r="E1" s="344" t="s">
        <v>8</v>
      </c>
      <c r="F1" s="344" t="s">
        <v>134</v>
      </c>
      <c r="G1" s="347" t="s">
        <v>10</v>
      </c>
      <c r="H1" s="245" t="s">
        <v>11</v>
      </c>
      <c r="I1" s="253" t="s">
        <v>319</v>
      </c>
      <c r="J1" s="235" t="s">
        <v>221</v>
      </c>
      <c r="K1" s="235"/>
      <c r="L1" s="235"/>
      <c r="M1" s="235"/>
      <c r="N1" s="235"/>
      <c r="O1" s="236"/>
      <c r="P1" s="234" t="s">
        <v>222</v>
      </c>
      <c r="Q1" s="235"/>
      <c r="R1" s="235"/>
      <c r="S1" s="235"/>
      <c r="T1" s="235"/>
      <c r="U1" s="236"/>
      <c r="V1" s="234" t="s">
        <v>223</v>
      </c>
      <c r="W1" s="235"/>
      <c r="X1" s="235"/>
      <c r="Y1" s="235"/>
      <c r="Z1" s="235"/>
      <c r="AA1" s="236"/>
      <c r="AB1" s="234" t="s">
        <v>224</v>
      </c>
      <c r="AC1" s="235"/>
      <c r="AD1" s="235"/>
      <c r="AE1" s="235"/>
      <c r="AF1" s="235"/>
      <c r="AG1" s="236"/>
      <c r="AH1" s="261" t="s">
        <v>225</v>
      </c>
    </row>
    <row r="2" spans="1:34" ht="12.75" customHeight="1">
      <c r="A2" s="256"/>
      <c r="B2" s="256"/>
      <c r="C2" s="256"/>
      <c r="D2" s="256"/>
      <c r="E2" s="345"/>
      <c r="F2" s="345"/>
      <c r="G2" s="348"/>
      <c r="H2" s="246"/>
      <c r="I2" s="254"/>
      <c r="J2" s="238" t="s">
        <v>228</v>
      </c>
      <c r="K2" s="238"/>
      <c r="L2" s="238"/>
      <c r="M2" s="238"/>
      <c r="N2" s="238"/>
      <c r="O2" s="239"/>
      <c r="P2" s="237" t="s">
        <v>228</v>
      </c>
      <c r="Q2" s="238"/>
      <c r="R2" s="238"/>
      <c r="S2" s="238"/>
      <c r="T2" s="238"/>
      <c r="U2" s="239"/>
      <c r="V2" s="237" t="s">
        <v>228</v>
      </c>
      <c r="W2" s="238"/>
      <c r="X2" s="238"/>
      <c r="Y2" s="238"/>
      <c r="Z2" s="238"/>
      <c r="AA2" s="239"/>
      <c r="AB2" s="237" t="s">
        <v>228</v>
      </c>
      <c r="AC2" s="238"/>
      <c r="AD2" s="238"/>
      <c r="AE2" s="238"/>
      <c r="AF2" s="238"/>
      <c r="AG2" s="239"/>
      <c r="AH2" s="262"/>
    </row>
    <row r="3" spans="1:34" ht="12.75" customHeight="1">
      <c r="A3" s="256"/>
      <c r="B3" s="256"/>
      <c r="C3" s="256"/>
      <c r="D3" s="256"/>
      <c r="E3" s="345"/>
      <c r="F3" s="345"/>
      <c r="G3" s="348"/>
      <c r="H3" s="246"/>
      <c r="I3" s="254"/>
      <c r="J3" s="22" t="s">
        <v>207</v>
      </c>
      <c r="K3" s="23"/>
      <c r="L3" s="23"/>
      <c r="M3" s="23"/>
      <c r="N3" s="240" t="s">
        <v>208</v>
      </c>
      <c r="O3" s="242" t="s">
        <v>220</v>
      </c>
      <c r="P3" s="22" t="s">
        <v>207</v>
      </c>
      <c r="Q3" s="23"/>
      <c r="R3" s="23"/>
      <c r="S3" s="23"/>
      <c r="T3" s="240" t="s">
        <v>208</v>
      </c>
      <c r="U3" s="242" t="s">
        <v>220</v>
      </c>
      <c r="V3" s="22" t="s">
        <v>207</v>
      </c>
      <c r="W3" s="23"/>
      <c r="X3" s="23"/>
      <c r="Y3" s="23"/>
      <c r="Z3" s="240" t="s">
        <v>208</v>
      </c>
      <c r="AA3" s="242" t="s">
        <v>220</v>
      </c>
      <c r="AB3" s="22" t="s">
        <v>207</v>
      </c>
      <c r="AC3" s="23"/>
      <c r="AD3" s="23"/>
      <c r="AE3" s="23"/>
      <c r="AF3" s="240" t="s">
        <v>208</v>
      </c>
      <c r="AG3" s="242" t="s">
        <v>220</v>
      </c>
      <c r="AH3" s="262"/>
    </row>
    <row r="4" spans="1:34" ht="12.75" customHeight="1">
      <c r="A4" s="256"/>
      <c r="B4" s="256"/>
      <c r="C4" s="256"/>
      <c r="D4" s="256"/>
      <c r="E4" s="345"/>
      <c r="F4" s="345"/>
      <c r="G4" s="348"/>
      <c r="H4" s="246"/>
      <c r="I4" s="254"/>
      <c r="J4" s="24" t="s">
        <v>210</v>
      </c>
      <c r="K4" s="25"/>
      <c r="L4" s="25" t="s">
        <v>211</v>
      </c>
      <c r="M4" s="25"/>
      <c r="N4" s="241"/>
      <c r="O4" s="243"/>
      <c r="P4" s="24" t="s">
        <v>210</v>
      </c>
      <c r="Q4" s="25"/>
      <c r="R4" s="25" t="s">
        <v>211</v>
      </c>
      <c r="S4" s="25"/>
      <c r="T4" s="241"/>
      <c r="U4" s="243"/>
      <c r="V4" s="24" t="s">
        <v>210</v>
      </c>
      <c r="W4" s="25"/>
      <c r="X4" s="25" t="s">
        <v>211</v>
      </c>
      <c r="Y4" s="25"/>
      <c r="Z4" s="241"/>
      <c r="AA4" s="243"/>
      <c r="AB4" s="24" t="s">
        <v>210</v>
      </c>
      <c r="AC4" s="25"/>
      <c r="AD4" s="25" t="s">
        <v>211</v>
      </c>
      <c r="AE4" s="25"/>
      <c r="AF4" s="241"/>
      <c r="AG4" s="243"/>
      <c r="AH4" s="262"/>
    </row>
    <row r="5" spans="1:34" ht="45">
      <c r="A5" s="256"/>
      <c r="B5" s="256"/>
      <c r="C5" s="256"/>
      <c r="D5" s="256"/>
      <c r="E5" s="346"/>
      <c r="F5" s="346"/>
      <c r="G5" s="349"/>
      <c r="H5" s="247"/>
      <c r="I5" s="255"/>
      <c r="J5" s="26" t="s">
        <v>212</v>
      </c>
      <c r="K5" s="27" t="s">
        <v>226</v>
      </c>
      <c r="L5" s="27" t="s">
        <v>227</v>
      </c>
      <c r="M5" s="27" t="s">
        <v>209</v>
      </c>
      <c r="N5" s="287"/>
      <c r="O5" s="244"/>
      <c r="P5" s="26" t="s">
        <v>212</v>
      </c>
      <c r="Q5" s="27" t="s">
        <v>226</v>
      </c>
      <c r="R5" s="27" t="s">
        <v>227</v>
      </c>
      <c r="S5" s="27" t="s">
        <v>209</v>
      </c>
      <c r="T5" s="287"/>
      <c r="U5" s="244"/>
      <c r="V5" s="26" t="s">
        <v>212</v>
      </c>
      <c r="W5" s="27" t="s">
        <v>226</v>
      </c>
      <c r="X5" s="27" t="s">
        <v>227</v>
      </c>
      <c r="Y5" s="27" t="s">
        <v>209</v>
      </c>
      <c r="Z5" s="287"/>
      <c r="AA5" s="244"/>
      <c r="AB5" s="26" t="s">
        <v>212</v>
      </c>
      <c r="AC5" s="27" t="s">
        <v>226</v>
      </c>
      <c r="AD5" s="27" t="s">
        <v>227</v>
      </c>
      <c r="AE5" s="27" t="s">
        <v>209</v>
      </c>
      <c r="AF5" s="287"/>
      <c r="AG5" s="244"/>
      <c r="AH5" s="263"/>
    </row>
    <row r="6" spans="1:34" ht="19.5" customHeight="1">
      <c r="A6" s="265" t="s">
        <v>0</v>
      </c>
      <c r="B6" s="256" t="s">
        <v>3</v>
      </c>
      <c r="C6" s="265" t="s">
        <v>534</v>
      </c>
      <c r="D6" s="256" t="s">
        <v>6</v>
      </c>
      <c r="E6" s="271" t="s">
        <v>384</v>
      </c>
      <c r="F6" s="29" t="s">
        <v>90</v>
      </c>
      <c r="G6" s="30">
        <v>0</v>
      </c>
      <c r="H6" s="31">
        <v>4</v>
      </c>
      <c r="I6" s="339" t="s">
        <v>250</v>
      </c>
      <c r="J6" s="274"/>
      <c r="K6" s="274"/>
      <c r="L6" s="274"/>
      <c r="M6" s="274"/>
      <c r="N6" s="274">
        <v>10691677</v>
      </c>
      <c r="O6" s="274">
        <f>SUM(J6:N10)</f>
        <v>10691677</v>
      </c>
      <c r="P6" s="274">
        <f>J6*1.03</f>
        <v>0</v>
      </c>
      <c r="Q6" s="274">
        <f>K6*1.03</f>
        <v>0</v>
      </c>
      <c r="R6" s="274">
        <f>L6*1.03</f>
        <v>0</v>
      </c>
      <c r="S6" s="274">
        <f>M6*1.03</f>
        <v>0</v>
      </c>
      <c r="T6" s="274">
        <f>N6*1.03</f>
        <v>11012427.31</v>
      </c>
      <c r="U6" s="274">
        <f>SUM(P6:T10)</f>
        <v>11012427.31</v>
      </c>
      <c r="V6" s="274">
        <f>P6*1.03</f>
        <v>0</v>
      </c>
      <c r="W6" s="274">
        <f>Q6*1.03</f>
        <v>0</v>
      </c>
      <c r="X6" s="274">
        <f>R6*1.03</f>
        <v>0</v>
      </c>
      <c r="Y6" s="274">
        <f>S6*1.03</f>
        <v>0</v>
      </c>
      <c r="Z6" s="274">
        <f>T6*1.03</f>
        <v>11342800.1293</v>
      </c>
      <c r="AA6" s="274">
        <f>SUM(V6:Z10)</f>
        <v>11342800.1293</v>
      </c>
      <c r="AB6" s="274">
        <f aca="true" t="shared" si="0" ref="AB6:AG6">V6*1.03</f>
        <v>0</v>
      </c>
      <c r="AC6" s="274">
        <f t="shared" si="0"/>
        <v>0</v>
      </c>
      <c r="AD6" s="274">
        <f t="shared" si="0"/>
        <v>0</v>
      </c>
      <c r="AE6" s="274">
        <f t="shared" si="0"/>
        <v>0</v>
      </c>
      <c r="AF6" s="274">
        <f t="shared" si="0"/>
        <v>11683084.133179</v>
      </c>
      <c r="AG6" s="274">
        <f t="shared" si="0"/>
        <v>11683084.133179</v>
      </c>
      <c r="AH6" s="274">
        <f>O6+U6+AA6+AG6</f>
        <v>44729988.572479</v>
      </c>
    </row>
    <row r="7" spans="1:34" ht="16.5" customHeight="1">
      <c r="A7" s="265"/>
      <c r="B7" s="256"/>
      <c r="C7" s="265"/>
      <c r="D7" s="256"/>
      <c r="E7" s="318"/>
      <c r="F7" s="33" t="s">
        <v>91</v>
      </c>
      <c r="G7" s="34" t="s">
        <v>28</v>
      </c>
      <c r="H7" s="35">
        <v>600</v>
      </c>
      <c r="I7" s="340"/>
      <c r="J7" s="276"/>
      <c r="K7" s="276"/>
      <c r="L7" s="276"/>
      <c r="M7" s="276"/>
      <c r="N7" s="276"/>
      <c r="O7" s="276"/>
      <c r="P7" s="276"/>
      <c r="Q7" s="276"/>
      <c r="R7" s="276"/>
      <c r="S7" s="276"/>
      <c r="T7" s="276"/>
      <c r="U7" s="276"/>
      <c r="V7" s="276"/>
      <c r="W7" s="276"/>
      <c r="X7" s="276"/>
      <c r="Y7" s="276"/>
      <c r="Z7" s="276"/>
      <c r="AA7" s="276"/>
      <c r="AB7" s="276"/>
      <c r="AC7" s="276"/>
      <c r="AD7" s="276"/>
      <c r="AE7" s="276"/>
      <c r="AF7" s="276"/>
      <c r="AG7" s="276"/>
      <c r="AH7" s="276"/>
    </row>
    <row r="8" spans="1:34" ht="27">
      <c r="A8" s="265"/>
      <c r="B8" s="256"/>
      <c r="C8" s="265"/>
      <c r="D8" s="256"/>
      <c r="E8" s="318"/>
      <c r="F8" s="152" t="s">
        <v>92</v>
      </c>
      <c r="G8" s="153">
        <v>0</v>
      </c>
      <c r="H8" s="154">
        <v>4</v>
      </c>
      <c r="I8" s="340"/>
      <c r="J8" s="276"/>
      <c r="K8" s="276"/>
      <c r="L8" s="276"/>
      <c r="M8" s="276"/>
      <c r="N8" s="276"/>
      <c r="O8" s="276"/>
      <c r="P8" s="276"/>
      <c r="Q8" s="276"/>
      <c r="R8" s="276"/>
      <c r="S8" s="276"/>
      <c r="T8" s="276"/>
      <c r="U8" s="276"/>
      <c r="V8" s="276"/>
      <c r="W8" s="276"/>
      <c r="X8" s="276"/>
      <c r="Y8" s="276"/>
      <c r="Z8" s="276"/>
      <c r="AA8" s="276"/>
      <c r="AB8" s="276"/>
      <c r="AC8" s="276"/>
      <c r="AD8" s="276"/>
      <c r="AE8" s="276"/>
      <c r="AF8" s="276"/>
      <c r="AG8" s="276"/>
      <c r="AH8" s="276"/>
    </row>
    <row r="9" spans="1:34" ht="27">
      <c r="A9" s="265"/>
      <c r="B9" s="256"/>
      <c r="C9" s="265"/>
      <c r="D9" s="256"/>
      <c r="E9" s="338"/>
      <c r="F9" s="157" t="s">
        <v>508</v>
      </c>
      <c r="G9" s="34">
        <v>0</v>
      </c>
      <c r="H9" s="34">
        <v>4</v>
      </c>
      <c r="I9" s="341"/>
      <c r="J9" s="276"/>
      <c r="K9" s="276"/>
      <c r="L9" s="276"/>
      <c r="M9" s="276"/>
      <c r="N9" s="276"/>
      <c r="O9" s="276"/>
      <c r="P9" s="276"/>
      <c r="Q9" s="276"/>
      <c r="R9" s="276"/>
      <c r="S9" s="276"/>
      <c r="T9" s="276"/>
      <c r="U9" s="276"/>
      <c r="V9" s="276"/>
      <c r="W9" s="276"/>
      <c r="X9" s="276"/>
      <c r="Y9" s="276"/>
      <c r="Z9" s="276"/>
      <c r="AA9" s="276"/>
      <c r="AB9" s="276"/>
      <c r="AC9" s="276"/>
      <c r="AD9" s="276"/>
      <c r="AE9" s="276"/>
      <c r="AF9" s="276"/>
      <c r="AG9" s="276"/>
      <c r="AH9" s="276"/>
    </row>
    <row r="10" spans="1:34" ht="38.25" customHeight="1">
      <c r="A10" s="265"/>
      <c r="B10" s="256"/>
      <c r="C10" s="265"/>
      <c r="D10" s="256"/>
      <c r="E10" s="270"/>
      <c r="F10" s="155" t="s">
        <v>93</v>
      </c>
      <c r="G10" s="30">
        <v>2</v>
      </c>
      <c r="H10" s="156">
        <v>1</v>
      </c>
      <c r="I10" s="342"/>
      <c r="J10" s="275"/>
      <c r="K10" s="275"/>
      <c r="L10" s="275"/>
      <c r="M10" s="275"/>
      <c r="N10" s="275"/>
      <c r="O10" s="275"/>
      <c r="P10" s="275"/>
      <c r="Q10" s="275"/>
      <c r="R10" s="275"/>
      <c r="S10" s="275"/>
      <c r="T10" s="275"/>
      <c r="U10" s="275"/>
      <c r="V10" s="275"/>
      <c r="W10" s="275"/>
      <c r="X10" s="275"/>
      <c r="Y10" s="275"/>
      <c r="Z10" s="275"/>
      <c r="AA10" s="275"/>
      <c r="AB10" s="275"/>
      <c r="AC10" s="275"/>
      <c r="AD10" s="275"/>
      <c r="AE10" s="275"/>
      <c r="AF10" s="275"/>
      <c r="AG10" s="275"/>
      <c r="AH10" s="275"/>
    </row>
    <row r="11" spans="1:34" ht="46.5" customHeight="1">
      <c r="A11" s="265"/>
      <c r="B11" s="256"/>
      <c r="C11" s="265"/>
      <c r="D11" s="256"/>
      <c r="E11" s="334" t="s">
        <v>35</v>
      </c>
      <c r="F11" s="334" t="s">
        <v>385</v>
      </c>
      <c r="G11" s="325" t="s">
        <v>28</v>
      </c>
      <c r="H11" s="336">
        <v>4</v>
      </c>
      <c r="I11" s="38" t="s">
        <v>251</v>
      </c>
      <c r="J11" s="39"/>
      <c r="K11" s="39"/>
      <c r="L11" s="39"/>
      <c r="M11" s="39"/>
      <c r="N11" s="39">
        <v>6000000</v>
      </c>
      <c r="O11" s="39">
        <f>SUM(J11:N11)</f>
        <v>6000000</v>
      </c>
      <c r="P11" s="39">
        <f>J11*1.03</f>
        <v>0</v>
      </c>
      <c r="Q11" s="39">
        <f aca="true" t="shared" si="1" ref="Q11:T13">K11*1.03</f>
        <v>0</v>
      </c>
      <c r="R11" s="39">
        <f t="shared" si="1"/>
        <v>0</v>
      </c>
      <c r="S11" s="39">
        <f t="shared" si="1"/>
        <v>0</v>
      </c>
      <c r="T11" s="39">
        <f t="shared" si="1"/>
        <v>6180000</v>
      </c>
      <c r="U11" s="39">
        <f>SUM(P11:T11)</f>
        <v>6180000</v>
      </c>
      <c r="V11" s="39">
        <f aca="true" t="shared" si="2" ref="V11:Z13">P11*1.03</f>
        <v>0</v>
      </c>
      <c r="W11" s="39">
        <f t="shared" si="2"/>
        <v>0</v>
      </c>
      <c r="X11" s="39">
        <f t="shared" si="2"/>
        <v>0</v>
      </c>
      <c r="Y11" s="39">
        <f t="shared" si="2"/>
        <v>0</v>
      </c>
      <c r="Z11" s="39">
        <f t="shared" si="2"/>
        <v>6365400</v>
      </c>
      <c r="AA11" s="39">
        <f>SUM(V11:Z11)</f>
        <v>6365400</v>
      </c>
      <c r="AB11" s="39">
        <f aca="true" t="shared" si="3" ref="AB11:AF13">V11*1.03</f>
        <v>0</v>
      </c>
      <c r="AC11" s="39">
        <f t="shared" si="3"/>
        <v>0</v>
      </c>
      <c r="AD11" s="39">
        <f t="shared" si="3"/>
        <v>0</v>
      </c>
      <c r="AE11" s="39">
        <f t="shared" si="3"/>
        <v>0</v>
      </c>
      <c r="AF11" s="39">
        <f t="shared" si="3"/>
        <v>6556362</v>
      </c>
      <c r="AG11" s="39">
        <f>SUM(AB11:AF11)</f>
        <v>6556362</v>
      </c>
      <c r="AH11" s="40">
        <f>O11+U11+AA11+AG11</f>
        <v>25101762</v>
      </c>
    </row>
    <row r="12" spans="1:34" ht="27.75" customHeight="1">
      <c r="A12" s="265"/>
      <c r="B12" s="256"/>
      <c r="C12" s="265"/>
      <c r="D12" s="256"/>
      <c r="E12" s="335"/>
      <c r="F12" s="335"/>
      <c r="G12" s="326"/>
      <c r="H12" s="337"/>
      <c r="I12" s="41" t="s">
        <v>273</v>
      </c>
      <c r="J12" s="40"/>
      <c r="K12" s="40"/>
      <c r="L12" s="40"/>
      <c r="M12" s="40"/>
      <c r="N12" s="40">
        <v>1500000</v>
      </c>
      <c r="O12" s="39">
        <f>SUM(J12:N12)</f>
        <v>1500000</v>
      </c>
      <c r="P12" s="39">
        <f>J12*1.03</f>
        <v>0</v>
      </c>
      <c r="Q12" s="39">
        <f t="shared" si="1"/>
        <v>0</v>
      </c>
      <c r="R12" s="39">
        <f t="shared" si="1"/>
        <v>0</v>
      </c>
      <c r="S12" s="39">
        <f t="shared" si="1"/>
        <v>0</v>
      </c>
      <c r="T12" s="39">
        <f t="shared" si="1"/>
        <v>1545000</v>
      </c>
      <c r="U12" s="39">
        <f>SUM(P12:T12)</f>
        <v>1545000</v>
      </c>
      <c r="V12" s="39">
        <f t="shared" si="2"/>
        <v>0</v>
      </c>
      <c r="W12" s="39">
        <f t="shared" si="2"/>
        <v>0</v>
      </c>
      <c r="X12" s="39">
        <f t="shared" si="2"/>
        <v>0</v>
      </c>
      <c r="Y12" s="39">
        <f t="shared" si="2"/>
        <v>0</v>
      </c>
      <c r="Z12" s="39">
        <f t="shared" si="2"/>
        <v>1591350</v>
      </c>
      <c r="AA12" s="39">
        <f>SUM(V12:Z12)</f>
        <v>1591350</v>
      </c>
      <c r="AB12" s="39">
        <f t="shared" si="3"/>
        <v>0</v>
      </c>
      <c r="AC12" s="39">
        <f t="shared" si="3"/>
        <v>0</v>
      </c>
      <c r="AD12" s="39">
        <f t="shared" si="3"/>
        <v>0</v>
      </c>
      <c r="AE12" s="39">
        <f t="shared" si="3"/>
        <v>0</v>
      </c>
      <c r="AF12" s="39">
        <f t="shared" si="3"/>
        <v>1639090.5</v>
      </c>
      <c r="AG12" s="39">
        <f>SUM(AB12:AF12)</f>
        <v>1639090.5</v>
      </c>
      <c r="AH12" s="40">
        <f>O12+U12+AA12+AG12</f>
        <v>6275440.5</v>
      </c>
    </row>
    <row r="13" spans="1:34" ht="21" customHeight="1">
      <c r="A13" s="265"/>
      <c r="B13" s="256"/>
      <c r="C13" s="265"/>
      <c r="D13" s="256"/>
      <c r="E13" s="335" t="s">
        <v>386</v>
      </c>
      <c r="F13" s="33" t="s">
        <v>94</v>
      </c>
      <c r="G13" s="42">
        <v>1</v>
      </c>
      <c r="H13" s="43">
        <v>1</v>
      </c>
      <c r="I13" s="334" t="s">
        <v>252</v>
      </c>
      <c r="J13" s="331"/>
      <c r="K13" s="331"/>
      <c r="L13" s="331"/>
      <c r="M13" s="331"/>
      <c r="N13" s="274">
        <v>4000000</v>
      </c>
      <c r="O13" s="274">
        <f>SUM(J13:N15)</f>
        <v>4000000</v>
      </c>
      <c r="P13" s="253">
        <f>J13*1.03</f>
        <v>0</v>
      </c>
      <c r="Q13" s="253">
        <f t="shared" si="1"/>
        <v>0</v>
      </c>
      <c r="R13" s="253">
        <f t="shared" si="1"/>
        <v>0</v>
      </c>
      <c r="S13" s="253">
        <f t="shared" si="1"/>
        <v>0</v>
      </c>
      <c r="T13" s="253">
        <f t="shared" si="1"/>
        <v>4120000</v>
      </c>
      <c r="U13" s="274">
        <f>SUM(P13:T15)</f>
        <v>4120000</v>
      </c>
      <c r="V13" s="253">
        <f t="shared" si="2"/>
        <v>0</v>
      </c>
      <c r="W13" s="253">
        <f t="shared" si="2"/>
        <v>0</v>
      </c>
      <c r="X13" s="253">
        <f t="shared" si="2"/>
        <v>0</v>
      </c>
      <c r="Y13" s="253">
        <f t="shared" si="2"/>
        <v>0</v>
      </c>
      <c r="Z13" s="274">
        <f t="shared" si="2"/>
        <v>4243600</v>
      </c>
      <c r="AA13" s="274">
        <f>SUM(V13:Z15)</f>
        <v>4243600</v>
      </c>
      <c r="AB13" s="253">
        <f t="shared" si="3"/>
        <v>0</v>
      </c>
      <c r="AC13" s="253">
        <f t="shared" si="3"/>
        <v>0</v>
      </c>
      <c r="AD13" s="253">
        <f t="shared" si="3"/>
        <v>0</v>
      </c>
      <c r="AE13" s="253">
        <f t="shared" si="3"/>
        <v>0</v>
      </c>
      <c r="AF13" s="274">
        <f t="shared" si="3"/>
        <v>4370908</v>
      </c>
      <c r="AG13" s="274">
        <f>SUM(AB13:AF15)</f>
        <v>4370908</v>
      </c>
      <c r="AH13" s="274">
        <v>25101762</v>
      </c>
    </row>
    <row r="14" spans="1:34" ht="29.25" customHeight="1">
      <c r="A14" s="265"/>
      <c r="B14" s="256"/>
      <c r="C14" s="265"/>
      <c r="D14" s="256"/>
      <c r="E14" s="319"/>
      <c r="F14" s="33" t="s">
        <v>135</v>
      </c>
      <c r="G14" s="42">
        <v>0</v>
      </c>
      <c r="H14" s="43">
        <v>1</v>
      </c>
      <c r="I14" s="343"/>
      <c r="J14" s="332"/>
      <c r="K14" s="332"/>
      <c r="L14" s="332"/>
      <c r="M14" s="332"/>
      <c r="N14" s="276"/>
      <c r="O14" s="276"/>
      <c r="P14" s="254"/>
      <c r="Q14" s="254"/>
      <c r="R14" s="254"/>
      <c r="S14" s="254"/>
      <c r="T14" s="254"/>
      <c r="U14" s="276"/>
      <c r="V14" s="254"/>
      <c r="W14" s="254"/>
      <c r="X14" s="254"/>
      <c r="Y14" s="254"/>
      <c r="Z14" s="276"/>
      <c r="AA14" s="276"/>
      <c r="AB14" s="254"/>
      <c r="AC14" s="254"/>
      <c r="AD14" s="254"/>
      <c r="AE14" s="254"/>
      <c r="AF14" s="276"/>
      <c r="AG14" s="276"/>
      <c r="AH14" s="276"/>
    </row>
    <row r="15" spans="1:34" ht="28.5" customHeight="1">
      <c r="A15" s="265"/>
      <c r="B15" s="256"/>
      <c r="C15" s="265"/>
      <c r="D15" s="256"/>
      <c r="E15" s="319"/>
      <c r="F15" s="33" t="s">
        <v>136</v>
      </c>
      <c r="G15" s="42">
        <v>0</v>
      </c>
      <c r="H15" s="43">
        <v>1</v>
      </c>
      <c r="I15" s="335"/>
      <c r="J15" s="333"/>
      <c r="K15" s="333"/>
      <c r="L15" s="333"/>
      <c r="M15" s="333"/>
      <c r="N15" s="275"/>
      <c r="O15" s="275"/>
      <c r="P15" s="255"/>
      <c r="Q15" s="255"/>
      <c r="R15" s="255"/>
      <c r="S15" s="255"/>
      <c r="T15" s="255"/>
      <c r="U15" s="275"/>
      <c r="V15" s="255"/>
      <c r="W15" s="255"/>
      <c r="X15" s="255"/>
      <c r="Y15" s="255"/>
      <c r="Z15" s="275"/>
      <c r="AA15" s="275"/>
      <c r="AB15" s="255"/>
      <c r="AC15" s="255"/>
      <c r="AD15" s="255"/>
      <c r="AE15" s="255"/>
      <c r="AF15" s="275"/>
      <c r="AG15" s="275"/>
      <c r="AH15" s="275"/>
    </row>
    <row r="16" spans="1:34" ht="28.5" customHeight="1">
      <c r="A16" s="265"/>
      <c r="B16" s="256"/>
      <c r="C16" s="265"/>
      <c r="D16" s="256"/>
      <c r="E16" s="33" t="s">
        <v>36</v>
      </c>
      <c r="F16" s="33" t="s">
        <v>387</v>
      </c>
      <c r="G16" s="45" t="s">
        <v>28</v>
      </c>
      <c r="H16" s="45" t="s">
        <v>28</v>
      </c>
      <c r="I16" s="41" t="s">
        <v>254</v>
      </c>
      <c r="J16" s="39"/>
      <c r="K16" s="39"/>
      <c r="L16" s="39"/>
      <c r="M16" s="39"/>
      <c r="N16" s="39">
        <v>7050639</v>
      </c>
      <c r="O16" s="39">
        <f>SUM(J16:N16)</f>
        <v>7050639</v>
      </c>
      <c r="P16" s="39">
        <f>J16*1.03</f>
        <v>0</v>
      </c>
      <c r="Q16" s="39">
        <f aca="true" t="shared" si="4" ref="Q16:T17">K16*1.03</f>
        <v>0</v>
      </c>
      <c r="R16" s="39">
        <f t="shared" si="4"/>
        <v>0</v>
      </c>
      <c r="S16" s="39">
        <f t="shared" si="4"/>
        <v>0</v>
      </c>
      <c r="T16" s="39">
        <f t="shared" si="4"/>
        <v>7262158.17</v>
      </c>
      <c r="U16" s="39">
        <f>SUM(P16:T16)</f>
        <v>7262158.17</v>
      </c>
      <c r="V16" s="39">
        <f aca="true" t="shared" si="5" ref="V16:Y17">P16*1.03</f>
        <v>0</v>
      </c>
      <c r="W16" s="39">
        <f t="shared" si="5"/>
        <v>0</v>
      </c>
      <c r="X16" s="39">
        <f t="shared" si="5"/>
        <v>0</v>
      </c>
      <c r="Y16" s="39">
        <f t="shared" si="5"/>
        <v>0</v>
      </c>
      <c r="Z16" s="39">
        <f>T16*1.03</f>
        <v>7480022.9151</v>
      </c>
      <c r="AA16" s="39">
        <f>SUM(V16:Z16)</f>
        <v>7480022.9151</v>
      </c>
      <c r="AB16" s="39">
        <f aca="true" t="shared" si="6" ref="AB16:AF17">V16*1.03</f>
        <v>0</v>
      </c>
      <c r="AC16" s="39">
        <f t="shared" si="6"/>
        <v>0</v>
      </c>
      <c r="AD16" s="39">
        <f t="shared" si="6"/>
        <v>0</v>
      </c>
      <c r="AE16" s="39">
        <f t="shared" si="6"/>
        <v>0</v>
      </c>
      <c r="AF16" s="39">
        <f t="shared" si="6"/>
        <v>7704423.602553</v>
      </c>
      <c r="AG16" s="39">
        <f>SUM(AB16:AF16)</f>
        <v>7704423.602553</v>
      </c>
      <c r="AH16" s="40">
        <f>O16+U16+AA16+AG16</f>
        <v>29497243.687652998</v>
      </c>
    </row>
    <row r="17" spans="1:34" ht="13.5" customHeight="1">
      <c r="A17" s="265"/>
      <c r="B17" s="256"/>
      <c r="C17" s="265"/>
      <c r="D17" s="256"/>
      <c r="E17" s="319" t="s">
        <v>95</v>
      </c>
      <c r="F17" s="33" t="s">
        <v>388</v>
      </c>
      <c r="G17" s="45">
        <v>0</v>
      </c>
      <c r="H17" s="46">
        <v>4</v>
      </c>
      <c r="I17" s="334" t="s">
        <v>253</v>
      </c>
      <c r="J17" s="331"/>
      <c r="K17" s="331"/>
      <c r="L17" s="331"/>
      <c r="M17" s="331"/>
      <c r="N17" s="274">
        <v>27471483</v>
      </c>
      <c r="O17" s="350">
        <f>SUM(J17:N22)</f>
        <v>27471483</v>
      </c>
      <c r="P17" s="253">
        <f>J17*1.03</f>
        <v>0</v>
      </c>
      <c r="Q17" s="253">
        <f t="shared" si="4"/>
        <v>0</v>
      </c>
      <c r="R17" s="253">
        <f t="shared" si="4"/>
        <v>0</v>
      </c>
      <c r="S17" s="253">
        <f t="shared" si="4"/>
        <v>0</v>
      </c>
      <c r="T17" s="274">
        <f t="shared" si="4"/>
        <v>28295627.490000002</v>
      </c>
      <c r="U17" s="350">
        <f>SUM(P17:T22)</f>
        <v>28295627.490000002</v>
      </c>
      <c r="V17" s="253">
        <f t="shared" si="5"/>
        <v>0</v>
      </c>
      <c r="W17" s="253">
        <f t="shared" si="5"/>
        <v>0</v>
      </c>
      <c r="X17" s="253">
        <f t="shared" si="5"/>
        <v>0</v>
      </c>
      <c r="Y17" s="253">
        <f t="shared" si="5"/>
        <v>0</v>
      </c>
      <c r="Z17" s="353">
        <f>T17*1.03</f>
        <v>29144496.314700004</v>
      </c>
      <c r="AA17" s="350">
        <f>SUM(V17:Z22)</f>
        <v>29144496.314700004</v>
      </c>
      <c r="AB17" s="253">
        <f t="shared" si="6"/>
        <v>0</v>
      </c>
      <c r="AC17" s="253">
        <f t="shared" si="6"/>
        <v>0</v>
      </c>
      <c r="AD17" s="253">
        <f t="shared" si="6"/>
        <v>0</v>
      </c>
      <c r="AE17" s="253">
        <f t="shared" si="6"/>
        <v>0</v>
      </c>
      <c r="AF17" s="350">
        <f t="shared" si="6"/>
        <v>30018831.204141006</v>
      </c>
      <c r="AG17" s="350">
        <f>SUM(AB17:AF22)</f>
        <v>30018831.204141006</v>
      </c>
      <c r="AH17" s="274">
        <f>O17+U17+AA17+AG17</f>
        <v>114930438.00884101</v>
      </c>
    </row>
    <row r="18" spans="1:34" ht="12.75" customHeight="1">
      <c r="A18" s="265"/>
      <c r="B18" s="256"/>
      <c r="C18" s="265"/>
      <c r="D18" s="256"/>
      <c r="E18" s="319"/>
      <c r="F18" s="33" t="s">
        <v>389</v>
      </c>
      <c r="G18" s="47">
        <v>0</v>
      </c>
      <c r="H18" s="48">
        <v>4</v>
      </c>
      <c r="I18" s="343"/>
      <c r="J18" s="332"/>
      <c r="K18" s="332"/>
      <c r="L18" s="332"/>
      <c r="M18" s="332"/>
      <c r="N18" s="276"/>
      <c r="O18" s="351"/>
      <c r="P18" s="254"/>
      <c r="Q18" s="254"/>
      <c r="R18" s="254"/>
      <c r="S18" s="254"/>
      <c r="T18" s="276"/>
      <c r="U18" s="351"/>
      <c r="V18" s="254"/>
      <c r="W18" s="254"/>
      <c r="X18" s="254"/>
      <c r="Y18" s="254"/>
      <c r="Z18" s="354"/>
      <c r="AA18" s="351"/>
      <c r="AB18" s="254"/>
      <c r="AC18" s="254"/>
      <c r="AD18" s="254"/>
      <c r="AE18" s="254"/>
      <c r="AF18" s="351"/>
      <c r="AG18" s="351"/>
      <c r="AH18" s="276"/>
    </row>
    <row r="19" spans="1:34" ht="12.75" customHeight="1">
      <c r="A19" s="265"/>
      <c r="B19" s="256"/>
      <c r="C19" s="265"/>
      <c r="D19" s="256"/>
      <c r="E19" s="319"/>
      <c r="F19" s="33" t="s">
        <v>390</v>
      </c>
      <c r="G19" s="47">
        <v>0</v>
      </c>
      <c r="H19" s="48">
        <v>4</v>
      </c>
      <c r="I19" s="343"/>
      <c r="J19" s="332"/>
      <c r="K19" s="332"/>
      <c r="L19" s="332"/>
      <c r="M19" s="332"/>
      <c r="N19" s="276"/>
      <c r="O19" s="351"/>
      <c r="P19" s="254"/>
      <c r="Q19" s="254"/>
      <c r="R19" s="254"/>
      <c r="S19" s="254"/>
      <c r="T19" s="276"/>
      <c r="U19" s="351"/>
      <c r="V19" s="254"/>
      <c r="W19" s="254"/>
      <c r="X19" s="254"/>
      <c r="Y19" s="254"/>
      <c r="Z19" s="354"/>
      <c r="AA19" s="351"/>
      <c r="AB19" s="254"/>
      <c r="AC19" s="254"/>
      <c r="AD19" s="254"/>
      <c r="AE19" s="254"/>
      <c r="AF19" s="351"/>
      <c r="AG19" s="351"/>
      <c r="AH19" s="276"/>
    </row>
    <row r="20" spans="1:34" ht="12.75" customHeight="1">
      <c r="A20" s="265"/>
      <c r="B20" s="256"/>
      <c r="C20" s="265"/>
      <c r="D20" s="256"/>
      <c r="E20" s="319"/>
      <c r="F20" s="33" t="s">
        <v>391</v>
      </c>
      <c r="G20" s="47">
        <v>0</v>
      </c>
      <c r="H20" s="48">
        <v>4</v>
      </c>
      <c r="I20" s="343"/>
      <c r="J20" s="332"/>
      <c r="K20" s="332"/>
      <c r="L20" s="332"/>
      <c r="M20" s="332"/>
      <c r="N20" s="276"/>
      <c r="O20" s="351"/>
      <c r="P20" s="254"/>
      <c r="Q20" s="254"/>
      <c r="R20" s="254"/>
      <c r="S20" s="254"/>
      <c r="T20" s="276"/>
      <c r="U20" s="351"/>
      <c r="V20" s="254"/>
      <c r="W20" s="254"/>
      <c r="X20" s="254"/>
      <c r="Y20" s="254"/>
      <c r="Z20" s="354"/>
      <c r="AA20" s="351"/>
      <c r="AB20" s="254"/>
      <c r="AC20" s="254"/>
      <c r="AD20" s="254"/>
      <c r="AE20" s="254"/>
      <c r="AF20" s="351"/>
      <c r="AG20" s="351"/>
      <c r="AH20" s="276"/>
    </row>
    <row r="21" spans="1:34" ht="14.25" customHeight="1">
      <c r="A21" s="265"/>
      <c r="B21" s="256"/>
      <c r="C21" s="265"/>
      <c r="D21" s="256"/>
      <c r="E21" s="334" t="s">
        <v>99</v>
      </c>
      <c r="F21" s="33" t="s">
        <v>392</v>
      </c>
      <c r="G21" s="47">
        <v>0</v>
      </c>
      <c r="H21" s="48">
        <v>2</v>
      </c>
      <c r="I21" s="343"/>
      <c r="J21" s="332"/>
      <c r="K21" s="332"/>
      <c r="L21" s="332"/>
      <c r="M21" s="332"/>
      <c r="N21" s="276"/>
      <c r="O21" s="351"/>
      <c r="P21" s="254"/>
      <c r="Q21" s="254"/>
      <c r="R21" s="254"/>
      <c r="S21" s="254"/>
      <c r="T21" s="276"/>
      <c r="U21" s="351"/>
      <c r="V21" s="254"/>
      <c r="W21" s="254"/>
      <c r="X21" s="254"/>
      <c r="Y21" s="254"/>
      <c r="Z21" s="354"/>
      <c r="AA21" s="351"/>
      <c r="AB21" s="254"/>
      <c r="AC21" s="254"/>
      <c r="AD21" s="254"/>
      <c r="AE21" s="254"/>
      <c r="AF21" s="351"/>
      <c r="AG21" s="351"/>
      <c r="AH21" s="276"/>
    </row>
    <row r="22" spans="1:34" ht="14.25" customHeight="1">
      <c r="A22" s="265"/>
      <c r="B22" s="256"/>
      <c r="C22" s="265"/>
      <c r="D22" s="256"/>
      <c r="E22" s="335"/>
      <c r="F22" s="33" t="s">
        <v>393</v>
      </c>
      <c r="G22" s="47">
        <v>0</v>
      </c>
      <c r="H22" s="48" t="s">
        <v>73</v>
      </c>
      <c r="I22" s="335"/>
      <c r="J22" s="333"/>
      <c r="K22" s="333"/>
      <c r="L22" s="333"/>
      <c r="M22" s="333"/>
      <c r="N22" s="275"/>
      <c r="O22" s="352"/>
      <c r="P22" s="255"/>
      <c r="Q22" s="255"/>
      <c r="R22" s="255"/>
      <c r="S22" s="255"/>
      <c r="T22" s="275"/>
      <c r="U22" s="352"/>
      <c r="V22" s="255"/>
      <c r="W22" s="255"/>
      <c r="X22" s="255"/>
      <c r="Y22" s="255"/>
      <c r="Z22" s="355"/>
      <c r="AA22" s="352"/>
      <c r="AB22" s="255"/>
      <c r="AC22" s="255"/>
      <c r="AD22" s="255"/>
      <c r="AE22" s="255"/>
      <c r="AF22" s="352"/>
      <c r="AG22" s="352"/>
      <c r="AH22" s="275"/>
    </row>
    <row r="23" ht="9"/>
    <row r="24" ht="9">
      <c r="AH24" s="50">
        <f>SUM(AH6:AH23)</f>
        <v>245636634.76897302</v>
      </c>
    </row>
    <row r="34" ht="9"/>
    <row r="35" ht="9"/>
    <row r="36" ht="9"/>
    <row r="37" ht="9"/>
    <row r="38" ht="9"/>
    <row r="39" ht="9"/>
  </sheetData>
  <sheetProtection/>
  <mergeCells count="116">
    <mergeCell ref="D6:D22"/>
    <mergeCell ref="C6:C22"/>
    <mergeCell ref="AG17:AG22"/>
    <mergeCell ref="AH17:AH22"/>
    <mergeCell ref="AA17:AA22"/>
    <mergeCell ref="AB17:AB22"/>
    <mergeCell ref="AC17:AC22"/>
    <mergeCell ref="AD17:AD22"/>
    <mergeCell ref="AE17:AE22"/>
    <mergeCell ref="AF17:AF22"/>
    <mergeCell ref="U17:U22"/>
    <mergeCell ref="V17:V22"/>
    <mergeCell ref="W17:W22"/>
    <mergeCell ref="X17:X22"/>
    <mergeCell ref="Y17:Y22"/>
    <mergeCell ref="Z17:Z22"/>
    <mergeCell ref="O17:O22"/>
    <mergeCell ref="P17:P22"/>
    <mergeCell ref="Q17:Q22"/>
    <mergeCell ref="R17:R22"/>
    <mergeCell ref="S17:S22"/>
    <mergeCell ref="T17:T22"/>
    <mergeCell ref="AC13:AC15"/>
    <mergeCell ref="AD13:AD15"/>
    <mergeCell ref="AE13:AE15"/>
    <mergeCell ref="AF13:AF15"/>
    <mergeCell ref="AG13:AG15"/>
    <mergeCell ref="AH13:AH15"/>
    <mergeCell ref="W13:W15"/>
    <mergeCell ref="X13:X15"/>
    <mergeCell ref="Y13:Y15"/>
    <mergeCell ref="Z13:Z15"/>
    <mergeCell ref="AA13:AA15"/>
    <mergeCell ref="AB13:AB15"/>
    <mergeCell ref="Q13:Q15"/>
    <mergeCell ref="R13:R15"/>
    <mergeCell ref="S13:S15"/>
    <mergeCell ref="T13:T15"/>
    <mergeCell ref="U13:U15"/>
    <mergeCell ref="V13:V15"/>
    <mergeCell ref="AG6:AG10"/>
    <mergeCell ref="AH6:AH10"/>
    <mergeCell ref="I13:I15"/>
    <mergeCell ref="J13:J15"/>
    <mergeCell ref="K13:K15"/>
    <mergeCell ref="L13:L15"/>
    <mergeCell ref="M13:M15"/>
    <mergeCell ref="N13:N15"/>
    <mergeCell ref="O13:O15"/>
    <mergeCell ref="P13:P15"/>
    <mergeCell ref="AA6:AA10"/>
    <mergeCell ref="AB6:AB10"/>
    <mergeCell ref="AC6:AC10"/>
    <mergeCell ref="AD6:AD10"/>
    <mergeCell ref="AE6:AE10"/>
    <mergeCell ref="AF6:AF10"/>
    <mergeCell ref="U6:U10"/>
    <mergeCell ref="V6:V10"/>
    <mergeCell ref="W6:W10"/>
    <mergeCell ref="X6:X10"/>
    <mergeCell ref="Y6:Y10"/>
    <mergeCell ref="Z6:Z10"/>
    <mergeCell ref="I1:I5"/>
    <mergeCell ref="O3:O5"/>
    <mergeCell ref="T3:T5"/>
    <mergeCell ref="O6:O10"/>
    <mergeCell ref="P6:P10"/>
    <mergeCell ref="Q6:Q10"/>
    <mergeCell ref="R6:R10"/>
    <mergeCell ref="S6:S10"/>
    <mergeCell ref="T6:T10"/>
    <mergeCell ref="M6:M10"/>
    <mergeCell ref="A1:A5"/>
    <mergeCell ref="B1:B5"/>
    <mergeCell ref="E1:E5"/>
    <mergeCell ref="F1:F5"/>
    <mergeCell ref="G1:G5"/>
    <mergeCell ref="H1:H5"/>
    <mergeCell ref="D1:D5"/>
    <mergeCell ref="C1:C5"/>
    <mergeCell ref="AF3:AF5"/>
    <mergeCell ref="J1:O1"/>
    <mergeCell ref="P1:U1"/>
    <mergeCell ref="V1:AA1"/>
    <mergeCell ref="AB1:AG1"/>
    <mergeCell ref="AG3:AG5"/>
    <mergeCell ref="L17:L22"/>
    <mergeCell ref="AH1:AH5"/>
    <mergeCell ref="J2:O2"/>
    <mergeCell ref="P2:U2"/>
    <mergeCell ref="V2:AA2"/>
    <mergeCell ref="AB2:AG2"/>
    <mergeCell ref="N3:N5"/>
    <mergeCell ref="U3:U5"/>
    <mergeCell ref="Z3:Z5"/>
    <mergeCell ref="AA3:AA5"/>
    <mergeCell ref="A6:A22"/>
    <mergeCell ref="E6:E10"/>
    <mergeCell ref="I6:I10"/>
    <mergeCell ref="J6:J10"/>
    <mergeCell ref="B6:B22"/>
    <mergeCell ref="E21:E22"/>
    <mergeCell ref="E13:E15"/>
    <mergeCell ref="E17:E20"/>
    <mergeCell ref="I17:I22"/>
    <mergeCell ref="J17:J22"/>
    <mergeCell ref="N6:N10"/>
    <mergeCell ref="M17:M22"/>
    <mergeCell ref="N17:N22"/>
    <mergeCell ref="E11:E12"/>
    <mergeCell ref="F11:F12"/>
    <mergeCell ref="G11:G12"/>
    <mergeCell ref="H11:H12"/>
    <mergeCell ref="K6:K10"/>
    <mergeCell ref="L6:L10"/>
    <mergeCell ref="K17:K2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H13"/>
  <sheetViews>
    <sheetView zoomScale="150" zoomScaleNormal="150" zoomScalePageLayoutView="0" workbookViewId="0" topLeftCell="A1">
      <selection activeCell="F18" sqref="F18"/>
    </sheetView>
  </sheetViews>
  <sheetFormatPr defaultColWidth="11.421875" defaultRowHeight="15"/>
  <cols>
    <col min="1" max="1" width="3.28125" style="21" customWidth="1"/>
    <col min="2" max="2" width="3.140625" style="21" customWidth="1"/>
    <col min="3" max="3" width="2.57421875" style="21" customWidth="1"/>
    <col min="4" max="4" width="2.28125" style="21" customWidth="1"/>
    <col min="5" max="5" width="15.8515625" style="21" customWidth="1"/>
    <col min="6" max="6" width="21.57421875" style="21" customWidth="1"/>
    <col min="7" max="8" width="6.00390625" style="49" bestFit="1" customWidth="1"/>
    <col min="9" max="9" width="10.140625" style="21" customWidth="1"/>
    <col min="10" max="13" width="11.421875" style="21" customWidth="1"/>
    <col min="14" max="14" width="14.57421875" style="21" bestFit="1" customWidth="1"/>
    <col min="15" max="15" width="15.57421875" style="21" bestFit="1" customWidth="1"/>
    <col min="16" max="19" width="11.421875" style="21" customWidth="1"/>
    <col min="20" max="20" width="12.421875" style="21" customWidth="1"/>
    <col min="21" max="21" width="12.140625" style="21" customWidth="1"/>
    <col min="22" max="25" width="11.421875" style="21" customWidth="1"/>
    <col min="26" max="26" width="12.28125" style="21" customWidth="1"/>
    <col min="27" max="27" width="12.00390625" style="21" customWidth="1"/>
    <col min="28" max="31" width="11.421875" style="21" customWidth="1"/>
    <col min="32" max="32" width="12.28125" style="21" customWidth="1"/>
    <col min="33" max="33" width="12.140625" style="21" customWidth="1"/>
    <col min="34" max="34" width="13.00390625" style="21" customWidth="1"/>
    <col min="35" max="16384" width="11.421875" style="21" customWidth="1"/>
  </cols>
  <sheetData>
    <row r="1" spans="1:34" ht="15" customHeight="1">
      <c r="A1" s="312" t="s">
        <v>505</v>
      </c>
      <c r="B1" s="312" t="s">
        <v>7</v>
      </c>
      <c r="C1" s="312" t="s">
        <v>1</v>
      </c>
      <c r="D1" s="309" t="s">
        <v>2</v>
      </c>
      <c r="E1" s="290" t="s">
        <v>8</v>
      </c>
      <c r="F1" s="290" t="s">
        <v>412</v>
      </c>
      <c r="G1" s="245" t="s">
        <v>10</v>
      </c>
      <c r="H1" s="245" t="s">
        <v>11</v>
      </c>
      <c r="I1" s="253" t="s">
        <v>319</v>
      </c>
      <c r="J1" s="235" t="s">
        <v>221</v>
      </c>
      <c r="K1" s="235"/>
      <c r="L1" s="235"/>
      <c r="M1" s="235"/>
      <c r="N1" s="235"/>
      <c r="O1" s="236"/>
      <c r="P1" s="234" t="s">
        <v>222</v>
      </c>
      <c r="Q1" s="235"/>
      <c r="R1" s="235"/>
      <c r="S1" s="235"/>
      <c r="T1" s="235"/>
      <c r="U1" s="236"/>
      <c r="V1" s="234" t="s">
        <v>223</v>
      </c>
      <c r="W1" s="235"/>
      <c r="X1" s="235"/>
      <c r="Y1" s="235"/>
      <c r="Z1" s="235"/>
      <c r="AA1" s="236"/>
      <c r="AB1" s="234" t="s">
        <v>224</v>
      </c>
      <c r="AC1" s="235"/>
      <c r="AD1" s="235"/>
      <c r="AE1" s="235"/>
      <c r="AF1" s="235"/>
      <c r="AG1" s="236"/>
      <c r="AH1" s="261" t="s">
        <v>225</v>
      </c>
    </row>
    <row r="2" spans="1:34" ht="12.75" customHeight="1">
      <c r="A2" s="313"/>
      <c r="B2" s="313"/>
      <c r="C2" s="313"/>
      <c r="D2" s="310"/>
      <c r="E2" s="291"/>
      <c r="F2" s="291"/>
      <c r="G2" s="246"/>
      <c r="H2" s="246"/>
      <c r="I2" s="254"/>
      <c r="J2" s="238" t="s">
        <v>228</v>
      </c>
      <c r="K2" s="238"/>
      <c r="L2" s="238"/>
      <c r="M2" s="238"/>
      <c r="N2" s="238"/>
      <c r="O2" s="239"/>
      <c r="P2" s="237" t="s">
        <v>228</v>
      </c>
      <c r="Q2" s="238"/>
      <c r="R2" s="238"/>
      <c r="S2" s="238"/>
      <c r="T2" s="238"/>
      <c r="U2" s="239"/>
      <c r="V2" s="237" t="s">
        <v>228</v>
      </c>
      <c r="W2" s="238"/>
      <c r="X2" s="238"/>
      <c r="Y2" s="238"/>
      <c r="Z2" s="238"/>
      <c r="AA2" s="239"/>
      <c r="AB2" s="237" t="s">
        <v>228</v>
      </c>
      <c r="AC2" s="238"/>
      <c r="AD2" s="238"/>
      <c r="AE2" s="238"/>
      <c r="AF2" s="238"/>
      <c r="AG2" s="239"/>
      <c r="AH2" s="262"/>
    </row>
    <row r="3" spans="1:34" ht="9">
      <c r="A3" s="313"/>
      <c r="B3" s="313"/>
      <c r="C3" s="313"/>
      <c r="D3" s="310"/>
      <c r="E3" s="291"/>
      <c r="F3" s="291"/>
      <c r="G3" s="246"/>
      <c r="H3" s="246"/>
      <c r="I3" s="254"/>
      <c r="J3" s="22" t="s">
        <v>207</v>
      </c>
      <c r="K3" s="23"/>
      <c r="L3" s="23"/>
      <c r="M3" s="23"/>
      <c r="N3" s="240" t="s">
        <v>208</v>
      </c>
      <c r="O3" s="242" t="s">
        <v>220</v>
      </c>
      <c r="P3" s="22" t="s">
        <v>207</v>
      </c>
      <c r="Q3" s="23"/>
      <c r="R3" s="23"/>
      <c r="S3" s="23"/>
      <c r="T3" s="240" t="s">
        <v>208</v>
      </c>
      <c r="U3" s="242" t="s">
        <v>220</v>
      </c>
      <c r="V3" s="22" t="s">
        <v>207</v>
      </c>
      <c r="W3" s="23"/>
      <c r="X3" s="23"/>
      <c r="Y3" s="23"/>
      <c r="Z3" s="240" t="s">
        <v>208</v>
      </c>
      <c r="AA3" s="242" t="s">
        <v>220</v>
      </c>
      <c r="AB3" s="22" t="s">
        <v>207</v>
      </c>
      <c r="AC3" s="23"/>
      <c r="AD3" s="23"/>
      <c r="AE3" s="23"/>
      <c r="AF3" s="240" t="s">
        <v>208</v>
      </c>
      <c r="AG3" s="242" t="s">
        <v>220</v>
      </c>
      <c r="AH3" s="262"/>
    </row>
    <row r="4" spans="1:34" ht="9">
      <c r="A4" s="313"/>
      <c r="B4" s="313"/>
      <c r="C4" s="313"/>
      <c r="D4" s="310"/>
      <c r="E4" s="291"/>
      <c r="F4" s="291"/>
      <c r="G4" s="246"/>
      <c r="H4" s="246"/>
      <c r="I4" s="254"/>
      <c r="J4" s="24" t="s">
        <v>210</v>
      </c>
      <c r="K4" s="25"/>
      <c r="L4" s="25" t="s">
        <v>211</v>
      </c>
      <c r="M4" s="25"/>
      <c r="N4" s="241"/>
      <c r="O4" s="243"/>
      <c r="P4" s="24" t="s">
        <v>210</v>
      </c>
      <c r="Q4" s="25"/>
      <c r="R4" s="25" t="s">
        <v>211</v>
      </c>
      <c r="S4" s="25"/>
      <c r="T4" s="241"/>
      <c r="U4" s="243"/>
      <c r="V4" s="24" t="s">
        <v>210</v>
      </c>
      <c r="W4" s="25"/>
      <c r="X4" s="25" t="s">
        <v>211</v>
      </c>
      <c r="Y4" s="25"/>
      <c r="Z4" s="241"/>
      <c r="AA4" s="243"/>
      <c r="AB4" s="24" t="s">
        <v>210</v>
      </c>
      <c r="AC4" s="25"/>
      <c r="AD4" s="25" t="s">
        <v>211</v>
      </c>
      <c r="AE4" s="25"/>
      <c r="AF4" s="241"/>
      <c r="AG4" s="243"/>
      <c r="AH4" s="262"/>
    </row>
    <row r="5" spans="1:34" ht="36">
      <c r="A5" s="314"/>
      <c r="B5" s="314"/>
      <c r="C5" s="314"/>
      <c r="D5" s="311"/>
      <c r="E5" s="292"/>
      <c r="F5" s="292"/>
      <c r="G5" s="247"/>
      <c r="H5" s="247"/>
      <c r="I5" s="255"/>
      <c r="J5" s="26" t="s">
        <v>212</v>
      </c>
      <c r="K5" s="27" t="s">
        <v>226</v>
      </c>
      <c r="L5" s="27" t="s">
        <v>227</v>
      </c>
      <c r="M5" s="27" t="s">
        <v>209</v>
      </c>
      <c r="N5" s="287"/>
      <c r="O5" s="244"/>
      <c r="P5" s="26" t="s">
        <v>212</v>
      </c>
      <c r="Q5" s="27" t="s">
        <v>226</v>
      </c>
      <c r="R5" s="27" t="s">
        <v>227</v>
      </c>
      <c r="S5" s="27" t="s">
        <v>209</v>
      </c>
      <c r="T5" s="287"/>
      <c r="U5" s="244"/>
      <c r="V5" s="26" t="s">
        <v>212</v>
      </c>
      <c r="W5" s="27" t="s">
        <v>226</v>
      </c>
      <c r="X5" s="27" t="s">
        <v>227</v>
      </c>
      <c r="Y5" s="27" t="s">
        <v>209</v>
      </c>
      <c r="Z5" s="287"/>
      <c r="AA5" s="244"/>
      <c r="AB5" s="26" t="s">
        <v>212</v>
      </c>
      <c r="AC5" s="27" t="s">
        <v>226</v>
      </c>
      <c r="AD5" s="27" t="s">
        <v>227</v>
      </c>
      <c r="AE5" s="27" t="s">
        <v>209</v>
      </c>
      <c r="AF5" s="287"/>
      <c r="AG5" s="244"/>
      <c r="AH5" s="263"/>
    </row>
    <row r="6" spans="1:34" ht="18">
      <c r="A6" s="265" t="s">
        <v>0</v>
      </c>
      <c r="B6" s="256" t="s">
        <v>3</v>
      </c>
      <c r="C6" s="265" t="s">
        <v>534</v>
      </c>
      <c r="D6" s="256" t="s">
        <v>12</v>
      </c>
      <c r="E6" s="357" t="s">
        <v>96</v>
      </c>
      <c r="F6" s="158" t="s">
        <v>404</v>
      </c>
      <c r="G6" s="159">
        <v>1</v>
      </c>
      <c r="H6" s="159" t="s">
        <v>28</v>
      </c>
      <c r="I6" s="296" t="s">
        <v>256</v>
      </c>
      <c r="J6" s="350"/>
      <c r="K6" s="350"/>
      <c r="L6" s="350"/>
      <c r="M6" s="350"/>
      <c r="N6" s="350">
        <v>40000000</v>
      </c>
      <c r="O6" s="350">
        <f>SUM(J6:N12)</f>
        <v>40000000</v>
      </c>
      <c r="P6" s="350">
        <f>J6*1.03</f>
        <v>0</v>
      </c>
      <c r="Q6" s="350">
        <f>K6*1.03</f>
        <v>0</v>
      </c>
      <c r="R6" s="350">
        <f>L6*1.03</f>
        <v>0</v>
      </c>
      <c r="S6" s="350">
        <f>M6*1.03</f>
        <v>0</v>
      </c>
      <c r="T6" s="350">
        <f>N6*1.03</f>
        <v>41200000</v>
      </c>
      <c r="U6" s="350">
        <f>SUM(P6:T12)</f>
        <v>41200000</v>
      </c>
      <c r="V6" s="350">
        <f>P6*1.03</f>
        <v>0</v>
      </c>
      <c r="W6" s="350">
        <f>Q6*1.03</f>
        <v>0</v>
      </c>
      <c r="X6" s="350">
        <f>R6*1.03</f>
        <v>0</v>
      </c>
      <c r="Y6" s="350">
        <f>S6*1.03</f>
        <v>0</v>
      </c>
      <c r="Z6" s="350">
        <f>T6*1.03</f>
        <v>42436000</v>
      </c>
      <c r="AA6" s="350">
        <f>SUM(V6:Z12)</f>
        <v>42436000</v>
      </c>
      <c r="AB6" s="350">
        <f>V6*1.03</f>
        <v>0</v>
      </c>
      <c r="AC6" s="350">
        <f>W6*1.03</f>
        <v>0</v>
      </c>
      <c r="AD6" s="350">
        <f>X6*1.03</f>
        <v>0</v>
      </c>
      <c r="AE6" s="350">
        <f>Y6*1.03</f>
        <v>0</v>
      </c>
      <c r="AF6" s="350">
        <f>Z6*1.03</f>
        <v>43709080</v>
      </c>
      <c r="AG6" s="350">
        <f>SUM(AB6:AF12)</f>
        <v>43709080</v>
      </c>
      <c r="AH6" s="350">
        <f>O6+U6+AA6+AG6</f>
        <v>167345080</v>
      </c>
    </row>
    <row r="7" spans="1:34" ht="18">
      <c r="A7" s="265"/>
      <c r="B7" s="256"/>
      <c r="C7" s="265"/>
      <c r="D7" s="256"/>
      <c r="E7" s="358"/>
      <c r="F7" s="160" t="s">
        <v>405</v>
      </c>
      <c r="G7" s="161" t="s">
        <v>28</v>
      </c>
      <c r="H7" s="161" t="s">
        <v>28</v>
      </c>
      <c r="I7" s="297"/>
      <c r="J7" s="351"/>
      <c r="K7" s="351"/>
      <c r="L7" s="351"/>
      <c r="M7" s="351"/>
      <c r="N7" s="351"/>
      <c r="O7" s="351"/>
      <c r="P7" s="351"/>
      <c r="Q7" s="351"/>
      <c r="R7" s="351"/>
      <c r="S7" s="351"/>
      <c r="T7" s="351"/>
      <c r="U7" s="351"/>
      <c r="V7" s="351"/>
      <c r="W7" s="351"/>
      <c r="X7" s="351"/>
      <c r="Y7" s="351"/>
      <c r="Z7" s="351"/>
      <c r="AA7" s="351"/>
      <c r="AB7" s="351"/>
      <c r="AC7" s="351"/>
      <c r="AD7" s="351"/>
      <c r="AE7" s="351"/>
      <c r="AF7" s="351"/>
      <c r="AG7" s="351"/>
      <c r="AH7" s="351"/>
    </row>
    <row r="8" spans="1:34" ht="18">
      <c r="A8" s="265"/>
      <c r="B8" s="256"/>
      <c r="C8" s="265"/>
      <c r="D8" s="256"/>
      <c r="E8" s="358"/>
      <c r="F8" s="160" t="s">
        <v>406</v>
      </c>
      <c r="G8" s="161" t="s">
        <v>28</v>
      </c>
      <c r="H8" s="161" t="s">
        <v>28</v>
      </c>
      <c r="I8" s="297"/>
      <c r="J8" s="351"/>
      <c r="K8" s="351"/>
      <c r="L8" s="351"/>
      <c r="M8" s="351"/>
      <c r="N8" s="351"/>
      <c r="O8" s="351"/>
      <c r="P8" s="351"/>
      <c r="Q8" s="351"/>
      <c r="R8" s="351"/>
      <c r="S8" s="351"/>
      <c r="T8" s="351"/>
      <c r="U8" s="351"/>
      <c r="V8" s="351"/>
      <c r="W8" s="351"/>
      <c r="X8" s="351"/>
      <c r="Y8" s="351"/>
      <c r="Z8" s="351"/>
      <c r="AA8" s="351"/>
      <c r="AB8" s="351"/>
      <c r="AC8" s="351"/>
      <c r="AD8" s="351"/>
      <c r="AE8" s="351"/>
      <c r="AF8" s="351"/>
      <c r="AG8" s="351"/>
      <c r="AH8" s="351"/>
    </row>
    <row r="9" spans="1:34" ht="18">
      <c r="A9" s="265"/>
      <c r="B9" s="256"/>
      <c r="C9" s="265"/>
      <c r="D9" s="256"/>
      <c r="E9" s="356" t="s">
        <v>37</v>
      </c>
      <c r="F9" s="166" t="s">
        <v>407</v>
      </c>
      <c r="G9" s="161" t="s">
        <v>28</v>
      </c>
      <c r="H9" s="161" t="s">
        <v>28</v>
      </c>
      <c r="I9" s="297"/>
      <c r="J9" s="351"/>
      <c r="K9" s="351"/>
      <c r="L9" s="351"/>
      <c r="M9" s="351"/>
      <c r="N9" s="351"/>
      <c r="O9" s="351"/>
      <c r="P9" s="351"/>
      <c r="Q9" s="351"/>
      <c r="R9" s="351"/>
      <c r="S9" s="351"/>
      <c r="T9" s="351"/>
      <c r="U9" s="351"/>
      <c r="V9" s="351"/>
      <c r="W9" s="351"/>
      <c r="X9" s="351"/>
      <c r="Y9" s="351"/>
      <c r="Z9" s="351"/>
      <c r="AA9" s="351"/>
      <c r="AB9" s="351"/>
      <c r="AC9" s="351"/>
      <c r="AD9" s="351"/>
      <c r="AE9" s="351"/>
      <c r="AF9" s="351"/>
      <c r="AG9" s="351"/>
      <c r="AH9" s="351"/>
    </row>
    <row r="10" spans="1:34" ht="36">
      <c r="A10" s="265"/>
      <c r="B10" s="256"/>
      <c r="C10" s="265"/>
      <c r="D10" s="256"/>
      <c r="E10" s="356"/>
      <c r="F10" s="166" t="s">
        <v>408</v>
      </c>
      <c r="G10" s="161" t="s">
        <v>28</v>
      </c>
      <c r="H10" s="162" t="s">
        <v>28</v>
      </c>
      <c r="I10" s="297"/>
      <c r="J10" s="351"/>
      <c r="K10" s="351"/>
      <c r="L10" s="351"/>
      <c r="M10" s="351"/>
      <c r="N10" s="351"/>
      <c r="O10" s="351"/>
      <c r="P10" s="351"/>
      <c r="Q10" s="351"/>
      <c r="R10" s="351"/>
      <c r="S10" s="351"/>
      <c r="T10" s="351"/>
      <c r="U10" s="351"/>
      <c r="V10" s="351"/>
      <c r="W10" s="351"/>
      <c r="X10" s="351"/>
      <c r="Y10" s="351"/>
      <c r="Z10" s="351"/>
      <c r="AA10" s="351"/>
      <c r="AB10" s="351"/>
      <c r="AC10" s="351"/>
      <c r="AD10" s="351"/>
      <c r="AE10" s="351"/>
      <c r="AF10" s="351"/>
      <c r="AG10" s="351"/>
      <c r="AH10" s="351"/>
    </row>
    <row r="11" spans="1:34" ht="9">
      <c r="A11" s="265"/>
      <c r="B11" s="256"/>
      <c r="C11" s="265"/>
      <c r="D11" s="256"/>
      <c r="E11" s="356" t="s">
        <v>38</v>
      </c>
      <c r="F11" s="95" t="s">
        <v>409</v>
      </c>
      <c r="G11" s="161" t="s">
        <v>28</v>
      </c>
      <c r="H11" s="162">
        <v>1</v>
      </c>
      <c r="I11" s="297"/>
      <c r="J11" s="351"/>
      <c r="K11" s="351"/>
      <c r="L11" s="351"/>
      <c r="M11" s="351"/>
      <c r="N11" s="351"/>
      <c r="O11" s="351"/>
      <c r="P11" s="351"/>
      <c r="Q11" s="351"/>
      <c r="R11" s="351"/>
      <c r="S11" s="351"/>
      <c r="T11" s="351"/>
      <c r="U11" s="351"/>
      <c r="V11" s="351"/>
      <c r="W11" s="351"/>
      <c r="X11" s="351"/>
      <c r="Y11" s="351"/>
      <c r="Z11" s="351"/>
      <c r="AA11" s="351"/>
      <c r="AB11" s="351"/>
      <c r="AC11" s="351"/>
      <c r="AD11" s="351"/>
      <c r="AE11" s="351"/>
      <c r="AF11" s="351"/>
      <c r="AG11" s="351"/>
      <c r="AH11" s="351"/>
    </row>
    <row r="12" spans="1:34" ht="18">
      <c r="A12" s="265"/>
      <c r="B12" s="256"/>
      <c r="C12" s="265"/>
      <c r="D12" s="256"/>
      <c r="E12" s="356"/>
      <c r="F12" s="95" t="s">
        <v>410</v>
      </c>
      <c r="G12" s="161">
        <v>0</v>
      </c>
      <c r="H12" s="163">
        <v>1</v>
      </c>
      <c r="I12" s="359"/>
      <c r="J12" s="352"/>
      <c r="K12" s="352"/>
      <c r="L12" s="352"/>
      <c r="M12" s="352"/>
      <c r="N12" s="352"/>
      <c r="O12" s="352"/>
      <c r="P12" s="352"/>
      <c r="Q12" s="352"/>
      <c r="R12" s="352"/>
      <c r="S12" s="352"/>
      <c r="T12" s="352"/>
      <c r="U12" s="352"/>
      <c r="V12" s="352"/>
      <c r="W12" s="352"/>
      <c r="X12" s="352"/>
      <c r="Y12" s="352"/>
      <c r="Z12" s="352"/>
      <c r="AA12" s="352"/>
      <c r="AB12" s="352"/>
      <c r="AC12" s="352"/>
      <c r="AD12" s="352"/>
      <c r="AE12" s="352"/>
      <c r="AF12" s="352"/>
      <c r="AG12" s="352"/>
      <c r="AH12" s="352"/>
    </row>
    <row r="13" spans="1:34" ht="36.75" customHeight="1">
      <c r="A13" s="265"/>
      <c r="B13" s="256"/>
      <c r="C13" s="265"/>
      <c r="D13" s="256"/>
      <c r="E13" s="164" t="s">
        <v>137</v>
      </c>
      <c r="F13" s="164" t="s">
        <v>411</v>
      </c>
      <c r="G13" s="42">
        <v>95</v>
      </c>
      <c r="H13" s="42" t="s">
        <v>28</v>
      </c>
      <c r="I13" s="67" t="s">
        <v>255</v>
      </c>
      <c r="J13" s="165"/>
      <c r="K13" s="165"/>
      <c r="L13" s="165"/>
      <c r="M13" s="165"/>
      <c r="N13" s="165">
        <v>30000000</v>
      </c>
      <c r="O13" s="165">
        <f>SUM(J13:N13)</f>
        <v>30000000</v>
      </c>
      <c r="P13" s="165">
        <f>J13*1.03</f>
        <v>0</v>
      </c>
      <c r="Q13" s="165">
        <f>K13*1.03</f>
        <v>0</v>
      </c>
      <c r="R13" s="165">
        <f>L13*1.03</f>
        <v>0</v>
      </c>
      <c r="S13" s="165">
        <f>M13*1.03</f>
        <v>0</v>
      </c>
      <c r="T13" s="165">
        <f>N13*1.03</f>
        <v>30900000</v>
      </c>
      <c r="U13" s="165">
        <f>SUM(P13:T13)</f>
        <v>30900000</v>
      </c>
      <c r="V13" s="165">
        <f>P13*1.03</f>
        <v>0</v>
      </c>
      <c r="W13" s="165">
        <f>Q13*1.03</f>
        <v>0</v>
      </c>
      <c r="X13" s="165">
        <f>R13*1.03</f>
        <v>0</v>
      </c>
      <c r="Y13" s="165">
        <f>S13*1.03</f>
        <v>0</v>
      </c>
      <c r="Z13" s="165">
        <f>T13*1.03</f>
        <v>31827000</v>
      </c>
      <c r="AA13" s="165">
        <f>SUM(V13:Z13)</f>
        <v>31827000</v>
      </c>
      <c r="AB13" s="165">
        <f>V13*1.03</f>
        <v>0</v>
      </c>
      <c r="AC13" s="165">
        <f>W13*1.03</f>
        <v>0</v>
      </c>
      <c r="AD13" s="165">
        <f>X13*1.03</f>
        <v>0</v>
      </c>
      <c r="AE13" s="165">
        <f>Y13*1.03</f>
        <v>0</v>
      </c>
      <c r="AF13" s="165">
        <f>Z13*1.03</f>
        <v>32781810</v>
      </c>
      <c r="AG13" s="165">
        <f>SUM(AB13:AF13)</f>
        <v>32781810</v>
      </c>
      <c r="AH13" s="165">
        <f>O13+U13+AA13+AG13</f>
        <v>125508810</v>
      </c>
    </row>
  </sheetData>
  <sheetProtection/>
  <mergeCells count="59">
    <mergeCell ref="D1:D5"/>
    <mergeCell ref="C1:C5"/>
    <mergeCell ref="B1:B5"/>
    <mergeCell ref="A1:A5"/>
    <mergeCell ref="D6:D13"/>
    <mergeCell ref="C6:C13"/>
    <mergeCell ref="B6:B13"/>
    <mergeCell ref="AF6:AF12"/>
    <mergeCell ref="W6:W12"/>
    <mergeCell ref="X6:X12"/>
    <mergeCell ref="Y6:Y12"/>
    <mergeCell ref="A6:A13"/>
    <mergeCell ref="F1:F5"/>
    <mergeCell ref="K6:K12"/>
    <mergeCell ref="L6:L12"/>
    <mergeCell ref="M6:M12"/>
    <mergeCell ref="N6:N12"/>
    <mergeCell ref="V1:AA1"/>
    <mergeCell ref="Q6:Q12"/>
    <mergeCell ref="R6:R12"/>
    <mergeCell ref="S6:S12"/>
    <mergeCell ref="T6:T12"/>
    <mergeCell ref="AH6:AH12"/>
    <mergeCell ref="AA6:AA12"/>
    <mergeCell ref="AB6:AB12"/>
    <mergeCell ref="AC6:AC12"/>
    <mergeCell ref="AD6:AD12"/>
    <mergeCell ref="AE6:AE12"/>
    <mergeCell ref="AG6:AG12"/>
    <mergeCell ref="E1:E5"/>
    <mergeCell ref="G1:G5"/>
    <mergeCell ref="H1:H5"/>
    <mergeCell ref="I1:I5"/>
    <mergeCell ref="N3:N5"/>
    <mergeCell ref="E11:E12"/>
    <mergeCell ref="E6:E8"/>
    <mergeCell ref="E9:E10"/>
    <mergeCell ref="I6:I12"/>
    <mergeCell ref="J6:J12"/>
    <mergeCell ref="AB1:AG1"/>
    <mergeCell ref="AG3:AG5"/>
    <mergeCell ref="O3:O5"/>
    <mergeCell ref="O6:O12"/>
    <mergeCell ref="P6:P12"/>
    <mergeCell ref="U6:U12"/>
    <mergeCell ref="V6:V12"/>
    <mergeCell ref="T3:T5"/>
    <mergeCell ref="U3:U5"/>
    <mergeCell ref="Z6:Z12"/>
    <mergeCell ref="AH1:AH5"/>
    <mergeCell ref="J2:O2"/>
    <mergeCell ref="P2:U2"/>
    <mergeCell ref="V2:AA2"/>
    <mergeCell ref="AB2:AG2"/>
    <mergeCell ref="Z3:Z5"/>
    <mergeCell ref="AA3:AA5"/>
    <mergeCell ref="AF3:AF5"/>
    <mergeCell ref="J1:O1"/>
    <mergeCell ref="P1:U1"/>
  </mergeCells>
  <printOptions horizontalCentered="1" verticalCentered="1"/>
  <pageMargins left="0.3937007874015748" right="0.3937007874015748" top="0.3937007874015748" bottom="0.3937007874015748" header="0.31496062992125984" footer="0.31496062992125984"/>
  <pageSetup horizontalDpi="300" verticalDpi="3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H13"/>
  <sheetViews>
    <sheetView zoomScale="110" zoomScaleNormal="110" zoomScalePageLayoutView="0" workbookViewId="0" topLeftCell="A1">
      <selection activeCell="F14" sqref="F14"/>
    </sheetView>
  </sheetViews>
  <sheetFormatPr defaultColWidth="11.421875" defaultRowHeight="15"/>
  <cols>
    <col min="1" max="4" width="3.7109375" style="21" customWidth="1"/>
    <col min="5" max="5" width="17.140625" style="21" customWidth="1"/>
    <col min="6" max="6" width="20.57421875" style="21" customWidth="1"/>
    <col min="7" max="8" width="5.7109375" style="49" bestFit="1" customWidth="1"/>
    <col min="9" max="11" width="11.421875" style="21" customWidth="1"/>
    <col min="12" max="12" width="15.7109375" style="21" bestFit="1" customWidth="1"/>
    <col min="13" max="13" width="11.421875" style="21" customWidth="1"/>
    <col min="14" max="14" width="12.140625" style="21" customWidth="1"/>
    <col min="15" max="15" width="12.421875" style="21" bestFit="1" customWidth="1"/>
    <col min="16" max="17" width="11.421875" style="21" customWidth="1"/>
    <col min="18" max="18" width="12.421875" style="21" customWidth="1"/>
    <col min="19" max="20" width="11.421875" style="21" customWidth="1"/>
    <col min="21" max="21" width="13.28125" style="21" customWidth="1"/>
    <col min="22" max="23" width="11.421875" style="21" customWidth="1"/>
    <col min="24" max="24" width="12.28125" style="21" customWidth="1"/>
    <col min="25" max="26" width="11.421875" style="21" customWidth="1"/>
    <col min="27" max="27" width="12.140625" style="21" customWidth="1"/>
    <col min="28" max="29" width="11.421875" style="21" customWidth="1"/>
    <col min="30" max="30" width="12.28125" style="21" customWidth="1"/>
    <col min="31" max="32" width="11.421875" style="21" customWidth="1"/>
    <col min="33" max="33" width="12.57421875" style="21" customWidth="1"/>
    <col min="34" max="34" width="12.421875" style="21" bestFit="1" customWidth="1"/>
    <col min="35" max="16384" width="11.421875" style="21" customWidth="1"/>
  </cols>
  <sheetData>
    <row r="1" spans="1:34" ht="48" customHeight="1">
      <c r="A1" s="256" t="s">
        <v>505</v>
      </c>
      <c r="B1" s="256" t="s">
        <v>7</v>
      </c>
      <c r="C1" s="256" t="s">
        <v>1</v>
      </c>
      <c r="D1" s="256" t="s">
        <v>2</v>
      </c>
      <c r="E1" s="290" t="s">
        <v>8</v>
      </c>
      <c r="F1" s="290" t="s">
        <v>412</v>
      </c>
      <c r="G1" s="245" t="s">
        <v>10</v>
      </c>
      <c r="H1" s="245" t="s">
        <v>11</v>
      </c>
      <c r="I1" s="253" t="s">
        <v>319</v>
      </c>
      <c r="J1" s="235" t="s">
        <v>221</v>
      </c>
      <c r="K1" s="235"/>
      <c r="L1" s="235"/>
      <c r="M1" s="235"/>
      <c r="N1" s="235"/>
      <c r="O1" s="236"/>
      <c r="P1" s="234" t="s">
        <v>222</v>
      </c>
      <c r="Q1" s="235"/>
      <c r="R1" s="235"/>
      <c r="S1" s="235"/>
      <c r="T1" s="235"/>
      <c r="U1" s="236"/>
      <c r="V1" s="234" t="s">
        <v>223</v>
      </c>
      <c r="W1" s="235"/>
      <c r="X1" s="235"/>
      <c r="Y1" s="235"/>
      <c r="Z1" s="235"/>
      <c r="AA1" s="236"/>
      <c r="AB1" s="234" t="s">
        <v>224</v>
      </c>
      <c r="AC1" s="235"/>
      <c r="AD1" s="235"/>
      <c r="AE1" s="235"/>
      <c r="AF1" s="235"/>
      <c r="AG1" s="236"/>
      <c r="AH1" s="261" t="s">
        <v>225</v>
      </c>
    </row>
    <row r="2" spans="1:34" ht="9">
      <c r="A2" s="256"/>
      <c r="B2" s="256"/>
      <c r="C2" s="256"/>
      <c r="D2" s="256"/>
      <c r="E2" s="291"/>
      <c r="F2" s="291"/>
      <c r="G2" s="246"/>
      <c r="H2" s="246"/>
      <c r="I2" s="254"/>
      <c r="J2" s="238" t="s">
        <v>228</v>
      </c>
      <c r="K2" s="238"/>
      <c r="L2" s="238"/>
      <c r="M2" s="238"/>
      <c r="N2" s="238"/>
      <c r="O2" s="239"/>
      <c r="P2" s="237" t="s">
        <v>228</v>
      </c>
      <c r="Q2" s="238"/>
      <c r="R2" s="238"/>
      <c r="S2" s="238"/>
      <c r="T2" s="238"/>
      <c r="U2" s="239"/>
      <c r="V2" s="237" t="s">
        <v>228</v>
      </c>
      <c r="W2" s="238"/>
      <c r="X2" s="238"/>
      <c r="Y2" s="238"/>
      <c r="Z2" s="238"/>
      <c r="AA2" s="239"/>
      <c r="AB2" s="237" t="s">
        <v>228</v>
      </c>
      <c r="AC2" s="238"/>
      <c r="AD2" s="238"/>
      <c r="AE2" s="238"/>
      <c r="AF2" s="238"/>
      <c r="AG2" s="239"/>
      <c r="AH2" s="262"/>
    </row>
    <row r="3" spans="1:34" ht="9">
      <c r="A3" s="256"/>
      <c r="B3" s="256"/>
      <c r="C3" s="256"/>
      <c r="D3" s="256"/>
      <c r="E3" s="291"/>
      <c r="F3" s="291"/>
      <c r="G3" s="246"/>
      <c r="H3" s="246"/>
      <c r="I3" s="254"/>
      <c r="J3" s="22" t="s">
        <v>207</v>
      </c>
      <c r="K3" s="23"/>
      <c r="L3" s="23"/>
      <c r="M3" s="23"/>
      <c r="N3" s="240" t="s">
        <v>208</v>
      </c>
      <c r="O3" s="242" t="s">
        <v>220</v>
      </c>
      <c r="P3" s="22" t="s">
        <v>207</v>
      </c>
      <c r="Q3" s="23"/>
      <c r="R3" s="23"/>
      <c r="S3" s="23"/>
      <c r="T3" s="240" t="s">
        <v>208</v>
      </c>
      <c r="U3" s="242" t="s">
        <v>220</v>
      </c>
      <c r="V3" s="22" t="s">
        <v>207</v>
      </c>
      <c r="W3" s="23"/>
      <c r="X3" s="23"/>
      <c r="Y3" s="23"/>
      <c r="Z3" s="240" t="s">
        <v>208</v>
      </c>
      <c r="AA3" s="242" t="s">
        <v>220</v>
      </c>
      <c r="AB3" s="22" t="s">
        <v>207</v>
      </c>
      <c r="AC3" s="23"/>
      <c r="AD3" s="23"/>
      <c r="AE3" s="23"/>
      <c r="AF3" s="240" t="s">
        <v>208</v>
      </c>
      <c r="AG3" s="242" t="s">
        <v>220</v>
      </c>
      <c r="AH3" s="262"/>
    </row>
    <row r="4" spans="1:34" ht="9">
      <c r="A4" s="256"/>
      <c r="B4" s="256"/>
      <c r="C4" s="256"/>
      <c r="D4" s="256"/>
      <c r="E4" s="291"/>
      <c r="F4" s="291"/>
      <c r="G4" s="246"/>
      <c r="H4" s="246"/>
      <c r="I4" s="254"/>
      <c r="J4" s="24" t="s">
        <v>210</v>
      </c>
      <c r="K4" s="25"/>
      <c r="L4" s="25" t="s">
        <v>211</v>
      </c>
      <c r="M4" s="25"/>
      <c r="N4" s="241"/>
      <c r="O4" s="243"/>
      <c r="P4" s="24" t="s">
        <v>210</v>
      </c>
      <c r="Q4" s="25"/>
      <c r="R4" s="25" t="s">
        <v>211</v>
      </c>
      <c r="S4" s="25"/>
      <c r="T4" s="241"/>
      <c r="U4" s="243"/>
      <c r="V4" s="24" t="s">
        <v>210</v>
      </c>
      <c r="W4" s="25"/>
      <c r="X4" s="25" t="s">
        <v>211</v>
      </c>
      <c r="Y4" s="25"/>
      <c r="Z4" s="241"/>
      <c r="AA4" s="243"/>
      <c r="AB4" s="24" t="s">
        <v>210</v>
      </c>
      <c r="AC4" s="25"/>
      <c r="AD4" s="25" t="s">
        <v>211</v>
      </c>
      <c r="AE4" s="25"/>
      <c r="AF4" s="241"/>
      <c r="AG4" s="243"/>
      <c r="AH4" s="262"/>
    </row>
    <row r="5" spans="1:34" ht="60.75" customHeight="1">
      <c r="A5" s="256"/>
      <c r="B5" s="256"/>
      <c r="C5" s="256"/>
      <c r="D5" s="256"/>
      <c r="E5" s="292"/>
      <c r="F5" s="292"/>
      <c r="G5" s="247"/>
      <c r="H5" s="247"/>
      <c r="I5" s="255"/>
      <c r="J5" s="26" t="s">
        <v>212</v>
      </c>
      <c r="K5" s="27" t="s">
        <v>226</v>
      </c>
      <c r="L5" s="27" t="s">
        <v>227</v>
      </c>
      <c r="M5" s="27" t="s">
        <v>209</v>
      </c>
      <c r="N5" s="287"/>
      <c r="O5" s="244"/>
      <c r="P5" s="26" t="s">
        <v>212</v>
      </c>
      <c r="Q5" s="27" t="s">
        <v>226</v>
      </c>
      <c r="R5" s="27" t="s">
        <v>227</v>
      </c>
      <c r="S5" s="27" t="s">
        <v>209</v>
      </c>
      <c r="T5" s="287"/>
      <c r="U5" s="244"/>
      <c r="V5" s="26" t="s">
        <v>212</v>
      </c>
      <c r="W5" s="27" t="s">
        <v>226</v>
      </c>
      <c r="X5" s="27" t="s">
        <v>227</v>
      </c>
      <c r="Y5" s="27" t="s">
        <v>209</v>
      </c>
      <c r="Z5" s="287"/>
      <c r="AA5" s="244"/>
      <c r="AB5" s="26" t="s">
        <v>212</v>
      </c>
      <c r="AC5" s="27" t="s">
        <v>226</v>
      </c>
      <c r="AD5" s="27" t="s">
        <v>227</v>
      </c>
      <c r="AE5" s="27" t="s">
        <v>209</v>
      </c>
      <c r="AF5" s="287"/>
      <c r="AG5" s="244"/>
      <c r="AH5" s="263"/>
    </row>
    <row r="6" spans="1:34" ht="25.5" customHeight="1">
      <c r="A6" s="360" t="s">
        <v>503</v>
      </c>
      <c r="B6" s="312" t="s">
        <v>13</v>
      </c>
      <c r="C6" s="360" t="s">
        <v>534</v>
      </c>
      <c r="D6" s="309" t="s">
        <v>14</v>
      </c>
      <c r="E6" s="271" t="s">
        <v>15</v>
      </c>
      <c r="F6" s="155" t="s">
        <v>427</v>
      </c>
      <c r="G6" s="167">
        <v>0.98</v>
      </c>
      <c r="H6" s="168">
        <v>1</v>
      </c>
      <c r="I6" s="334" t="s">
        <v>257</v>
      </c>
      <c r="J6" s="274"/>
      <c r="K6" s="274"/>
      <c r="L6" s="274">
        <v>15000000</v>
      </c>
      <c r="M6" s="274"/>
      <c r="N6" s="274"/>
      <c r="O6" s="274">
        <f>SUM(J6:N7)</f>
        <v>15000000</v>
      </c>
      <c r="P6" s="274">
        <f>J6*1.03</f>
        <v>0</v>
      </c>
      <c r="Q6" s="274">
        <f>K6*1.03</f>
        <v>0</v>
      </c>
      <c r="R6" s="274">
        <f>L6*1.03</f>
        <v>15450000</v>
      </c>
      <c r="S6" s="274">
        <f>M6*1.03</f>
        <v>0</v>
      </c>
      <c r="T6" s="274">
        <f>N6*1.03</f>
        <v>0</v>
      </c>
      <c r="U6" s="274">
        <f>SUM(P6:T7)</f>
        <v>15450000</v>
      </c>
      <c r="V6" s="274">
        <f>P6*1.03</f>
        <v>0</v>
      </c>
      <c r="W6" s="274">
        <f>Q6*1.03</f>
        <v>0</v>
      </c>
      <c r="X6" s="274">
        <f>R6*1.03</f>
        <v>15913500</v>
      </c>
      <c r="Y6" s="274">
        <f>S6*1.03</f>
        <v>0</v>
      </c>
      <c r="Z6" s="274">
        <f>T6*1.03</f>
        <v>0</v>
      </c>
      <c r="AA6" s="274">
        <f>SUM(V6:Z7)</f>
        <v>15913500</v>
      </c>
      <c r="AB6" s="274">
        <f>V6*1.03</f>
        <v>0</v>
      </c>
      <c r="AC6" s="274">
        <f>W6*1.03</f>
        <v>0</v>
      </c>
      <c r="AD6" s="274">
        <f>X6*1.03</f>
        <v>16390905</v>
      </c>
      <c r="AE6" s="274">
        <f>Y6*1.03</f>
        <v>0</v>
      </c>
      <c r="AF6" s="274">
        <f>Z6*1.03</f>
        <v>0</v>
      </c>
      <c r="AG6" s="274">
        <f>SUM(AB6:AF7)</f>
        <v>16390905</v>
      </c>
      <c r="AH6" s="274">
        <f>O6+U6+AA6+AG6</f>
        <v>62754405</v>
      </c>
    </row>
    <row r="7" spans="1:34" ht="18" customHeight="1">
      <c r="A7" s="361"/>
      <c r="B7" s="313"/>
      <c r="C7" s="361"/>
      <c r="D7" s="310"/>
      <c r="E7" s="318"/>
      <c r="F7" s="36" t="s">
        <v>428</v>
      </c>
      <c r="G7" s="169">
        <v>0.7</v>
      </c>
      <c r="H7" s="170">
        <v>0.95</v>
      </c>
      <c r="I7" s="335"/>
      <c r="J7" s="275"/>
      <c r="K7" s="275"/>
      <c r="L7" s="275"/>
      <c r="M7" s="275"/>
      <c r="N7" s="275"/>
      <c r="O7" s="275"/>
      <c r="P7" s="275"/>
      <c r="Q7" s="275"/>
      <c r="R7" s="275"/>
      <c r="S7" s="275"/>
      <c r="T7" s="275"/>
      <c r="U7" s="275"/>
      <c r="V7" s="275"/>
      <c r="W7" s="275"/>
      <c r="X7" s="275"/>
      <c r="Y7" s="275"/>
      <c r="Z7" s="275"/>
      <c r="AA7" s="275"/>
      <c r="AB7" s="275"/>
      <c r="AC7" s="275"/>
      <c r="AD7" s="275"/>
      <c r="AE7" s="275"/>
      <c r="AF7" s="275"/>
      <c r="AG7" s="275"/>
      <c r="AH7" s="275"/>
    </row>
    <row r="8" spans="1:34" ht="41.25" customHeight="1">
      <c r="A8" s="361"/>
      <c r="B8" s="313"/>
      <c r="C8" s="361"/>
      <c r="D8" s="310"/>
      <c r="E8" s="173" t="s">
        <v>433</v>
      </c>
      <c r="F8" s="95" t="s">
        <v>434</v>
      </c>
      <c r="G8" s="42">
        <v>350</v>
      </c>
      <c r="H8" s="43">
        <v>100</v>
      </c>
      <c r="I8" s="296" t="s">
        <v>258</v>
      </c>
      <c r="J8" s="274"/>
      <c r="K8" s="274"/>
      <c r="L8" s="274"/>
      <c r="M8" s="274"/>
      <c r="N8" s="274">
        <v>3694478</v>
      </c>
      <c r="O8" s="274">
        <f>SUM(J8:N10)</f>
        <v>3694478</v>
      </c>
      <c r="P8" s="274">
        <f>J8*1.03</f>
        <v>0</v>
      </c>
      <c r="Q8" s="274">
        <f>K8*1.03</f>
        <v>0</v>
      </c>
      <c r="R8" s="274">
        <f>L8*1.03</f>
        <v>0</v>
      </c>
      <c r="S8" s="274">
        <f>M8*1.03</f>
        <v>0</v>
      </c>
      <c r="T8" s="274">
        <f>N8*1.03</f>
        <v>3805312.3400000003</v>
      </c>
      <c r="U8" s="274">
        <f>SUM(P8:T10)</f>
        <v>3805312.3400000003</v>
      </c>
      <c r="V8" s="274">
        <f>P8*1.03</f>
        <v>0</v>
      </c>
      <c r="W8" s="274">
        <f>Q8*1.03</f>
        <v>0</v>
      </c>
      <c r="X8" s="274">
        <f>R8*1.03</f>
        <v>0</v>
      </c>
      <c r="Y8" s="274">
        <f>S8*1.03</f>
        <v>0</v>
      </c>
      <c r="Z8" s="274">
        <f>T8*1.03</f>
        <v>3919471.7102000006</v>
      </c>
      <c r="AA8" s="274">
        <f>SUM(V8:Z10)</f>
        <v>3919471.7102000006</v>
      </c>
      <c r="AB8" s="274">
        <f>V8*1.03</f>
        <v>0</v>
      </c>
      <c r="AC8" s="274">
        <f>W8*1.03</f>
        <v>0</v>
      </c>
      <c r="AD8" s="274">
        <f>X8*1.03</f>
        <v>0</v>
      </c>
      <c r="AE8" s="274">
        <f>Y8*1.03</f>
        <v>0</v>
      </c>
      <c r="AF8" s="274">
        <f>Z8*1.03</f>
        <v>4037055.8615060006</v>
      </c>
      <c r="AG8" s="274">
        <f>SUM(AB8:AF10)</f>
        <v>4037055.8615060006</v>
      </c>
      <c r="AH8" s="274">
        <f>O8+U8+AA8+AG8</f>
        <v>15456317.911706</v>
      </c>
    </row>
    <row r="9" spans="1:34" ht="21" customHeight="1">
      <c r="A9" s="361"/>
      <c r="B9" s="313"/>
      <c r="C9" s="361"/>
      <c r="D9" s="310"/>
      <c r="E9" s="296" t="s">
        <v>429</v>
      </c>
      <c r="F9" s="95" t="s">
        <v>430</v>
      </c>
      <c r="G9" s="42" t="s">
        <v>28</v>
      </c>
      <c r="H9" s="43">
        <v>4</v>
      </c>
      <c r="I9" s="297"/>
      <c r="J9" s="276"/>
      <c r="K9" s="276"/>
      <c r="L9" s="276"/>
      <c r="M9" s="276"/>
      <c r="N9" s="276"/>
      <c r="O9" s="276"/>
      <c r="P9" s="276"/>
      <c r="Q9" s="276"/>
      <c r="R9" s="276"/>
      <c r="S9" s="276"/>
      <c r="T9" s="276"/>
      <c r="U9" s="276"/>
      <c r="V9" s="276"/>
      <c r="W9" s="276"/>
      <c r="X9" s="276"/>
      <c r="Y9" s="276"/>
      <c r="Z9" s="276"/>
      <c r="AA9" s="276"/>
      <c r="AB9" s="276"/>
      <c r="AC9" s="276"/>
      <c r="AD9" s="276"/>
      <c r="AE9" s="276"/>
      <c r="AF9" s="276"/>
      <c r="AG9" s="276"/>
      <c r="AH9" s="276"/>
    </row>
    <row r="10" spans="1:34" ht="41.25" customHeight="1">
      <c r="A10" s="361"/>
      <c r="B10" s="313"/>
      <c r="C10" s="361"/>
      <c r="D10" s="310"/>
      <c r="E10" s="298"/>
      <c r="F10" s="95" t="s">
        <v>431</v>
      </c>
      <c r="G10" s="171">
        <v>0.6</v>
      </c>
      <c r="H10" s="172">
        <v>0.9</v>
      </c>
      <c r="I10" s="298"/>
      <c r="J10" s="275"/>
      <c r="K10" s="275"/>
      <c r="L10" s="275"/>
      <c r="M10" s="275"/>
      <c r="N10" s="275"/>
      <c r="O10" s="275"/>
      <c r="P10" s="275"/>
      <c r="Q10" s="275"/>
      <c r="R10" s="275"/>
      <c r="S10" s="275"/>
      <c r="T10" s="275"/>
      <c r="U10" s="275"/>
      <c r="V10" s="275"/>
      <c r="W10" s="275"/>
      <c r="X10" s="275"/>
      <c r="Y10" s="275"/>
      <c r="Z10" s="275"/>
      <c r="AA10" s="275"/>
      <c r="AB10" s="275"/>
      <c r="AC10" s="275"/>
      <c r="AD10" s="275"/>
      <c r="AE10" s="275"/>
      <c r="AF10" s="275"/>
      <c r="AG10" s="275"/>
      <c r="AH10" s="275"/>
    </row>
    <row r="11" spans="1:34" ht="63.75" customHeight="1">
      <c r="A11" s="362"/>
      <c r="B11" s="314"/>
      <c r="C11" s="362"/>
      <c r="D11" s="311"/>
      <c r="E11" s="33" t="s">
        <v>151</v>
      </c>
      <c r="F11" s="33" t="s">
        <v>432</v>
      </c>
      <c r="G11" s="42">
        <v>0</v>
      </c>
      <c r="H11" s="42">
        <v>1</v>
      </c>
      <c r="I11" s="67" t="s">
        <v>259</v>
      </c>
      <c r="J11" s="39">
        <v>2000000</v>
      </c>
      <c r="K11" s="39"/>
      <c r="L11" s="39"/>
      <c r="M11" s="39"/>
      <c r="N11" s="39"/>
      <c r="O11" s="39">
        <f>SUM(J11:N11)</f>
        <v>2000000</v>
      </c>
      <c r="P11" s="39">
        <f>J11*1.03</f>
        <v>2060000</v>
      </c>
      <c r="Q11" s="39">
        <f>K11*1.03</f>
        <v>0</v>
      </c>
      <c r="R11" s="39">
        <f>L11*1.03</f>
        <v>0</v>
      </c>
      <c r="S11" s="39">
        <f>M11*1.03</f>
        <v>0</v>
      </c>
      <c r="T11" s="39">
        <f>N11*1.03</f>
        <v>0</v>
      </c>
      <c r="U11" s="39">
        <f>SUM(P11:T11)</f>
        <v>2060000</v>
      </c>
      <c r="V11" s="39">
        <f>P11*1.03</f>
        <v>2121800</v>
      </c>
      <c r="W11" s="39">
        <f>Q11*1.03</f>
        <v>0</v>
      </c>
      <c r="X11" s="39">
        <f>R11*1.03</f>
        <v>0</v>
      </c>
      <c r="Y11" s="39">
        <f>S11*1.03</f>
        <v>0</v>
      </c>
      <c r="Z11" s="39">
        <f>T11*1.03</f>
        <v>0</v>
      </c>
      <c r="AA11" s="39">
        <f>SUM(V11:Z11)</f>
        <v>2121800</v>
      </c>
      <c r="AB11" s="39">
        <f>V11*1.03</f>
        <v>2185454</v>
      </c>
      <c r="AC11" s="39">
        <f>W11*1.03</f>
        <v>0</v>
      </c>
      <c r="AD11" s="39">
        <f>X11*1.03</f>
        <v>0</v>
      </c>
      <c r="AE11" s="39">
        <f>Y11*1.03</f>
        <v>0</v>
      </c>
      <c r="AF11" s="39">
        <f>Z11*1.03</f>
        <v>0</v>
      </c>
      <c r="AG11" s="39">
        <f>SUM(AB11:AF11)</f>
        <v>2185454</v>
      </c>
      <c r="AH11" s="39">
        <f>O11+U11+AA11+AG11</f>
        <v>8367254</v>
      </c>
    </row>
    <row r="13" ht="9">
      <c r="AH13" s="50">
        <f>SUM(AH6:AH12)</f>
        <v>86577976.911706</v>
      </c>
    </row>
  </sheetData>
  <sheetProtection/>
  <mergeCells count="84">
    <mergeCell ref="A6:A11"/>
    <mergeCell ref="AH8:AH10"/>
    <mergeCell ref="Z8:Z10"/>
    <mergeCell ref="AA8:AA10"/>
    <mergeCell ref="AB8:AB10"/>
    <mergeCell ref="AC8:AC10"/>
    <mergeCell ref="W8:W10"/>
    <mergeCell ref="X8:X10"/>
    <mergeCell ref="Y8:Y10"/>
    <mergeCell ref="E9:E10"/>
    <mergeCell ref="C6:C11"/>
    <mergeCell ref="D6:D11"/>
    <mergeCell ref="AF8:AF10"/>
    <mergeCell ref="AG8:AG10"/>
    <mergeCell ref="Q8:Q10"/>
    <mergeCell ref="R8:R10"/>
    <mergeCell ref="S8:S10"/>
    <mergeCell ref="T8:T10"/>
    <mergeCell ref="U8:U10"/>
    <mergeCell ref="V8:V10"/>
    <mergeCell ref="AD8:AD10"/>
    <mergeCell ref="AE8:AE10"/>
    <mergeCell ref="AG6:AG7"/>
    <mergeCell ref="AH6:AH7"/>
    <mergeCell ref="AE6:AE7"/>
    <mergeCell ref="AF6:AF7"/>
    <mergeCell ref="Y6:Y7"/>
    <mergeCell ref="Z6:Z7"/>
    <mergeCell ref="I8:I10"/>
    <mergeCell ref="J8:J10"/>
    <mergeCell ref="K8:K10"/>
    <mergeCell ref="L8:L10"/>
    <mergeCell ref="M8:M10"/>
    <mergeCell ref="N8:N10"/>
    <mergeCell ref="O8:O10"/>
    <mergeCell ref="P8:P10"/>
    <mergeCell ref="AA6:AA7"/>
    <mergeCell ref="AB6:AB7"/>
    <mergeCell ref="AC6:AC7"/>
    <mergeCell ref="AD6:AD7"/>
    <mergeCell ref="U6:U7"/>
    <mergeCell ref="V6:V7"/>
    <mergeCell ref="W6:W7"/>
    <mergeCell ref="X6:X7"/>
    <mergeCell ref="O6:O7"/>
    <mergeCell ref="P6:P7"/>
    <mergeCell ref="Q6:Q7"/>
    <mergeCell ref="R6:R7"/>
    <mergeCell ref="S6:S7"/>
    <mergeCell ref="T6:T7"/>
    <mergeCell ref="I6:I7"/>
    <mergeCell ref="J6:J7"/>
    <mergeCell ref="K6:K7"/>
    <mergeCell ref="L6:L7"/>
    <mergeCell ref="M6:M7"/>
    <mergeCell ref="N6:N7"/>
    <mergeCell ref="A1:A5"/>
    <mergeCell ref="B1:B5"/>
    <mergeCell ref="E1:E5"/>
    <mergeCell ref="G1:G5"/>
    <mergeCell ref="H1:H5"/>
    <mergeCell ref="I1:I5"/>
    <mergeCell ref="F1:F5"/>
    <mergeCell ref="D1:D5"/>
    <mergeCell ref="C1:C5"/>
    <mergeCell ref="AF3:AF5"/>
    <mergeCell ref="J1:O1"/>
    <mergeCell ref="P1:U1"/>
    <mergeCell ref="V1:AA1"/>
    <mergeCell ref="AB1:AG1"/>
    <mergeCell ref="AG3:AG5"/>
    <mergeCell ref="O3:O5"/>
    <mergeCell ref="T3:T5"/>
    <mergeCell ref="U3:U5"/>
    <mergeCell ref="B6:B11"/>
    <mergeCell ref="E6:E7"/>
    <mergeCell ref="AH1:AH5"/>
    <mergeCell ref="J2:O2"/>
    <mergeCell ref="P2:U2"/>
    <mergeCell ref="V2:AA2"/>
    <mergeCell ref="AB2:AG2"/>
    <mergeCell ref="N3:N5"/>
    <mergeCell ref="Z3:Z5"/>
    <mergeCell ref="AA3:AA5"/>
  </mergeCells>
  <printOptions horizontalCentered="1" verticalCentered="1"/>
  <pageMargins left="0.3937007874015748" right="0.3937007874015748" top="0.7480314960629921" bottom="0.7480314960629921" header="0.31496062992125984" footer="0.31496062992125984"/>
  <pageSetup horizontalDpi="300" verticalDpi="300" orientation="portrait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H34"/>
  <sheetViews>
    <sheetView zoomScale="98" zoomScaleNormal="98" zoomScalePageLayoutView="0" workbookViewId="0" topLeftCell="A6">
      <selection activeCell="D6" sqref="D6:D31"/>
    </sheetView>
  </sheetViews>
  <sheetFormatPr defaultColWidth="11.421875" defaultRowHeight="15"/>
  <cols>
    <col min="1" max="4" width="3.140625" style="21" customWidth="1"/>
    <col min="5" max="5" width="27.421875" style="21" bestFit="1" customWidth="1"/>
    <col min="6" max="6" width="27.421875" style="21" customWidth="1"/>
    <col min="7" max="7" width="6.8515625" style="49" customWidth="1"/>
    <col min="8" max="8" width="10.8515625" style="49" customWidth="1"/>
    <col min="9" max="9" width="19.28125" style="21" customWidth="1"/>
    <col min="10" max="10" width="13.00390625" style="21" bestFit="1" customWidth="1"/>
    <col min="11" max="11" width="11.421875" style="21" customWidth="1"/>
    <col min="12" max="12" width="13.7109375" style="21" bestFit="1" customWidth="1"/>
    <col min="13" max="13" width="11.421875" style="21" customWidth="1"/>
    <col min="14" max="14" width="14.57421875" style="21" bestFit="1" customWidth="1"/>
    <col min="15" max="15" width="12.57421875" style="21" customWidth="1"/>
    <col min="16" max="16" width="12.7109375" style="21" bestFit="1" customWidth="1"/>
    <col min="17" max="17" width="11.57421875" style="21" bestFit="1" customWidth="1"/>
    <col min="18" max="18" width="12.7109375" style="21" bestFit="1" customWidth="1"/>
    <col min="19" max="19" width="11.57421875" style="21" bestFit="1" customWidth="1"/>
    <col min="20" max="20" width="12.7109375" style="21" customWidth="1"/>
    <col min="21" max="21" width="13.7109375" style="21" bestFit="1" customWidth="1"/>
    <col min="22" max="22" width="12.7109375" style="21" bestFit="1" customWidth="1"/>
    <col min="23" max="23" width="11.57421875" style="21" bestFit="1" customWidth="1"/>
    <col min="24" max="24" width="12.7109375" style="21" bestFit="1" customWidth="1"/>
    <col min="25" max="25" width="11.57421875" style="21" bestFit="1" customWidth="1"/>
    <col min="26" max="26" width="12.57421875" style="21" customWidth="1"/>
    <col min="27" max="27" width="13.7109375" style="21" bestFit="1" customWidth="1"/>
    <col min="28" max="28" width="12.7109375" style="21" bestFit="1" customWidth="1"/>
    <col min="29" max="29" width="11.57421875" style="21" bestFit="1" customWidth="1"/>
    <col min="30" max="30" width="12.7109375" style="21" bestFit="1" customWidth="1"/>
    <col min="31" max="31" width="11.57421875" style="21" bestFit="1" customWidth="1"/>
    <col min="32" max="32" width="13.28125" style="21" customWidth="1"/>
    <col min="33" max="33" width="14.57421875" style="21" customWidth="1"/>
    <col min="34" max="34" width="13.140625" style="21" customWidth="1"/>
    <col min="35" max="16384" width="11.421875" style="21" customWidth="1"/>
  </cols>
  <sheetData>
    <row r="1" spans="1:34" ht="15" customHeight="1">
      <c r="A1" s="312" t="s">
        <v>505</v>
      </c>
      <c r="B1" s="312" t="s">
        <v>7</v>
      </c>
      <c r="C1" s="312" t="s">
        <v>1</v>
      </c>
      <c r="D1" s="309" t="s">
        <v>2</v>
      </c>
      <c r="E1" s="290" t="s">
        <v>8</v>
      </c>
      <c r="F1" s="290" t="s">
        <v>435</v>
      </c>
      <c r="G1" s="245" t="s">
        <v>10</v>
      </c>
      <c r="H1" s="245" t="s">
        <v>11</v>
      </c>
      <c r="I1" s="253" t="s">
        <v>319</v>
      </c>
      <c r="J1" s="235" t="s">
        <v>221</v>
      </c>
      <c r="K1" s="235"/>
      <c r="L1" s="235"/>
      <c r="M1" s="235"/>
      <c r="N1" s="235"/>
      <c r="O1" s="236"/>
      <c r="P1" s="234" t="s">
        <v>222</v>
      </c>
      <c r="Q1" s="235"/>
      <c r="R1" s="235"/>
      <c r="S1" s="235"/>
      <c r="T1" s="235"/>
      <c r="U1" s="236"/>
      <c r="V1" s="234" t="s">
        <v>223</v>
      </c>
      <c r="W1" s="235"/>
      <c r="X1" s="235"/>
      <c r="Y1" s="235"/>
      <c r="Z1" s="235"/>
      <c r="AA1" s="236"/>
      <c r="AB1" s="234" t="s">
        <v>224</v>
      </c>
      <c r="AC1" s="235"/>
      <c r="AD1" s="235"/>
      <c r="AE1" s="235"/>
      <c r="AF1" s="235"/>
      <c r="AG1" s="236"/>
      <c r="AH1" s="261" t="s">
        <v>225</v>
      </c>
    </row>
    <row r="2" spans="1:34" ht="15" customHeight="1">
      <c r="A2" s="313"/>
      <c r="B2" s="313"/>
      <c r="C2" s="313"/>
      <c r="D2" s="310"/>
      <c r="E2" s="291"/>
      <c r="F2" s="291"/>
      <c r="G2" s="246"/>
      <c r="H2" s="246"/>
      <c r="I2" s="254"/>
      <c r="J2" s="238" t="s">
        <v>228</v>
      </c>
      <c r="K2" s="238"/>
      <c r="L2" s="238"/>
      <c r="M2" s="238"/>
      <c r="N2" s="238"/>
      <c r="O2" s="239"/>
      <c r="P2" s="237" t="s">
        <v>228</v>
      </c>
      <c r="Q2" s="238"/>
      <c r="R2" s="238"/>
      <c r="S2" s="238"/>
      <c r="T2" s="238"/>
      <c r="U2" s="239"/>
      <c r="V2" s="237" t="s">
        <v>228</v>
      </c>
      <c r="W2" s="238"/>
      <c r="X2" s="238"/>
      <c r="Y2" s="238"/>
      <c r="Z2" s="238"/>
      <c r="AA2" s="239"/>
      <c r="AB2" s="237" t="s">
        <v>228</v>
      </c>
      <c r="AC2" s="238"/>
      <c r="AD2" s="238"/>
      <c r="AE2" s="238"/>
      <c r="AF2" s="238"/>
      <c r="AG2" s="239"/>
      <c r="AH2" s="262"/>
    </row>
    <row r="3" spans="1:34" ht="15" customHeight="1">
      <c r="A3" s="313"/>
      <c r="B3" s="313"/>
      <c r="C3" s="313"/>
      <c r="D3" s="310"/>
      <c r="E3" s="291"/>
      <c r="F3" s="291"/>
      <c r="G3" s="246"/>
      <c r="H3" s="246"/>
      <c r="I3" s="254"/>
      <c r="J3" s="22" t="s">
        <v>207</v>
      </c>
      <c r="K3" s="23"/>
      <c r="L3" s="23"/>
      <c r="M3" s="23"/>
      <c r="N3" s="240" t="s">
        <v>208</v>
      </c>
      <c r="O3" s="242" t="s">
        <v>220</v>
      </c>
      <c r="P3" s="22" t="s">
        <v>207</v>
      </c>
      <c r="Q3" s="23"/>
      <c r="R3" s="23"/>
      <c r="S3" s="23"/>
      <c r="T3" s="240" t="s">
        <v>208</v>
      </c>
      <c r="U3" s="242" t="s">
        <v>220</v>
      </c>
      <c r="V3" s="22" t="s">
        <v>207</v>
      </c>
      <c r="W3" s="23"/>
      <c r="X3" s="23"/>
      <c r="Y3" s="23"/>
      <c r="Z3" s="240" t="s">
        <v>208</v>
      </c>
      <c r="AA3" s="242" t="s">
        <v>220</v>
      </c>
      <c r="AB3" s="22" t="s">
        <v>207</v>
      </c>
      <c r="AC3" s="23"/>
      <c r="AD3" s="23"/>
      <c r="AE3" s="23"/>
      <c r="AF3" s="240" t="s">
        <v>208</v>
      </c>
      <c r="AG3" s="242" t="s">
        <v>220</v>
      </c>
      <c r="AH3" s="262"/>
    </row>
    <row r="4" spans="1:34" ht="15" customHeight="1">
      <c r="A4" s="313"/>
      <c r="B4" s="313"/>
      <c r="C4" s="313"/>
      <c r="D4" s="310"/>
      <c r="E4" s="291"/>
      <c r="F4" s="291"/>
      <c r="G4" s="246"/>
      <c r="H4" s="246"/>
      <c r="I4" s="254"/>
      <c r="J4" s="24" t="s">
        <v>210</v>
      </c>
      <c r="K4" s="25"/>
      <c r="L4" s="25" t="s">
        <v>211</v>
      </c>
      <c r="M4" s="25"/>
      <c r="N4" s="241"/>
      <c r="O4" s="243"/>
      <c r="P4" s="24" t="s">
        <v>210</v>
      </c>
      <c r="Q4" s="25"/>
      <c r="R4" s="25" t="s">
        <v>211</v>
      </c>
      <c r="S4" s="25"/>
      <c r="T4" s="241"/>
      <c r="U4" s="243"/>
      <c r="V4" s="24" t="s">
        <v>210</v>
      </c>
      <c r="W4" s="25"/>
      <c r="X4" s="25" t="s">
        <v>211</v>
      </c>
      <c r="Y4" s="25"/>
      <c r="Z4" s="241"/>
      <c r="AA4" s="243"/>
      <c r="AB4" s="24" t="s">
        <v>210</v>
      </c>
      <c r="AC4" s="25"/>
      <c r="AD4" s="25" t="s">
        <v>211</v>
      </c>
      <c r="AE4" s="25"/>
      <c r="AF4" s="241"/>
      <c r="AG4" s="243"/>
      <c r="AH4" s="262"/>
    </row>
    <row r="5" spans="1:34" ht="36">
      <c r="A5" s="314"/>
      <c r="B5" s="314"/>
      <c r="C5" s="314"/>
      <c r="D5" s="311"/>
      <c r="E5" s="292"/>
      <c r="F5" s="292"/>
      <c r="G5" s="247"/>
      <c r="H5" s="247"/>
      <c r="I5" s="372"/>
      <c r="J5" s="26" t="s">
        <v>212</v>
      </c>
      <c r="K5" s="27" t="s">
        <v>226</v>
      </c>
      <c r="L5" s="27" t="s">
        <v>227</v>
      </c>
      <c r="M5" s="27" t="s">
        <v>209</v>
      </c>
      <c r="N5" s="287"/>
      <c r="O5" s="244"/>
      <c r="P5" s="26" t="s">
        <v>212</v>
      </c>
      <c r="Q5" s="27" t="s">
        <v>226</v>
      </c>
      <c r="R5" s="27" t="s">
        <v>227</v>
      </c>
      <c r="S5" s="27" t="s">
        <v>209</v>
      </c>
      <c r="T5" s="287"/>
      <c r="U5" s="244"/>
      <c r="V5" s="26" t="s">
        <v>212</v>
      </c>
      <c r="W5" s="27" t="s">
        <v>226</v>
      </c>
      <c r="X5" s="27" t="s">
        <v>227</v>
      </c>
      <c r="Y5" s="27" t="s">
        <v>209</v>
      </c>
      <c r="Z5" s="287"/>
      <c r="AA5" s="244"/>
      <c r="AB5" s="26" t="s">
        <v>212</v>
      </c>
      <c r="AC5" s="27" t="s">
        <v>226</v>
      </c>
      <c r="AD5" s="27" t="s">
        <v>227</v>
      </c>
      <c r="AE5" s="27" t="s">
        <v>209</v>
      </c>
      <c r="AF5" s="287"/>
      <c r="AG5" s="244"/>
      <c r="AH5" s="263"/>
    </row>
    <row r="6" spans="1:34" s="175" customFormat="1" ht="40.5" customHeight="1">
      <c r="A6" s="265" t="s">
        <v>503</v>
      </c>
      <c r="B6" s="256" t="s">
        <v>13</v>
      </c>
      <c r="C6" s="265" t="s">
        <v>535</v>
      </c>
      <c r="D6" s="256" t="s">
        <v>16</v>
      </c>
      <c r="E6" s="320" t="s">
        <v>97</v>
      </c>
      <c r="F6" s="36" t="s">
        <v>436</v>
      </c>
      <c r="G6" s="174">
        <v>1</v>
      </c>
      <c r="H6" s="174">
        <v>1</v>
      </c>
      <c r="I6" s="41" t="s">
        <v>266</v>
      </c>
      <c r="J6" s="165"/>
      <c r="K6" s="165"/>
      <c r="L6" s="165"/>
      <c r="M6" s="165"/>
      <c r="N6" s="165">
        <v>20397963</v>
      </c>
      <c r="O6" s="165">
        <f>SUM(J6:N6)</f>
        <v>20397963</v>
      </c>
      <c r="P6" s="165">
        <f>J6*1.03</f>
        <v>0</v>
      </c>
      <c r="Q6" s="165">
        <f aca="true" t="shared" si="0" ref="Q6:T27">K6*1.03</f>
        <v>0</v>
      </c>
      <c r="R6" s="165">
        <f t="shared" si="0"/>
        <v>0</v>
      </c>
      <c r="S6" s="165">
        <f t="shared" si="0"/>
        <v>0</v>
      </c>
      <c r="T6" s="165">
        <f t="shared" si="0"/>
        <v>21009901.89</v>
      </c>
      <c r="U6" s="165">
        <f aca="true" t="shared" si="1" ref="U6:U13">SUM(P6:T6)</f>
        <v>21009901.89</v>
      </c>
      <c r="V6" s="165">
        <f aca="true" t="shared" si="2" ref="V6:V27">P6*1.03</f>
        <v>0</v>
      </c>
      <c r="W6" s="165">
        <f aca="true" t="shared" si="3" ref="W6:W27">Q6*1.03</f>
        <v>0</v>
      </c>
      <c r="X6" s="165">
        <f aca="true" t="shared" si="4" ref="X6:X27">R6*1.03</f>
        <v>0</v>
      </c>
      <c r="Y6" s="165">
        <f aca="true" t="shared" si="5" ref="Y6:Y27">S6*1.03</f>
        <v>0</v>
      </c>
      <c r="Z6" s="165">
        <f aca="true" t="shared" si="6" ref="Z6:Z27">T6*1.03</f>
        <v>21640198.946700003</v>
      </c>
      <c r="AA6" s="165">
        <f aca="true" t="shared" si="7" ref="AA6:AA13">SUM(V6:Z6)</f>
        <v>21640198.946700003</v>
      </c>
      <c r="AB6" s="165">
        <f aca="true" t="shared" si="8" ref="AB6:AB27">V6*1.03</f>
        <v>0</v>
      </c>
      <c r="AC6" s="165">
        <f aca="true" t="shared" si="9" ref="AC6:AC27">W6*1.03</f>
        <v>0</v>
      </c>
      <c r="AD6" s="165">
        <f aca="true" t="shared" si="10" ref="AD6:AD27">X6*1.03</f>
        <v>0</v>
      </c>
      <c r="AE6" s="165">
        <f aca="true" t="shared" si="11" ref="AE6:AE27">Y6*1.03</f>
        <v>0</v>
      </c>
      <c r="AF6" s="165">
        <f aca="true" t="shared" si="12" ref="AF6:AF27">Z6*1.03</f>
        <v>22289404.915101003</v>
      </c>
      <c r="AG6" s="165">
        <f aca="true" t="shared" si="13" ref="AG6:AG13">SUM(AB6:AF6)</f>
        <v>22289404.915101003</v>
      </c>
      <c r="AH6" s="165">
        <f>O6+U6+AA6+AG6</f>
        <v>85337468.75180101</v>
      </c>
    </row>
    <row r="7" spans="1:34" ht="39.75" customHeight="1">
      <c r="A7" s="265"/>
      <c r="B7" s="256"/>
      <c r="C7" s="265"/>
      <c r="D7" s="256"/>
      <c r="E7" s="320"/>
      <c r="F7" s="36" t="s">
        <v>437</v>
      </c>
      <c r="G7" s="176">
        <v>0.05</v>
      </c>
      <c r="H7" s="176">
        <v>1</v>
      </c>
      <c r="I7" s="41" t="s">
        <v>268</v>
      </c>
      <c r="J7" s="165">
        <v>1000000</v>
      </c>
      <c r="K7" s="165"/>
      <c r="L7" s="165"/>
      <c r="M7" s="165"/>
      <c r="N7" s="165"/>
      <c r="O7" s="165">
        <f aca="true" t="shared" si="14" ref="O7:O31">SUM(J7:N7)</f>
        <v>1000000</v>
      </c>
      <c r="P7" s="165">
        <f>J7*1.03</f>
        <v>1030000</v>
      </c>
      <c r="Q7" s="165">
        <f t="shared" si="0"/>
        <v>0</v>
      </c>
      <c r="R7" s="165">
        <f t="shared" si="0"/>
        <v>0</v>
      </c>
      <c r="S7" s="165">
        <f t="shared" si="0"/>
        <v>0</v>
      </c>
      <c r="T7" s="165">
        <f t="shared" si="0"/>
        <v>0</v>
      </c>
      <c r="U7" s="165">
        <f t="shared" si="1"/>
        <v>1030000</v>
      </c>
      <c r="V7" s="165">
        <f t="shared" si="2"/>
        <v>1060900</v>
      </c>
      <c r="W7" s="165">
        <f t="shared" si="3"/>
        <v>0</v>
      </c>
      <c r="X7" s="165">
        <f t="shared" si="4"/>
        <v>0</v>
      </c>
      <c r="Y7" s="165">
        <f t="shared" si="5"/>
        <v>0</v>
      </c>
      <c r="Z7" s="165">
        <f t="shared" si="6"/>
        <v>0</v>
      </c>
      <c r="AA7" s="165">
        <f t="shared" si="7"/>
        <v>1060900</v>
      </c>
      <c r="AB7" s="165">
        <f t="shared" si="8"/>
        <v>1092727</v>
      </c>
      <c r="AC7" s="165">
        <f t="shared" si="9"/>
        <v>0</v>
      </c>
      <c r="AD7" s="165">
        <f t="shared" si="10"/>
        <v>0</v>
      </c>
      <c r="AE7" s="165">
        <f t="shared" si="11"/>
        <v>0</v>
      </c>
      <c r="AF7" s="165">
        <f t="shared" si="12"/>
        <v>0</v>
      </c>
      <c r="AG7" s="165">
        <f t="shared" si="13"/>
        <v>1092727</v>
      </c>
      <c r="AH7" s="165">
        <f>O7+U7+AA7+AG7</f>
        <v>4183627</v>
      </c>
    </row>
    <row r="8" spans="1:34" ht="45" customHeight="1">
      <c r="A8" s="265"/>
      <c r="B8" s="256"/>
      <c r="C8" s="265"/>
      <c r="D8" s="256"/>
      <c r="E8" s="320"/>
      <c r="F8" s="36" t="s">
        <v>438</v>
      </c>
      <c r="G8" s="177" t="s">
        <v>28</v>
      </c>
      <c r="H8" s="177">
        <v>1</v>
      </c>
      <c r="I8" s="41" t="s">
        <v>269</v>
      </c>
      <c r="J8" s="165">
        <v>3967422</v>
      </c>
      <c r="K8" s="165"/>
      <c r="L8" s="165"/>
      <c r="M8" s="165"/>
      <c r="N8" s="165"/>
      <c r="O8" s="165">
        <f t="shared" si="14"/>
        <v>3967422</v>
      </c>
      <c r="P8" s="165">
        <f>J8*1.03</f>
        <v>4086444.66</v>
      </c>
      <c r="Q8" s="165">
        <f t="shared" si="0"/>
        <v>0</v>
      </c>
      <c r="R8" s="165">
        <f t="shared" si="0"/>
        <v>0</v>
      </c>
      <c r="S8" s="165">
        <f t="shared" si="0"/>
        <v>0</v>
      </c>
      <c r="T8" s="165">
        <f t="shared" si="0"/>
        <v>0</v>
      </c>
      <c r="U8" s="165">
        <f t="shared" si="1"/>
        <v>4086444.66</v>
      </c>
      <c r="V8" s="165">
        <f t="shared" si="2"/>
        <v>4209037.9998</v>
      </c>
      <c r="W8" s="165">
        <f t="shared" si="3"/>
        <v>0</v>
      </c>
      <c r="X8" s="165">
        <f t="shared" si="4"/>
        <v>0</v>
      </c>
      <c r="Y8" s="165">
        <f t="shared" si="5"/>
        <v>0</v>
      </c>
      <c r="Z8" s="165">
        <f t="shared" si="6"/>
        <v>0</v>
      </c>
      <c r="AA8" s="165">
        <f t="shared" si="7"/>
        <v>4209037.9998</v>
      </c>
      <c r="AB8" s="165">
        <f t="shared" si="8"/>
        <v>4335309.139794</v>
      </c>
      <c r="AC8" s="165">
        <f t="shared" si="9"/>
        <v>0</v>
      </c>
      <c r="AD8" s="165">
        <f t="shared" si="10"/>
        <v>0</v>
      </c>
      <c r="AE8" s="165">
        <f t="shared" si="11"/>
        <v>0</v>
      </c>
      <c r="AF8" s="165">
        <f t="shared" si="12"/>
        <v>0</v>
      </c>
      <c r="AG8" s="165">
        <f t="shared" si="13"/>
        <v>4335309.139794</v>
      </c>
      <c r="AH8" s="165">
        <f>O8+U8+AA8+AG8</f>
        <v>16598213.799594</v>
      </c>
    </row>
    <row r="9" spans="1:34" ht="15.75" customHeight="1">
      <c r="A9" s="265"/>
      <c r="B9" s="256"/>
      <c r="C9" s="265"/>
      <c r="D9" s="256"/>
      <c r="E9" s="320"/>
      <c r="F9" s="36" t="s">
        <v>439</v>
      </c>
      <c r="G9" s="177">
        <v>0</v>
      </c>
      <c r="H9" s="177">
        <v>1</v>
      </c>
      <c r="I9" s="375" t="s">
        <v>267</v>
      </c>
      <c r="J9" s="350"/>
      <c r="K9" s="350"/>
      <c r="L9" s="350"/>
      <c r="M9" s="350"/>
      <c r="N9" s="350">
        <v>47000000</v>
      </c>
      <c r="O9" s="350">
        <f>SUM(J11:N11)</f>
        <v>0</v>
      </c>
      <c r="P9" s="350">
        <f>J11*1.03</f>
        <v>0</v>
      </c>
      <c r="Q9" s="350">
        <f>K11*1.03</f>
        <v>0</v>
      </c>
      <c r="R9" s="350">
        <f>L11*1.03</f>
        <v>0</v>
      </c>
      <c r="S9" s="350">
        <f>M11*1.03</f>
        <v>0</v>
      </c>
      <c r="T9" s="350">
        <f>N9*1.03</f>
        <v>48410000</v>
      </c>
      <c r="U9" s="350">
        <f>SUM(P11:T11)</f>
        <v>0</v>
      </c>
      <c r="V9" s="350">
        <f>P9*1.03</f>
        <v>0</v>
      </c>
      <c r="W9" s="350">
        <f>Q9*1.03</f>
        <v>0</v>
      </c>
      <c r="X9" s="350">
        <f>R9*1.03</f>
        <v>0</v>
      </c>
      <c r="Y9" s="350">
        <f>S9*1.03</f>
        <v>0</v>
      </c>
      <c r="Z9" s="350">
        <f>T9*1.03</f>
        <v>49862300</v>
      </c>
      <c r="AA9" s="350">
        <f>SUM(V11:Z11)</f>
        <v>0</v>
      </c>
      <c r="AB9" s="350">
        <f>V9*1.03</f>
        <v>0</v>
      </c>
      <c r="AC9" s="350">
        <f>W9*1.03</f>
        <v>0</v>
      </c>
      <c r="AD9" s="350">
        <f>X9*1.03</f>
        <v>0</v>
      </c>
      <c r="AE9" s="350">
        <f>Y9*1.03</f>
        <v>0</v>
      </c>
      <c r="AF9" s="350">
        <f>Z9*1.03</f>
        <v>51358169</v>
      </c>
      <c r="AG9" s="350">
        <f>SUM(AB11:AF11)</f>
        <v>0</v>
      </c>
      <c r="AH9" s="350">
        <f>O9+U9+AA9+AG9</f>
        <v>0</v>
      </c>
    </row>
    <row r="10" spans="1:34" ht="21.75" customHeight="1">
      <c r="A10" s="265"/>
      <c r="B10" s="256"/>
      <c r="C10" s="265"/>
      <c r="D10" s="256"/>
      <c r="E10" s="320"/>
      <c r="F10" s="36" t="s">
        <v>440</v>
      </c>
      <c r="G10" s="177">
        <v>0</v>
      </c>
      <c r="H10" s="177">
        <v>2</v>
      </c>
      <c r="I10" s="376"/>
      <c r="J10" s="351"/>
      <c r="K10" s="351"/>
      <c r="L10" s="351"/>
      <c r="M10" s="351"/>
      <c r="N10" s="351"/>
      <c r="O10" s="351"/>
      <c r="P10" s="351"/>
      <c r="Q10" s="351"/>
      <c r="R10" s="351"/>
      <c r="S10" s="351"/>
      <c r="T10" s="351"/>
      <c r="U10" s="351"/>
      <c r="V10" s="351"/>
      <c r="W10" s="351"/>
      <c r="X10" s="351"/>
      <c r="Y10" s="351"/>
      <c r="Z10" s="351"/>
      <c r="AA10" s="351"/>
      <c r="AB10" s="351"/>
      <c r="AC10" s="351"/>
      <c r="AD10" s="351"/>
      <c r="AE10" s="351"/>
      <c r="AF10" s="351"/>
      <c r="AG10" s="351"/>
      <c r="AH10" s="351"/>
    </row>
    <row r="11" spans="1:34" ht="9.75" customHeight="1">
      <c r="A11" s="265"/>
      <c r="B11" s="256"/>
      <c r="C11" s="265"/>
      <c r="D11" s="256"/>
      <c r="E11" s="320"/>
      <c r="F11" s="36" t="s">
        <v>441</v>
      </c>
      <c r="G11" s="177">
        <v>0</v>
      </c>
      <c r="H11" s="177">
        <v>4</v>
      </c>
      <c r="I11" s="377"/>
      <c r="J11" s="352"/>
      <c r="K11" s="352"/>
      <c r="L11" s="352"/>
      <c r="M11" s="352"/>
      <c r="N11" s="352"/>
      <c r="O11" s="352"/>
      <c r="P11" s="352"/>
      <c r="Q11" s="352"/>
      <c r="R11" s="352"/>
      <c r="S11" s="352"/>
      <c r="T11" s="352"/>
      <c r="U11" s="352"/>
      <c r="V11" s="352"/>
      <c r="W11" s="352"/>
      <c r="X11" s="352"/>
      <c r="Y11" s="352"/>
      <c r="Z11" s="352"/>
      <c r="AA11" s="352"/>
      <c r="AB11" s="352"/>
      <c r="AC11" s="352"/>
      <c r="AD11" s="352"/>
      <c r="AE11" s="352"/>
      <c r="AF11" s="352"/>
      <c r="AG11" s="352"/>
      <c r="AH11" s="352"/>
    </row>
    <row r="12" spans="1:34" ht="18">
      <c r="A12" s="265"/>
      <c r="B12" s="256"/>
      <c r="C12" s="265"/>
      <c r="D12" s="256"/>
      <c r="E12" s="178" t="s">
        <v>98</v>
      </c>
      <c r="F12" s="178" t="s">
        <v>442</v>
      </c>
      <c r="G12" s="177">
        <v>0</v>
      </c>
      <c r="H12" s="177">
        <v>1</v>
      </c>
      <c r="I12" s="67" t="s">
        <v>260</v>
      </c>
      <c r="J12" s="165"/>
      <c r="K12" s="165"/>
      <c r="L12" s="165"/>
      <c r="M12" s="165"/>
      <c r="N12" s="39">
        <v>21000000</v>
      </c>
      <c r="O12" s="165">
        <f t="shared" si="14"/>
        <v>21000000</v>
      </c>
      <c r="P12" s="165">
        <f>J12*1.03</f>
        <v>0</v>
      </c>
      <c r="Q12" s="165">
        <f t="shared" si="0"/>
        <v>0</v>
      </c>
      <c r="R12" s="165">
        <f t="shared" si="0"/>
        <v>0</v>
      </c>
      <c r="S12" s="165">
        <f t="shared" si="0"/>
        <v>0</v>
      </c>
      <c r="T12" s="165">
        <f t="shared" si="0"/>
        <v>21630000</v>
      </c>
      <c r="U12" s="165">
        <f t="shared" si="1"/>
        <v>21630000</v>
      </c>
      <c r="V12" s="165">
        <f t="shared" si="2"/>
        <v>0</v>
      </c>
      <c r="W12" s="165">
        <f t="shared" si="3"/>
        <v>0</v>
      </c>
      <c r="X12" s="165">
        <f t="shared" si="4"/>
        <v>0</v>
      </c>
      <c r="Y12" s="165">
        <f t="shared" si="5"/>
        <v>0</v>
      </c>
      <c r="Z12" s="165">
        <f t="shared" si="6"/>
        <v>22278900</v>
      </c>
      <c r="AA12" s="165">
        <f t="shared" si="7"/>
        <v>22278900</v>
      </c>
      <c r="AB12" s="165">
        <f t="shared" si="8"/>
        <v>0</v>
      </c>
      <c r="AC12" s="165">
        <f t="shared" si="9"/>
        <v>0</v>
      </c>
      <c r="AD12" s="165">
        <f t="shared" si="10"/>
        <v>0</v>
      </c>
      <c r="AE12" s="165">
        <f t="shared" si="11"/>
        <v>0</v>
      </c>
      <c r="AF12" s="165">
        <f t="shared" si="12"/>
        <v>22947267</v>
      </c>
      <c r="AG12" s="165">
        <f t="shared" si="13"/>
        <v>22947267</v>
      </c>
      <c r="AH12" s="165">
        <f>O12+U12+AA12+AG12</f>
        <v>87856167</v>
      </c>
    </row>
    <row r="13" spans="1:34" s="149" customFormat="1" ht="39.75" customHeight="1">
      <c r="A13" s="265"/>
      <c r="B13" s="256"/>
      <c r="C13" s="265"/>
      <c r="D13" s="256"/>
      <c r="E13" s="178" t="s">
        <v>138</v>
      </c>
      <c r="F13" s="178" t="s">
        <v>443</v>
      </c>
      <c r="G13" s="179" t="s">
        <v>28</v>
      </c>
      <c r="H13" s="179" t="s">
        <v>28</v>
      </c>
      <c r="I13" s="370" t="s">
        <v>261</v>
      </c>
      <c r="J13" s="274">
        <v>40000000</v>
      </c>
      <c r="K13" s="39"/>
      <c r="L13" s="39">
        <v>25000000</v>
      </c>
      <c r="M13" s="39"/>
      <c r="N13" s="39"/>
      <c r="O13" s="165">
        <f t="shared" si="14"/>
        <v>65000000</v>
      </c>
      <c r="P13" s="165">
        <f>J13*1.03</f>
        <v>41200000</v>
      </c>
      <c r="Q13" s="165">
        <f t="shared" si="0"/>
        <v>0</v>
      </c>
      <c r="R13" s="165">
        <f t="shared" si="0"/>
        <v>25750000</v>
      </c>
      <c r="S13" s="165">
        <f t="shared" si="0"/>
        <v>0</v>
      </c>
      <c r="T13" s="165">
        <f t="shared" si="0"/>
        <v>0</v>
      </c>
      <c r="U13" s="39">
        <f t="shared" si="1"/>
        <v>66950000</v>
      </c>
      <c r="V13" s="165">
        <f t="shared" si="2"/>
        <v>42436000</v>
      </c>
      <c r="W13" s="165">
        <f t="shared" si="3"/>
        <v>0</v>
      </c>
      <c r="X13" s="165">
        <f t="shared" si="4"/>
        <v>26522500</v>
      </c>
      <c r="Y13" s="165">
        <f t="shared" si="5"/>
        <v>0</v>
      </c>
      <c r="Z13" s="165">
        <f t="shared" si="6"/>
        <v>0</v>
      </c>
      <c r="AA13" s="39">
        <f t="shared" si="7"/>
        <v>68958500</v>
      </c>
      <c r="AB13" s="165">
        <f t="shared" si="8"/>
        <v>43709080</v>
      </c>
      <c r="AC13" s="165">
        <f t="shared" si="9"/>
        <v>0</v>
      </c>
      <c r="AD13" s="165">
        <f t="shared" si="10"/>
        <v>27318175</v>
      </c>
      <c r="AE13" s="165">
        <f t="shared" si="11"/>
        <v>0</v>
      </c>
      <c r="AF13" s="165">
        <f t="shared" si="12"/>
        <v>0</v>
      </c>
      <c r="AG13" s="39">
        <f t="shared" si="13"/>
        <v>71027255</v>
      </c>
      <c r="AH13" s="165">
        <f>O13+U13+AA13+AG13</f>
        <v>271935755</v>
      </c>
    </row>
    <row r="14" spans="1:34" s="149" customFormat="1" ht="27">
      <c r="A14" s="265"/>
      <c r="B14" s="256"/>
      <c r="C14" s="265"/>
      <c r="D14" s="256"/>
      <c r="E14" s="180" t="s">
        <v>511</v>
      </c>
      <c r="F14" s="180" t="s">
        <v>512</v>
      </c>
      <c r="G14" s="104" t="s">
        <v>28</v>
      </c>
      <c r="H14" s="104" t="s">
        <v>28</v>
      </c>
      <c r="I14" s="371"/>
      <c r="J14" s="275"/>
      <c r="K14" s="39"/>
      <c r="L14" s="39"/>
      <c r="M14" s="39"/>
      <c r="N14" s="39"/>
      <c r="O14" s="165"/>
      <c r="P14" s="165"/>
      <c r="Q14" s="165"/>
      <c r="R14" s="165"/>
      <c r="S14" s="165"/>
      <c r="T14" s="165"/>
      <c r="U14" s="39"/>
      <c r="V14" s="165"/>
      <c r="W14" s="165"/>
      <c r="X14" s="165"/>
      <c r="Y14" s="165"/>
      <c r="Z14" s="165"/>
      <c r="AA14" s="39"/>
      <c r="AB14" s="165"/>
      <c r="AC14" s="165"/>
      <c r="AD14" s="165"/>
      <c r="AE14" s="165"/>
      <c r="AF14" s="165"/>
      <c r="AG14" s="39"/>
      <c r="AH14" s="165"/>
    </row>
    <row r="15" spans="1:34" ht="24" customHeight="1">
      <c r="A15" s="265"/>
      <c r="B15" s="256"/>
      <c r="C15" s="265"/>
      <c r="D15" s="256"/>
      <c r="E15" s="29" t="s">
        <v>101</v>
      </c>
      <c r="F15" s="29" t="s">
        <v>444</v>
      </c>
      <c r="G15" s="181" t="s">
        <v>28</v>
      </c>
      <c r="H15" s="182">
        <v>1</v>
      </c>
      <c r="I15" s="67" t="s">
        <v>271</v>
      </c>
      <c r="J15" s="165"/>
      <c r="K15" s="165"/>
      <c r="L15" s="165"/>
      <c r="M15" s="165"/>
      <c r="N15" s="165">
        <v>14000000</v>
      </c>
      <c r="O15" s="165">
        <f t="shared" si="14"/>
        <v>14000000</v>
      </c>
      <c r="P15" s="165">
        <f>J15*1.03</f>
        <v>0</v>
      </c>
      <c r="Q15" s="165">
        <f t="shared" si="0"/>
        <v>0</v>
      </c>
      <c r="R15" s="165">
        <f t="shared" si="0"/>
        <v>0</v>
      </c>
      <c r="S15" s="165">
        <f t="shared" si="0"/>
        <v>0</v>
      </c>
      <c r="T15" s="165">
        <f t="shared" si="0"/>
        <v>14420000</v>
      </c>
      <c r="U15" s="165">
        <f>SUM(P15:T15)</f>
        <v>14420000</v>
      </c>
      <c r="V15" s="165">
        <f t="shared" si="2"/>
        <v>0</v>
      </c>
      <c r="W15" s="165">
        <f t="shared" si="3"/>
        <v>0</v>
      </c>
      <c r="X15" s="165">
        <f t="shared" si="4"/>
        <v>0</v>
      </c>
      <c r="Y15" s="165">
        <f t="shared" si="5"/>
        <v>0</v>
      </c>
      <c r="Z15" s="165">
        <f t="shared" si="6"/>
        <v>14852600</v>
      </c>
      <c r="AA15" s="165">
        <f>SUM(V15:Z15)</f>
        <v>14852600</v>
      </c>
      <c r="AB15" s="165">
        <f t="shared" si="8"/>
        <v>0</v>
      </c>
      <c r="AC15" s="165">
        <f t="shared" si="9"/>
        <v>0</v>
      </c>
      <c r="AD15" s="165">
        <f t="shared" si="10"/>
        <v>0</v>
      </c>
      <c r="AE15" s="165">
        <f t="shared" si="11"/>
        <v>0</v>
      </c>
      <c r="AF15" s="165">
        <f t="shared" si="12"/>
        <v>15298178</v>
      </c>
      <c r="AG15" s="165">
        <f>SUM(AB15:AF15)</f>
        <v>15298178</v>
      </c>
      <c r="AH15" s="165">
        <f>O15+U15+AA15+AG15</f>
        <v>58570778</v>
      </c>
    </row>
    <row r="16" spans="1:34" ht="35.25" customHeight="1">
      <c r="A16" s="265"/>
      <c r="B16" s="256"/>
      <c r="C16" s="265"/>
      <c r="D16" s="256"/>
      <c r="E16" s="33" t="s">
        <v>102</v>
      </c>
      <c r="F16" s="33" t="s">
        <v>445</v>
      </c>
      <c r="G16" s="42" t="s">
        <v>28</v>
      </c>
      <c r="H16" s="171">
        <v>0.1</v>
      </c>
      <c r="I16" s="67" t="s">
        <v>272</v>
      </c>
      <c r="J16" s="165"/>
      <c r="K16" s="165"/>
      <c r="L16" s="165"/>
      <c r="M16" s="165"/>
      <c r="N16" s="165">
        <v>10000000</v>
      </c>
      <c r="O16" s="165">
        <f t="shared" si="14"/>
        <v>10000000</v>
      </c>
      <c r="P16" s="165">
        <f>J16*1.03</f>
        <v>0</v>
      </c>
      <c r="Q16" s="165">
        <f t="shared" si="0"/>
        <v>0</v>
      </c>
      <c r="R16" s="165">
        <f t="shared" si="0"/>
        <v>0</v>
      </c>
      <c r="S16" s="165">
        <f t="shared" si="0"/>
        <v>0</v>
      </c>
      <c r="T16" s="165">
        <f t="shared" si="0"/>
        <v>10300000</v>
      </c>
      <c r="U16" s="165">
        <f>SUM(P16:T16)</f>
        <v>10300000</v>
      </c>
      <c r="V16" s="165">
        <f t="shared" si="2"/>
        <v>0</v>
      </c>
      <c r="W16" s="165">
        <f t="shared" si="3"/>
        <v>0</v>
      </c>
      <c r="X16" s="165">
        <f t="shared" si="4"/>
        <v>0</v>
      </c>
      <c r="Y16" s="165">
        <f t="shared" si="5"/>
        <v>0</v>
      </c>
      <c r="Z16" s="165">
        <f t="shared" si="6"/>
        <v>10609000</v>
      </c>
      <c r="AA16" s="165">
        <f>SUM(V16:Z16)</f>
        <v>10609000</v>
      </c>
      <c r="AB16" s="165">
        <f t="shared" si="8"/>
        <v>0</v>
      </c>
      <c r="AC16" s="165">
        <f t="shared" si="9"/>
        <v>0</v>
      </c>
      <c r="AD16" s="165">
        <f t="shared" si="10"/>
        <v>0</v>
      </c>
      <c r="AE16" s="165">
        <f t="shared" si="11"/>
        <v>0</v>
      </c>
      <c r="AF16" s="165">
        <f t="shared" si="12"/>
        <v>10927270</v>
      </c>
      <c r="AG16" s="165">
        <f>SUM(AB16:AF16)</f>
        <v>10927270</v>
      </c>
      <c r="AH16" s="165">
        <f>O16+U16+AA16+AG16</f>
        <v>41836270</v>
      </c>
    </row>
    <row r="17" spans="1:34" ht="28.5" customHeight="1">
      <c r="A17" s="265"/>
      <c r="B17" s="256"/>
      <c r="C17" s="265"/>
      <c r="D17" s="256"/>
      <c r="E17" s="33" t="s">
        <v>139</v>
      </c>
      <c r="F17" s="33" t="s">
        <v>446</v>
      </c>
      <c r="G17" s="42">
        <v>8</v>
      </c>
      <c r="H17" s="42">
        <v>3</v>
      </c>
      <c r="I17" s="367" t="s">
        <v>320</v>
      </c>
      <c r="J17" s="350"/>
      <c r="K17" s="350"/>
      <c r="L17" s="350"/>
      <c r="M17" s="350"/>
      <c r="N17" s="350">
        <v>1000000</v>
      </c>
      <c r="O17" s="350">
        <f t="shared" si="14"/>
        <v>1000000</v>
      </c>
      <c r="P17" s="350">
        <f>J17*1.03</f>
        <v>0</v>
      </c>
      <c r="Q17" s="350">
        <f t="shared" si="0"/>
        <v>0</v>
      </c>
      <c r="R17" s="350">
        <f t="shared" si="0"/>
        <v>0</v>
      </c>
      <c r="S17" s="350">
        <f t="shared" si="0"/>
        <v>0</v>
      </c>
      <c r="T17" s="350">
        <f t="shared" si="0"/>
        <v>1030000</v>
      </c>
      <c r="U17" s="350">
        <f>SUM(P17:T17)</f>
        <v>1030000</v>
      </c>
      <c r="V17" s="350">
        <f t="shared" si="2"/>
        <v>0</v>
      </c>
      <c r="W17" s="350">
        <f t="shared" si="3"/>
        <v>0</v>
      </c>
      <c r="X17" s="350">
        <f t="shared" si="4"/>
        <v>0</v>
      </c>
      <c r="Y17" s="350">
        <f t="shared" si="5"/>
        <v>0</v>
      </c>
      <c r="Z17" s="350">
        <f t="shared" si="6"/>
        <v>1060900</v>
      </c>
      <c r="AA17" s="350">
        <f>SUM(V17:Z17)</f>
        <v>1060900</v>
      </c>
      <c r="AB17" s="350">
        <f t="shared" si="8"/>
        <v>0</v>
      </c>
      <c r="AC17" s="350">
        <f t="shared" si="9"/>
        <v>0</v>
      </c>
      <c r="AD17" s="350">
        <f t="shared" si="10"/>
        <v>0</v>
      </c>
      <c r="AE17" s="350">
        <f t="shared" si="11"/>
        <v>0</v>
      </c>
      <c r="AF17" s="350">
        <f t="shared" si="12"/>
        <v>1092727</v>
      </c>
      <c r="AG17" s="350">
        <f>SUM(AB17:AF17)</f>
        <v>1092727</v>
      </c>
      <c r="AH17" s="350">
        <f>O17+U17+AA17+AG17</f>
        <v>4183627</v>
      </c>
    </row>
    <row r="18" spans="1:34" ht="18">
      <c r="A18" s="265"/>
      <c r="B18" s="256"/>
      <c r="C18" s="265"/>
      <c r="D18" s="256"/>
      <c r="E18" s="33" t="s">
        <v>106</v>
      </c>
      <c r="F18" s="33" t="s">
        <v>451</v>
      </c>
      <c r="G18" s="42">
        <v>8</v>
      </c>
      <c r="H18" s="42">
        <v>8</v>
      </c>
      <c r="I18" s="368"/>
      <c r="J18" s="351"/>
      <c r="K18" s="351"/>
      <c r="L18" s="351"/>
      <c r="M18" s="351"/>
      <c r="N18" s="351"/>
      <c r="O18" s="351"/>
      <c r="P18" s="351"/>
      <c r="Q18" s="351"/>
      <c r="R18" s="351"/>
      <c r="S18" s="351"/>
      <c r="T18" s="351"/>
      <c r="U18" s="351"/>
      <c r="V18" s="351"/>
      <c r="W18" s="351"/>
      <c r="X18" s="351"/>
      <c r="Y18" s="351"/>
      <c r="Z18" s="351"/>
      <c r="AA18" s="351"/>
      <c r="AB18" s="351"/>
      <c r="AC18" s="351"/>
      <c r="AD18" s="351"/>
      <c r="AE18" s="351"/>
      <c r="AF18" s="351"/>
      <c r="AG18" s="351"/>
      <c r="AH18" s="351"/>
    </row>
    <row r="19" spans="1:34" ht="27">
      <c r="A19" s="265"/>
      <c r="B19" s="256"/>
      <c r="C19" s="265"/>
      <c r="D19" s="256"/>
      <c r="E19" s="33" t="s">
        <v>105</v>
      </c>
      <c r="F19" s="33" t="s">
        <v>450</v>
      </c>
      <c r="G19" s="42">
        <v>0</v>
      </c>
      <c r="H19" s="42">
        <v>1</v>
      </c>
      <c r="I19" s="368"/>
      <c r="J19" s="351"/>
      <c r="K19" s="351"/>
      <c r="L19" s="351"/>
      <c r="M19" s="351"/>
      <c r="N19" s="351"/>
      <c r="O19" s="351"/>
      <c r="P19" s="351"/>
      <c r="Q19" s="351"/>
      <c r="R19" s="351"/>
      <c r="S19" s="351"/>
      <c r="T19" s="351"/>
      <c r="U19" s="351"/>
      <c r="V19" s="351"/>
      <c r="W19" s="351"/>
      <c r="X19" s="351"/>
      <c r="Y19" s="351"/>
      <c r="Z19" s="351"/>
      <c r="AA19" s="351"/>
      <c r="AB19" s="351"/>
      <c r="AC19" s="351"/>
      <c r="AD19" s="351"/>
      <c r="AE19" s="351"/>
      <c r="AF19" s="351"/>
      <c r="AG19" s="351"/>
      <c r="AH19" s="351"/>
    </row>
    <row r="20" spans="1:34" ht="18">
      <c r="A20" s="265"/>
      <c r="B20" s="256"/>
      <c r="C20" s="265"/>
      <c r="D20" s="256"/>
      <c r="E20" s="33" t="s">
        <v>109</v>
      </c>
      <c r="F20" s="33" t="s">
        <v>454</v>
      </c>
      <c r="G20" s="42">
        <v>1</v>
      </c>
      <c r="H20" s="42">
        <v>1</v>
      </c>
      <c r="I20" s="368"/>
      <c r="J20" s="351"/>
      <c r="K20" s="351"/>
      <c r="L20" s="351"/>
      <c r="M20" s="351"/>
      <c r="N20" s="351"/>
      <c r="O20" s="351"/>
      <c r="P20" s="351"/>
      <c r="Q20" s="351"/>
      <c r="R20" s="351"/>
      <c r="S20" s="351"/>
      <c r="T20" s="351"/>
      <c r="U20" s="351"/>
      <c r="V20" s="351"/>
      <c r="W20" s="351"/>
      <c r="X20" s="351"/>
      <c r="Y20" s="351"/>
      <c r="Z20" s="351"/>
      <c r="AA20" s="351"/>
      <c r="AB20" s="351"/>
      <c r="AC20" s="351"/>
      <c r="AD20" s="351"/>
      <c r="AE20" s="351"/>
      <c r="AF20" s="351"/>
      <c r="AG20" s="351"/>
      <c r="AH20" s="351"/>
    </row>
    <row r="21" spans="1:34" ht="18">
      <c r="A21" s="265"/>
      <c r="B21" s="256"/>
      <c r="C21" s="265"/>
      <c r="D21" s="256"/>
      <c r="E21" s="33" t="s">
        <v>140</v>
      </c>
      <c r="F21" s="33" t="s">
        <v>457</v>
      </c>
      <c r="G21" s="42">
        <v>0</v>
      </c>
      <c r="H21" s="42">
        <v>1</v>
      </c>
      <c r="I21" s="368"/>
      <c r="J21" s="351"/>
      <c r="K21" s="351"/>
      <c r="L21" s="351"/>
      <c r="M21" s="351"/>
      <c r="N21" s="351"/>
      <c r="O21" s="351"/>
      <c r="P21" s="351"/>
      <c r="Q21" s="351"/>
      <c r="R21" s="351"/>
      <c r="S21" s="351"/>
      <c r="T21" s="351"/>
      <c r="U21" s="351"/>
      <c r="V21" s="351"/>
      <c r="W21" s="351"/>
      <c r="X21" s="351"/>
      <c r="Y21" s="351"/>
      <c r="Z21" s="351"/>
      <c r="AA21" s="351"/>
      <c r="AB21" s="351"/>
      <c r="AC21" s="351"/>
      <c r="AD21" s="351"/>
      <c r="AE21" s="351"/>
      <c r="AF21" s="351"/>
      <c r="AG21" s="351"/>
      <c r="AH21" s="351"/>
    </row>
    <row r="22" spans="1:34" ht="18">
      <c r="A22" s="265"/>
      <c r="B22" s="256"/>
      <c r="C22" s="265"/>
      <c r="D22" s="256"/>
      <c r="E22" s="33" t="s">
        <v>141</v>
      </c>
      <c r="F22" s="33" t="s">
        <v>458</v>
      </c>
      <c r="G22" s="42">
        <v>0</v>
      </c>
      <c r="H22" s="42">
        <v>1</v>
      </c>
      <c r="I22" s="368"/>
      <c r="J22" s="351"/>
      <c r="K22" s="351"/>
      <c r="L22" s="351"/>
      <c r="M22" s="351"/>
      <c r="N22" s="351"/>
      <c r="O22" s="351"/>
      <c r="P22" s="351"/>
      <c r="Q22" s="351"/>
      <c r="R22" s="351"/>
      <c r="S22" s="351"/>
      <c r="T22" s="351"/>
      <c r="U22" s="351"/>
      <c r="V22" s="351"/>
      <c r="W22" s="351"/>
      <c r="X22" s="351"/>
      <c r="Y22" s="351"/>
      <c r="Z22" s="351"/>
      <c r="AA22" s="351"/>
      <c r="AB22" s="351"/>
      <c r="AC22" s="351"/>
      <c r="AD22" s="351"/>
      <c r="AE22" s="351"/>
      <c r="AF22" s="351"/>
      <c r="AG22" s="351"/>
      <c r="AH22" s="351"/>
    </row>
    <row r="23" spans="1:34" ht="18">
      <c r="A23" s="265"/>
      <c r="B23" s="256"/>
      <c r="C23" s="265"/>
      <c r="D23" s="256"/>
      <c r="E23" s="33" t="s">
        <v>142</v>
      </c>
      <c r="F23" s="33" t="s">
        <v>456</v>
      </c>
      <c r="G23" s="42">
        <v>0</v>
      </c>
      <c r="H23" s="42">
        <v>1</v>
      </c>
      <c r="I23" s="368"/>
      <c r="J23" s="351"/>
      <c r="K23" s="351"/>
      <c r="L23" s="351"/>
      <c r="M23" s="351"/>
      <c r="N23" s="351"/>
      <c r="O23" s="351"/>
      <c r="P23" s="351"/>
      <c r="Q23" s="351"/>
      <c r="R23" s="351"/>
      <c r="S23" s="351"/>
      <c r="T23" s="351"/>
      <c r="U23" s="351"/>
      <c r="V23" s="351"/>
      <c r="W23" s="351"/>
      <c r="X23" s="351"/>
      <c r="Y23" s="351"/>
      <c r="Z23" s="351"/>
      <c r="AA23" s="351"/>
      <c r="AB23" s="351"/>
      <c r="AC23" s="351"/>
      <c r="AD23" s="351"/>
      <c r="AE23" s="351"/>
      <c r="AF23" s="351"/>
      <c r="AG23" s="351"/>
      <c r="AH23" s="351"/>
    </row>
    <row r="24" spans="1:34" ht="36">
      <c r="A24" s="265"/>
      <c r="B24" s="256"/>
      <c r="C24" s="265"/>
      <c r="D24" s="256"/>
      <c r="E24" s="33" t="s">
        <v>56</v>
      </c>
      <c r="F24" s="33" t="s">
        <v>449</v>
      </c>
      <c r="G24" s="45">
        <v>0</v>
      </c>
      <c r="H24" s="45">
        <v>100</v>
      </c>
      <c r="I24" s="369"/>
      <c r="J24" s="352"/>
      <c r="K24" s="352"/>
      <c r="L24" s="352"/>
      <c r="M24" s="352"/>
      <c r="N24" s="352"/>
      <c r="O24" s="352"/>
      <c r="P24" s="352"/>
      <c r="Q24" s="352"/>
      <c r="R24" s="352"/>
      <c r="S24" s="352"/>
      <c r="T24" s="352"/>
      <c r="U24" s="352"/>
      <c r="V24" s="352"/>
      <c r="W24" s="352"/>
      <c r="X24" s="352"/>
      <c r="Y24" s="352"/>
      <c r="Z24" s="352"/>
      <c r="AA24" s="352"/>
      <c r="AB24" s="352"/>
      <c r="AC24" s="352"/>
      <c r="AD24" s="352"/>
      <c r="AE24" s="352"/>
      <c r="AF24" s="352"/>
      <c r="AG24" s="352"/>
      <c r="AH24" s="352"/>
    </row>
    <row r="25" spans="1:34" ht="27">
      <c r="A25" s="265"/>
      <c r="B25" s="256"/>
      <c r="C25" s="265"/>
      <c r="D25" s="256"/>
      <c r="E25" s="33" t="s">
        <v>103</v>
      </c>
      <c r="F25" s="33" t="s">
        <v>447</v>
      </c>
      <c r="G25" s="183" t="s">
        <v>28</v>
      </c>
      <c r="H25" s="184">
        <v>77075</v>
      </c>
      <c r="I25" s="67" t="s">
        <v>270</v>
      </c>
      <c r="J25" s="165">
        <v>6000000</v>
      </c>
      <c r="K25" s="165"/>
      <c r="L25" s="165"/>
      <c r="M25" s="165"/>
      <c r="N25" s="165"/>
      <c r="O25" s="165">
        <f t="shared" si="14"/>
        <v>6000000</v>
      </c>
      <c r="P25" s="165">
        <f>J25*1.03</f>
        <v>6180000</v>
      </c>
      <c r="Q25" s="165">
        <f t="shared" si="0"/>
        <v>0</v>
      </c>
      <c r="R25" s="165">
        <f t="shared" si="0"/>
        <v>0</v>
      </c>
      <c r="S25" s="165">
        <f t="shared" si="0"/>
        <v>0</v>
      </c>
      <c r="T25" s="165">
        <f t="shared" si="0"/>
        <v>0</v>
      </c>
      <c r="U25" s="165">
        <f>SUM(P25:T25)</f>
        <v>6180000</v>
      </c>
      <c r="V25" s="165">
        <f t="shared" si="2"/>
        <v>6365400</v>
      </c>
      <c r="W25" s="165">
        <f t="shared" si="3"/>
        <v>0</v>
      </c>
      <c r="X25" s="165">
        <f t="shared" si="4"/>
        <v>0</v>
      </c>
      <c r="Y25" s="165">
        <f t="shared" si="5"/>
        <v>0</v>
      </c>
      <c r="Z25" s="165">
        <f t="shared" si="6"/>
        <v>0</v>
      </c>
      <c r="AA25" s="165">
        <f>SUM(V25:Z25)</f>
        <v>6365400</v>
      </c>
      <c r="AB25" s="165">
        <f t="shared" si="8"/>
        <v>6556362</v>
      </c>
      <c r="AC25" s="165">
        <f t="shared" si="9"/>
        <v>0</v>
      </c>
      <c r="AD25" s="165">
        <f t="shared" si="10"/>
        <v>0</v>
      </c>
      <c r="AE25" s="165">
        <f t="shared" si="11"/>
        <v>0</v>
      </c>
      <c r="AF25" s="165">
        <f t="shared" si="12"/>
        <v>0</v>
      </c>
      <c r="AG25" s="165">
        <f>SUM(AB25:AF25)</f>
        <v>6556362</v>
      </c>
      <c r="AH25" s="165">
        <f>O25+U25+AA25+AG25</f>
        <v>25101762</v>
      </c>
    </row>
    <row r="26" spans="1:34" ht="33" customHeight="1">
      <c r="A26" s="265"/>
      <c r="B26" s="256"/>
      <c r="C26" s="265"/>
      <c r="D26" s="256"/>
      <c r="E26" s="33" t="s">
        <v>104</v>
      </c>
      <c r="F26" s="33" t="s">
        <v>448</v>
      </c>
      <c r="G26" s="42">
        <v>0</v>
      </c>
      <c r="H26" s="183">
        <v>5000000</v>
      </c>
      <c r="I26" s="41" t="s">
        <v>262</v>
      </c>
      <c r="J26" s="165"/>
      <c r="K26" s="165"/>
      <c r="L26" s="165"/>
      <c r="M26" s="165"/>
      <c r="N26" s="165">
        <v>5000000</v>
      </c>
      <c r="O26" s="165">
        <f t="shared" si="14"/>
        <v>5000000</v>
      </c>
      <c r="P26" s="165">
        <f>J26*1.03</f>
        <v>0</v>
      </c>
      <c r="Q26" s="165">
        <f t="shared" si="0"/>
        <v>0</v>
      </c>
      <c r="R26" s="165">
        <f t="shared" si="0"/>
        <v>0</v>
      </c>
      <c r="S26" s="165">
        <f t="shared" si="0"/>
        <v>0</v>
      </c>
      <c r="T26" s="165">
        <f t="shared" si="0"/>
        <v>5150000</v>
      </c>
      <c r="U26" s="165">
        <f>SUM(P26:T26)</f>
        <v>5150000</v>
      </c>
      <c r="V26" s="165">
        <f t="shared" si="2"/>
        <v>0</v>
      </c>
      <c r="W26" s="165">
        <f t="shared" si="3"/>
        <v>0</v>
      </c>
      <c r="X26" s="165">
        <f t="shared" si="4"/>
        <v>0</v>
      </c>
      <c r="Y26" s="165">
        <f t="shared" si="5"/>
        <v>0</v>
      </c>
      <c r="Z26" s="165">
        <f t="shared" si="6"/>
        <v>5304500</v>
      </c>
      <c r="AA26" s="165">
        <f>SUM(V26:Z26)</f>
        <v>5304500</v>
      </c>
      <c r="AB26" s="165">
        <f t="shared" si="8"/>
        <v>0</v>
      </c>
      <c r="AC26" s="165">
        <f t="shared" si="9"/>
        <v>0</v>
      </c>
      <c r="AD26" s="165">
        <f t="shared" si="10"/>
        <v>0</v>
      </c>
      <c r="AE26" s="165">
        <f t="shared" si="11"/>
        <v>0</v>
      </c>
      <c r="AF26" s="165">
        <f t="shared" si="12"/>
        <v>5463635</v>
      </c>
      <c r="AG26" s="165">
        <f>SUM(AB26:AF26)</f>
        <v>5463635</v>
      </c>
      <c r="AH26" s="165">
        <f>O26+U26+AA26+AG26</f>
        <v>20918135</v>
      </c>
    </row>
    <row r="27" spans="1:34" ht="18">
      <c r="A27" s="265"/>
      <c r="B27" s="256"/>
      <c r="C27" s="265"/>
      <c r="D27" s="256"/>
      <c r="E27" s="33" t="s">
        <v>107</v>
      </c>
      <c r="F27" s="33" t="s">
        <v>453</v>
      </c>
      <c r="G27" s="42">
        <v>1</v>
      </c>
      <c r="H27" s="43">
        <v>1</v>
      </c>
      <c r="I27" s="334" t="s">
        <v>263</v>
      </c>
      <c r="J27" s="350"/>
      <c r="K27" s="350"/>
      <c r="L27" s="350"/>
      <c r="M27" s="350"/>
      <c r="N27" s="373">
        <v>183489500</v>
      </c>
      <c r="O27" s="350">
        <f t="shared" si="14"/>
        <v>183489500</v>
      </c>
      <c r="P27" s="282">
        <f>J27*1.03</f>
        <v>0</v>
      </c>
      <c r="Q27" s="282">
        <f t="shared" si="0"/>
        <v>0</v>
      </c>
      <c r="R27" s="282">
        <f t="shared" si="0"/>
        <v>0</v>
      </c>
      <c r="S27" s="282">
        <f t="shared" si="0"/>
        <v>0</v>
      </c>
      <c r="T27" s="282">
        <f t="shared" si="0"/>
        <v>188994185</v>
      </c>
      <c r="U27" s="350">
        <f>SUM(P27:T28)</f>
        <v>188994185</v>
      </c>
      <c r="V27" s="282">
        <f t="shared" si="2"/>
        <v>0</v>
      </c>
      <c r="W27" s="282">
        <f t="shared" si="3"/>
        <v>0</v>
      </c>
      <c r="X27" s="282">
        <f t="shared" si="4"/>
        <v>0</v>
      </c>
      <c r="Y27" s="282">
        <f t="shared" si="5"/>
        <v>0</v>
      </c>
      <c r="Z27" s="282">
        <f t="shared" si="6"/>
        <v>194664010.55</v>
      </c>
      <c r="AA27" s="350">
        <f>SUM(V27:Z28)</f>
        <v>194664010.55</v>
      </c>
      <c r="AB27" s="282">
        <f t="shared" si="8"/>
        <v>0</v>
      </c>
      <c r="AC27" s="282">
        <f t="shared" si="9"/>
        <v>0</v>
      </c>
      <c r="AD27" s="282">
        <f t="shared" si="10"/>
        <v>0</v>
      </c>
      <c r="AE27" s="282">
        <f t="shared" si="11"/>
        <v>0</v>
      </c>
      <c r="AF27" s="282">
        <f t="shared" si="12"/>
        <v>200503930.86650002</v>
      </c>
      <c r="AG27" s="350">
        <f>SUM(AB27:AF28)</f>
        <v>200503930.86650002</v>
      </c>
      <c r="AH27" s="350">
        <f>P27+U27+AA27+AG27</f>
        <v>584162126.4165001</v>
      </c>
    </row>
    <row r="28" spans="1:34" ht="42" customHeight="1">
      <c r="A28" s="265"/>
      <c r="B28" s="256"/>
      <c r="C28" s="265"/>
      <c r="D28" s="256"/>
      <c r="E28" s="33" t="s">
        <v>108</v>
      </c>
      <c r="F28" s="33" t="s">
        <v>452</v>
      </c>
      <c r="G28" s="42">
        <v>1</v>
      </c>
      <c r="H28" s="43">
        <v>1</v>
      </c>
      <c r="I28" s="335"/>
      <c r="J28" s="352"/>
      <c r="K28" s="352"/>
      <c r="L28" s="352"/>
      <c r="M28" s="352"/>
      <c r="N28" s="374"/>
      <c r="O28" s="352"/>
      <c r="P28" s="283"/>
      <c r="Q28" s="283"/>
      <c r="R28" s="283"/>
      <c r="S28" s="283"/>
      <c r="T28" s="283"/>
      <c r="U28" s="352"/>
      <c r="V28" s="283"/>
      <c r="W28" s="283"/>
      <c r="X28" s="283"/>
      <c r="Y28" s="283"/>
      <c r="Z28" s="283"/>
      <c r="AA28" s="352"/>
      <c r="AB28" s="283"/>
      <c r="AC28" s="283"/>
      <c r="AD28" s="283"/>
      <c r="AE28" s="283"/>
      <c r="AF28" s="283"/>
      <c r="AG28" s="352"/>
      <c r="AH28" s="352"/>
    </row>
    <row r="29" spans="1:34" ht="18">
      <c r="A29" s="265"/>
      <c r="B29" s="256"/>
      <c r="C29" s="265"/>
      <c r="D29" s="256"/>
      <c r="E29" s="33" t="s">
        <v>110</v>
      </c>
      <c r="F29" s="33" t="s">
        <v>455</v>
      </c>
      <c r="G29" s="42" t="s">
        <v>28</v>
      </c>
      <c r="H29" s="42">
        <v>500</v>
      </c>
      <c r="I29" s="41" t="s">
        <v>264</v>
      </c>
      <c r="J29" s="165"/>
      <c r="K29" s="165"/>
      <c r="L29" s="165"/>
      <c r="M29" s="165"/>
      <c r="N29" s="165">
        <v>55497248</v>
      </c>
      <c r="O29" s="165">
        <f t="shared" si="14"/>
        <v>55497248</v>
      </c>
      <c r="P29" s="165">
        <f aca="true" t="shared" si="15" ref="P29:T31">J29*1.03</f>
        <v>0</v>
      </c>
      <c r="Q29" s="165">
        <f t="shared" si="15"/>
        <v>0</v>
      </c>
      <c r="R29" s="165">
        <f t="shared" si="15"/>
        <v>0</v>
      </c>
      <c r="S29" s="165">
        <f t="shared" si="15"/>
        <v>0</v>
      </c>
      <c r="T29" s="165">
        <f t="shared" si="15"/>
        <v>57162165.440000005</v>
      </c>
      <c r="U29" s="165">
        <f>SUM(P29:T29)</f>
        <v>57162165.440000005</v>
      </c>
      <c r="V29" s="165">
        <f aca="true" t="shared" si="16" ref="V29:Z31">P29*1.03</f>
        <v>0</v>
      </c>
      <c r="W29" s="165">
        <f t="shared" si="16"/>
        <v>0</v>
      </c>
      <c r="X29" s="165">
        <f t="shared" si="16"/>
        <v>0</v>
      </c>
      <c r="Y29" s="165">
        <f t="shared" si="16"/>
        <v>0</v>
      </c>
      <c r="Z29" s="165">
        <f t="shared" si="16"/>
        <v>58877030.40320001</v>
      </c>
      <c r="AA29" s="165">
        <f>SUM(V29:Z29)</f>
        <v>58877030.40320001</v>
      </c>
      <c r="AB29" s="165">
        <f aca="true" t="shared" si="17" ref="AB29:AF31">V29*1.03</f>
        <v>0</v>
      </c>
      <c r="AC29" s="165">
        <f t="shared" si="17"/>
        <v>0</v>
      </c>
      <c r="AD29" s="165">
        <f t="shared" si="17"/>
        <v>0</v>
      </c>
      <c r="AE29" s="165">
        <f t="shared" si="17"/>
        <v>0</v>
      </c>
      <c r="AF29" s="165">
        <f t="shared" si="17"/>
        <v>60643341.31529601</v>
      </c>
      <c r="AG29" s="165">
        <f>SUM(AB29:AF29)</f>
        <v>60643341.31529601</v>
      </c>
      <c r="AH29" s="165">
        <f>O29+U29+AA29+AG29</f>
        <v>232179785.15849602</v>
      </c>
    </row>
    <row r="30" spans="1:34" ht="23.25" customHeight="1">
      <c r="A30" s="265"/>
      <c r="B30" s="256"/>
      <c r="C30" s="265"/>
      <c r="D30" s="256"/>
      <c r="E30" s="334" t="s">
        <v>111</v>
      </c>
      <c r="F30" s="334" t="s">
        <v>459</v>
      </c>
      <c r="G30" s="363">
        <v>0</v>
      </c>
      <c r="H30" s="365">
        <v>1</v>
      </c>
      <c r="I30" s="41" t="s">
        <v>265</v>
      </c>
      <c r="J30" s="165"/>
      <c r="K30" s="165"/>
      <c r="L30" s="165">
        <v>19600000</v>
      </c>
      <c r="M30" s="165"/>
      <c r="N30" s="165"/>
      <c r="O30" s="165">
        <f t="shared" si="14"/>
        <v>19600000</v>
      </c>
      <c r="P30" s="165">
        <f t="shared" si="15"/>
        <v>0</v>
      </c>
      <c r="Q30" s="165">
        <f t="shared" si="15"/>
        <v>0</v>
      </c>
      <c r="R30" s="165">
        <f t="shared" si="15"/>
        <v>20188000</v>
      </c>
      <c r="S30" s="165">
        <f t="shared" si="15"/>
        <v>0</v>
      </c>
      <c r="T30" s="165">
        <f t="shared" si="15"/>
        <v>0</v>
      </c>
      <c r="U30" s="165">
        <f>SUM(P30:T30)</f>
        <v>20188000</v>
      </c>
      <c r="V30" s="165">
        <f t="shared" si="16"/>
        <v>0</v>
      </c>
      <c r="W30" s="165">
        <f t="shared" si="16"/>
        <v>0</v>
      </c>
      <c r="X30" s="165">
        <f t="shared" si="16"/>
        <v>20793640</v>
      </c>
      <c r="Y30" s="165">
        <f t="shared" si="16"/>
        <v>0</v>
      </c>
      <c r="Z30" s="165">
        <f t="shared" si="16"/>
        <v>0</v>
      </c>
      <c r="AA30" s="165">
        <f>SUM(V30:Z30)</f>
        <v>20793640</v>
      </c>
      <c r="AB30" s="165">
        <f t="shared" si="17"/>
        <v>0</v>
      </c>
      <c r="AC30" s="165">
        <f t="shared" si="17"/>
        <v>0</v>
      </c>
      <c r="AD30" s="165">
        <f t="shared" si="17"/>
        <v>21417449.2</v>
      </c>
      <c r="AE30" s="165">
        <f t="shared" si="17"/>
        <v>0</v>
      </c>
      <c r="AF30" s="165">
        <f t="shared" si="17"/>
        <v>0</v>
      </c>
      <c r="AG30" s="165">
        <f>SUM(AB30:AF30)</f>
        <v>21417449.2</v>
      </c>
      <c r="AH30" s="165">
        <f>O30+U30+AA30+AG30</f>
        <v>81999089.2</v>
      </c>
    </row>
    <row r="31" spans="1:34" ht="32.25" customHeight="1">
      <c r="A31" s="265"/>
      <c r="B31" s="256"/>
      <c r="C31" s="265"/>
      <c r="D31" s="256"/>
      <c r="E31" s="335"/>
      <c r="F31" s="335"/>
      <c r="G31" s="364"/>
      <c r="H31" s="366"/>
      <c r="I31" s="67" t="s">
        <v>304</v>
      </c>
      <c r="J31" s="165"/>
      <c r="K31" s="165"/>
      <c r="L31" s="165">
        <v>8400000</v>
      </c>
      <c r="M31" s="165"/>
      <c r="N31" s="165"/>
      <c r="O31" s="165">
        <f t="shared" si="14"/>
        <v>8400000</v>
      </c>
      <c r="P31" s="165">
        <f t="shared" si="15"/>
        <v>0</v>
      </c>
      <c r="Q31" s="165">
        <f t="shared" si="15"/>
        <v>0</v>
      </c>
      <c r="R31" s="165">
        <f t="shared" si="15"/>
        <v>8652000</v>
      </c>
      <c r="S31" s="165">
        <f t="shared" si="15"/>
        <v>0</v>
      </c>
      <c r="T31" s="165">
        <f t="shared" si="15"/>
        <v>0</v>
      </c>
      <c r="U31" s="165">
        <f>SUM(P31:T31)</f>
        <v>8652000</v>
      </c>
      <c r="V31" s="165">
        <f t="shared" si="16"/>
        <v>0</v>
      </c>
      <c r="W31" s="165">
        <f t="shared" si="16"/>
        <v>0</v>
      </c>
      <c r="X31" s="165">
        <f t="shared" si="16"/>
        <v>8911560</v>
      </c>
      <c r="Y31" s="165">
        <f t="shared" si="16"/>
        <v>0</v>
      </c>
      <c r="Z31" s="165">
        <f t="shared" si="16"/>
        <v>0</v>
      </c>
      <c r="AA31" s="165">
        <f>SUM(V31:Z31)</f>
        <v>8911560</v>
      </c>
      <c r="AB31" s="165">
        <f t="shared" si="17"/>
        <v>0</v>
      </c>
      <c r="AC31" s="165">
        <f t="shared" si="17"/>
        <v>0</v>
      </c>
      <c r="AD31" s="165">
        <f t="shared" si="17"/>
        <v>9178906.8</v>
      </c>
      <c r="AE31" s="165">
        <f t="shared" si="17"/>
        <v>0</v>
      </c>
      <c r="AF31" s="165">
        <f t="shared" si="17"/>
        <v>0</v>
      </c>
      <c r="AG31" s="165">
        <f>SUM(AB31:AF31)</f>
        <v>9178906.8</v>
      </c>
      <c r="AH31" s="165">
        <f>O31+U31+AA31+AG31</f>
        <v>35142466.8</v>
      </c>
    </row>
    <row r="32" ht="9"/>
    <row r="33" ht="9"/>
    <row r="34" ht="9">
      <c r="AH34" s="50">
        <f>SUM(AH6:AH33)</f>
        <v>1550005271.126391</v>
      </c>
    </row>
  </sheetData>
  <sheetProtection/>
  <mergeCells count="115">
    <mergeCell ref="J13:J14"/>
    <mergeCell ref="D1:D5"/>
    <mergeCell ref="C1:C5"/>
    <mergeCell ref="D6:D31"/>
    <mergeCell ref="C6:C31"/>
    <mergeCell ref="AE9:AE11"/>
    <mergeCell ref="S9:S11"/>
    <mergeCell ref="T9:T11"/>
    <mergeCell ref="U9:U11"/>
    <mergeCell ref="V9:V11"/>
    <mergeCell ref="AF9:AF11"/>
    <mergeCell ref="AG9:AG11"/>
    <mergeCell ref="AH9:AH11"/>
    <mergeCell ref="F30:F31"/>
    <mergeCell ref="Y9:Y11"/>
    <mergeCell ref="Z9:Z11"/>
    <mergeCell ref="AA9:AA11"/>
    <mergeCell ref="AB9:AB11"/>
    <mergeCell ref="AC9:AC11"/>
    <mergeCell ref="AD9:AD11"/>
    <mergeCell ref="W9:W11"/>
    <mergeCell ref="X9:X11"/>
    <mergeCell ref="M9:M11"/>
    <mergeCell ref="N9:N11"/>
    <mergeCell ref="O9:O11"/>
    <mergeCell ref="P9:P11"/>
    <mergeCell ref="Q9:Q11"/>
    <mergeCell ref="R9:R11"/>
    <mergeCell ref="AB27:AB28"/>
    <mergeCell ref="N17:N24"/>
    <mergeCell ref="O17:O24"/>
    <mergeCell ref="P17:P24"/>
    <mergeCell ref="Q17:Q24"/>
    <mergeCell ref="F1:F5"/>
    <mergeCell ref="I9:I11"/>
    <mergeCell ref="J9:J11"/>
    <mergeCell ref="K9:K11"/>
    <mergeCell ref="L9:L11"/>
    <mergeCell ref="W27:W28"/>
    <mergeCell ref="AD27:AD28"/>
    <mergeCell ref="AE27:AE28"/>
    <mergeCell ref="AF27:AF28"/>
    <mergeCell ref="AG27:AG28"/>
    <mergeCell ref="AH27:AH28"/>
    <mergeCell ref="X27:X28"/>
    <mergeCell ref="Y27:Y28"/>
    <mergeCell ref="Z27:Z28"/>
    <mergeCell ref="AA27:AA28"/>
    <mergeCell ref="N27:N28"/>
    <mergeCell ref="O27:O28"/>
    <mergeCell ref="P27:P28"/>
    <mergeCell ref="Q27:Q28"/>
    <mergeCell ref="AC27:AC28"/>
    <mergeCell ref="R27:R28"/>
    <mergeCell ref="S27:S28"/>
    <mergeCell ref="T27:T28"/>
    <mergeCell ref="U27:U28"/>
    <mergeCell ref="V27:V28"/>
    <mergeCell ref="A1:A5"/>
    <mergeCell ref="B1:B5"/>
    <mergeCell ref="E1:E5"/>
    <mergeCell ref="G1:G5"/>
    <mergeCell ref="H1:H5"/>
    <mergeCell ref="I1:I5"/>
    <mergeCell ref="P1:U1"/>
    <mergeCell ref="V1:AA1"/>
    <mergeCell ref="AB1:AG1"/>
    <mergeCell ref="AG3:AG5"/>
    <mergeCell ref="O3:O5"/>
    <mergeCell ref="T3:T5"/>
    <mergeCell ref="U3:U5"/>
    <mergeCell ref="AH1:AH5"/>
    <mergeCell ref="J2:O2"/>
    <mergeCell ref="P2:U2"/>
    <mergeCell ref="V2:AA2"/>
    <mergeCell ref="AB2:AG2"/>
    <mergeCell ref="N3:N5"/>
    <mergeCell ref="Z3:Z5"/>
    <mergeCell ref="AA3:AA5"/>
    <mergeCell ref="AF3:AF5"/>
    <mergeCell ref="J1:O1"/>
    <mergeCell ref="B6:B31"/>
    <mergeCell ref="A6:A31"/>
    <mergeCell ref="E6:E11"/>
    <mergeCell ref="I27:I28"/>
    <mergeCell ref="J27:J28"/>
    <mergeCell ref="K27:K28"/>
    <mergeCell ref="I17:I24"/>
    <mergeCell ref="J17:J24"/>
    <mergeCell ref="K17:K24"/>
    <mergeCell ref="I13:I14"/>
    <mergeCell ref="L17:L24"/>
    <mergeCell ref="M17:M24"/>
    <mergeCell ref="E30:E31"/>
    <mergeCell ref="G30:G31"/>
    <mergeCell ref="H30:H31"/>
    <mergeCell ref="L27:L28"/>
    <mergeCell ref="M27:M28"/>
    <mergeCell ref="AC17:AC24"/>
    <mergeCell ref="R17:R24"/>
    <mergeCell ref="S17:S24"/>
    <mergeCell ref="T17:T24"/>
    <mergeCell ref="U17:U24"/>
    <mergeCell ref="V17:V24"/>
    <mergeCell ref="W17:W24"/>
    <mergeCell ref="AD17:AD24"/>
    <mergeCell ref="AE17:AE24"/>
    <mergeCell ref="AF17:AF24"/>
    <mergeCell ref="AG17:AG24"/>
    <mergeCell ref="AH17:AH24"/>
    <mergeCell ref="X17:X24"/>
    <mergeCell ref="Y17:Y24"/>
    <mergeCell ref="Z17:Z24"/>
    <mergeCell ref="AA17:AA24"/>
    <mergeCell ref="AB17:AB24"/>
  </mergeCells>
  <printOptions horizontalCentered="1" verticalCentered="1"/>
  <pageMargins left="0.3937007874015748" right="0.3937007874015748" top="0.7480314960629921" bottom="0.7480314960629921" header="0.31496062992125984" footer="0.31496062992125984"/>
  <pageSetup horizontalDpi="300" verticalDpi="300" orientation="landscape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AI25"/>
  <sheetViews>
    <sheetView zoomScalePageLayoutView="0" workbookViewId="0" topLeftCell="A1">
      <selection activeCell="E20" sqref="E20"/>
    </sheetView>
  </sheetViews>
  <sheetFormatPr defaultColWidth="11.421875" defaultRowHeight="15"/>
  <cols>
    <col min="1" max="1" width="2.421875" style="21" customWidth="1"/>
    <col min="2" max="2" width="4.140625" style="21" customWidth="1"/>
    <col min="3" max="3" width="3.421875" style="21" customWidth="1"/>
    <col min="4" max="4" width="4.57421875" style="21" customWidth="1"/>
    <col min="5" max="5" width="16.28125" style="21" customWidth="1"/>
    <col min="6" max="6" width="14.7109375" style="21" customWidth="1"/>
    <col min="7" max="7" width="16.8515625" style="21" customWidth="1"/>
    <col min="8" max="8" width="4.28125" style="49" customWidth="1"/>
    <col min="9" max="9" width="5.00390625" style="49" customWidth="1"/>
    <col min="10" max="14" width="11.421875" style="21" customWidth="1"/>
    <col min="15" max="15" width="12.7109375" style="21" bestFit="1" customWidth="1"/>
    <col min="16" max="16" width="13.421875" style="21" bestFit="1" customWidth="1"/>
    <col min="17" max="32" width="11.57421875" style="21" bestFit="1" customWidth="1"/>
    <col min="33" max="33" width="13.421875" style="21" bestFit="1" customWidth="1"/>
    <col min="34" max="34" width="11.57421875" style="21" bestFit="1" customWidth="1"/>
    <col min="35" max="35" width="12.421875" style="21" bestFit="1" customWidth="1"/>
    <col min="36" max="16384" width="11.421875" style="21" customWidth="1"/>
  </cols>
  <sheetData>
    <row r="1" spans="1:35" ht="15" customHeight="1">
      <c r="A1" s="312" t="s">
        <v>505</v>
      </c>
      <c r="B1" s="312" t="s">
        <v>7</v>
      </c>
      <c r="C1" s="312" t="s">
        <v>1</v>
      </c>
      <c r="D1" s="309" t="s">
        <v>2</v>
      </c>
      <c r="E1" s="290" t="s">
        <v>8</v>
      </c>
      <c r="F1" s="290" t="s">
        <v>143</v>
      </c>
      <c r="G1" s="290" t="s">
        <v>435</v>
      </c>
      <c r="H1" s="245" t="s">
        <v>10</v>
      </c>
      <c r="I1" s="245" t="s">
        <v>11</v>
      </c>
      <c r="J1" s="253" t="s">
        <v>319</v>
      </c>
      <c r="K1" s="235" t="s">
        <v>221</v>
      </c>
      <c r="L1" s="235"/>
      <c r="M1" s="235"/>
      <c r="N1" s="235"/>
      <c r="O1" s="235"/>
      <c r="P1" s="236"/>
      <c r="Q1" s="234" t="s">
        <v>222</v>
      </c>
      <c r="R1" s="235"/>
      <c r="S1" s="235"/>
      <c r="T1" s="235"/>
      <c r="U1" s="235"/>
      <c r="V1" s="236"/>
      <c r="W1" s="234" t="s">
        <v>223</v>
      </c>
      <c r="X1" s="235"/>
      <c r="Y1" s="235"/>
      <c r="Z1" s="235"/>
      <c r="AA1" s="235"/>
      <c r="AB1" s="236"/>
      <c r="AC1" s="234" t="s">
        <v>224</v>
      </c>
      <c r="AD1" s="235"/>
      <c r="AE1" s="235"/>
      <c r="AF1" s="235"/>
      <c r="AG1" s="235"/>
      <c r="AH1" s="236"/>
      <c r="AI1" s="261" t="s">
        <v>225</v>
      </c>
    </row>
    <row r="2" spans="1:35" ht="15" customHeight="1">
      <c r="A2" s="313"/>
      <c r="B2" s="313"/>
      <c r="C2" s="313"/>
      <c r="D2" s="310"/>
      <c r="E2" s="291"/>
      <c r="F2" s="291"/>
      <c r="G2" s="291"/>
      <c r="H2" s="246"/>
      <c r="I2" s="246"/>
      <c r="J2" s="254"/>
      <c r="K2" s="238" t="s">
        <v>228</v>
      </c>
      <c r="L2" s="238"/>
      <c r="M2" s="238"/>
      <c r="N2" s="238"/>
      <c r="O2" s="238"/>
      <c r="P2" s="239"/>
      <c r="Q2" s="237" t="s">
        <v>228</v>
      </c>
      <c r="R2" s="238"/>
      <c r="S2" s="238"/>
      <c r="T2" s="238"/>
      <c r="U2" s="238"/>
      <c r="V2" s="239"/>
      <c r="W2" s="237" t="s">
        <v>228</v>
      </c>
      <c r="X2" s="238"/>
      <c r="Y2" s="238"/>
      <c r="Z2" s="238"/>
      <c r="AA2" s="238"/>
      <c r="AB2" s="239"/>
      <c r="AC2" s="237" t="s">
        <v>228</v>
      </c>
      <c r="AD2" s="238"/>
      <c r="AE2" s="238"/>
      <c r="AF2" s="238"/>
      <c r="AG2" s="238"/>
      <c r="AH2" s="239"/>
      <c r="AI2" s="262"/>
    </row>
    <row r="3" spans="1:35" ht="15" customHeight="1">
      <c r="A3" s="313"/>
      <c r="B3" s="313"/>
      <c r="C3" s="313"/>
      <c r="D3" s="310"/>
      <c r="E3" s="291"/>
      <c r="F3" s="291"/>
      <c r="G3" s="291"/>
      <c r="H3" s="246"/>
      <c r="I3" s="246"/>
      <c r="J3" s="254"/>
      <c r="K3" s="22" t="s">
        <v>207</v>
      </c>
      <c r="L3" s="23"/>
      <c r="M3" s="23"/>
      <c r="N3" s="23"/>
      <c r="O3" s="240" t="s">
        <v>208</v>
      </c>
      <c r="P3" s="242" t="s">
        <v>220</v>
      </c>
      <c r="Q3" s="22" t="s">
        <v>207</v>
      </c>
      <c r="R3" s="23"/>
      <c r="S3" s="23"/>
      <c r="T3" s="23"/>
      <c r="U3" s="240" t="s">
        <v>208</v>
      </c>
      <c r="V3" s="242" t="s">
        <v>220</v>
      </c>
      <c r="W3" s="22" t="s">
        <v>207</v>
      </c>
      <c r="X3" s="23"/>
      <c r="Y3" s="23"/>
      <c r="Z3" s="23"/>
      <c r="AA3" s="240" t="s">
        <v>208</v>
      </c>
      <c r="AB3" s="242" t="s">
        <v>220</v>
      </c>
      <c r="AC3" s="22" t="s">
        <v>207</v>
      </c>
      <c r="AD3" s="23"/>
      <c r="AE3" s="23"/>
      <c r="AF3" s="23"/>
      <c r="AG3" s="240" t="s">
        <v>208</v>
      </c>
      <c r="AH3" s="242" t="s">
        <v>220</v>
      </c>
      <c r="AI3" s="262"/>
    </row>
    <row r="4" spans="1:35" ht="15" customHeight="1">
      <c r="A4" s="313"/>
      <c r="B4" s="313"/>
      <c r="C4" s="313"/>
      <c r="D4" s="310"/>
      <c r="E4" s="291"/>
      <c r="F4" s="291"/>
      <c r="G4" s="291"/>
      <c r="H4" s="246"/>
      <c r="I4" s="246"/>
      <c r="J4" s="254"/>
      <c r="K4" s="24" t="s">
        <v>210</v>
      </c>
      <c r="L4" s="25"/>
      <c r="M4" s="25" t="s">
        <v>211</v>
      </c>
      <c r="N4" s="25"/>
      <c r="O4" s="241"/>
      <c r="P4" s="243"/>
      <c r="Q4" s="24" t="s">
        <v>210</v>
      </c>
      <c r="R4" s="25"/>
      <c r="S4" s="25" t="s">
        <v>211</v>
      </c>
      <c r="T4" s="25"/>
      <c r="U4" s="241"/>
      <c r="V4" s="243"/>
      <c r="W4" s="24" t="s">
        <v>210</v>
      </c>
      <c r="X4" s="25"/>
      <c r="Y4" s="25" t="s">
        <v>211</v>
      </c>
      <c r="Z4" s="25"/>
      <c r="AA4" s="241"/>
      <c r="AB4" s="243"/>
      <c r="AC4" s="24" t="s">
        <v>210</v>
      </c>
      <c r="AD4" s="25"/>
      <c r="AE4" s="25" t="s">
        <v>211</v>
      </c>
      <c r="AF4" s="25"/>
      <c r="AG4" s="241"/>
      <c r="AH4" s="243"/>
      <c r="AI4" s="262"/>
    </row>
    <row r="5" spans="1:35" ht="36">
      <c r="A5" s="314"/>
      <c r="B5" s="314"/>
      <c r="C5" s="314"/>
      <c r="D5" s="311"/>
      <c r="E5" s="291"/>
      <c r="F5" s="292"/>
      <c r="G5" s="292"/>
      <c r="H5" s="247"/>
      <c r="I5" s="247"/>
      <c r="J5" s="372"/>
      <c r="K5" s="26" t="s">
        <v>212</v>
      </c>
      <c r="L5" s="27" t="s">
        <v>226</v>
      </c>
      <c r="M5" s="27" t="s">
        <v>227</v>
      </c>
      <c r="N5" s="27" t="s">
        <v>209</v>
      </c>
      <c r="O5" s="287"/>
      <c r="P5" s="244"/>
      <c r="Q5" s="26" t="s">
        <v>212</v>
      </c>
      <c r="R5" s="27" t="s">
        <v>226</v>
      </c>
      <c r="S5" s="27" t="s">
        <v>227</v>
      </c>
      <c r="T5" s="27" t="s">
        <v>209</v>
      </c>
      <c r="U5" s="287"/>
      <c r="V5" s="244"/>
      <c r="W5" s="26" t="s">
        <v>212</v>
      </c>
      <c r="X5" s="27" t="s">
        <v>226</v>
      </c>
      <c r="Y5" s="27" t="s">
        <v>227</v>
      </c>
      <c r="Z5" s="27" t="s">
        <v>209</v>
      </c>
      <c r="AA5" s="287"/>
      <c r="AB5" s="244"/>
      <c r="AC5" s="26" t="s">
        <v>212</v>
      </c>
      <c r="AD5" s="27" t="s">
        <v>226</v>
      </c>
      <c r="AE5" s="27" t="s">
        <v>227</v>
      </c>
      <c r="AF5" s="27" t="s">
        <v>209</v>
      </c>
      <c r="AG5" s="287"/>
      <c r="AH5" s="244"/>
      <c r="AI5" s="263"/>
    </row>
    <row r="6" spans="1:35" ht="63" customHeight="1">
      <c r="A6" s="256">
        <v>3</v>
      </c>
      <c r="B6" s="256" t="s">
        <v>551</v>
      </c>
      <c r="C6" s="256">
        <v>11</v>
      </c>
      <c r="D6" s="256" t="s">
        <v>552</v>
      </c>
      <c r="E6" s="270" t="s">
        <v>50</v>
      </c>
      <c r="F6" s="270" t="s">
        <v>144</v>
      </c>
      <c r="G6" s="270" t="s">
        <v>460</v>
      </c>
      <c r="H6" s="363" t="s">
        <v>28</v>
      </c>
      <c r="I6" s="363">
        <v>1</v>
      </c>
      <c r="J6" s="186" t="s">
        <v>274</v>
      </c>
      <c r="K6" s="187"/>
      <c r="L6" s="187"/>
      <c r="M6" s="187"/>
      <c r="N6" s="187"/>
      <c r="O6" s="39">
        <v>10000000</v>
      </c>
      <c r="P6" s="39">
        <f>SUM(K6:O6)</f>
        <v>10000000</v>
      </c>
      <c r="Q6" s="188">
        <f>K6*1.03</f>
        <v>0</v>
      </c>
      <c r="R6" s="188">
        <f aca="true" t="shared" si="0" ref="R6:U8">L6*1.03</f>
        <v>0</v>
      </c>
      <c r="S6" s="188">
        <f t="shared" si="0"/>
        <v>0</v>
      </c>
      <c r="T6" s="188">
        <f t="shared" si="0"/>
        <v>0</v>
      </c>
      <c r="U6" s="188">
        <f t="shared" si="0"/>
        <v>10300000</v>
      </c>
      <c r="V6" s="39">
        <f>SUM(Q6:U6)</f>
        <v>10300000</v>
      </c>
      <c r="W6" s="188">
        <f aca="true" t="shared" si="1" ref="W6:AA8">Q6*1.03</f>
        <v>0</v>
      </c>
      <c r="X6" s="188">
        <f t="shared" si="1"/>
        <v>0</v>
      </c>
      <c r="Y6" s="188">
        <f t="shared" si="1"/>
        <v>0</v>
      </c>
      <c r="Z6" s="188">
        <f t="shared" si="1"/>
        <v>0</v>
      </c>
      <c r="AA6" s="188">
        <f t="shared" si="1"/>
        <v>10609000</v>
      </c>
      <c r="AB6" s="39">
        <f>SUM(W6:AA6)</f>
        <v>10609000</v>
      </c>
      <c r="AC6" s="188">
        <f aca="true" t="shared" si="2" ref="AC6:AG8">W6*1.03</f>
        <v>0</v>
      </c>
      <c r="AD6" s="188">
        <f t="shared" si="2"/>
        <v>0</v>
      </c>
      <c r="AE6" s="188">
        <f t="shared" si="2"/>
        <v>0</v>
      </c>
      <c r="AF6" s="188">
        <f t="shared" si="2"/>
        <v>0</v>
      </c>
      <c r="AG6" s="39">
        <f t="shared" si="2"/>
        <v>10927270</v>
      </c>
      <c r="AH6" s="39">
        <f>SUM(AC6:AG6)</f>
        <v>10927270</v>
      </c>
      <c r="AI6" s="189">
        <f>P6+V6+V6+AH6</f>
        <v>41527270</v>
      </c>
    </row>
    <row r="7" spans="1:35" ht="45">
      <c r="A7" s="256"/>
      <c r="B7" s="256"/>
      <c r="C7" s="256"/>
      <c r="D7" s="256"/>
      <c r="E7" s="271"/>
      <c r="F7" s="271"/>
      <c r="G7" s="271"/>
      <c r="H7" s="364"/>
      <c r="I7" s="364"/>
      <c r="J7" s="186" t="s">
        <v>275</v>
      </c>
      <c r="K7" s="187"/>
      <c r="L7" s="187"/>
      <c r="M7" s="187"/>
      <c r="N7" s="187"/>
      <c r="O7" s="39">
        <v>10000000</v>
      </c>
      <c r="P7" s="39">
        <f>SUM(K7:O7)</f>
        <v>10000000</v>
      </c>
      <c r="Q7" s="188">
        <f>K7*1.03</f>
        <v>0</v>
      </c>
      <c r="R7" s="188">
        <f t="shared" si="0"/>
        <v>0</v>
      </c>
      <c r="S7" s="188">
        <f t="shared" si="0"/>
        <v>0</v>
      </c>
      <c r="T7" s="188">
        <f t="shared" si="0"/>
        <v>0</v>
      </c>
      <c r="U7" s="188">
        <f t="shared" si="0"/>
        <v>10300000</v>
      </c>
      <c r="V7" s="39">
        <f>SUM(Q7:U7)</f>
        <v>10300000</v>
      </c>
      <c r="W7" s="188">
        <f t="shared" si="1"/>
        <v>0</v>
      </c>
      <c r="X7" s="188">
        <f t="shared" si="1"/>
        <v>0</v>
      </c>
      <c r="Y7" s="188">
        <f t="shared" si="1"/>
        <v>0</v>
      </c>
      <c r="Z7" s="188">
        <f t="shared" si="1"/>
        <v>0</v>
      </c>
      <c r="AA7" s="188">
        <f t="shared" si="1"/>
        <v>10609000</v>
      </c>
      <c r="AB7" s="39">
        <f>SUM(W7:AA7)</f>
        <v>10609000</v>
      </c>
      <c r="AC7" s="188">
        <f t="shared" si="2"/>
        <v>0</v>
      </c>
      <c r="AD7" s="188">
        <f t="shared" si="2"/>
        <v>0</v>
      </c>
      <c r="AE7" s="188">
        <f t="shared" si="2"/>
        <v>0</v>
      </c>
      <c r="AF7" s="188">
        <f t="shared" si="2"/>
        <v>0</v>
      </c>
      <c r="AG7" s="39">
        <f t="shared" si="2"/>
        <v>10927270</v>
      </c>
      <c r="AH7" s="39">
        <f>SUM(AC7:AG7)</f>
        <v>10927270</v>
      </c>
      <c r="AI7" s="189">
        <f>P7+V7+V7+AH7</f>
        <v>41527270</v>
      </c>
    </row>
    <row r="8" spans="1:35" ht="19.5" customHeight="1">
      <c r="A8" s="256"/>
      <c r="B8" s="256"/>
      <c r="C8" s="256"/>
      <c r="D8" s="256"/>
      <c r="E8" s="320" t="s">
        <v>78</v>
      </c>
      <c r="F8" s="53" t="s">
        <v>145</v>
      </c>
      <c r="G8" s="53" t="s">
        <v>461</v>
      </c>
      <c r="H8" s="177">
        <v>2</v>
      </c>
      <c r="I8" s="190">
        <v>8</v>
      </c>
      <c r="J8" s="381" t="s">
        <v>276</v>
      </c>
      <c r="K8" s="331"/>
      <c r="L8" s="331"/>
      <c r="M8" s="331"/>
      <c r="N8" s="331"/>
      <c r="O8" s="274">
        <v>4000000</v>
      </c>
      <c r="P8" s="274">
        <f>SUM(K8:O9)</f>
        <v>4000000</v>
      </c>
      <c r="Q8" s="253">
        <f>K8*1.03</f>
        <v>0</v>
      </c>
      <c r="R8" s="253">
        <f t="shared" si="0"/>
        <v>0</v>
      </c>
      <c r="S8" s="253">
        <f t="shared" si="0"/>
        <v>0</v>
      </c>
      <c r="T8" s="253">
        <f t="shared" si="0"/>
        <v>0</v>
      </c>
      <c r="U8" s="253">
        <f t="shared" si="0"/>
        <v>4120000</v>
      </c>
      <c r="V8" s="274">
        <f>SUM(Q8:U9)</f>
        <v>4120000</v>
      </c>
      <c r="W8" s="253">
        <f t="shared" si="1"/>
        <v>0</v>
      </c>
      <c r="X8" s="253">
        <f t="shared" si="1"/>
        <v>0</v>
      </c>
      <c r="Y8" s="253">
        <f t="shared" si="1"/>
        <v>0</v>
      </c>
      <c r="Z8" s="253">
        <f t="shared" si="1"/>
        <v>0</v>
      </c>
      <c r="AA8" s="253">
        <f t="shared" si="1"/>
        <v>4243600</v>
      </c>
      <c r="AB8" s="274">
        <f>SUM(W8:AA9)</f>
        <v>4243600</v>
      </c>
      <c r="AC8" s="253">
        <f t="shared" si="2"/>
        <v>0</v>
      </c>
      <c r="AD8" s="253">
        <f t="shared" si="2"/>
        <v>0</v>
      </c>
      <c r="AE8" s="253">
        <f t="shared" si="2"/>
        <v>0</v>
      </c>
      <c r="AF8" s="253">
        <f t="shared" si="2"/>
        <v>0</v>
      </c>
      <c r="AG8" s="274">
        <f t="shared" si="2"/>
        <v>4370908</v>
      </c>
      <c r="AH8" s="274">
        <f>SUM(AC8:AG9)</f>
        <v>4370908</v>
      </c>
      <c r="AI8" s="378">
        <f>P8+V8+AB8+AH8</f>
        <v>16734508</v>
      </c>
    </row>
    <row r="9" spans="1:35" ht="24.75" customHeight="1">
      <c r="A9" s="256"/>
      <c r="B9" s="256"/>
      <c r="C9" s="256"/>
      <c r="D9" s="256"/>
      <c r="E9" s="271"/>
      <c r="F9" s="155" t="s">
        <v>146</v>
      </c>
      <c r="G9" s="155" t="s">
        <v>462</v>
      </c>
      <c r="H9" s="177">
        <v>0</v>
      </c>
      <c r="I9" s="190" t="s">
        <v>28</v>
      </c>
      <c r="J9" s="335"/>
      <c r="K9" s="333"/>
      <c r="L9" s="333"/>
      <c r="M9" s="333"/>
      <c r="N9" s="333"/>
      <c r="O9" s="275"/>
      <c r="P9" s="275"/>
      <c r="Q9" s="255"/>
      <c r="R9" s="255"/>
      <c r="S9" s="255"/>
      <c r="T9" s="255"/>
      <c r="U9" s="255"/>
      <c r="V9" s="275"/>
      <c r="W9" s="255"/>
      <c r="X9" s="255"/>
      <c r="Y9" s="255"/>
      <c r="Z9" s="255"/>
      <c r="AA9" s="255"/>
      <c r="AB9" s="275"/>
      <c r="AC9" s="255"/>
      <c r="AD9" s="255"/>
      <c r="AE9" s="255"/>
      <c r="AF9" s="255"/>
      <c r="AG9" s="275"/>
      <c r="AH9" s="275"/>
      <c r="AI9" s="255"/>
    </row>
    <row r="10" spans="1:35" ht="27">
      <c r="A10" s="256"/>
      <c r="B10" s="256"/>
      <c r="C10" s="256"/>
      <c r="D10" s="256"/>
      <c r="E10" s="152" t="s">
        <v>51</v>
      </c>
      <c r="F10" s="152" t="s">
        <v>463</v>
      </c>
      <c r="G10" s="152" t="s">
        <v>464</v>
      </c>
      <c r="H10" s="177" t="s">
        <v>28</v>
      </c>
      <c r="I10" s="177">
        <v>1</v>
      </c>
      <c r="J10" s="277" t="s">
        <v>277</v>
      </c>
      <c r="K10" s="331"/>
      <c r="L10" s="331"/>
      <c r="M10" s="331"/>
      <c r="N10" s="331"/>
      <c r="O10" s="274">
        <v>18000000</v>
      </c>
      <c r="P10" s="274">
        <f>SUM(K10:O15)</f>
        <v>18000000</v>
      </c>
      <c r="Q10" s="253">
        <f>K10*1.03</f>
        <v>0</v>
      </c>
      <c r="R10" s="253">
        <f>L10*1.03</f>
        <v>0</v>
      </c>
      <c r="S10" s="253">
        <f>M10*1.03</f>
        <v>0</v>
      </c>
      <c r="T10" s="253">
        <f>N10*1.03</f>
        <v>0</v>
      </c>
      <c r="U10" s="253">
        <f>O10*1.03</f>
        <v>18540000</v>
      </c>
      <c r="V10" s="274">
        <f>SUM(Q10:U15)</f>
        <v>18540000</v>
      </c>
      <c r="W10" s="253">
        <f>Q10*1.03</f>
        <v>0</v>
      </c>
      <c r="X10" s="253">
        <f>R10*1.03</f>
        <v>0</v>
      </c>
      <c r="Y10" s="253">
        <f>S10*1.03</f>
        <v>0</v>
      </c>
      <c r="Z10" s="253">
        <f>T10*1.03</f>
        <v>0</v>
      </c>
      <c r="AA10" s="253">
        <f>U10*1.03</f>
        <v>19096200</v>
      </c>
      <c r="AB10" s="274">
        <f>SUM(W10:AA15)</f>
        <v>19096200</v>
      </c>
      <c r="AC10" s="253">
        <f>W10*1.03</f>
        <v>0</v>
      </c>
      <c r="AD10" s="253">
        <f>X10*1.03</f>
        <v>0</v>
      </c>
      <c r="AE10" s="253">
        <f>Y10*1.03</f>
        <v>0</v>
      </c>
      <c r="AF10" s="253">
        <f>Z10*1.03</f>
        <v>0</v>
      </c>
      <c r="AG10" s="274">
        <f>AA10*1.03</f>
        <v>19669086</v>
      </c>
      <c r="AH10" s="274">
        <f>SUM(AC10:AG15)</f>
        <v>19669086</v>
      </c>
      <c r="AI10" s="378">
        <f>P10+V10+AB10+AH10</f>
        <v>75305286</v>
      </c>
    </row>
    <row r="11" spans="1:35" ht="39.75" customHeight="1">
      <c r="A11" s="256"/>
      <c r="B11" s="256"/>
      <c r="C11" s="256"/>
      <c r="D11" s="256"/>
      <c r="E11" s="319" t="s">
        <v>79</v>
      </c>
      <c r="F11" s="334" t="s">
        <v>465</v>
      </c>
      <c r="G11" s="58" t="s">
        <v>466</v>
      </c>
      <c r="H11" s="45">
        <v>0</v>
      </c>
      <c r="I11" s="46" t="s">
        <v>28</v>
      </c>
      <c r="J11" s="278"/>
      <c r="K11" s="332"/>
      <c r="L11" s="332"/>
      <c r="M11" s="332"/>
      <c r="N11" s="332"/>
      <c r="O11" s="276"/>
      <c r="P11" s="276"/>
      <c r="Q11" s="254"/>
      <c r="R11" s="254"/>
      <c r="S11" s="254"/>
      <c r="T11" s="254"/>
      <c r="U11" s="254"/>
      <c r="V11" s="276"/>
      <c r="W11" s="254"/>
      <c r="X11" s="254"/>
      <c r="Y11" s="254"/>
      <c r="Z11" s="254"/>
      <c r="AA11" s="254"/>
      <c r="AB11" s="276"/>
      <c r="AC11" s="254"/>
      <c r="AD11" s="254"/>
      <c r="AE11" s="254"/>
      <c r="AF11" s="254"/>
      <c r="AG11" s="276"/>
      <c r="AH11" s="276"/>
      <c r="AI11" s="379"/>
    </row>
    <row r="12" spans="1:35" ht="21" customHeight="1">
      <c r="A12" s="256"/>
      <c r="B12" s="256"/>
      <c r="C12" s="256"/>
      <c r="D12" s="256"/>
      <c r="E12" s="319"/>
      <c r="F12" s="343"/>
      <c r="G12" s="58" t="s">
        <v>467</v>
      </c>
      <c r="H12" s="45">
        <v>0</v>
      </c>
      <c r="I12" s="46" t="s">
        <v>28</v>
      </c>
      <c r="J12" s="278"/>
      <c r="K12" s="332"/>
      <c r="L12" s="332"/>
      <c r="M12" s="332"/>
      <c r="N12" s="332"/>
      <c r="O12" s="276"/>
      <c r="P12" s="276"/>
      <c r="Q12" s="254"/>
      <c r="R12" s="254"/>
      <c r="S12" s="254"/>
      <c r="T12" s="254"/>
      <c r="U12" s="254"/>
      <c r="V12" s="276"/>
      <c r="W12" s="254"/>
      <c r="X12" s="254"/>
      <c r="Y12" s="254"/>
      <c r="Z12" s="254"/>
      <c r="AA12" s="254"/>
      <c r="AB12" s="276"/>
      <c r="AC12" s="254"/>
      <c r="AD12" s="254"/>
      <c r="AE12" s="254"/>
      <c r="AF12" s="254"/>
      <c r="AG12" s="276"/>
      <c r="AH12" s="276"/>
      <c r="AI12" s="379"/>
    </row>
    <row r="13" spans="1:35" ht="29.25" customHeight="1">
      <c r="A13" s="256"/>
      <c r="B13" s="256"/>
      <c r="C13" s="256"/>
      <c r="D13" s="256"/>
      <c r="E13" s="319"/>
      <c r="F13" s="343"/>
      <c r="G13" s="58" t="s">
        <v>468</v>
      </c>
      <c r="H13" s="45">
        <v>0</v>
      </c>
      <c r="I13" s="46" t="s">
        <v>28</v>
      </c>
      <c r="J13" s="278"/>
      <c r="K13" s="332"/>
      <c r="L13" s="332"/>
      <c r="M13" s="332"/>
      <c r="N13" s="332"/>
      <c r="O13" s="276"/>
      <c r="P13" s="276"/>
      <c r="Q13" s="254"/>
      <c r="R13" s="254"/>
      <c r="S13" s="254"/>
      <c r="T13" s="254"/>
      <c r="U13" s="254"/>
      <c r="V13" s="276"/>
      <c r="W13" s="254"/>
      <c r="X13" s="254"/>
      <c r="Y13" s="254"/>
      <c r="Z13" s="254"/>
      <c r="AA13" s="254"/>
      <c r="AB13" s="276"/>
      <c r="AC13" s="254"/>
      <c r="AD13" s="254"/>
      <c r="AE13" s="254"/>
      <c r="AF13" s="254"/>
      <c r="AG13" s="276"/>
      <c r="AH13" s="276"/>
      <c r="AI13" s="379"/>
    </row>
    <row r="14" spans="1:35" ht="36.75" customHeight="1">
      <c r="A14" s="256"/>
      <c r="B14" s="256"/>
      <c r="C14" s="256"/>
      <c r="D14" s="256"/>
      <c r="E14" s="319"/>
      <c r="F14" s="343"/>
      <c r="G14" s="58" t="s">
        <v>469</v>
      </c>
      <c r="H14" s="45">
        <v>0</v>
      </c>
      <c r="I14" s="46" t="s">
        <v>28</v>
      </c>
      <c r="J14" s="278"/>
      <c r="K14" s="332"/>
      <c r="L14" s="332"/>
      <c r="M14" s="332"/>
      <c r="N14" s="332"/>
      <c r="O14" s="276"/>
      <c r="P14" s="276"/>
      <c r="Q14" s="254"/>
      <c r="R14" s="254"/>
      <c r="S14" s="254"/>
      <c r="T14" s="254"/>
      <c r="U14" s="254"/>
      <c r="V14" s="276"/>
      <c r="W14" s="254"/>
      <c r="X14" s="254"/>
      <c r="Y14" s="254"/>
      <c r="Z14" s="254"/>
      <c r="AA14" s="254"/>
      <c r="AB14" s="276"/>
      <c r="AC14" s="254"/>
      <c r="AD14" s="254"/>
      <c r="AE14" s="254"/>
      <c r="AF14" s="254"/>
      <c r="AG14" s="276"/>
      <c r="AH14" s="276"/>
      <c r="AI14" s="379"/>
    </row>
    <row r="15" spans="1:35" ht="16.5" customHeight="1" thickBot="1">
      <c r="A15" s="256"/>
      <c r="B15" s="256"/>
      <c r="C15" s="256"/>
      <c r="D15" s="256"/>
      <c r="E15" s="319"/>
      <c r="F15" s="335"/>
      <c r="G15" s="58" t="s">
        <v>470</v>
      </c>
      <c r="H15" s="45">
        <v>0</v>
      </c>
      <c r="I15" s="46" t="s">
        <v>28</v>
      </c>
      <c r="J15" s="279"/>
      <c r="K15" s="333"/>
      <c r="L15" s="333"/>
      <c r="M15" s="333"/>
      <c r="N15" s="333"/>
      <c r="O15" s="275"/>
      <c r="P15" s="275"/>
      <c r="Q15" s="255"/>
      <c r="R15" s="255"/>
      <c r="S15" s="255"/>
      <c r="T15" s="255"/>
      <c r="U15" s="255"/>
      <c r="V15" s="275"/>
      <c r="W15" s="255"/>
      <c r="X15" s="255"/>
      <c r="Y15" s="255"/>
      <c r="Z15" s="255"/>
      <c r="AA15" s="255"/>
      <c r="AB15" s="275"/>
      <c r="AC15" s="255"/>
      <c r="AD15" s="255"/>
      <c r="AE15" s="255"/>
      <c r="AF15" s="255"/>
      <c r="AG15" s="275"/>
      <c r="AH15" s="275"/>
      <c r="AI15" s="380"/>
    </row>
    <row r="16" spans="1:9" ht="36.75" customHeight="1" thickBot="1">
      <c r="A16" s="207"/>
      <c r="B16" s="207"/>
      <c r="C16" s="207"/>
      <c r="D16" s="207"/>
      <c r="E16" s="233" t="s">
        <v>513</v>
      </c>
      <c r="F16" s="193" t="s">
        <v>514</v>
      </c>
      <c r="G16" s="193" t="s">
        <v>515</v>
      </c>
      <c r="H16" s="191">
        <v>0.01</v>
      </c>
      <c r="I16" s="191">
        <v>0.01</v>
      </c>
    </row>
    <row r="17" spans="1:35" ht="9">
      <c r="A17" s="207"/>
      <c r="B17" s="207"/>
      <c r="C17" s="207"/>
      <c r="D17" s="207"/>
      <c r="E17" s="149"/>
      <c r="F17" s="149"/>
      <c r="G17" s="149"/>
      <c r="H17" s="192"/>
      <c r="I17" s="192"/>
      <c r="AI17" s="50">
        <f>SUM(AI6:AI16)</f>
        <v>175094334</v>
      </c>
    </row>
    <row r="18" spans="1:9" ht="9">
      <c r="A18" s="207"/>
      <c r="B18" s="207"/>
      <c r="C18" s="207"/>
      <c r="D18" s="207"/>
      <c r="E18" s="149"/>
      <c r="F18" s="149"/>
      <c r="G18" s="149"/>
      <c r="H18" s="192"/>
      <c r="I18" s="192"/>
    </row>
    <row r="19" spans="1:4" ht="9">
      <c r="A19" s="207"/>
      <c r="B19" s="207"/>
      <c r="C19" s="207"/>
      <c r="D19" s="207"/>
    </row>
    <row r="20" spans="1:4" ht="9">
      <c r="A20" s="207"/>
      <c r="B20" s="207"/>
      <c r="C20" s="207"/>
      <c r="D20" s="207"/>
    </row>
    <row r="21" spans="1:4" ht="9">
      <c r="A21" s="207"/>
      <c r="B21" s="207"/>
      <c r="C21" s="207"/>
      <c r="D21" s="207"/>
    </row>
    <row r="22" spans="1:4" ht="9">
      <c r="A22" s="207"/>
      <c r="B22" s="207"/>
      <c r="C22" s="207"/>
      <c r="D22" s="207"/>
    </row>
    <row r="23" spans="1:4" ht="9">
      <c r="A23" s="207"/>
      <c r="B23" s="207"/>
      <c r="C23" s="207"/>
      <c r="D23" s="207"/>
    </row>
    <row r="24" spans="1:4" ht="9">
      <c r="A24" s="206"/>
      <c r="B24" s="206"/>
      <c r="C24" s="206"/>
      <c r="D24" s="207"/>
    </row>
    <row r="25" spans="1:4" ht="9">
      <c r="A25" s="198"/>
      <c r="B25" s="198"/>
      <c r="C25" s="198"/>
      <c r="D25" s="198"/>
    </row>
    <row r="26" ht="9"/>
    <row r="27" ht="9"/>
    <row r="28" ht="9"/>
    <row r="29" ht="9"/>
    <row r="30" ht="9"/>
    <row r="31" ht="9"/>
  </sheetData>
  <sheetProtection/>
  <mergeCells count="91">
    <mergeCell ref="AG3:AG5"/>
    <mergeCell ref="G6:G7"/>
    <mergeCell ref="G1:G5"/>
    <mergeCell ref="F11:F15"/>
    <mergeCell ref="AI1:AI5"/>
    <mergeCell ref="W2:AB2"/>
    <mergeCell ref="AC2:AH2"/>
    <mergeCell ref="U3:U5"/>
    <mergeCell ref="V3:V5"/>
    <mergeCell ref="AA3:AA5"/>
    <mergeCell ref="E8:E9"/>
    <mergeCell ref="K1:P1"/>
    <mergeCell ref="Q1:V1"/>
    <mergeCell ref="K2:P2"/>
    <mergeCell ref="Q2:V2"/>
    <mergeCell ref="O3:O5"/>
    <mergeCell ref="P3:P5"/>
    <mergeCell ref="R8:R9"/>
    <mergeCell ref="J10:J15"/>
    <mergeCell ref="AH3:AH5"/>
    <mergeCell ref="E1:E5"/>
    <mergeCell ref="F1:F5"/>
    <mergeCell ref="H1:H5"/>
    <mergeCell ref="I1:I5"/>
    <mergeCell ref="J1:J5"/>
    <mergeCell ref="W1:AB1"/>
    <mergeCell ref="AB3:AB5"/>
    <mergeCell ref="AC1:AH1"/>
    <mergeCell ref="T10:T15"/>
    <mergeCell ref="E6:E7"/>
    <mergeCell ref="F6:F7"/>
    <mergeCell ref="H6:H7"/>
    <mergeCell ref="I6:I7"/>
    <mergeCell ref="E11:E15"/>
    <mergeCell ref="K8:K9"/>
    <mergeCell ref="J8:J9"/>
    <mergeCell ref="L8:L9"/>
    <mergeCell ref="M8:M9"/>
    <mergeCell ref="V8:V9"/>
    <mergeCell ref="S8:S9"/>
    <mergeCell ref="Q8:Q9"/>
    <mergeCell ref="V10:V15"/>
    <mergeCell ref="K10:K15"/>
    <mergeCell ref="L10:L15"/>
    <mergeCell ref="M10:M15"/>
    <mergeCell ref="N10:N15"/>
    <mergeCell ref="O10:O15"/>
    <mergeCell ref="U10:U15"/>
    <mergeCell ref="X8:X9"/>
    <mergeCell ref="Y8:Y9"/>
    <mergeCell ref="AF8:AF9"/>
    <mergeCell ref="AG8:AG9"/>
    <mergeCell ref="AH8:AH9"/>
    <mergeCell ref="N8:N9"/>
    <mergeCell ref="O8:O9"/>
    <mergeCell ref="P8:P9"/>
    <mergeCell ref="T8:T9"/>
    <mergeCell ref="U8:U9"/>
    <mergeCell ref="AI8:AI9"/>
    <mergeCell ref="Z8:Z9"/>
    <mergeCell ref="AA8:AA9"/>
    <mergeCell ref="AB8:AB9"/>
    <mergeCell ref="AC8:AC9"/>
    <mergeCell ref="AD8:AD9"/>
    <mergeCell ref="AE8:AE9"/>
    <mergeCell ref="AI10:AI15"/>
    <mergeCell ref="AA10:AA15"/>
    <mergeCell ref="AB10:AB15"/>
    <mergeCell ref="AC10:AC15"/>
    <mergeCell ref="AD10:AD15"/>
    <mergeCell ref="W10:W15"/>
    <mergeCell ref="X10:X15"/>
    <mergeCell ref="Y10:Y15"/>
    <mergeCell ref="Z10:Z15"/>
    <mergeCell ref="AE10:AE15"/>
    <mergeCell ref="AF10:AF15"/>
    <mergeCell ref="AG10:AG15"/>
    <mergeCell ref="AH10:AH15"/>
    <mergeCell ref="D1:D5"/>
    <mergeCell ref="C1:C5"/>
    <mergeCell ref="P10:P15"/>
    <mergeCell ref="Q10:Q15"/>
    <mergeCell ref="R10:R15"/>
    <mergeCell ref="S10:S15"/>
    <mergeCell ref="W8:W9"/>
    <mergeCell ref="B1:B5"/>
    <mergeCell ref="A1:A5"/>
    <mergeCell ref="D6:D15"/>
    <mergeCell ref="C6:C15"/>
    <mergeCell ref="B6:B15"/>
    <mergeCell ref="A6:A15"/>
  </mergeCells>
  <printOptions horizontalCentered="1" verticalCentered="1"/>
  <pageMargins left="0.3937007874015748" right="0.3937007874015748" top="0.3937007874015748" bottom="0.3937007874015748" header="0.31496062992125984" footer="0.31496062992125984"/>
  <pageSetup horizontalDpi="300" verticalDpi="300" orientation="landscape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Facero</dc:creator>
  <cp:keywords/>
  <dc:description/>
  <cp:lastModifiedBy>Mayra Leguizamon</cp:lastModifiedBy>
  <cp:lastPrinted>2012-04-27T01:18:17Z</cp:lastPrinted>
  <dcterms:created xsi:type="dcterms:W3CDTF">2011-11-13T00:12:24Z</dcterms:created>
  <dcterms:modified xsi:type="dcterms:W3CDTF">2014-05-19T14:52:38Z</dcterms:modified>
  <cp:category/>
  <cp:version/>
  <cp:contentType/>
  <cp:contentStatus/>
</cp:coreProperties>
</file>