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OAI-R" sheetId="1" r:id="rId1"/>
  </sheets>
  <definedNames/>
  <calcPr fullCalcOnLoad="1"/>
</workbook>
</file>

<file path=xl/sharedStrings.xml><?xml version="1.0" encoding="utf-8"?>
<sst xmlns="http://schemas.openxmlformats.org/spreadsheetml/2006/main" count="1156" uniqueCount="506">
  <si>
    <t>PROGRAMA</t>
  </si>
  <si>
    <t>META PRODUCTO</t>
  </si>
  <si>
    <t>INDICADOR DE PRODUCTO</t>
  </si>
  <si>
    <t>NOMBRE INDICADOR</t>
  </si>
  <si>
    <t>SGP</t>
  </si>
  <si>
    <t>ICLD</t>
  </si>
  <si>
    <t>OTROS</t>
  </si>
  <si>
    <t>TOTAL</t>
  </si>
  <si>
    <t>Planificacion Estrategica</t>
  </si>
  <si>
    <t>Pag 1 de 1</t>
  </si>
  <si>
    <t xml:space="preserve">          Gobernación de Santander</t>
  </si>
  <si>
    <t>REGALIAS</t>
  </si>
  <si>
    <t>Version: 1</t>
  </si>
  <si>
    <t>CODIGO SSEPPI</t>
  </si>
  <si>
    <t xml:space="preserve">            República de Colombia</t>
  </si>
  <si>
    <t>Codigo: ES-PE-RG-07</t>
  </si>
  <si>
    <t>CODIGO</t>
  </si>
  <si>
    <t>INDICADOR</t>
  </si>
  <si>
    <t xml:space="preserve">PROYECTO DE INVERSION </t>
  </si>
  <si>
    <t>META PROYECTO</t>
  </si>
  <si>
    <t>SECTOR</t>
  </si>
  <si>
    <t>SUB PROGRAMA</t>
  </si>
  <si>
    <t>DESARROLLO INSTITUCIONAL</t>
  </si>
  <si>
    <t>FINANZAS PÚBLICAS</t>
  </si>
  <si>
    <t>PARTICIPACIÓN COMUNITARIA</t>
  </si>
  <si>
    <t>SEGURIDAD Y CONVIVENCIA CIUDADANA</t>
  </si>
  <si>
    <t>EDUCACIÓN</t>
  </si>
  <si>
    <t>PROTECCIÓN SOCIAL</t>
  </si>
  <si>
    <t>SALUD PARA TODOS LOS CABRERANOS</t>
  </si>
  <si>
    <t>DEPORTE Y RECREACIÓN</t>
  </si>
  <si>
    <t>AGROPECUARIO</t>
  </si>
  <si>
    <t>PROMOCIÓN DEL DESARROLLO</t>
  </si>
  <si>
    <t>CULTURA</t>
  </si>
  <si>
    <t>ELECTRIFICACIÓN</t>
  </si>
  <si>
    <t>EQUIPAMIENTO MUNICIPAL</t>
  </si>
  <si>
    <t>VIVIENDA</t>
  </si>
  <si>
    <t>VIAS Y TRANSPORTE</t>
  </si>
  <si>
    <t>AMBIENTAL NATURAL</t>
  </si>
  <si>
    <t>PREVENCIÓN Y ATENCIÓN DE DESASTRES</t>
  </si>
  <si>
    <t>AGUA POTABLE Y SANEAMIENTO BÁSICO</t>
  </si>
  <si>
    <t>ADMINISTRACIÓN PUBLICA EN MEJORAMIENTO CONTINUO    Objetivo: Implementar una estructura administrativa que garantice el cumplimiento de los objetivos corporativos, planes y programas de manera eficaz y eficiente así como la satisfacción de las necesidades presentadas por el público en general de  través de procesos de planeación y de mejoramiento contínuo.</t>
  </si>
  <si>
    <t>CABRERA CON EFICIENCIA FISCAL   Objetivo:Fortalecer las finanzas municipales a través del recaudo efectivo de los tributos y una sólida cultura de pago que repercuta en mayor inversión con recursos propios, eficiencia fiscal y acceso a los recursos del nivel central.</t>
  </si>
  <si>
    <t>CABRERANOS COMPROMETIDOS CON EL DESARROLLO MUNICIPAL Objetivo:Crear el sentido de pertenencia en la comunidad del municipio y el conocimiento de la importancia de su participación activa y constante en los diferentes procesos de concertación para la toma de decisiones que contribuyan al mejoramiento de su calidad de vida y desarrollo integral de su territorio.</t>
  </si>
  <si>
    <t>NINGUNO MALTRADO O ABUSADO. Objetivo:Sensibilizar a la comunidad cabrerana para el cumplimiento de las políticas sociales, derechos y libertades que contribuyan a la disminución de la conflictividad cotidiana y generar la convivencia pacífica y armónica en el municipio garantizando a su vez el acceso a la justicia a toda la población.</t>
  </si>
  <si>
    <t>FORTALECIMIENTO DE LA SEGURIDAD CIUDADANA. Objetivo:Prevenir y reducir los factores de riesgo que afectan la Seguridad Ciudadana, desarrollando acciones de prevención de lesiones personales, por accidentes de tránsito, tráfico y microtráfico de estupefacientes.</t>
  </si>
  <si>
    <t>TODOS CON EDUCACIÓN. Objetivo: Mejorar las oportunidades y las condiciones para el acceso a la educación de toda la población cabrerana en especial para los niños y niñas y adolescentes</t>
  </si>
  <si>
    <t>EDUCACIÓN CON CALIDAD. Objetivo:  Desarrollar acciones para garantizar educación de mejor calidad a toda la población cabrerana en especial a los niños y niñas y adolescentes y así mejores oportunidades para acceder a la educación superior.</t>
  </si>
  <si>
    <t>EFICIENCIA EDUCATIVA. Objetivo:  Apoyar las instituciones educativas municipales para incrementar la efectividad del servicio educativo.</t>
  </si>
  <si>
    <t>NIÑEZ  Y ADOLESCENCIA PRIORIDAD DE CABRERA. Objetivo: Mejorar las condiciones sociales y nutricionales de la niñez y la adolescencia en el Municipio, garantizando que sus derechos sean respetados, coordinando y ejecutando acciones que permitan la atención focalizada prioritaria hacia todos los niños y todas las niñas y adolescentes del municipio.</t>
  </si>
  <si>
    <t xml:space="preserve"> ADULTO MAYOR. Objetivo: Mejorar las condiciones físicas, sociales ,afectivas y económicas de la población adulta permitiendo su vigencia o reincorporación a la sociedad como miembros activos para el desarrollo Municipal</t>
  </si>
  <si>
    <t>MAYOR PARTICIPACION DE LA MUJER CABRERANA. Objetivo: Generar procesos de transformación social, política, económica y cultural que favorezcan el reconocimiento del sujeto mujer y la transformación de las relaciones de genero que concurren en las prácticas sociales, personales, institucionales y comunitarias y organizacional, que contribuyan a la realización plena de los derechos de las mujeres y a la eliminación de todas las formas de violencia y discriminación contra estas.</t>
  </si>
  <si>
    <t>ATENCIÓN A POBLACIÓN EN CONDICION DE DISCAPACIDAD Y A VICTIMAS. Objetivo: Fortalecimiento de la Red Interinstitucional para la prevención y atención integral, orientada hacia el restablecimiento de los derechos de las personas con discapacidad en el Municipio.</t>
  </si>
  <si>
    <t xml:space="preserve">GESTION DE ASEGURAMIENTO. OBJETIVO: Mantener la cobertura de aseguramiento en un 100% </t>
  </si>
  <si>
    <t>PRESTACIÓN Y DESARROLLO DE SERVICIOS DE SALUD. OBJETIVO: Garantizar la prestación de los servicios de salud de forma accesible y oportuna a la población de Cabrera,  bajo los parámetros del sistema obligatorio de la garantía de la calidad.</t>
  </si>
  <si>
    <t>SALUD PÚBLICA. OBJETIVO: Mejorar la salud de la población del municipio de Cabrera, por medio de intervenciones colectivas dirigidas a promover la salud y calidad de vida y la prevención y control de los riesgos y daños en la salud.</t>
  </si>
  <si>
    <t>PROMOCION SOCIAL. OBJETIVO: Garantizar que todos los habitantes desarrollen actividades  de  promoción  de  la  salud  y prevención  de  riesgos  en  poblaciones  en  condiciones  de  mayor vulnerabilidad.</t>
  </si>
  <si>
    <t>PROMOCIÓN, VIGILANCIA Y CONTROL DE LOS RIESGOS PROFESIONALES. OBJETIVO: Promover la salud y prevención de riesgos profesionales en la población laboral.</t>
  </si>
  <si>
    <t>EMERGENCIAS Y DESASTRES. OBJETIVO: Capacitar a la comunidad en general acerca de las amenazas y riesgos de desastres en la población.</t>
  </si>
  <si>
    <t>CABRERANOS TODOS A JUGAR</t>
  </si>
  <si>
    <t>PROGRAMA: DESARROLLO AGROPECUARIO PARA LOS CABRERANOS  Objetivo: Mejorar las técnicas de explotación agrícola y pecuaria de los pequeños productores del municipio, mediante la implementación de nuevas tecnologías e innovadoras técnicas de comercialización de los productos</t>
  </si>
  <si>
    <t>PROMOCIÓNANDO EL DESARROLLO DE NUESTRA CABRERApara el aprovechamiento del potencial turístico del municipio. Objetivo: Aunar esfuerzos para promover el desarrollo de la economía local aprovechando el potencial turístico, agropecuario y social del municipio.</t>
  </si>
  <si>
    <t>POR LA FORTALEZA DEL TURISMO Y LA CULTURA. Objetivo: Rescatar la identidad cultural a través de la organización de eventos y promocionar los principales sitios de interés para el aprovechamiento del potencial turístico del municipio</t>
  </si>
  <si>
    <t xml:space="preserve"> MAS  Y MEJOR ELECTRIFICACIÓN PARA CABRERA. Objetivo:Garantizar el acceso al servicio de energía eléctrica a toda la población del municipio</t>
  </si>
  <si>
    <t xml:space="preserve">MEJORANDO NUESTROS ESPACIOS PÚBLICOS. Objetivo:Restaurar y conservar los espacios públicos para embellecer el municipio y ofrecer un mejor equipamento a la comunidad para su desarrollo político y social.  </t>
  </si>
  <si>
    <t>CABRERANOS CON VIVIENDAS MAS DIGNAS Y JUSTAS. Objetivo: desarrollar acciones para que las familias cabreranas de los niveles 1 y 2 del SISBEN disfrute de una vivienda más digna y justa.</t>
  </si>
  <si>
    <t>VIAS AL PROGRESO DE CABRERA. Objetivo: Mejorar la comunicación intersectorial a través del mantenimiento y la rehabilitación de la malla vial del municipio.</t>
  </si>
  <si>
    <t>PROTEGIENDO NUESTRO RECURSOS NATURALES, EL AMBIENTE Y PREVENIENDO DESASTRES. Objetivo:incrementar la inversión de los recursos municipales en la conservación y protección de las zonas productoras de agua, la adecuada gestión de los residuos sólidos y la gestión del riesgo para el desarrollo sostenible del municipio.</t>
  </si>
  <si>
    <t>CABRERA SI PREVIENE DESASTRES Objetivo:Prevenir y evitar los desastres en el Municipio de Cabrera con la implementación del plan local de emergencia y contingencia, apoyando a los diferentes cuerpos voluntarios y capacitación de la comunidad</t>
  </si>
  <si>
    <t>AGUA POTABLE PARA TODOS LOS CABRERANOS. Objetivo:Ofrecer a la comunidad un buen sistema de acueducto y alcantarillado para el mejoramiento de las condiciones de salubridad y calidad de vida.</t>
  </si>
  <si>
    <t>SERVICIOS PUBLICOS DOMICILIARIOS DE CALIDAD. Objetivo: Fortalecer a las Entidades Prestadoras y/o Administradoras de los servicios públicos domiciliarios de Acueducto y/o alcantarillado y/o aseo del municipio para una eficiente prestación de los servicios públicos.</t>
  </si>
  <si>
    <t>Implementar en un 100% el banco de programas y proyectos de inversión municipal.</t>
  </si>
  <si>
    <t>Actualizar en un 100% el Esquema de Ordenamiento Territorial del municipio,</t>
  </si>
  <si>
    <t>Actualizar en un 100% el estudio de estratificación socioeconómica urbana.</t>
  </si>
  <si>
    <t>Implementar en un 100% la ley general de archivo en la administración municipal.</t>
  </si>
  <si>
    <t>Desarrollar 4 Programas de capacitación y asistencia técnica y profesional a la Administración Municipal, orientadas al desarrollo eficiente y fortalecimiento de la institución.</t>
  </si>
  <si>
    <t xml:space="preserve">Mantener  en un 100% la implementación del Modelo Estandar de control interno en la  Administración Municipal, </t>
  </si>
  <si>
    <t>Realizar 1 actualizacion anual a la página web del municipio.</t>
  </si>
  <si>
    <t>Establecer un plan de acción  anual a fin de lograr el cumplimiento  de la estrategia GEL-T desde la fase de información, interacción, transacción, transformación y democracia en Línea.</t>
  </si>
  <si>
    <t>Capacitar  a la comunidad sobre la importancia y  los beneficios del uso de la página web del Municipio para realizar trámites y servicios con la Administración Municipal.</t>
  </si>
  <si>
    <t>Gestionar conectividad de internet para  las instituciones prestadoras de servicios (alcaldía, centro de salud, colegio) presentes en el área urbana del Municipio de Cabrera.</t>
  </si>
  <si>
    <t>Realizar 1 reunión anual para la Rendición de Cuentas a la Comunidad</t>
  </si>
  <si>
    <t>Realizar anualmente los ajustes y la depuración contable del municipio.</t>
  </si>
  <si>
    <t>actualizar en un 100% la base de datos para el recaudo de impuesto de industria y comercio en el municipio, lo cual implica; censo de usuarios 40%, sistematización base de datos 30% recaudo del impuesto a usuarios registrados.</t>
  </si>
  <si>
    <t>Actualizar en un 100% la base de datos para el recaudo de impuesto predial en el municipio</t>
  </si>
  <si>
    <t xml:space="preserve">Realizar anualmente una campaña para crear la cultura de pago de impuestro predial e industria y comercio en la comunidad cabrerana y así incrementar el número de contribuyentes y el volumen de recaudo. </t>
  </si>
  <si>
    <t>Capacitar y orientar a 12 Juntas de Acción Comunal y/o organizaciones legalmente constituidas en la formulación, seguimiento y evaluación de proyectos.</t>
  </si>
  <si>
    <t>Capacitar 1 vez al año a la comunidad educativa y comunidad en general sobre los derechos de los niños y las niñas.</t>
  </si>
  <si>
    <t>Contratar anualmente los servicios profesionales de un psicólogo para apoyo de la Comisaría de Familia y servicio de toda la comunidad</t>
  </si>
  <si>
    <t>Atender el 100% de los casos denunciados de maltrato y abuso en niños menores de 12 años.</t>
  </si>
  <si>
    <t>Atender el 100% de los casos denunciados sobre maltrato y abuso de adolescentes   menores de 18 años.</t>
  </si>
  <si>
    <t>Proteger al 100% de los niños, niñas y adolescentes de maltrato o abuso, diferenciado según sexo.</t>
  </si>
  <si>
    <t>Desarrollar en conjunto entre la Comisaría de Familia y la Policía Nacional un taller anual con las familias cabreranas para mejorar la convivencia en los hogares a través de la promoción de los derechos humanos, prevencion de violencia intrafamiliar, delitos sexuales e incentivo a la denuncia y atención a victimas.</t>
  </si>
  <si>
    <t>Desarrollar 2 talleres anuales con la comunidad orientados a la sensibilización, Respeto, Tolerancia, Solución Pacífica De Conflictos, incentivo a la denuncia, prevención de accidentes de tránsito y seguridad vial prevención de vinculación a grupos armados ilegales y delincuenciales, entre otras.</t>
  </si>
  <si>
    <t>Activar la red de cooperantes y mantener comunicación constante, con líderes comunitarios, presidentes de junta acción comunal, con el fin de obtener información oportuna sobre conductas de lesiones personales, hurtos a bienes o personas, expendio de estupefacientes, conductas violentas y/o delicuenciales entre otras.</t>
  </si>
  <si>
    <t>Realizar anualmente un plan para el control de establecimientos públicos, visitas a centros educativos y  registro e identificación de personas para lograr la incautación de armas de fuego y armas blancas que faciliten la ocurrencia de hechos violentos.</t>
  </si>
  <si>
    <t>Realizar 1 visita semestral con la autoridad competente a la instituciones  educativas, llevando a cabo requisas para prevenir y/o  disminuir el expendio y consumo de sustancias alucinógenas.</t>
  </si>
  <si>
    <t>Desarrollar anualmente 2 charlas y/o talleres con los jóvenes y adolescentes del municipio, para que conozcan la ley 1098 de 2006 y las consecuencias de tener conductas contrarias a la ley.</t>
  </si>
  <si>
    <t>Desarrollaranualmente 1 campaña de prevención del consumo de alucinógenos en colegios y escuelas, a través del programa DARE (Cabrera Libre de Drogas).</t>
  </si>
  <si>
    <t>Celebrar anualmente un convenio con un centro de reclusión para los servicios requeridos en el municipio para la atención de conductas delictivas.</t>
  </si>
  <si>
    <t>Mantener al 100% matrículas del nivel preescolar</t>
  </si>
  <si>
    <t>Mantener al 100% matriculas el nivel básica primaria</t>
  </si>
  <si>
    <t>Mantener al 100% matriculas el nivel básica secundaria</t>
  </si>
  <si>
    <t>Mantener al 100% matrículas el nivel de educación media.</t>
  </si>
  <si>
    <t>Beneficiar anualmente al 100% de los  estudiantes con el programa de transporte escolar.</t>
  </si>
  <si>
    <t>Beneficiar al 100% de los estudiantes del municipio con la póliza Estudiantil.</t>
  </si>
  <si>
    <t>Beneficiar anualmente al 100% de los estudiantes de preescolar, básica primaria, básica secundaria, educación media del municipio con pago de canasta educativa</t>
  </si>
  <si>
    <t xml:space="preserve">Beneficiar anualmente al 100% de los estudiantes (niños y niñas) del municipio con refrigerios del Plan de Alimentación y Nutrición </t>
  </si>
  <si>
    <t>Gestionar en un 100% dos proyectos para la ampliación y construcción de aulas escolares para 2 sedes de la institución Educativa</t>
  </si>
  <si>
    <t xml:space="preserve">Gestionar los recursos para realizar el mejoramiento y/o adecuación de la infraestructura física de todas las sedes de la institución educativa del municipio. </t>
  </si>
  <si>
    <t>Gestionar en un 100% un proyecto para terminar la construcción de la sede del Colegio Integrado de Cabrera de conformidad con la ley 1358 de 2009.</t>
  </si>
  <si>
    <t>Dotar las sedes de las instituciones educativas del municipio con material didáctico, o pedagóico, o mobiliario, o  implementos deportivos.</t>
  </si>
  <si>
    <t>Gestionar en un 100% un proyecto para mejorar y/o adecuar 3 salas de computo, de las sedes de las instituciones educativas del municipio con equipos, mobiliario, acceso a internet ente otras.</t>
  </si>
  <si>
    <t>Realizar anualmente 2 foros educativos con los padres de familia, estudiantes y comunidad educativa en general del municipio.</t>
  </si>
  <si>
    <t>Gestionar un programa para la formación en el área de informática y tecnología de los estudiantes del IDEAR.</t>
  </si>
  <si>
    <t>Realizar 2 convenios con el SENA y/o Instituciones de Educación Superior para  que estudiantes del municipio tengan acceso a sus programas de formación.</t>
  </si>
  <si>
    <t>Apoyar anualmente mediante un convenio a las instituciones educativas del municipio para el pago de servicios públicos</t>
  </si>
  <si>
    <t>Apoyar anualmente los grupos de bachillerato rural para adultos existentes en el municipio.</t>
  </si>
  <si>
    <t>Realizar anualmente 4 consejos de política social y económica en el municipio en coordinación con el ICBF.</t>
  </si>
  <si>
    <t>Realizar anualmente 10 reuniones con la Red de apoyo social en el municipio</t>
  </si>
  <si>
    <t>Mantener implementada en un 100% la estrategia Haz Paz en el municipio con la Comisaría de Familia para disminuir la violencia intrafamiliar (física y sexual), fortalecer los lazos familiares y mejorar la convivencia en los hogares cabreranos</t>
  </si>
  <si>
    <t>Vincular al 20% de las familias que conforman la Red Unidos a los diferentes programas sociales desarrollados en el municipio, para el mejoramiento de la calidad de vida de la niñez, la infancia, la adolescencia, población en discapacidad y víctimas</t>
  </si>
  <si>
    <t>Realizar 2 capacitaciones anuales sobre nutrición y cuidado de los niños y niñas, prevención del trabajo infantil, explotación laboral y explotación sexual en la infancia y la adolescencia, dirigido a todo el núcleo familiar (padres e hijos)..</t>
  </si>
  <si>
    <t>Realizar 2 veces al año jornadas para promover en La niñez y la adolescencia del municipio la lectura, el juego, la cultura, el arte, el esparcimiento, celebración del día del niño, los peligro y cuidados de su entorno entre otros.</t>
  </si>
  <si>
    <t>Llevar a cabo 2  campañas anuales para evitar el consumo de sustancias alucinógenas, alcohol y cigarrillo en la juventud y la adolescencia del municipio.</t>
  </si>
  <si>
    <t>Suscribir anualmente 1 convenio con una institución que cumpla con las funciones de hogar de paso para prestar ayuda a todos los menores vulnerados en sus derechos</t>
  </si>
  <si>
    <t>Realizar 4 convenios con instituciones de educación formal, para capacitar a los jóvenes y adolescentes del municipio en proyectos novedosos del sector turístico, agropecuario y agroindustrial así como la importancia de su participación en los procesos de concertación y toma de decisiones de la administración muncipal</t>
  </si>
  <si>
    <t>Dotar el 100% de los hogares de bienestar con juguetes, material didáctico, pedagógico, educativo, etc para fortalecer la educación y desarrollo de la primera infancia.</t>
  </si>
  <si>
    <t>Dotar la biblioteca pública con material didáctico, de lectura, juegos para los niños de 0 a 5 del municipio</t>
  </si>
  <si>
    <t>Realizar anualmente 3 jornadas de recreación vinculando los niños y niñas del  Municipio de Cabrera</t>
  </si>
  <si>
    <t>Realizar un apoyo anual al Centro de Bienestar del Anciano del municipio de Cabrera para mejorar la atención al adulto mayor.</t>
  </si>
  <si>
    <t>Gestionar en un 100% un proyecto para la ampliación de las instalaciones del Centro de Bienestar del Anciano, lo cual implica: 30% elaboración del proyecto, 30% consecución de recursos y 40% ejecución del proyecto.</t>
  </si>
  <si>
    <t>Apoyar anualmente a los 3 grupos del adulto mayor del municipio en el desarrollo de actividades que promuevan el esparcimiento, aprovechamiento del tiempo libre, la práctica de actividades deportivas, lúdicas y culturales que contribuyan al mejoramiento de la calidad de vida de esta población.</t>
  </si>
  <si>
    <t>Desarrollar un programa para la promoción y prevención de servicios de salud oral, salud visual, subsidios de alimentación y atención integral a los adultos mayores del municipio.</t>
  </si>
  <si>
    <t>Crear e implementar en un 100% un plan integral para apoyar a la mujeres cabeza de hogar del municipio.</t>
  </si>
  <si>
    <t>Desarrollar 4 jornadas de capacitación con las mujeres cabreranas y estudiantes de los grados 10 y 11 del Colegio Integrado para la promoción de los derechos fundamentales de la mujer y la equidad de género.</t>
  </si>
  <si>
    <t>Realizar 4 convenios con instituciones de educación formal, para capacitar a las mujeres cabreranas en proyectos artesanales, turísticos, y proyectos novedosos en el sector agropecuario y agroindustrial.</t>
  </si>
  <si>
    <t>Garantizar el acceso a los servicios de educación al 100% de la población en condición de discapacidad en el municipio.</t>
  </si>
  <si>
    <t>Garantizar el acceso a los servicios de salud al 100% de la población en condición de discapacidad en el municipio</t>
  </si>
  <si>
    <t>Gestionar  un programa para ayudas técnicas a las personas en condición de discapacidad en el municipio</t>
  </si>
  <si>
    <t>Garantizar el acceso a los servicios de educación al 100% de la población víctima en el municipio</t>
  </si>
  <si>
    <t>Garantizar el acceso a los servicios de salud al 100% de la población víctima en el municipio</t>
  </si>
  <si>
    <t>Implementar en un 100% el PIU Plan Integral único para la atención a la población en situación de desplazamiento</t>
  </si>
  <si>
    <t>Mantener el número de cupos con subsidio total.</t>
  </si>
  <si>
    <t>Mejorar el proceso de aplicación de criterios de priorización de cupos en el Régimen subsidiado.</t>
  </si>
  <si>
    <t>Asignar el Número de cupos plenos de ampliación a la población pobre y vulnerable priorizada</t>
  </si>
  <si>
    <t>Mantener el Recurso Humano necesario y tecnológico actualizado para la administración de la afiliación al régimen subsidiado.</t>
  </si>
  <si>
    <t>Reducir el tiempo de elaboración y suscripción de contratos</t>
  </si>
  <si>
    <t>Depurar las Bases de Datos, Municipio, EPS, ESE, SSD.</t>
  </si>
  <si>
    <t>Mejorar la oportunidad en el giro de pago de los contratos</t>
  </si>
  <si>
    <t>Determinar el  recurso Humano encargado del proceso de interventoría y realizar la interventoría de  los contratos</t>
  </si>
  <si>
    <t>Mejorar en las EPS el proceso de carnetización y de novedades</t>
  </si>
  <si>
    <t>Diseñar y Gestionar un Plan de organización de la red prestadora de servicios de salud.</t>
  </si>
  <si>
    <t>Implementación del proceso de auditoría para el mejoramiento de la calidad</t>
  </si>
  <si>
    <t>Adecuación tecnológica e infraestructura de la ESE Municipal.</t>
  </si>
  <si>
    <t>Establecer un mecanismo de autorizaciones para los eventos ambulatorios y atención de la población del RS y pobre y vulnerable no cubierta con el POS-s</t>
  </si>
  <si>
    <t>Creación de cronogramas de saneamiento fiscal (adopción de medidas de reorganización administrativa, racionalización del gasto, reestructuración de la deuda, saneamiento de pasivos y fortalecimiento de ingresos.</t>
  </si>
  <si>
    <t>Celebración de contratos de servicios de atención a la población pobre no afiliada y servicios No POS-s</t>
  </si>
  <si>
    <t>Oportunidad en el giro de los recursos pago de servicios de atención  a la población pobre no afiliada y servicios no POS-s</t>
  </si>
  <si>
    <t>Determinar el recurso Humano encargado del proceso de interventoría a los contratos  de prestación de servicios  de salud a  la población pobre no afiliada y servicios No POS-s</t>
  </si>
  <si>
    <t>Implementar la estrategia AIEPI comunitario de gestión local</t>
  </si>
  <si>
    <t>Conformar el comité de coordinación y articulación intersectorial de las acciones de salud infantil en el municipio.</t>
  </si>
  <si>
    <t>Promocionar la estrategia de vacunación sin barreras en  las ESE publica del municipio.</t>
  </si>
  <si>
    <t>Lograr que el 95% de los niños y niñas  tengan  esquema básico de vacunación con todos los biológicos de acuerdo a la edad.</t>
  </si>
  <si>
    <t>Garantizar y fortalecer  la calidad de la red de frío en la ESE Pública del municipio según necesidades.</t>
  </si>
  <si>
    <t>Implementar, mantener y lograr en el municipio coberturas de vacunación contra NEUMOCOCO y ROTAVIRUS en población priorizada según lineamientos  PAI</t>
  </si>
  <si>
    <t>Implementar la estrategia Atención Integral de Enfermedades Prevalentes de la Infancia (AIEPI) clínico neonatal y IIAMI en la ESE municipal.</t>
  </si>
  <si>
    <t>Implementar la Estrategia de Instituciones Amigas de la Mujer y de la Infancia IAMI en la ESE pública del  municipio.</t>
  </si>
  <si>
    <t>Fortalecimiento de la red social del municipio para la promoción y garantía del derecho al ejercicio responsable de la sexualidad y los derechos y deberes en salud sexual y reproductiva con enfoque cultural.</t>
  </si>
  <si>
    <t>Implementación y fortalecimiento del programa de construcción de derechos y redes constructoras de paz.</t>
  </si>
  <si>
    <t>Desarrollar la estrategia de formación de Información, Educación y Comunicación IEC para reducir la Tasa de fecundidad en adolecentes y disminuir el riesgo de enfermedades de transmisión sexual</t>
  </si>
  <si>
    <t>Inducción a los servicios de control y planificación familiar a la población en edad fértil</t>
  </si>
  <si>
    <t>Implementación de la estrategia ESE con servicios Amigables al adolecente</t>
  </si>
  <si>
    <t>Estrategia de inducción a los servicios de control prenatal en ambientes cotidianos (laborales, institucionales, educativos, espacios públicos comunitarios.</t>
  </si>
  <si>
    <t>Impulsar el desarrollo de la atención integral sin barreras y con calidad para el control prenatal, atención del parto y post parto y la atención de emergencias obstétricas.</t>
  </si>
  <si>
    <t>Búsqueda activa de gestantes en primer trimestre de embarazo en coordinación EPS – ESE</t>
  </si>
  <si>
    <t>Estrategias de inducción a los servicios de tamizaje, detección temprana y tratamiento para el cáncer de cuello uterino y seno en ámbitos cotidianos.</t>
  </si>
  <si>
    <t>Estrategias de IEC y formulación de políticas públicas por medios masivos y alternativos sobre la promoción de los servicios de tamizaje, detección temprana y tratamiento para el cáncer de cuello uterino, seno y estímulos de hábitos protectores.</t>
  </si>
  <si>
    <t>Identificación de la población vulnerable y remisión a los servicios de tamizaje, detección temprana y tratamiento para el cáncer de cuello uterino y seno.</t>
  </si>
  <si>
    <t>Implementar las estrategias de IEC por medios masivos y alternativos para la promoción de los servicios de asesoría y prueba voluntaria para VIH en población general y gestantes.</t>
  </si>
  <si>
    <t>Desarrollo del modelo de gestión programática del VIH y la guía para el manejo sin barreras y con calidad de las infecciones de transmisión sexual y el VIH/SIDA.</t>
  </si>
  <si>
    <t>Apoyo a la estrategia IEC ofrecidas por el departamento a través de  medios masivos y alternativos y formulación de políticas escolares, hogares de bienestar, guarderías, para promover hábitos higiénicos de salud bucal como rutina de cuidado diario desde el nacimiento, primera infancia y edad escolar.</t>
  </si>
  <si>
    <t>Inducción a los servicios de salud oral en la población en general incluidos en el  POS.</t>
  </si>
  <si>
    <t>Elaboración del Plan Municipal para reducir la violencia intrafamiliar, sexual y de género</t>
  </si>
  <si>
    <t>Implementación del modelo de atención primaria en salud mental APS</t>
  </si>
  <si>
    <t>Fortalecimiento de la red de apoyo con representantes de la asociación de usuarios  para el desarrollo de Actividades de Promoción de la Política de Salud Mental, P, prevención de la Violencia intrafamiliar Sexual y de Género y consumo de Sustancias Psicoactivas.</t>
  </si>
  <si>
    <t>Apoyo al Ministerio de la Protección  Social para el desarrollo de estrategia de tamizaje en Salud Mental e inducción a la consulta psicológica de salud mental a cargo del POS</t>
  </si>
  <si>
    <t>Captación activa de sintomáticos respiratorios en el municipio.</t>
  </si>
  <si>
    <t>Implementar plan estratégico Colombia Libre de Tuberculosis 2006-2015 para la Expansión y fortalecimiento la estrategia tratamiento acortado supervisado  DOTS/TAS para el manejo de pacientes con tuberculosis.</t>
  </si>
  <si>
    <t>Fortalecer la búsqueda activa de sintomáticos de piel (lepra) y sistema nervioso periférico</t>
  </si>
  <si>
    <t>Gestión y seguimiento a la implementación de la PQT en los pacientes de Hansen.</t>
  </si>
  <si>
    <t>Apoyo y acompañamiento al departamento en la implementación de estrategias IEC a través de medios de comunicación para disminuir el riesgo de dengue.</t>
  </si>
  <si>
    <t>Realizar el apoyo y acompañamiento al departamento Implementación de estrategia IEC para disminuir riesgo de Chagas.</t>
  </si>
  <si>
    <t>Desarrollo de estrategias intersectoriales que promueven la actividad física en escenarios educativos, laborales, comunitarios e institucionales.</t>
  </si>
  <si>
    <t>Formulación de política pública  para la promoción de hábitos de vida saludable en los diferentes espacios.</t>
  </si>
  <si>
    <t>Estrategia de IEC, para hábitos de vida saludable</t>
  </si>
  <si>
    <t>Realizar campaña de diagnóstico precoz de diabetes e hipertensión arterial en coordinación con EPS-ESE.</t>
  </si>
  <si>
    <t>Identificación de  la población  y reorientación a los servicios del POS para la atención funcional en cualquier edad con deficiencia, discapacidad y/o minusvalía por  ámbitos  cotidianos.</t>
  </si>
  <si>
    <t>Implementación del sistema municipal de atención alas personas en condición de discapacidad desde la competencia del sector.</t>
  </si>
  <si>
    <t>Promoción de la dieta saludable  en los servicios de salud, comedores Públicos y restaurantes.</t>
  </si>
  <si>
    <t>Puesta en marcha del Plan territorial de Seguridad Alimentaria y Nutricional</t>
  </si>
  <si>
    <t>Promoción de la lactancia materna exclusiva hasta los 6 meses y alimentación complementaria adecuada hasta los primeros dos años de vida</t>
  </si>
  <si>
    <t>Estrategias de educación, información, comunicación y movilización social con enfoque etno-cultural, para la promoción de patrones alimentarios saludables.</t>
  </si>
  <si>
    <t>Implementación de la estrategia de Instituciones Amigas de la Mujer y de la Infancia IAMI y  de Atención Inmediata a las Enfermedades Prevalentes de la Infancia AIEPI</t>
  </si>
  <si>
    <t>Canalización  y seguimiento hasta lograr la recuperación nutricional de los menores de 2 años con algún grado de desnutrición en coordinación con las EPS y ESE</t>
  </si>
  <si>
    <t>Promover proteger y apoyar en todos los ámbitos la lactancia materna exclusiva hasta los 6 meses y con alimentación complementaria adecuada hasta los primeros dos años de vida y más.</t>
  </si>
  <si>
    <t>Aumentar la oportunidad y la calidad de la notificación obligatoria de los eventos bajo vigilancia.</t>
  </si>
  <si>
    <t>Capacidad técnica, tecnológica, recurso humano y logístico requerido para la detección, investigación y respuesta de los eventos de interés en salud y de las emergencias en salud pública</t>
  </si>
  <si>
    <t>Implementación de comités intersectoriales, interinstitucionales y comunitarios para el logro de las metas resultado y de producto del PST</t>
  </si>
  <si>
    <t>Promoción de la participación social  en los procesos de formulación, seguimiento, evaluación  y control del Plan de Salud Territorial.</t>
  </si>
  <si>
    <t>Diseño y adaptación de estrategias o proyectos en función de resultados.</t>
  </si>
  <si>
    <t>Realizar seguimiento y vigilancia del cumplimiento de las acciones de promoción y prevención en la población con mayor vulnerabilidad</t>
  </si>
  <si>
    <t>Fomentar las Formas de participación social y generar espacios de control social y rendición de cuentas</t>
  </si>
  <si>
    <t>Desarrollar actividades de promoción de la salud y reorientación a los servicios  de prevención de los riesgos en salud y riesgos profesionales, ocupacionales en las poblaciones afiliadas a las ARP</t>
  </si>
  <si>
    <t>Desarrollar actividades de promoción de la salud y prevención de los riesgos en la población trabajadora informal</t>
  </si>
  <si>
    <t>Realizar visitas de Inspección, vigilancia y control de riesgos sanitarios, fitosanitarios, ambientales en los ámbitos laborales y riesgos en las empresas</t>
  </si>
  <si>
    <t>Articulación y coordinación del sistema de vigilancia de riesgos profesionales con la vigilancia en salud Pública.</t>
  </si>
  <si>
    <t>Análisis de la morbilidad por accidentes de trabajo por estadísticas vitales.</t>
  </si>
  <si>
    <t>Identificación de riesgos vulnerabilidad y amenazas en el municipio</t>
  </si>
  <si>
    <t>Elaboración y puesta en Marcha del Plan de Emergencias y Desastres.</t>
  </si>
  <si>
    <t>Formulación de acciones preventivas, de mitigación y superación de emergencias y desastres en el POT</t>
  </si>
  <si>
    <t>Gestionar  en un 100% proyectos para la construcción de 2 polideportivos  en el municipio, lo cual implica: 20% diseños, 40% consecución de recursos y un 40% construcción</t>
  </si>
  <si>
    <t>Gestionar en un 100% un proyecto para el mantenimiento y adecuación de 10 escenarios deportivos del municipio, lo cual implica: : 20% diseños, 40% consecución de recursos y un 40% ejecución del proyecto</t>
  </si>
  <si>
    <t>Gestionar en un 100% un proyecto para la construcción de un parque infantil en el municipio, lo cual implica:   20% diseños, 40% consecución de recursos y un 40% construcción.</t>
  </si>
  <si>
    <t>Dotar con elementos deportivos la sede principal del colegio integrado de Cabrera y sus sedes ubicadas en el sector rural.</t>
  </si>
  <si>
    <t>Realizar 16 torneos deportivos y/o jornadas recreativas orientados a los diferentes grupos poblacionales existentes en el municipio.</t>
  </si>
  <si>
    <t>Apoyar al 50% de los deportistas del municipio para su participación en eventos deportivos de orden departamental y/o regional.</t>
  </si>
  <si>
    <t>Realizar una dotación de implementos deportivos al gimnasio municipal.</t>
  </si>
  <si>
    <t>Apoyar e Impulsar la creación de 1 escuela de formación deportiva.</t>
  </si>
  <si>
    <t xml:space="preserve">Patrocinar  al 50% de los deportistas del municipio que participen en los diferentes eventos deportivos organizados por la administración municipal. </t>
  </si>
  <si>
    <t>Prestar  el servicio de asistencia técnica agropecuaria al 100% de los  medianos y pequeños productores del Municipio</t>
  </si>
  <si>
    <t>Implementar en un 100% un programa para la modernización ganadera que incluya el mejoramiento genético, mejoramiento de pastos y praderas entre otras, lo cual implica: diseño del programa 30% consecución de recursos 30%, puesta en marcha 40%. (seguridad alimentaria)</t>
  </si>
  <si>
    <t>Mantener el subsidio del servicio de arado al 100% de los productores agrícolas del municipio. (Seguridad alimentaria)</t>
  </si>
  <si>
    <t>Realizar jornadas de capacitación a los campesinos del municipio para la implementación y tecnificación de cultivos. (seguridad alimentaria)</t>
  </si>
  <si>
    <t>Implementar en un 100% un proyecto agropecuario (Seguridad Alimentaria)dirigido a las asociaciones de mujeres y mujeres cabeza de hogar del municipio, lo cual implica: diseño del proyecto 30% consecución de recursos 30%, puesta en marcha 40%.</t>
  </si>
  <si>
    <t>Desarrollar  un proyecto anualmente para Complementar alimentaria y nutricionalmente a las familias mediante el desarrollo y puesta en marcha de huertas caseras, cultivos de frutales, entre otros.</t>
  </si>
  <si>
    <t>Apoyar la realización de 2 subastas ganaderas en el municipio.</t>
  </si>
  <si>
    <t>Gestionar 2 proyectos ante el Ministerio de Agricultura y/o demás entidades competentes, para el desarrollo de proyectos productivos del sector agropecuario, lo cual implica: diseño del proyecto 30% consecución de recursos 30%, puesta en marcha 40%.</t>
  </si>
  <si>
    <t>Actualizar anualmente la página Web del municipio con información cultural, turística, y demás temas de interés general que promuevan el desarrollo del municipio.</t>
  </si>
  <si>
    <t>Continuar con el apoyo al 100% de los eventos culturales que realizan las diferentes instituciones y organizaciones comunitarias del Municipio</t>
  </si>
  <si>
    <t>Realizar 4 campañas para Fortalecer y promover el turismo y las actividades culturales en el Municipio de Cabrera a través de los diferentes medios de comunicación.</t>
  </si>
  <si>
    <t>Gestionar la inclusión del municipio de Cabrera en el proyecto de restauración, recuperación y promoción de los caminos de lenguerke del departamento.</t>
  </si>
  <si>
    <t>Implementar en un 100% y dar cumplimiento al acuerdo municipal número 028 de 2001  para la protección y conservación de las fachadas de las viviendas del casco urbano con arquitectura colonial para el embellecimiento y promoción turística del municipio.</t>
  </si>
  <si>
    <t>Implementar en un 100% un programa de explotación bovina para la generación de empleo y desarrollo productivo del municipio,  lo cual implica: diseño del programa 30% consecución de recursos 30%, puesta en marcha 40%.</t>
  </si>
  <si>
    <t>Otorgar 40 incentivos a asociaciones campesinas, y/o microempresarios y/o productores agropecuarios y/o estudiantes y/o mujeres cabeza de hogar para el desarrollo de proyectos productivos.</t>
  </si>
  <si>
    <t>Realizar 4 Convenios con instituciones como el SENA, SEPAS, FEDETABACO, FEDERACIÓN DE CAFETEROS u otras, para capacitar a la comunidad cabrerana en la ejecución de los trabajos que demande el mercado laboral.</t>
  </si>
  <si>
    <t>Apoyar el 100% de los eventos culturales que organicen las diferentes instituciones y organizaciones comunitarias del municipio para el esparcimiento de la niñez, la infancia, la adolescencia, la población en discapacidad, victimas y comunidad en general del municipio.</t>
  </si>
  <si>
    <r>
      <t xml:space="preserve">Conformar y mantener activo el grupo de danzas y/o de actividades artísticas (teatro, pintura, poesía, música, etc) del municipio para el desarrollo de aptitudes artísticas y talentos de la población en general especialmente </t>
    </r>
    <r>
      <rPr>
        <sz val="11"/>
        <color theme="1"/>
        <rFont val="Calibri"/>
        <family val="2"/>
      </rPr>
      <t>de la niñez, la infancia, la adolescencia</t>
    </r>
  </si>
  <si>
    <t>Reactivar y poner en funcionamiento la banda marcial del municipio para promoción del esparcimiento y buen uso del tiempo libre de la niñez y la adolescencia cabrerana (clases de música, canto, etc),</t>
  </si>
  <si>
    <t>Destinar un espacio físico  para el funcionamiento del museo de antigüedades del municipio</t>
  </si>
  <si>
    <t>Gestionar un proyecto para la construcción de la casa de la cultura del Municipio</t>
  </si>
  <si>
    <t>Realizar 2 campañas de fortalecimiento a la biblioteca pública municipal. (mantenimiento y/o mejoramiento de infraestructura, dotación de material didáctico y/o mobiliario, otros)</t>
  </si>
  <si>
    <t>Gestionar los recursos para la realización de 2 ferias y fiestas en el municipio de Cabrera.</t>
  </si>
  <si>
    <t xml:space="preserve">Garantizar al 100% la conexión  de energía eléctrica las viviendas del municipio que no disponen de este servicio.
</t>
  </si>
  <si>
    <t>Gestionar  en un 100% un proyecto para el mantenimiento y/o ampliación del alumbrado público del municipio, lo cual implica un 30% de diseños, 30% consecución de recursos y un 40%  Instalación del servicio</t>
  </si>
  <si>
    <t>Gestionar  en un 100% un proyecto para la renovación urbana que contemple la adecuación y reconstrucción de andenes, sardineles, zonas verdes entre otros, lo cual implica un 30 % de diseños, 30 % consecución de recursos y un 40 % de ejecución</t>
  </si>
  <si>
    <t>Realizar en conjunto con la comunidad una jornada de trabajo para la reconstrucción y mejoramiento de las cercas de piedra existentes en el casco urbano.</t>
  </si>
  <si>
    <t>Gestionar ante el departamento de Santander y demás entidades pertinentes para adquirir un predio para la construcción de una cancha de fútbol en el municipio.</t>
  </si>
  <si>
    <t>Gestionar en un 100% un proyecto para la construcción de un coliseo cubierto en el municipio, lo cual implica: 30% elaboración del proyecto, 30% consecución de proyectos, 40% ejecución de proyecto.</t>
  </si>
  <si>
    <t>Gestionar en un 100% un proyecto para la terminación de remodelación del parque municipal, lo cual implica: elaboración de proyecto 30%, consecución de recursos 30%, ejecución del proyecto 40%.</t>
  </si>
  <si>
    <t>Gestionar en un 100% un proyecto para el mantenimiento y/o la ampliación de la casa de mercado municipal, lo cual implica: elaboración de proyecto 30%, consecución de recursos 30%, ejecución del proyecto 40%.</t>
  </si>
  <si>
    <t>Gestionar en un 100% un proyecto para la canalización de la quebrada la puya, lo cual implica: elaboración de proyecto 30%, consecución de recursos 30%, ejecución del proyecto 40%.</t>
  </si>
  <si>
    <t>Gestionar en un 100% con los municipios vecinos un proyecto para la consecución de los recursos necesarios para la construcción de una planta de beneficio animal regional, lo cual impica: elaboración de proyecto 30%, consecución de recursos 30%, ejecución del proyecto 40%.</t>
  </si>
  <si>
    <t>Gestionar en un 100% con los municipios vecinos un proyecto para la consecución de los recursos necesarios para la construcción de un relleno sanitario regional que cumpla con la normatividad vigente, lo cual impica: elaboración de proyecto 30%, consecución de recursos 30%, ejecución del proyecto 40%.</t>
  </si>
  <si>
    <t>Gestionar en un 100% con los municipios vecinos un proyecto para la consecución de los recursos necesarios para realizar el mantenimiento  y embellecimiento de la infraestructura que forma parte del patrimonio arquitectónico del municipio (templo parroquial, casa cural, capilla del cementerio), lo cual impica: elaboración de proyecto 30%, consecución de recursos 30%, ejecución del proyecto 40%.</t>
  </si>
  <si>
    <t>Mejorar las condiciones de habitabilidad de las viviendas del sector urbano y rural hasta en un 50% de las viviendas censadas</t>
  </si>
  <si>
    <t>Realizar la construcción de vivienda nueva en sitio propio para familias en condiciones de vulnerabilidad</t>
  </si>
  <si>
    <t>Desarrollar un programa de mejoramiento de vivienda y saneamiento básico que incluya cocinas, unidades sanitarias y pozos sépticos a las viviendas del sector rural</t>
  </si>
  <si>
    <t>Gestionar un proyecto ante el Ministerio de Ambiente, Vivienda y Desarrollo territorial y/o otras entidades pertinentes, un proyecto para la construcción de viviendas de interés social en el casco urbano del municipio, lo cual implica: 10% selección de beneficiarios, 20% diseños, 30% consecución de recursos y 40% construcción.</t>
  </si>
  <si>
    <t>Gestionar en un 100% en coordinación con el municipio de San Gil  un proyecto para la pavimentación de la vía Cabrera – San Gil, lo cual implica un 30 % de diseños, 30 % consecución de recursos y un 40 % de ejecución.</t>
  </si>
  <si>
    <t>Gestionar recursos ante entidades pertinentes para la construcción de 600 metros lineales de placa huella en las vías terciarias del municipio.</t>
  </si>
  <si>
    <t>Ejecutar en un 100%  un proyecto para la construcción de obras de arte en el sistema vial rural  lo cual implica un 30 % de diseños, 30 % consecución de recursos y un 40 % de ejecución.</t>
  </si>
  <si>
    <t>Realizar anualmente en coordinación con las juntas de acción comunal del sector rural 1 jornada de trabajo para el mantenimiento y mejoramiento de las vías y caminos del municipio.</t>
  </si>
  <si>
    <t>Realizar  1 vez al año mantenimiento con motoniveladora y material de afirmado a las vías rurales del municipio.</t>
  </si>
  <si>
    <t>Gestionar en un 100% en coordinación con los municipios vecinos un proyecto para el mantenimiento de la vía Berlín – Baraya - Punteadero, lo cual implica un 30 % de diseños, 30 % consecución de recursos y un 40 % de ejecución.</t>
  </si>
  <si>
    <t>Gestionar en un 100 % un proyecto para el mejoramiento y adecuación de 1000 mts 2 de vías urbanas del municipio, lo cual implica un 30 % de diseños, 30 % consecución de recursos y un 40 % de ejecución.</t>
  </si>
  <si>
    <t>Gestionar en un 100 % un proyecto para la construcción de cunetas en el tramo pavimentado de la vía de acceso principal al municipio de Cabrera, lo cual implica un 30 % de diseños, 30 % consecución de recursos y un 40 % de ejecución.</t>
  </si>
  <si>
    <t>Gestionar en un 100% un proyecto regional para pavimentación de la vía CABRERA – EL HOYO – BARICHARA, lo cual implica un 30 % de diseños, 30 % consecución de recursos y un 40 % de ejecución</t>
  </si>
  <si>
    <t xml:space="preserve">Elaborar un proyecto para la gestión de recursos ante las entidades pertinentes para la reforestación y conservación de las cuencas abastecedoras de acueductos del municipio de Cabrera. </t>
  </si>
  <si>
    <t xml:space="preserve">Elaborar un proyecto para gestionar recursos ante entidades pertinentes para la recuperación el aislamiento y protección de los nacimientos y áreas de recarga hídrica de microcuencas abastecedoras de acueductos urbanos y rurales del municipio de Cabrera. </t>
  </si>
  <si>
    <t>Realizar una vez al año en coordinación con la comunidad una jornada de descontaminación y limpieza de las fuentes hídricas y quebradas del municipio de Cabrera.</t>
  </si>
  <si>
    <t>Realizar una vez al año una campaña educativa y de sensibilización a la comunidad del municipio de Cabrera sobre la protección y conservación del medio ambiente.</t>
  </si>
  <si>
    <t>Diseñar e implementar en el sector rural una ruta de recolección de residuos sólidos inertes y reciclables de manera trimestral</t>
  </si>
  <si>
    <t>Implementar en un 100% el Plan de Gestión Integral de Residuos sólidos.</t>
  </si>
  <si>
    <t>Implementar en un 100% el Programa de Ahorro y Uso eficiente del agua.</t>
  </si>
  <si>
    <t>Implementar en un  100% el Plan de Saneamiento y Manejo de Vertimientos.</t>
  </si>
  <si>
    <t>Adquirir con presupuesto del municipio tres (03) hectáreas de predios ubicados en las zonas productoras de aguas para su protección y conservación.</t>
  </si>
  <si>
    <t>Realizar los estudios correspondientes al Plan de manejo integral de las principales microcuencas del municipio</t>
  </si>
  <si>
    <t>Elaborar en un 100% un proyecto para gestionar los recursos ante las entidades pertinentes para la Restauración ecológica y protección de los  escarpes del sector Oriental y Sur Oriental  del casco urbano.</t>
  </si>
  <si>
    <t>Elaborar los estudios de AMENAZAS Y RIESGOS existentes en el municipio de Cabrera.</t>
  </si>
  <si>
    <t>Implementar en un 100% el Plan local de emergencia y contingencia del municipio.</t>
  </si>
  <si>
    <t>Reactivar el Comité de Atención y Prevención de Desastres del municipio.</t>
  </si>
  <si>
    <t>Gestionar en un 100% un proyecto para la construcción de las domiciliarias y puesta en funcionamiento del acueducto de la vereda Ojo de Agua, lo cual implica 20% diseños, 40% consecución de recursos y 40% construcción.</t>
  </si>
  <si>
    <t>Gestionar en un 100% un proyecto para la construcción de una nueva planta de tratamiento de agua potable para el acueducto del sector urbano, lo cual implica 20% diseños, 40% consecución de recursos y 40% construcción.</t>
  </si>
  <si>
    <t>Vincular al municipio de Cabrera al proyecto regional para la construcción del acueducto El Chicamocha</t>
  </si>
  <si>
    <t>Gestionar en un 100% un proyecto para la construcción del plan maestro de acueducto y alcantarillado para el casco urbano del municipio de Cabrera, lo cual implica 20% diseños, 40% consecución de recursos y 40% construcción.</t>
  </si>
  <si>
    <t>Gestionar  en un 100% el proyecto para la construcción de 2 acueductos rurales, lo cual implica: 30% diseños, 30% consecución de recursos y 40% construcción.</t>
  </si>
  <si>
    <t>Gestionar en un 100% un proyecto para la ampliación y/o mejoramiento de la red de acueductos rurales, lo cual implica: 30% diseños, 30% consecución de recursos , 40% construcción.</t>
  </si>
  <si>
    <t>Gestionar en un 100% un proyecto para la rehabilitación  y/o construcción de jagüeyes en el municipio, lo cual implica: 30% diseños, 30% consecución de recursos , 40% construcción.</t>
  </si>
  <si>
    <t>Gestionar en un 100% en coordinación con otros municipios, un proyecto para la construcción de la planta de tratamiento de agua potable para el acueducto el comun que surte a barichara - villanueva y cabrera, lo cual implica un 30 % de diseños, 30 % consecución de recursos y un 40 % de ejecución.</t>
  </si>
  <si>
    <t>Gestionar en un 100% un proyecto para la construcción de 3 plantas de tratamiento de agua potable para los acueductos del sector rural del municipio, lo cual implica: 30% diseños, 30% consecución de recursos y en un 40% de ejecución.</t>
  </si>
  <si>
    <t>Gestionar con la superintendencia de servicios públicos domiciliarios capacitaciones en las áreas: técnica, administrativa, y financiera a todas las entidades prestadoras y/o administradoras de los servicios públicos de acueducto, alcantarillado y aseo del municipio.</t>
  </si>
  <si>
    <t>Garantizar la realización mensual de las pruebas fisicoquímicas y microbiológicas según lo establecido en el decreto No. 475/98 y 1575/07</t>
  </si>
  <si>
    <t xml:space="preserve">Apoyar y fortalecer la empresa prestadora de servicios públicos domiciliarios de acueducto, alcantarillado y aseo del municipio para una mejor y eficiente prestación de los servicios públicos </t>
  </si>
  <si>
    <t>Garantizar la prestación de los Servicios Públicos en las entidades prestadoras y/o administradoras del municipio de conformidad con la ley 142 de 1994.</t>
  </si>
  <si>
    <t xml:space="preserve"> porcentaje de estado de avance del banco de programas y proyectos de inversión municipal.</t>
  </si>
  <si>
    <t xml:space="preserve"> porcentaje de avance en la actualización del Esquema de Ordenamiento Territorial</t>
  </si>
  <si>
    <t xml:space="preserve"> porcentaje de actualización del estudio de estratificación</t>
  </si>
  <si>
    <t xml:space="preserve"> porcentaje de implementación de la ley de archivo</t>
  </si>
  <si>
    <t xml:space="preserve">  número de programas de capacitación desarrollados</t>
  </si>
  <si>
    <t xml:space="preserve">  porcentaje de implementación del MECI</t>
  </si>
  <si>
    <t>Indicador: número de actualizaciones realizadas</t>
  </si>
  <si>
    <t xml:space="preserve"> número de planes elaborados y puestos en marcha.</t>
  </si>
  <si>
    <t>número de capacitaciones realizadas</t>
  </si>
  <si>
    <t>número de instituciones con conectividad a internet.</t>
  </si>
  <si>
    <t xml:space="preserve"> No. de reuniones realizadas</t>
  </si>
  <si>
    <t xml:space="preserve"> número de ajustes y depuración contable del municipio realizados</t>
  </si>
  <si>
    <t xml:space="preserve"> porcentaje de estado de avance en laactualización de la base de datos</t>
  </si>
  <si>
    <t>porcentaje de estado de avance en la actualización de la base de datos de impuesto predial</t>
  </si>
  <si>
    <t xml:space="preserve">  número de campañas para crear la cultura de pago de impuestos municipales realizadas anualmente.</t>
  </si>
  <si>
    <t xml:space="preserve"> número de JAC y/o organizaciones legalmente constituidascapacitados</t>
  </si>
  <si>
    <t xml:space="preserve"> No de capacitaciones realizadas</t>
  </si>
  <si>
    <t xml:space="preserve"> número de contratos anuales realizados para apoyar la comisaria de familia</t>
  </si>
  <si>
    <t xml:space="preserve"> porcentaje de casos denunciados atendidos</t>
  </si>
  <si>
    <t xml:space="preserve">  porcentaje de casos denunciados atendidos</t>
  </si>
  <si>
    <t xml:space="preserve">  porcentaje de estado de avance en la protección de los menores</t>
  </si>
  <si>
    <t xml:space="preserve"> No. Talleres desarrollados anualmente</t>
  </si>
  <si>
    <t xml:space="preserve"> número de talleres desarrollados anualmente</t>
  </si>
  <si>
    <t xml:space="preserve"> red de cooperantes activada</t>
  </si>
  <si>
    <t xml:space="preserve"> número de planes realizados anualmente</t>
  </si>
  <si>
    <t xml:space="preserve"> No. de visitas realizadas semestralmente</t>
  </si>
  <si>
    <t xml:space="preserve"> número de charlas y/o talleres desarrollados con los jóvenes y adolescentes del municipio.</t>
  </si>
  <si>
    <t xml:space="preserve"> número de campañas de prevención del consumo de alucinógenos desarrollados</t>
  </si>
  <si>
    <t>número de convenios suscritos anualmente con centros de reclusión</t>
  </si>
  <si>
    <t>porcentaje de niños matriculados en preescolar</t>
  </si>
  <si>
    <t xml:space="preserve"> porcentaje de niños matriculados en primaria</t>
  </si>
  <si>
    <t xml:space="preserve"> número de estudiantes matriculados en secundaria</t>
  </si>
  <si>
    <t xml:space="preserve"> porcentaje de estudiantes matriculados en nivel media.</t>
  </si>
  <si>
    <t xml:space="preserve"> No. de estudiantes beneficiados con transporte escolar.</t>
  </si>
  <si>
    <t xml:space="preserve"> porcentaje de estudiantes del municipiobeneficiados con la póliza contra accidentes</t>
  </si>
  <si>
    <t>Número de estudiantes beneficiados con pago de canasta educativas anualmente/ número total de estudiantes matriculados anualmente</t>
  </si>
  <si>
    <t>porcentaje de niños y niñas beneficiados con refrigerio escolar anualmente</t>
  </si>
  <si>
    <t xml:space="preserve"> porcentaje de estado de avance de los proyectos</t>
  </si>
  <si>
    <t xml:space="preserve"> No. de sedes educativas mejoradas y/o adecuadas</t>
  </si>
  <si>
    <t xml:space="preserve"> porcentaje de estado de avance del proyecto</t>
  </si>
  <si>
    <t xml:space="preserve"> porcentaje de sedes dotadas</t>
  </si>
  <si>
    <t xml:space="preserve">  No. de foros educativos realizados con los padres de familia.</t>
  </si>
  <si>
    <t xml:space="preserve">  número de programas desarrollados para  la formación informática y tecnología a los estudiantes del IDEAR</t>
  </si>
  <si>
    <t xml:space="preserve">  No. de convenios con el SENA y/o Instituciones de Educación Superior.</t>
  </si>
  <si>
    <t>número de apoyos anuales realizados</t>
  </si>
  <si>
    <t xml:space="preserve"> número de apoyos anuales realizados  a los grupos de bachillerato rural.</t>
  </si>
  <si>
    <t xml:space="preserve"> número de consejos de Política Social realizados anualmente</t>
  </si>
  <si>
    <t xml:space="preserve"> número de reuniones realizadas de la Red de apoyo social</t>
  </si>
  <si>
    <t>porcentaje de implementación de la estrategia Haz Paz en el municipio</t>
  </si>
  <si>
    <t>porcentaje de familias de la red unidos vinculadas a los programas sociales</t>
  </si>
  <si>
    <t xml:space="preserve">  No. De capacitaciones realizadas</t>
  </si>
  <si>
    <t xml:space="preserve"> número de grupos de Infancia creados.</t>
  </si>
  <si>
    <t xml:space="preserve"> : No. de campañas  realizadas.</t>
  </si>
  <si>
    <t xml:space="preserve"> No. De convenios anuales realizados</t>
  </si>
  <si>
    <t xml:space="preserve"> número convenios celebrados.</t>
  </si>
  <si>
    <t xml:space="preserve"> número de hogares de bienestar dotados / número total de hogares de bienestar existentes en el municipio.</t>
  </si>
  <si>
    <t>biblioteca pública dotada</t>
  </si>
  <si>
    <t>número de jornadas recreativas realizadas.</t>
  </si>
  <si>
    <t xml:space="preserve"> número de apoyos realizados al Centro de Bienestar del Anciano</t>
  </si>
  <si>
    <t xml:space="preserve"> Número de grupos del adulto mayor apoyados en el muncipio anualmente</t>
  </si>
  <si>
    <t xml:space="preserve"> número de programas de promoción y prevención dirigido al adulto mayor del municipio desarrollados</t>
  </si>
  <si>
    <t xml:space="preserve">   porcentaje de estado de avance en la creación e  implementación del plan. </t>
  </si>
  <si>
    <t xml:space="preserve"> número de jornadas de capacitación </t>
  </si>
  <si>
    <t>porcentaje de población e condición de discapacidad con acceso a los servicios de educación</t>
  </si>
  <si>
    <t>porcentaje de población e condición de discapacidad con acceso a los servicios de salud</t>
  </si>
  <si>
    <t>número de programas gestionada para ayudas técnicas a los discapacitados</t>
  </si>
  <si>
    <t>porcentaje de población victima con acceso a los servicios de educación</t>
  </si>
  <si>
    <t>porcentaje de población victima con acceso a los servicios de salud</t>
  </si>
  <si>
    <t xml:space="preserve"> porcentaje de implementación del PIU</t>
  </si>
  <si>
    <t xml:space="preserve"> porcentaje de estado de avance del proyecto.</t>
  </si>
  <si>
    <t>porcentaje de estado de avance del proyecto</t>
  </si>
  <si>
    <t>No. De sedes dotados con elementos deportivos.</t>
  </si>
  <si>
    <t xml:space="preserve">  No. De torneos deportivos y/o jornadas recreativas realizados</t>
  </si>
  <si>
    <t xml:space="preserve"> No de deportista apoyados/ número total de deportitas q participan en eventos deportivos de orden departamental y/o nacional</t>
  </si>
  <si>
    <t xml:space="preserve">  No. De dotaciones hechas al gimnasio municipal</t>
  </si>
  <si>
    <t xml:space="preserve"> No. De escuelas de formación apoyadas</t>
  </si>
  <si>
    <t xml:space="preserve"> número de deportistas patrocinados / número total de deportistas que participan en eventos deportivos organizados por la administración.</t>
  </si>
  <si>
    <t>Porcentaje de prestación de servicio de asistencia técnica</t>
  </si>
  <si>
    <t xml:space="preserve"> porcentaje de productores agrícolas subsidiados con el servicio de arado</t>
  </si>
  <si>
    <t xml:space="preserve"> No de jornadas de capacitación realizadas. </t>
  </si>
  <si>
    <t xml:space="preserve">Indicador: porcentaje de estado de avance del proyecto </t>
  </si>
  <si>
    <t>número de proyectos desarrollados anualmente</t>
  </si>
  <si>
    <t>número de apoyos a la realización de la subasta ganadera en el municipio</t>
  </si>
  <si>
    <t>Indicador: No. De actualizaciones realizadas a la página Web.</t>
  </si>
  <si>
    <t>Indicador: Porcentajesde eventos culturales realizados</t>
  </si>
  <si>
    <t>Indicador: No de campañas para el fortalecimiento y promoción del turismo y actividades culturales a través de los diferentes medios de comunicación.</t>
  </si>
  <si>
    <t>Indicador: inclusión del municipio de Cabrera en el proyecto</t>
  </si>
  <si>
    <t>Indicador: porcentaje de implementación del acuerdo municipal</t>
  </si>
  <si>
    <t>Indicador: porcentaje de estado de avance del proyecto</t>
  </si>
  <si>
    <t xml:space="preserve">Indicador: No de incentivos otorgados para el desarrollo de proyectos productivos. </t>
  </si>
  <si>
    <t>Indicador: No de Convenios realizados.</t>
  </si>
  <si>
    <t>Indicador: número de eventos culturales apoyados/ número de eventos culturales realizados</t>
  </si>
  <si>
    <t>Indicador: No. de grupos de danzas y/o actividades artísticas conformados  y activos</t>
  </si>
  <si>
    <t>Indicador: porcentaje estado de avance</t>
  </si>
  <si>
    <t>Indicador: espacio fisico destinado para le museo</t>
  </si>
  <si>
    <t>Indicador:porcentajer de gestion del proyecto</t>
  </si>
  <si>
    <t>Indicador: No de campañas de fortalecimiento realizadas realizadas</t>
  </si>
  <si>
    <t>Indicador:  número de ferias y fiestas realizadas en el municipio</t>
  </si>
  <si>
    <t>Indicador: porcentaje de cobertura en electrificación</t>
  </si>
  <si>
    <t xml:space="preserve"> % de ejecución del proyecto.</t>
  </si>
  <si>
    <t xml:space="preserve"> número de jornadas para la reconstrucción y mejoramiento de las cercas de piedra realizadas.</t>
  </si>
  <si>
    <t xml:space="preserve"> número de predios aquiridos para la construcción de una cancha de fútbol. </t>
  </si>
  <si>
    <t xml:space="preserve"> : porcentaje de familias beneficiadas con el subsidio</t>
  </si>
  <si>
    <t xml:space="preserve"> % de estado de avance del proyecto.</t>
  </si>
  <si>
    <t>: % de estado de avance del proyecto</t>
  </si>
  <si>
    <t xml:space="preserve"> % de ejecución del proyecto</t>
  </si>
  <si>
    <t xml:space="preserve"> No. de metros lineales de placa huella construidos</t>
  </si>
  <si>
    <t xml:space="preserve"> número de jornadas de trabajo realizadas</t>
  </si>
  <si>
    <t xml:space="preserve"> No. De mantenimientos realizados al año</t>
  </si>
  <si>
    <t xml:space="preserve"> % de estado de avance del proyecto</t>
  </si>
  <si>
    <t>Indicador: No. de proyectos elaborados y gestionadas</t>
  </si>
  <si>
    <t>Indicador: No. de proyec tos elaborados y gestionadas</t>
  </si>
  <si>
    <t>Indicador: No. de jornadas de descontaminación y limpieza de las fuentes hídricas realizadas</t>
  </si>
  <si>
    <t>Indicador: No. de campañas educativas realizadas</t>
  </si>
  <si>
    <t>No. de rutas de recolección de resíduos sólidos implementados en el sector rural</t>
  </si>
  <si>
    <t>Indicador: porcentaje de implementación del PGIRS</t>
  </si>
  <si>
    <t>Indicador: porcentaje de implementación del AYUDEA.</t>
  </si>
  <si>
    <t>Indicador: porcentaje de implementación del PSMV</t>
  </si>
  <si>
    <t>Indicador: No. de hectáreas adquiridas</t>
  </si>
  <si>
    <t xml:space="preserve">Indicador: estudio realizado  </t>
  </si>
  <si>
    <t>Indicador: porcentaje de proyecto elaborado</t>
  </si>
  <si>
    <t>Indicador:estudio de amenazas y riesgos elaborados</t>
  </si>
  <si>
    <t>Indicador: porcentaje de implementación del PLEC del municipio.</t>
  </si>
  <si>
    <t>Indicador: comité reactivado</t>
  </si>
  <si>
    <t>Indicador:  porcentaje de estado de avance del proyecto.</t>
  </si>
  <si>
    <t>municipio de cabrera vinculado al proyecto regional</t>
  </si>
  <si>
    <t>Indicador: % de estado de avance del proyecto.</t>
  </si>
  <si>
    <t>Indicador:  porcentaje de estado de avance del proyecto</t>
  </si>
  <si>
    <t>Indicador: % de estado de avance del proyecto</t>
  </si>
  <si>
    <t xml:space="preserve"> No. de entidades prestadoras y/o administradoras de los servicios públicos de acueducto, alcantarillado y aseo capacitadas</t>
  </si>
  <si>
    <t xml:space="preserve"> No de pruebas realizadas mensualmente</t>
  </si>
  <si>
    <t xml:space="preserve">  No. de ESP del municipio apoyadas y fortalecidas</t>
  </si>
  <si>
    <t xml:space="preserve"> número de entidades prestadoras y/o administradoras de los servicios públicos de conformidad con la ley 142/94 </t>
  </si>
  <si>
    <t>TOTAL POR EJES ESTRATÉGICOS</t>
  </si>
  <si>
    <t>Mantener la cobertura y la operatividad  de familias de SISBEN I y II  beneficiadas por la Red unidos y realizar seguimiento a sus actividades</t>
  </si>
  <si>
    <r>
      <t>Garantizar la operatividad del programa familias en acción en el municipio</t>
    </r>
    <r>
      <rPr>
        <sz val="11"/>
        <color indexed="10"/>
        <rFont val="Arial"/>
        <family val="2"/>
      </rPr>
      <t>.</t>
    </r>
  </si>
  <si>
    <t>Mantener operando  los componentes de la red de urgencias en cuanto a transporte, radio de comunicaciones, equipos de información.</t>
  </si>
  <si>
    <t>Identificar los riesgos vulnerabilidad y amenazas en el municipio</t>
  </si>
  <si>
    <t>Elaborar y poner en Marcha del Plan de Emergencias y Desastres.</t>
  </si>
  <si>
    <t>Formular acciones preventivas, de mitigación y superación de emergencias y desastres en el POT</t>
  </si>
  <si>
    <t>Análizar la morbilidad por accidentes de trabajo por estadísticas vitales.</t>
  </si>
  <si>
    <t>plan local para la superación de la pobreza extrema elaborado xxxx porcentaje estado dde avance</t>
  </si>
  <si>
    <t>Elaborar un plan local para la superación de la pobreza extrema de las familias acompañadas por la Red Unidosxxx y poner en funcionameinto</t>
  </si>
  <si>
    <t>DEPENDENCIA ENCARGADA</t>
  </si>
  <si>
    <t>2,09,12</t>
  </si>
  <si>
    <t>2,09,11</t>
  </si>
  <si>
    <t>2,09,13</t>
  </si>
  <si>
    <t>2,09,03</t>
  </si>
  <si>
    <t>2,09,01,03</t>
  </si>
  <si>
    <t>2,09,10</t>
  </si>
  <si>
    <t>2,09,02</t>
  </si>
  <si>
    <t>2,09,04</t>
  </si>
  <si>
    <t>2,09,05</t>
  </si>
  <si>
    <t>2,09,07</t>
  </si>
  <si>
    <t>PROGRAMA DE DESARROLLO COMUNITARIO Y DE PARTICIPACION CIUDADANA Y CONTROL SOCIAL EN EL MUNICIPIO DE CABRERA, SANTANDER</t>
  </si>
  <si>
    <t>MEJORAMIENTO DE LA CALIDAD DE LA EDUCACION EN EL MUNICIPIO DE CABRERA, SANTANDER</t>
  </si>
  <si>
    <t>FORMULAR, APROBAR Y DESARROLLAR LAS ACCIONES DE PROMOCION DE LA SALUD Y LA CALIDAD DE VIDA DE LA COMUNIDAD DEL MUNICIPIO DE CABRERA</t>
  </si>
  <si>
    <t>CONSTRUCCION, ADECUACION Y MANTENIMIENTO DE LOS ESCENARIOS DEPORTIVO SY FOMENTO DEL DEPORTE LA RECREACION Y EL APROVECHAMIENTO DEL TIEMPO LIBRE EN EL MUNICIPIO DE CABRERA, SANTANDER.</t>
  </si>
  <si>
    <t>PROGRAMAS DE ASISTENCIA TECNICA AGROPECUARIA A PEQUEÑOS Y MEDIANOS PRODUCTORES DEL MUNIICPIO DE CABRERA, SANTANDER</t>
  </si>
  <si>
    <t>PROGRAMA DE PROMOCION DEL DESARROLLO COMUNITARIO EN EL MUNICIPIO DE CABRERA, SANTANDER</t>
  </si>
  <si>
    <t>CONSTRUCCION, ADECUACION Y MANTENIMIENTO DE LA INFRAESTRUCTUR CULTURALY FOMENTO DE LA FORMACION, CAPACITACION E INVESTIGACION ARTISTICA Y CULTURAL,Y  EL FOMENTO, APOYO Y DIFUSION DE EVENTOS DE EXPRESION ARTISTICA Y CULTURAL EN EL MUNICIPIO DE CABRERA, SANTANDER.</t>
  </si>
  <si>
    <t>PROGRAMAS DE ELECTIRFICACION RURAL EN EL MUNCIIPIO DE CABRERA, SANTANDER</t>
  </si>
  <si>
    <t>MANTENIMIENTO Y CONSERVACION DEL EQUIPAMENTO URBANO DEL MUNIICPIO DE CABRERA, SANTANDER</t>
  </si>
  <si>
    <t>PROGRAMA DE MEJORMAIETO DE VIVIENDA Y SANEMAIENTO BASICO EN EL SECTOR RURAL DEL MUNICIPIO DE CABRERA, SANTANDER</t>
  </si>
  <si>
    <t>CONSTRUCCION ,MANTENIMIENTO, MEJORMAIENTO DE LA INFRAESTRUCTURA VIAL DEL MUNICIPIO DE CABRERA, SANTANDER</t>
  </si>
  <si>
    <t>CONSERVACION DE LAS ZONAS DE PROTECCION HIDRICA DEL MUNICIPIO DE CABRERA, SANTANDER</t>
  </si>
  <si>
    <t>PROGRAMA DE ATENSION Y PREVENSION DE DESASTRES EN EL MUNIICPIO DE CABRERA, SANTANDER</t>
  </si>
  <si>
    <t>CONSTRUCCION, ADECUACION, MANTENIMIENTO Y MEJORMAIENTO DE LOS SISTEMAS DE ACUEDUCTOS EN LE MUNIICPIO DE CABRERA, SANTANDER</t>
  </si>
  <si>
    <t>CAPACITAR Y CREAR ESPACIOS DE PARTICIPACION CIUDADANA EN EL MUNCVIIPIO DE CABRERA, SANTANDER</t>
  </si>
  <si>
    <t>REALIZAR LA CONSTRUCCION, MANTENIMIENTO DE LA INFRAESTRUCTURA EDUCATIVA Y DOTAR DE MATERIAL  PEDAGODICO LAS INSTITUCIONES EDUCATIVAS EN EL MUNICIPIO DE CABRERA, SANTANDER.</t>
  </si>
  <si>
    <t>ELABORAR Y PONER EN MARCHA EL PLAN TERRITORIAL DE SALUD EN EL MUNICIPIO DE CABRERA, SANTANDER</t>
  </si>
  <si>
    <t>FOMENTAR, DESARROLLAR Y REALIZAR LA CONSTURCICON, ADECUCION O MANTNEIMIENTO DE LA INFRAESTRUCTURA DEPORTIVA Y RECREATIVA PARA FORTALECER LA PRACTICA DEL DEPORTE Y EL APROVECHAMIENTO DEL TIEMPO LIBRE EN EL MUNCIIPIO DE CABRERA, SANTANDER</t>
  </si>
  <si>
    <t>PRESTAR LE SERVICO DE AISTENCIA TECNICA AGROPECUARIA LA 100% DE LA COMUNIDAD DEL SECTOR RURAL DEL MUNCIPIO E IMPLMENTAR PROGRAMAS DE CAPACITANCION Y ASISTENCIA PARA LE DESARROLLO DE PROYECTOS PRODUCTIVOS COMO FORTALECIMEINTO DELA CAPACIDAD PRODUCTIVA.</t>
  </si>
  <si>
    <t>FORTALECER  EL TURISMO EN EL MUNICIPIO ATRAVEZ DE LA ACTUALIZACION PERMANTE DE LA PAGINA WEB Y LA PROMOCION DE ESTRATEGIAS PARA PROMOCIONAR EL MUNCIIPIO DE CABRERA COMO DESTINOI TURISTICO.</t>
  </si>
  <si>
    <t>FOMENTAR Y GESTIONAR RECURSO SPARA LA CONSERVACION Y APOYO DE LAS EXPRESIONES ARTISTICAS Y CULTURALES DEL MUNCIIPIO.</t>
  </si>
  <si>
    <t>REALIZAR PROGRAMS DE ELECTRIFICACION  EN EL MUNICIPIO DE CABRERA, SANTANDER</t>
  </si>
  <si>
    <t>REALIZAR EL MANTENIMIENTO PERMANTE DEL EQUIPAMENTO MUNICIPAL</t>
  </si>
  <si>
    <t>REALIZAR PROGRAMSD E MEJORMAIENTO DE VIVIENDA Y SANEMAIENTO BASICO EN EL MUNICIPIO DE CABRERA, SANTANDER</t>
  </si>
  <si>
    <t>REALIZAR LA CONSTRUCCION ,MANTENIMIENTO, MEJORMAIENTO AL 100% DE LA INFRAESTRUCTURA VIAL DEL MUNICIPIO DE CABRERA, SANTANDER</t>
  </si>
  <si>
    <t>REALIZAR Y PROMOCIONAR LA CONSERVACION DE LAS ZONAS DE PROTECCION HIDRICA DEL MUNICIPIO DE CABRERA, SANTANDER</t>
  </si>
  <si>
    <t>IMPLEMNTAR EL PLAN LOCAL DE EMERGENCIA Y CONTINGENCIAS EN EL MUNICIPIO DE CABRERA</t>
  </si>
  <si>
    <t>REALIZAR LA CONSTRUCCION, ADECUACION, MANTENIMIENTO Y MEJORMAIENTO DE LOS SISTEMAS DE ACUEDUCTOS EN LE MUNIICPIO DE CABRERA, SANTANDER</t>
  </si>
  <si>
    <t>DESPACHO DEL ALCALDE, SECRETARIA DE GOBIERNO Y SECRETARIA DE HACIENDA</t>
  </si>
  <si>
    <t>PROGRAMADA 2014</t>
  </si>
  <si>
    <t>EJECUTADO 2014</t>
  </si>
  <si>
    <t>VALOR PROGRAMADO VIGENCIA 2014</t>
  </si>
  <si>
    <t>2014-168-121-014</t>
  </si>
  <si>
    <t>2014-168-121-001</t>
  </si>
  <si>
    <t>2014-168-121-017</t>
  </si>
  <si>
    <t>2014-168-121-005</t>
  </si>
  <si>
    <t>2014-168-121-007</t>
  </si>
  <si>
    <t>2014-168-121-011</t>
  </si>
  <si>
    <t>2014-168-121-006</t>
  </si>
  <si>
    <t>2014-168-121-007A</t>
  </si>
  <si>
    <t>2014-168-121-013</t>
  </si>
  <si>
    <t>2014-168-121-018</t>
  </si>
  <si>
    <t>2014-168-121-008</t>
  </si>
  <si>
    <t>2014-168-121-009</t>
  </si>
  <si>
    <t>2014-168-121-010</t>
  </si>
  <si>
    <t>2014-168-121-002</t>
  </si>
  <si>
    <t>FUENTE FINANCIACION 2014</t>
  </si>
  <si>
    <t>PLAN OPERATIVO ANUAL DE INVERSIONES PROYECTADO 2014</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</si>
</sst>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
    <numFmt numFmtId="191" formatCode="_(* #,##0_);_(* \(#,##0\);_(* &quot;-&quot;??_);_(@_)"/>
    <numFmt numFmtId="192" formatCode="0;[Red]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h:mm:ss\ AM/PM"/>
    <numFmt numFmtId="199" formatCode="0.0"/>
  </numFmts>
  <fonts count="63">
    <font>
      <sz val="11"/>
      <color theme="1"/>
      <name val="Calibri"/>
      <family val="2"/>
    </font>
    <font>
      <sz val="11"/>
      <color indexed="8"/>
      <name val="Calibri"/>
      <family val="2"/>
    </font>
    <font>
      <sz val="10"/>
      <name val="Arial"/>
      <family val="2"/>
    </font>
    <font>
      <b/>
      <sz val="8"/>
      <name val="Arial"/>
      <family val="2"/>
    </font>
    <font>
      <b/>
      <sz val="16"/>
      <name val="Kunstler Script"/>
      <family val="4"/>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8"/>
      <color indexed="8"/>
      <name val="Calibri"/>
      <family val="2"/>
    </font>
    <font>
      <b/>
      <sz val="10"/>
      <color indexed="8"/>
      <name val="Arial"/>
      <family val="2"/>
    </font>
    <font>
      <sz val="10"/>
      <color indexed="8"/>
      <name val="Arial"/>
      <family val="2"/>
    </font>
    <font>
      <sz val="11"/>
      <name val="Calibri"/>
      <family val="2"/>
    </font>
    <font>
      <sz val="12"/>
      <name val="Calibri"/>
      <family val="2"/>
    </font>
    <font>
      <b/>
      <sz val="11"/>
      <name val="Calibri"/>
      <family val="2"/>
    </font>
    <font>
      <sz val="11"/>
      <color indexed="8"/>
      <name val="Arial"/>
      <family val="2"/>
    </font>
    <font>
      <b/>
      <sz val="10"/>
      <color indexed="8"/>
      <name val="Calibri"/>
      <family val="2"/>
    </font>
    <font>
      <sz val="9"/>
      <color indexed="8"/>
      <name val="Calibri"/>
      <family val="2"/>
    </font>
    <font>
      <sz val="8"/>
      <color indexed="8"/>
      <name val="Arial"/>
      <family val="2"/>
    </font>
    <font>
      <b/>
      <sz val="16"/>
      <color indexed="8"/>
      <name val="Kunstler Script"/>
      <family val="4"/>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b/>
      <sz val="10"/>
      <color rgb="FF0D0D0D"/>
      <name val="Arial"/>
      <family val="2"/>
    </font>
    <font>
      <sz val="10"/>
      <color theme="1"/>
      <name val="Arial"/>
      <family val="2"/>
    </font>
    <font>
      <sz val="11"/>
      <color rgb="FF000000"/>
      <name val="Calibri"/>
      <family val="2"/>
    </font>
    <font>
      <sz val="11"/>
      <color theme="1"/>
      <name val="Arial"/>
      <family val="2"/>
    </font>
    <font>
      <b/>
      <sz val="10"/>
      <color theme="1"/>
      <name val="Arial"/>
      <family val="2"/>
    </font>
    <font>
      <b/>
      <sz val="10"/>
      <color theme="1"/>
      <name val="Calibri"/>
      <family val="2"/>
    </font>
    <font>
      <sz val="9"/>
      <color theme="1"/>
      <name val="Calibri"/>
      <family val="2"/>
    </font>
    <font>
      <sz val="8"/>
      <color theme="1"/>
      <name val="Arial"/>
      <family val="2"/>
    </font>
    <font>
      <b/>
      <sz val="16"/>
      <color theme="1"/>
      <name val="Kunstler Script"/>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bottom/>
    </border>
    <border>
      <left style="thin"/>
      <right style="thin">
        <color rgb="FF000000"/>
      </right>
      <top/>
      <bottom/>
    </border>
    <border>
      <left style="thin"/>
      <right>
        <color indexed="63"/>
      </right>
      <top>
        <color indexed="63"/>
      </top>
      <bottom>
        <color indexed="63"/>
      </bottom>
    </border>
    <border>
      <left>
        <color indexed="63"/>
      </left>
      <right>
        <color indexed="63"/>
      </right>
      <top style="thin">
        <color rgb="FF000000"/>
      </top>
      <bottom>
        <color indexed="63"/>
      </bottom>
    </border>
    <border>
      <left style="thin"/>
      <right style="thin"/>
      <top/>
      <bottom style="thin"/>
    </border>
    <border>
      <left style="thin"/>
      <right/>
      <top/>
      <bottom style="thin"/>
    </border>
    <border>
      <left>
        <color indexed="63"/>
      </left>
      <right style="thin"/>
      <top>
        <color indexed="63"/>
      </top>
      <bottom>
        <color indexed="63"/>
      </bottom>
    </border>
    <border>
      <left style="thin"/>
      <right style="thin"/>
      <top style="thin"/>
      <bottom/>
    </border>
    <border>
      <left/>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thin">
        <color rgb="FF000000"/>
      </left>
      <right style="thin">
        <color rgb="FF000000"/>
      </right>
      <top style="thin">
        <color rgb="FF000000"/>
      </top>
      <bottom>
        <color indexed="63"/>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color rgb="FF000000"/>
      </right>
      <top style="thin"/>
      <bottom/>
    </border>
    <border>
      <left style="thin"/>
      <right style="thin">
        <color rgb="FF000000"/>
      </right>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41">
    <xf numFmtId="0" fontId="0" fillId="0" borderId="0" xfId="0" applyFont="1" applyAlignment="1">
      <alignment/>
    </xf>
    <xf numFmtId="0" fontId="3" fillId="7" borderId="10" xfId="53" applyFont="1" applyFill="1" applyBorder="1" applyAlignment="1">
      <alignment horizontal="center" vertical="center"/>
      <protection/>
    </xf>
    <xf numFmtId="0" fontId="52" fillId="0" borderId="0" xfId="0" applyFont="1" applyAlignment="1">
      <alignment/>
    </xf>
    <xf numFmtId="0" fontId="52" fillId="0" borderId="10" xfId="0" applyFont="1" applyBorder="1" applyAlignment="1">
      <alignment vertical="center"/>
    </xf>
    <xf numFmtId="0" fontId="53" fillId="0" borderId="0" xfId="0" applyFont="1" applyAlignment="1">
      <alignment/>
    </xf>
    <xf numFmtId="0" fontId="54" fillId="0" borderId="10" xfId="0" applyFont="1" applyBorder="1" applyAlignment="1">
      <alignment vertical="center"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55" fillId="0" borderId="10" xfId="0" applyFont="1" applyBorder="1" applyAlignment="1">
      <alignment horizontal="justify" vertical="center"/>
    </xf>
    <xf numFmtId="0" fontId="0" fillId="0" borderId="0" xfId="0" applyAlignment="1">
      <alignment horizontal="left" vertical="top" wrapText="1"/>
    </xf>
    <xf numFmtId="0" fontId="0" fillId="0" borderId="12" xfId="0" applyFont="1" applyBorder="1" applyAlignment="1">
      <alignment horizontal="left" vertical="top" wrapText="1"/>
    </xf>
    <xf numFmtId="0" fontId="56" fillId="0" borderId="12" xfId="0" applyFont="1" applyBorder="1" applyAlignment="1">
      <alignment horizontal="left" vertical="top" wrapText="1"/>
    </xf>
    <xf numFmtId="0" fontId="27" fillId="0" borderId="12" xfId="0" applyFont="1" applyBorder="1" applyAlignment="1">
      <alignment horizontal="left" vertical="top" wrapText="1"/>
    </xf>
    <xf numFmtId="0" fontId="27" fillId="0" borderId="11" xfId="0" applyFont="1" applyBorder="1" applyAlignment="1">
      <alignment horizontal="left" vertical="top" wrapText="1"/>
    </xf>
    <xf numFmtId="0" fontId="56" fillId="0" borderId="11" xfId="0" applyFont="1" applyBorder="1" applyAlignment="1">
      <alignment horizontal="left" vertical="top" wrapText="1"/>
    </xf>
    <xf numFmtId="9" fontId="27" fillId="0" borderId="10" xfId="0" applyNumberFormat="1" applyFont="1" applyFill="1" applyBorder="1" applyAlignment="1">
      <alignment horizontal="center" vertical="center" wrapText="1"/>
    </xf>
    <xf numFmtId="9" fontId="27" fillId="0" borderId="10" xfId="62"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9" fontId="27" fillId="28" borderId="13" xfId="0" applyNumberFormat="1" applyFont="1" applyFill="1" applyBorder="1" applyAlignment="1">
      <alignment horizontal="left" vertical="top" wrapText="1"/>
    </xf>
    <xf numFmtId="0" fontId="29" fillId="28" borderId="13" xfId="0" applyFont="1" applyFill="1" applyBorder="1" applyAlignment="1">
      <alignment horizontal="left" vertical="top" wrapText="1"/>
    </xf>
    <xf numFmtId="0" fontId="27" fillId="28" borderId="10" xfId="0" applyFont="1" applyFill="1" applyBorder="1" applyAlignment="1">
      <alignment horizontal="left" vertical="top" wrapText="1"/>
    </xf>
    <xf numFmtId="3" fontId="27" fillId="28" borderId="10" xfId="0" applyNumberFormat="1" applyFont="1" applyFill="1" applyBorder="1" applyAlignment="1">
      <alignment horizontal="center" vertical="center" wrapText="1"/>
    </xf>
    <xf numFmtId="0" fontId="52" fillId="28" borderId="0" xfId="0" applyFont="1" applyFill="1" applyAlignment="1">
      <alignment/>
    </xf>
    <xf numFmtId="9" fontId="27" fillId="28" borderId="10" xfId="0" applyNumberFormat="1" applyFont="1" applyFill="1" applyBorder="1" applyAlignment="1">
      <alignment horizontal="left" vertical="top" wrapText="1"/>
    </xf>
    <xf numFmtId="0" fontId="55" fillId="0" borderId="10" xfId="0" applyFont="1" applyBorder="1" applyAlignment="1">
      <alignment vertical="center"/>
    </xf>
    <xf numFmtId="0" fontId="52" fillId="28" borderId="10" xfId="0" applyFont="1" applyFill="1" applyBorder="1" applyAlignment="1">
      <alignment/>
    </xf>
    <xf numFmtId="0" fontId="27" fillId="28" borderId="13" xfId="0" applyFont="1" applyFill="1" applyBorder="1" applyAlignment="1">
      <alignment horizontal="left" vertical="top" wrapText="1"/>
    </xf>
    <xf numFmtId="0" fontId="29" fillId="28" borderId="14" xfId="0" applyFont="1" applyFill="1" applyBorder="1" applyAlignment="1">
      <alignment horizontal="left" vertical="top" wrapText="1"/>
    </xf>
    <xf numFmtId="0" fontId="55" fillId="28" borderId="10" xfId="0" applyFont="1" applyFill="1" applyBorder="1" applyAlignment="1">
      <alignment vertical="center"/>
    </xf>
    <xf numFmtId="0" fontId="0" fillId="28" borderId="11" xfId="0" applyFont="1" applyFill="1" applyBorder="1" applyAlignment="1">
      <alignment horizontal="left" vertical="top" wrapText="1"/>
    </xf>
    <xf numFmtId="0" fontId="29" fillId="28" borderId="15" xfId="0" applyFont="1" applyFill="1" applyBorder="1" applyAlignment="1">
      <alignment horizontal="left" vertical="top" wrapText="1"/>
    </xf>
    <xf numFmtId="0" fontId="0" fillId="28" borderId="16" xfId="0" applyFont="1" applyFill="1" applyBorder="1" applyAlignment="1">
      <alignment horizontal="left" vertical="top" wrapText="1"/>
    </xf>
    <xf numFmtId="0" fontId="27" fillId="28" borderId="17" xfId="0" applyFont="1" applyFill="1" applyBorder="1" applyAlignment="1">
      <alignment horizontal="left" vertical="top" wrapText="1"/>
    </xf>
    <xf numFmtId="0" fontId="29" fillId="28" borderId="18" xfId="0" applyFont="1" applyFill="1" applyBorder="1" applyAlignment="1">
      <alignment horizontal="left" vertical="top" wrapText="1"/>
    </xf>
    <xf numFmtId="0" fontId="0" fillId="28" borderId="19" xfId="0" applyFont="1" applyFill="1" applyBorder="1" applyAlignment="1">
      <alignment horizontal="left" vertical="top" wrapText="1"/>
    </xf>
    <xf numFmtId="9" fontId="27" fillId="28" borderId="17" xfId="0" applyNumberFormat="1" applyFont="1" applyFill="1" applyBorder="1" applyAlignment="1">
      <alignment horizontal="left" vertical="top" wrapText="1"/>
    </xf>
    <xf numFmtId="0" fontId="29" fillId="28" borderId="17" xfId="0" applyFont="1" applyFill="1" applyBorder="1" applyAlignment="1">
      <alignment horizontal="left" vertical="top" wrapText="1"/>
    </xf>
    <xf numFmtId="9" fontId="27" fillId="28" borderId="10" xfId="0" applyNumberFormat="1" applyFont="1" applyFill="1" applyBorder="1" applyAlignment="1">
      <alignment horizontal="center" vertical="center" wrapText="1"/>
    </xf>
    <xf numFmtId="0" fontId="27" fillId="28" borderId="20" xfId="0" applyFont="1" applyFill="1" applyBorder="1" applyAlignment="1">
      <alignment horizontal="left" vertical="top" wrapText="1"/>
    </xf>
    <xf numFmtId="0" fontId="29" fillId="28" borderId="10" xfId="0" applyFont="1" applyFill="1" applyBorder="1" applyAlignment="1">
      <alignment horizontal="left" vertical="top" wrapText="1"/>
    </xf>
    <xf numFmtId="0" fontId="27" fillId="28" borderId="21" xfId="0" applyFont="1" applyFill="1" applyBorder="1" applyAlignment="1">
      <alignment horizontal="left" vertical="top" wrapText="1"/>
    </xf>
    <xf numFmtId="0" fontId="27" fillId="28" borderId="0" xfId="0" applyFont="1" applyFill="1" applyBorder="1" applyAlignment="1">
      <alignment horizontal="left" vertical="top" wrapText="1"/>
    </xf>
    <xf numFmtId="0" fontId="29" fillId="28" borderId="17" xfId="0" applyFont="1" applyFill="1" applyBorder="1" applyAlignment="1">
      <alignment horizontal="center" vertical="top"/>
    </xf>
    <xf numFmtId="0" fontId="54" fillId="28" borderId="10" xfId="0" applyFont="1" applyFill="1" applyBorder="1" applyAlignment="1">
      <alignment vertical="center" wrapText="1"/>
    </xf>
    <xf numFmtId="0" fontId="27" fillId="28" borderId="10" xfId="0" applyFont="1" applyFill="1" applyBorder="1" applyAlignment="1">
      <alignment vertical="top"/>
    </xf>
    <xf numFmtId="0" fontId="55" fillId="0" borderId="22" xfId="0" applyFont="1" applyBorder="1" applyAlignment="1">
      <alignment horizontal="center" wrapText="1"/>
    </xf>
    <xf numFmtId="0" fontId="55" fillId="0" borderId="23" xfId="0" applyFont="1" applyBorder="1" applyAlignment="1">
      <alignment horizont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vertical="center" wrapText="1"/>
    </xf>
    <xf numFmtId="0" fontId="57" fillId="0" borderId="24" xfId="0" applyFont="1" applyBorder="1" applyAlignment="1">
      <alignment vertical="center" wrapText="1"/>
    </xf>
    <xf numFmtId="0" fontId="0" fillId="28" borderId="25" xfId="0" applyFont="1" applyFill="1" applyBorder="1" applyAlignment="1">
      <alignment horizontal="left" vertical="top" wrapText="1"/>
    </xf>
    <xf numFmtId="0" fontId="55" fillId="0" borderId="26" xfId="0" applyFont="1" applyBorder="1" applyAlignment="1">
      <alignment horizontal="center" wrapText="1"/>
    </xf>
    <xf numFmtId="0" fontId="55" fillId="0" borderId="27" xfId="0" applyFont="1" applyBorder="1" applyAlignment="1">
      <alignment horizontal="center" wrapText="1"/>
    </xf>
    <xf numFmtId="3" fontId="52" fillId="0" borderId="10" xfId="0" applyNumberFormat="1" applyFont="1" applyFill="1" applyBorder="1" applyAlignment="1">
      <alignment horizontal="center" vertical="center"/>
    </xf>
    <xf numFmtId="0" fontId="52" fillId="0" borderId="10" xfId="0" applyFont="1" applyFill="1" applyBorder="1" applyAlignment="1">
      <alignment/>
    </xf>
    <xf numFmtId="3" fontId="52" fillId="28" borderId="10" xfId="0" applyNumberFormat="1" applyFont="1" applyFill="1" applyBorder="1" applyAlignment="1">
      <alignment horizontal="center" vertical="center"/>
    </xf>
    <xf numFmtId="0" fontId="52" fillId="0" borderId="0" xfId="0" applyFont="1" applyFill="1" applyAlignment="1">
      <alignment/>
    </xf>
    <xf numFmtId="0" fontId="53" fillId="0" borderId="0" xfId="0" applyFont="1" applyFill="1" applyAlignment="1">
      <alignment/>
    </xf>
    <xf numFmtId="9" fontId="52" fillId="0" borderId="10" xfId="62" applyFont="1" applyBorder="1" applyAlignment="1">
      <alignment horizontal="center" vertical="center"/>
    </xf>
    <xf numFmtId="0" fontId="29" fillId="0" borderId="20" xfId="0" applyFont="1" applyFill="1" applyBorder="1" applyAlignment="1">
      <alignment horizontal="left" vertical="top" wrapText="1"/>
    </xf>
    <xf numFmtId="0" fontId="27" fillId="0" borderId="10" xfId="0" applyFont="1" applyFill="1" applyBorder="1" applyAlignment="1">
      <alignment horizontal="left" vertical="top" wrapText="1"/>
    </xf>
    <xf numFmtId="9" fontId="27" fillId="0" borderId="20" xfId="0" applyNumberFormat="1" applyFont="1" applyFill="1" applyBorder="1" applyAlignment="1">
      <alignment horizontal="center" vertical="center" wrapText="1"/>
    </xf>
    <xf numFmtId="0" fontId="3" fillId="7" borderId="10" xfId="53" applyFont="1" applyFill="1" applyBorder="1" applyAlignment="1">
      <alignment horizontal="center" vertical="center" wrapText="1"/>
      <protection/>
    </xf>
    <xf numFmtId="0" fontId="3" fillId="7" borderId="13" xfId="53" applyFont="1" applyFill="1" applyBorder="1" applyAlignment="1">
      <alignment horizontal="center" vertical="center" wrapText="1"/>
      <protection/>
    </xf>
    <xf numFmtId="0" fontId="55" fillId="0" borderId="10" xfId="0" applyFont="1" applyBorder="1" applyAlignment="1">
      <alignment horizontal="center" vertical="center"/>
    </xf>
    <xf numFmtId="0" fontId="58" fillId="28" borderId="10" xfId="0" applyNumberFormat="1" applyFont="1" applyFill="1" applyBorder="1" applyAlignment="1">
      <alignment vertical="center" wrapText="1"/>
    </xf>
    <xf numFmtId="0" fontId="58" fillId="0" borderId="10" xfId="62" applyNumberFormat="1" applyFont="1" applyBorder="1" applyAlignment="1">
      <alignment horizontal="center" vertical="center" wrapText="1"/>
    </xf>
    <xf numFmtId="0" fontId="52" fillId="28" borderId="10" xfId="0" applyNumberFormat="1" applyFont="1" applyFill="1" applyBorder="1" applyAlignment="1">
      <alignment/>
    </xf>
    <xf numFmtId="0" fontId="52" fillId="0" borderId="10" xfId="62" applyNumberFormat="1" applyFont="1" applyBorder="1" applyAlignment="1">
      <alignment horizontal="center" vertical="center"/>
    </xf>
    <xf numFmtId="0" fontId="52" fillId="28" borderId="10" xfId="62" applyNumberFormat="1" applyFont="1" applyFill="1" applyBorder="1" applyAlignment="1">
      <alignment horizontal="center" vertical="center"/>
    </xf>
    <xf numFmtId="3" fontId="52" fillId="0" borderId="10" xfId="0" applyNumberFormat="1" applyFont="1" applyFill="1" applyBorder="1" applyAlignment="1">
      <alignment horizontal="center" vertical="center" wrapText="1"/>
    </xf>
    <xf numFmtId="0" fontId="3" fillId="7" borderId="10" xfId="53" applyFont="1" applyFill="1" applyBorder="1" applyAlignment="1">
      <alignment horizontal="center" vertical="center" wrapText="1"/>
      <protection/>
    </xf>
    <xf numFmtId="0" fontId="3" fillId="7" borderId="13" xfId="53" applyFont="1" applyFill="1" applyBorder="1" applyAlignment="1">
      <alignment horizontal="center" vertical="center" wrapText="1"/>
      <protection/>
    </xf>
    <xf numFmtId="1" fontId="29" fillId="0" borderId="20" xfId="0" applyNumberFormat="1" applyFont="1" applyFill="1" applyBorder="1" applyAlignment="1">
      <alignment horizontal="center" vertical="center" wrapText="1"/>
    </xf>
    <xf numFmtId="1" fontId="29" fillId="0" borderId="13" xfId="0" applyNumberFormat="1" applyFont="1" applyFill="1" applyBorder="1" applyAlignment="1">
      <alignment horizontal="center" vertical="center" wrapText="1"/>
    </xf>
    <xf numFmtId="1" fontId="29" fillId="0" borderId="17" xfId="0" applyNumberFormat="1" applyFont="1" applyFill="1" applyBorder="1" applyAlignment="1">
      <alignment horizontal="center" vertical="center" wrapText="1"/>
    </xf>
    <xf numFmtId="9" fontId="29" fillId="0" borderId="20" xfId="0" applyNumberFormat="1" applyFont="1" applyFill="1" applyBorder="1" applyAlignment="1">
      <alignment horizontal="center" vertical="center" wrapText="1"/>
    </xf>
    <xf numFmtId="9" fontId="29" fillId="0" borderId="13" xfId="0" applyNumberFormat="1" applyFont="1" applyFill="1" applyBorder="1" applyAlignment="1">
      <alignment horizontal="center" vertical="center" wrapText="1"/>
    </xf>
    <xf numFmtId="9" fontId="29" fillId="0" borderId="17" xfId="0" applyNumberFormat="1" applyFont="1" applyFill="1" applyBorder="1" applyAlignment="1">
      <alignment horizontal="center" vertical="center" wrapText="1"/>
    </xf>
    <xf numFmtId="0" fontId="3" fillId="7" borderId="10" xfId="53" applyFont="1" applyFill="1" applyBorder="1" applyAlignment="1">
      <alignment horizontal="center" vertical="center" textRotation="90" wrapText="1"/>
      <protection/>
    </xf>
    <xf numFmtId="0" fontId="3" fillId="7" borderId="28" xfId="53" applyFont="1" applyFill="1" applyBorder="1" applyAlignment="1">
      <alignment horizontal="center" vertical="center" wrapText="1"/>
      <protection/>
    </xf>
    <xf numFmtId="0" fontId="3" fillId="7" borderId="29" xfId="53" applyFont="1" applyFill="1" applyBorder="1" applyAlignment="1">
      <alignment horizontal="center" vertical="center" wrapText="1"/>
      <protection/>
    </xf>
    <xf numFmtId="0" fontId="3" fillId="7" borderId="30" xfId="53" applyFont="1" applyFill="1" applyBorder="1" applyAlignment="1">
      <alignment horizontal="center" vertical="center" wrapText="1"/>
      <protection/>
    </xf>
    <xf numFmtId="0" fontId="3" fillId="7" borderId="18" xfId="53" applyFont="1" applyFill="1" applyBorder="1" applyAlignment="1">
      <alignment horizontal="center" vertical="center" wrapText="1"/>
      <protection/>
    </xf>
    <xf numFmtId="0" fontId="3" fillId="7" borderId="31" xfId="53" applyFont="1" applyFill="1" applyBorder="1" applyAlignment="1">
      <alignment horizontal="center" vertical="center" wrapText="1"/>
      <protection/>
    </xf>
    <xf numFmtId="0" fontId="3" fillId="7" borderId="32" xfId="53" applyFont="1" applyFill="1" applyBorder="1" applyAlignment="1">
      <alignment horizontal="center" vertical="center" wrapText="1"/>
      <protection/>
    </xf>
    <xf numFmtId="0" fontId="3" fillId="7" borderId="20" xfId="53" applyFont="1" applyFill="1" applyBorder="1" applyAlignment="1">
      <alignment horizontal="center" vertical="center" textRotation="90" wrapText="1"/>
      <protection/>
    </xf>
    <xf numFmtId="0" fontId="3" fillId="7" borderId="13" xfId="53" applyFont="1" applyFill="1" applyBorder="1" applyAlignment="1">
      <alignment horizontal="center" vertical="center" textRotation="90" wrapText="1"/>
      <protection/>
    </xf>
    <xf numFmtId="0" fontId="3" fillId="7" borderId="17" xfId="53" applyFont="1" applyFill="1" applyBorder="1" applyAlignment="1">
      <alignment horizontal="center" vertical="center" textRotation="90" wrapText="1"/>
      <protection/>
    </xf>
    <xf numFmtId="0" fontId="3" fillId="7" borderId="20" xfId="53" applyFont="1" applyFill="1" applyBorder="1" applyAlignment="1">
      <alignment horizontal="center" vertical="center" wrapText="1"/>
      <protection/>
    </xf>
    <xf numFmtId="0" fontId="3" fillId="7" borderId="13" xfId="53" applyFont="1" applyFill="1" applyBorder="1" applyAlignment="1">
      <alignment horizontal="center" vertical="center" wrapText="1"/>
      <protection/>
    </xf>
    <xf numFmtId="0" fontId="3" fillId="7" borderId="17" xfId="53" applyFont="1" applyFill="1" applyBorder="1" applyAlignment="1">
      <alignment horizontal="center" vertical="center" wrapText="1"/>
      <protection/>
    </xf>
    <xf numFmtId="9" fontId="59" fillId="0" borderId="20" xfId="62" applyFont="1" applyBorder="1" applyAlignment="1">
      <alignment horizontal="center" vertical="center" wrapText="1"/>
    </xf>
    <xf numFmtId="9" fontId="59" fillId="0" borderId="13" xfId="62" applyFont="1" applyBorder="1" applyAlignment="1">
      <alignment horizontal="center" vertical="center" wrapText="1"/>
    </xf>
    <xf numFmtId="9" fontId="59" fillId="0" borderId="17" xfId="62" applyFont="1" applyBorder="1" applyAlignment="1">
      <alignment horizontal="center" vertical="center" wrapText="1"/>
    </xf>
    <xf numFmtId="0" fontId="58" fillId="0" borderId="20" xfId="62" applyNumberFormat="1" applyFont="1" applyBorder="1" applyAlignment="1">
      <alignment horizontal="center" vertical="center" wrapText="1"/>
    </xf>
    <xf numFmtId="0" fontId="0" fillId="0" borderId="13" xfId="0" applyNumberFormat="1" applyBorder="1" applyAlignment="1">
      <alignment/>
    </xf>
    <xf numFmtId="0" fontId="0" fillId="0" borderId="17" xfId="0" applyNumberFormat="1" applyBorder="1" applyAlignment="1">
      <alignment/>
    </xf>
    <xf numFmtId="9" fontId="27" fillId="0" borderId="20" xfId="0" applyNumberFormat="1" applyFont="1" applyFill="1" applyBorder="1" applyAlignment="1">
      <alignment horizontal="center" vertical="center" wrapText="1"/>
    </xf>
    <xf numFmtId="0" fontId="0" fillId="0" borderId="13" xfId="0" applyBorder="1" applyAlignment="1">
      <alignment/>
    </xf>
    <xf numFmtId="0" fontId="0" fillId="0" borderId="17" xfId="0" applyBorder="1" applyAlignment="1">
      <alignment/>
    </xf>
    <xf numFmtId="190" fontId="3" fillId="7" borderId="10" xfId="53" applyNumberFormat="1" applyFont="1" applyFill="1" applyBorder="1" applyAlignment="1">
      <alignment horizontal="center" vertical="center" wrapText="1"/>
      <protection/>
    </xf>
    <xf numFmtId="3" fontId="3" fillId="7" borderId="30" xfId="53" applyNumberFormat="1" applyFont="1" applyFill="1" applyBorder="1" applyAlignment="1">
      <alignment horizontal="center" vertical="center" wrapText="1"/>
      <protection/>
    </xf>
    <xf numFmtId="3" fontId="3" fillId="7" borderId="19" xfId="53" applyNumberFormat="1" applyFont="1" applyFill="1" applyBorder="1" applyAlignment="1">
      <alignment horizontal="center" vertical="center" wrapText="1"/>
      <protection/>
    </xf>
    <xf numFmtId="3" fontId="3" fillId="7" borderId="32" xfId="53" applyNumberFormat="1" applyFont="1" applyFill="1" applyBorder="1" applyAlignment="1">
      <alignment horizontal="center" vertical="center" wrapText="1"/>
      <protection/>
    </xf>
    <xf numFmtId="0" fontId="3" fillId="7" borderId="10" xfId="53" applyFont="1" applyFill="1" applyBorder="1" applyAlignment="1">
      <alignment horizontal="center" vertical="center" wrapText="1"/>
      <protection/>
    </xf>
    <xf numFmtId="0" fontId="27" fillId="0" borderId="20" xfId="0" applyFont="1" applyFill="1" applyBorder="1" applyAlignment="1">
      <alignment horizontal="center" vertical="center" wrapText="1"/>
    </xf>
    <xf numFmtId="0" fontId="29" fillId="0" borderId="20"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20"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9" fillId="0" borderId="17" xfId="0" applyFont="1" applyFill="1" applyBorder="1" applyAlignment="1">
      <alignment horizontal="center" vertical="top" wrapText="1"/>
    </xf>
    <xf numFmtId="0" fontId="27" fillId="0" borderId="20" xfId="0" applyFont="1" applyFill="1" applyBorder="1" applyAlignment="1">
      <alignment horizontal="left" vertical="top" wrapText="1"/>
    </xf>
    <xf numFmtId="9" fontId="27" fillId="0" borderId="20" xfId="0" applyNumberFormat="1" applyFont="1" applyFill="1" applyBorder="1" applyAlignment="1">
      <alignment horizontal="left" vertical="top" wrapText="1"/>
    </xf>
    <xf numFmtId="0" fontId="29" fillId="0" borderId="33" xfId="0" applyFont="1" applyFill="1" applyBorder="1" applyAlignment="1">
      <alignment horizontal="left" vertical="top" wrapText="1"/>
    </xf>
    <xf numFmtId="0" fontId="29" fillId="0" borderId="14" xfId="0" applyFont="1" applyFill="1" applyBorder="1" applyAlignment="1">
      <alignment horizontal="left" vertical="top" wrapText="1"/>
    </xf>
    <xf numFmtId="0" fontId="29" fillId="0" borderId="34" xfId="0" applyFont="1" applyFill="1" applyBorder="1" applyAlignment="1">
      <alignment horizontal="left" vertical="top" wrapText="1"/>
    </xf>
    <xf numFmtId="0" fontId="29" fillId="0" borderId="28" xfId="0" applyFont="1" applyFill="1" applyBorder="1" applyAlignment="1">
      <alignment horizontal="left" vertical="top" wrapText="1"/>
    </xf>
    <xf numFmtId="0" fontId="29" fillId="0" borderId="15" xfId="0" applyFont="1" applyFill="1" applyBorder="1" applyAlignment="1">
      <alignment horizontal="left" vertical="top" wrapText="1"/>
    </xf>
    <xf numFmtId="0" fontId="29" fillId="0" borderId="18" xfId="0" applyFont="1" applyFill="1" applyBorder="1" applyAlignment="1">
      <alignment horizontal="left" vertical="top" wrapText="1"/>
    </xf>
    <xf numFmtId="0" fontId="52" fillId="0" borderId="20" xfId="62" applyNumberFormat="1" applyFont="1" applyBorder="1" applyAlignment="1">
      <alignment horizontal="center" vertical="center"/>
    </xf>
    <xf numFmtId="0" fontId="27" fillId="0" borderId="13" xfId="0" applyFont="1" applyFill="1" applyBorder="1" applyAlignment="1">
      <alignment horizontal="left" vertical="top" wrapText="1"/>
    </xf>
    <xf numFmtId="0" fontId="27" fillId="0" borderId="17" xfId="0" applyFont="1" applyFill="1" applyBorder="1" applyAlignment="1">
      <alignment horizontal="left" vertical="top" wrapText="1"/>
    </xf>
    <xf numFmtId="9" fontId="27" fillId="0" borderId="20" xfId="0" applyNumberFormat="1" applyFont="1" applyFill="1" applyBorder="1" applyAlignment="1">
      <alignment horizontal="center" vertical="top" wrapText="1"/>
    </xf>
    <xf numFmtId="9" fontId="27" fillId="0" borderId="13" xfId="0" applyNumberFormat="1" applyFont="1" applyFill="1" applyBorder="1" applyAlignment="1">
      <alignment horizontal="left" vertical="top" wrapText="1"/>
    </xf>
    <xf numFmtId="9" fontId="27" fillId="0" borderId="17" xfId="0" applyNumberFormat="1" applyFont="1" applyFill="1" applyBorder="1" applyAlignment="1">
      <alignment horizontal="left" vertical="top" wrapText="1"/>
    </xf>
    <xf numFmtId="0" fontId="59" fillId="0" borderId="20" xfId="62" applyNumberFormat="1" applyFont="1" applyBorder="1" applyAlignment="1">
      <alignment horizontal="center" vertical="center" wrapText="1"/>
    </xf>
    <xf numFmtId="0" fontId="51" fillId="0" borderId="13" xfId="0" applyNumberFormat="1" applyFont="1" applyBorder="1" applyAlignment="1">
      <alignment wrapText="1"/>
    </xf>
    <xf numFmtId="0" fontId="51" fillId="0" borderId="17" xfId="0" applyNumberFormat="1" applyFont="1" applyBorder="1" applyAlignment="1">
      <alignment wrapText="1"/>
    </xf>
    <xf numFmtId="0" fontId="29" fillId="0" borderId="10" xfId="0" applyFont="1" applyFill="1" applyBorder="1" applyAlignment="1">
      <alignment horizontal="left" vertical="top" wrapText="1"/>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61" fillId="0" borderId="35" xfId="0" applyFont="1" applyBorder="1" applyAlignment="1">
      <alignment horizontal="center" vertical="center"/>
    </xf>
    <xf numFmtId="0" fontId="61" fillId="0" borderId="37" xfId="0" applyFont="1" applyBorder="1" applyAlignment="1">
      <alignment horizontal="center" vertical="center"/>
    </xf>
    <xf numFmtId="0" fontId="61" fillId="0" borderId="36" xfId="0" applyFont="1" applyBorder="1" applyAlignment="1">
      <alignment horizontal="center" vertical="center"/>
    </xf>
    <xf numFmtId="0" fontId="4" fillId="33" borderId="0" xfId="60" applyFont="1" applyFill="1" applyAlignment="1">
      <alignment horizontal="center" vertical="center" wrapText="1"/>
      <protection/>
    </xf>
    <xf numFmtId="0" fontId="62" fillId="0" borderId="0" xfId="0" applyFont="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2</xdr:row>
      <xdr:rowOff>76200</xdr:rowOff>
    </xdr:from>
    <xdr:to>
      <xdr:col>8</xdr:col>
      <xdr:colOff>1419225</xdr:colOff>
      <xdr:row>5</xdr:row>
      <xdr:rowOff>47625</xdr:rowOff>
    </xdr:to>
    <xdr:pic>
      <xdr:nvPicPr>
        <xdr:cNvPr id="1" name="Picture 16"/>
        <xdr:cNvPicPr preferRelativeResize="1">
          <a:picLocks noChangeAspect="1"/>
        </xdr:cNvPicPr>
      </xdr:nvPicPr>
      <xdr:blipFill>
        <a:blip r:embed="rId1"/>
        <a:stretch>
          <a:fillRect/>
        </a:stretch>
      </xdr:blipFill>
      <xdr:spPr>
        <a:xfrm>
          <a:off x="9477375" y="504825"/>
          <a:ext cx="9906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287"/>
  <sheetViews>
    <sheetView tabSelected="1" zoomScale="75" zoomScaleNormal="75" zoomScalePageLayoutView="0" workbookViewId="0" topLeftCell="A1">
      <selection activeCell="M290" sqref="M290"/>
    </sheetView>
  </sheetViews>
  <sheetFormatPr defaultColWidth="11.421875" defaultRowHeight="15"/>
  <cols>
    <col min="1" max="1" width="12.7109375" style="2" bestFit="1" customWidth="1"/>
    <col min="2" max="2" width="18.00390625" style="2" customWidth="1"/>
    <col min="3" max="3" width="12.7109375" style="2" bestFit="1" customWidth="1"/>
    <col min="4" max="4" width="15.7109375" style="2" customWidth="1"/>
    <col min="5" max="5" width="12.7109375" style="2" bestFit="1" customWidth="1"/>
    <col min="6" max="6" width="11.421875" style="2" customWidth="1"/>
    <col min="7" max="7" width="12.7109375" style="2" bestFit="1" customWidth="1"/>
    <col min="8" max="8" width="39.7109375" style="2" customWidth="1"/>
    <col min="9" max="9" width="23.140625" style="2" customWidth="1"/>
    <col min="10" max="14" width="11.421875" style="2" customWidth="1"/>
    <col min="15" max="15" width="21.00390625" style="2" customWidth="1"/>
    <col min="16" max="22" width="11.421875" style="2" customWidth="1"/>
    <col min="23" max="24" width="11.421875" style="59" customWidth="1"/>
    <col min="25" max="16384" width="11.421875" style="2" customWidth="1"/>
  </cols>
  <sheetData>
    <row r="2" spans="7:13" ht="21" customHeight="1">
      <c r="G2"/>
      <c r="H2" s="139" t="s">
        <v>14</v>
      </c>
      <c r="I2" s="139"/>
      <c r="J2" s="139"/>
      <c r="K2" s="139"/>
      <c r="L2" s="139"/>
      <c r="M2"/>
    </row>
    <row r="3" spans="7:13" ht="15">
      <c r="G3"/>
      <c r="H3"/>
      <c r="I3"/>
      <c r="J3"/>
      <c r="K3"/>
      <c r="L3"/>
      <c r="M3"/>
    </row>
    <row r="4" spans="7:13" ht="15">
      <c r="G4"/>
      <c r="H4"/>
      <c r="I4"/>
      <c r="J4"/>
      <c r="K4"/>
      <c r="L4"/>
      <c r="M4"/>
    </row>
    <row r="5" spans="7:13" ht="15">
      <c r="G5"/>
      <c r="H5"/>
      <c r="I5"/>
      <c r="J5"/>
      <c r="K5"/>
      <c r="L5"/>
      <c r="M5"/>
    </row>
    <row r="6" spans="7:13" ht="21">
      <c r="G6" s="140" t="s">
        <v>10</v>
      </c>
      <c r="H6" s="140"/>
      <c r="I6" s="140"/>
      <c r="J6" s="140"/>
      <c r="K6" s="140"/>
      <c r="L6" s="140"/>
      <c r="M6" s="140"/>
    </row>
    <row r="7" ht="13.5" thickBot="1"/>
    <row r="8" spans="3:17" ht="13.5" thickBot="1">
      <c r="C8" s="134" t="s">
        <v>505</v>
      </c>
      <c r="D8" s="135"/>
      <c r="E8" s="135"/>
      <c r="F8" s="135"/>
      <c r="G8" s="135"/>
      <c r="H8" s="135"/>
      <c r="I8" s="136" t="s">
        <v>15</v>
      </c>
      <c r="J8" s="137"/>
      <c r="K8" s="136" t="s">
        <v>8</v>
      </c>
      <c r="L8" s="138"/>
      <c r="M8" s="137"/>
      <c r="N8" s="136" t="s">
        <v>12</v>
      </c>
      <c r="O8" s="137"/>
      <c r="P8" s="136" t="s">
        <v>9</v>
      </c>
      <c r="Q8" s="137"/>
    </row>
    <row r="11" spans="1:24" s="4" customFormat="1" ht="28.5" customHeight="1">
      <c r="A11" s="89" t="s">
        <v>16</v>
      </c>
      <c r="B11" s="92" t="s">
        <v>20</v>
      </c>
      <c r="C11" s="82" t="s">
        <v>16</v>
      </c>
      <c r="D11" s="108" t="s">
        <v>0</v>
      </c>
      <c r="E11" s="82" t="s">
        <v>16</v>
      </c>
      <c r="F11" s="108" t="s">
        <v>21</v>
      </c>
      <c r="G11" s="82" t="s">
        <v>16</v>
      </c>
      <c r="H11" s="108" t="s">
        <v>1</v>
      </c>
      <c r="I11" s="108" t="s">
        <v>2</v>
      </c>
      <c r="J11" s="108"/>
      <c r="K11" s="108"/>
      <c r="L11" s="83" t="s">
        <v>17</v>
      </c>
      <c r="M11" s="84"/>
      <c r="N11" s="84"/>
      <c r="O11" s="84"/>
      <c r="P11" s="85"/>
      <c r="Q11" s="104" t="s">
        <v>504</v>
      </c>
      <c r="R11" s="104"/>
      <c r="S11" s="104"/>
      <c r="T11" s="104"/>
      <c r="U11" s="104"/>
      <c r="V11" s="105" t="s">
        <v>447</v>
      </c>
      <c r="W11" s="60"/>
      <c r="X11" s="60"/>
    </row>
    <row r="12" spans="1:24" s="4" customFormat="1" ht="28.5" customHeight="1">
      <c r="A12" s="90"/>
      <c r="B12" s="93"/>
      <c r="C12" s="82"/>
      <c r="D12" s="108"/>
      <c r="E12" s="82"/>
      <c r="F12" s="108"/>
      <c r="G12" s="82"/>
      <c r="H12" s="108"/>
      <c r="I12" s="108"/>
      <c r="J12" s="108"/>
      <c r="K12" s="108"/>
      <c r="L12" s="86"/>
      <c r="M12" s="87"/>
      <c r="N12" s="87"/>
      <c r="O12" s="87"/>
      <c r="P12" s="88"/>
      <c r="Q12" s="104"/>
      <c r="R12" s="104"/>
      <c r="S12" s="104"/>
      <c r="T12" s="104"/>
      <c r="U12" s="104"/>
      <c r="V12" s="106"/>
      <c r="W12" s="60"/>
      <c r="X12" s="60"/>
    </row>
    <row r="13" spans="1:24" s="4" customFormat="1" ht="47.25" customHeight="1">
      <c r="A13" s="91"/>
      <c r="B13" s="94"/>
      <c r="C13" s="82"/>
      <c r="D13" s="108"/>
      <c r="E13" s="82"/>
      <c r="F13" s="108"/>
      <c r="G13" s="82"/>
      <c r="H13" s="108"/>
      <c r="I13" s="65" t="s">
        <v>3</v>
      </c>
      <c r="J13" s="74" t="s">
        <v>487</v>
      </c>
      <c r="K13" s="74" t="s">
        <v>488</v>
      </c>
      <c r="L13" s="66" t="s">
        <v>13</v>
      </c>
      <c r="M13" s="66" t="s">
        <v>18</v>
      </c>
      <c r="N13" s="66" t="s">
        <v>19</v>
      </c>
      <c r="O13" s="66" t="s">
        <v>3</v>
      </c>
      <c r="P13" s="75" t="s">
        <v>489</v>
      </c>
      <c r="Q13" s="1" t="s">
        <v>4</v>
      </c>
      <c r="R13" s="1" t="s">
        <v>5</v>
      </c>
      <c r="S13" s="1" t="s">
        <v>11</v>
      </c>
      <c r="T13" s="1" t="s">
        <v>6</v>
      </c>
      <c r="U13" s="1" t="s">
        <v>7</v>
      </c>
      <c r="V13" s="107"/>
      <c r="W13" s="60"/>
      <c r="X13" s="60"/>
    </row>
    <row r="14" spans="1:22" ht="127.5" customHeight="1">
      <c r="A14" s="98" t="s">
        <v>448</v>
      </c>
      <c r="B14" s="101" t="s">
        <v>22</v>
      </c>
      <c r="C14" s="98" t="s">
        <v>448</v>
      </c>
      <c r="D14" s="110" t="s">
        <v>40</v>
      </c>
      <c r="E14" s="3"/>
      <c r="F14" s="3"/>
      <c r="G14" s="98" t="s">
        <v>448</v>
      </c>
      <c r="H14" s="63" t="s">
        <v>70</v>
      </c>
      <c r="I14" s="63" t="s">
        <v>304</v>
      </c>
      <c r="J14" s="61">
        <v>0.9</v>
      </c>
      <c r="K14" s="61"/>
      <c r="L14" s="98" t="s">
        <v>490</v>
      </c>
      <c r="M14" s="98" t="s">
        <v>458</v>
      </c>
      <c r="N14" s="95" t="s">
        <v>472</v>
      </c>
      <c r="O14" s="63" t="s">
        <v>70</v>
      </c>
      <c r="P14" s="71">
        <f>+U14</f>
        <v>0</v>
      </c>
      <c r="Q14" s="18"/>
      <c r="R14" s="18"/>
      <c r="S14" s="57"/>
      <c r="T14" s="18"/>
      <c r="U14" s="56">
        <f>+Q14+R14+S14+T14</f>
        <v>0</v>
      </c>
      <c r="V14" s="73" t="s">
        <v>486</v>
      </c>
    </row>
    <row r="15" spans="1:22" ht="89.25">
      <c r="A15" s="99"/>
      <c r="B15" s="102"/>
      <c r="C15" s="99"/>
      <c r="D15" s="111"/>
      <c r="E15" s="26"/>
      <c r="F15" s="26"/>
      <c r="G15" s="99"/>
      <c r="H15" s="63" t="s">
        <v>71</v>
      </c>
      <c r="I15" s="63" t="s">
        <v>305</v>
      </c>
      <c r="J15" s="15">
        <v>1</v>
      </c>
      <c r="K15" s="15"/>
      <c r="L15" s="99"/>
      <c r="M15" s="99"/>
      <c r="N15" s="96"/>
      <c r="O15" s="63" t="s">
        <v>71</v>
      </c>
      <c r="P15" s="71">
        <f aca="true" t="shared" si="0" ref="P15:P78">+U15</f>
        <v>13000</v>
      </c>
      <c r="Q15" s="19">
        <v>13000</v>
      </c>
      <c r="R15" s="19"/>
      <c r="S15" s="57"/>
      <c r="T15" s="19"/>
      <c r="U15" s="56">
        <f aca="true" t="shared" si="1" ref="U15:U78">+Q15+R15+S15+T15</f>
        <v>13000</v>
      </c>
      <c r="V15" s="73" t="s">
        <v>486</v>
      </c>
    </row>
    <row r="16" spans="1:22" ht="45" customHeight="1">
      <c r="A16" s="99"/>
      <c r="B16" s="102"/>
      <c r="C16" s="99"/>
      <c r="D16" s="111"/>
      <c r="E16" s="26"/>
      <c r="F16" s="26"/>
      <c r="G16" s="99"/>
      <c r="H16" s="63" t="s">
        <v>72</v>
      </c>
      <c r="I16" s="63" t="s">
        <v>306</v>
      </c>
      <c r="J16" s="15"/>
      <c r="K16" s="15"/>
      <c r="L16" s="99"/>
      <c r="M16" s="99"/>
      <c r="N16" s="96"/>
      <c r="O16" s="63" t="s">
        <v>72</v>
      </c>
      <c r="P16" s="71">
        <f t="shared" si="0"/>
        <v>0</v>
      </c>
      <c r="Q16" s="19"/>
      <c r="R16" s="19"/>
      <c r="S16" s="57"/>
      <c r="T16" s="19"/>
      <c r="U16" s="56">
        <f t="shared" si="1"/>
        <v>0</v>
      </c>
      <c r="V16" s="73" t="s">
        <v>486</v>
      </c>
    </row>
    <row r="17" spans="1:22" ht="89.25">
      <c r="A17" s="99"/>
      <c r="B17" s="102"/>
      <c r="C17" s="99"/>
      <c r="D17" s="111"/>
      <c r="E17" s="26"/>
      <c r="F17" s="26"/>
      <c r="G17" s="99"/>
      <c r="H17" s="63" t="s">
        <v>73</v>
      </c>
      <c r="I17" s="63" t="s">
        <v>307</v>
      </c>
      <c r="J17" s="15"/>
      <c r="K17" s="15"/>
      <c r="L17" s="99"/>
      <c r="M17" s="99"/>
      <c r="N17" s="96"/>
      <c r="O17" s="63" t="s">
        <v>73</v>
      </c>
      <c r="P17" s="71">
        <f t="shared" si="0"/>
        <v>2000</v>
      </c>
      <c r="Q17" s="19">
        <v>2000</v>
      </c>
      <c r="R17" s="19"/>
      <c r="S17" s="57"/>
      <c r="T17" s="19"/>
      <c r="U17" s="56">
        <f t="shared" si="1"/>
        <v>2000</v>
      </c>
      <c r="V17" s="73" t="s">
        <v>486</v>
      </c>
    </row>
    <row r="18" spans="1:22" ht="150">
      <c r="A18" s="99"/>
      <c r="B18" s="102"/>
      <c r="C18" s="99"/>
      <c r="D18" s="111"/>
      <c r="E18" s="26"/>
      <c r="F18" s="26"/>
      <c r="G18" s="99"/>
      <c r="H18" s="63" t="s">
        <v>74</v>
      </c>
      <c r="I18" s="63" t="s">
        <v>308</v>
      </c>
      <c r="J18" s="17">
        <v>3</v>
      </c>
      <c r="K18" s="17"/>
      <c r="L18" s="99"/>
      <c r="M18" s="99"/>
      <c r="N18" s="96"/>
      <c r="O18" s="63" t="s">
        <v>74</v>
      </c>
      <c r="P18" s="71">
        <f t="shared" si="0"/>
        <v>112906</v>
      </c>
      <c r="Q18" s="19">
        <v>112906</v>
      </c>
      <c r="R18" s="19"/>
      <c r="S18" s="57"/>
      <c r="T18" s="19"/>
      <c r="U18" s="56">
        <f t="shared" si="1"/>
        <v>112906</v>
      </c>
      <c r="V18" s="73" t="s">
        <v>486</v>
      </c>
    </row>
    <row r="19" spans="1:22" ht="90">
      <c r="A19" s="99"/>
      <c r="B19" s="102"/>
      <c r="C19" s="99"/>
      <c r="D19" s="111"/>
      <c r="E19" s="26"/>
      <c r="F19" s="26"/>
      <c r="G19" s="99"/>
      <c r="H19" s="63" t="s">
        <v>75</v>
      </c>
      <c r="I19" s="63" t="s">
        <v>309</v>
      </c>
      <c r="J19" s="15">
        <v>1</v>
      </c>
      <c r="K19" s="15"/>
      <c r="L19" s="99"/>
      <c r="M19" s="99"/>
      <c r="N19" s="96"/>
      <c r="O19" s="63" t="s">
        <v>75</v>
      </c>
      <c r="P19" s="71">
        <f t="shared" si="0"/>
        <v>0</v>
      </c>
      <c r="Q19" s="19"/>
      <c r="R19" s="19"/>
      <c r="S19" s="57"/>
      <c r="T19" s="19"/>
      <c r="U19" s="56">
        <f t="shared" si="1"/>
        <v>0</v>
      </c>
      <c r="V19" s="73" t="s">
        <v>486</v>
      </c>
    </row>
    <row r="20" spans="1:22" ht="89.25">
      <c r="A20" s="99"/>
      <c r="B20" s="102"/>
      <c r="C20" s="99"/>
      <c r="D20" s="111"/>
      <c r="E20" s="26"/>
      <c r="F20" s="26"/>
      <c r="G20" s="99"/>
      <c r="H20" s="63" t="s">
        <v>76</v>
      </c>
      <c r="I20" s="63" t="s">
        <v>310</v>
      </c>
      <c r="J20" s="17">
        <v>3</v>
      </c>
      <c r="K20" s="17"/>
      <c r="L20" s="99"/>
      <c r="M20" s="99"/>
      <c r="N20" s="96"/>
      <c r="O20" s="63" t="s">
        <v>76</v>
      </c>
      <c r="P20" s="71">
        <f t="shared" si="0"/>
        <v>0</v>
      </c>
      <c r="Q20" s="19"/>
      <c r="R20" s="19"/>
      <c r="S20" s="57"/>
      <c r="T20" s="19"/>
      <c r="U20" s="56">
        <f t="shared" si="1"/>
        <v>0</v>
      </c>
      <c r="V20" s="73" t="s">
        <v>486</v>
      </c>
    </row>
    <row r="21" spans="1:22" ht="165">
      <c r="A21" s="99"/>
      <c r="B21" s="102"/>
      <c r="C21" s="99"/>
      <c r="D21" s="111"/>
      <c r="E21" s="26"/>
      <c r="F21" s="26"/>
      <c r="G21" s="99"/>
      <c r="H21" s="63" t="s">
        <v>77</v>
      </c>
      <c r="I21" s="63" t="s">
        <v>311</v>
      </c>
      <c r="J21" s="17">
        <v>3</v>
      </c>
      <c r="K21" s="17"/>
      <c r="L21" s="99"/>
      <c r="M21" s="99"/>
      <c r="N21" s="96"/>
      <c r="O21" s="63" t="s">
        <v>77</v>
      </c>
      <c r="P21" s="71">
        <f t="shared" si="0"/>
        <v>31700</v>
      </c>
      <c r="Q21" s="19">
        <v>31700</v>
      </c>
      <c r="R21" s="19"/>
      <c r="S21" s="57"/>
      <c r="T21" s="19"/>
      <c r="U21" s="56">
        <f t="shared" si="1"/>
        <v>31700</v>
      </c>
      <c r="V21" s="73" t="s">
        <v>486</v>
      </c>
    </row>
    <row r="22" spans="1:22" ht="150">
      <c r="A22" s="99"/>
      <c r="B22" s="102"/>
      <c r="C22" s="99"/>
      <c r="D22" s="111"/>
      <c r="E22" s="26"/>
      <c r="F22" s="26"/>
      <c r="G22" s="99"/>
      <c r="H22" s="63" t="s">
        <v>78</v>
      </c>
      <c r="I22" s="63" t="s">
        <v>312</v>
      </c>
      <c r="J22" s="17">
        <v>3</v>
      </c>
      <c r="K22" s="17"/>
      <c r="L22" s="99"/>
      <c r="M22" s="99"/>
      <c r="N22" s="96"/>
      <c r="O22" s="63" t="s">
        <v>78</v>
      </c>
      <c r="P22" s="71">
        <f t="shared" si="0"/>
        <v>0</v>
      </c>
      <c r="Q22" s="19"/>
      <c r="R22" s="19"/>
      <c r="S22" s="57"/>
      <c r="T22" s="19"/>
      <c r="U22" s="56">
        <f t="shared" si="1"/>
        <v>0</v>
      </c>
      <c r="V22" s="73" t="s">
        <v>486</v>
      </c>
    </row>
    <row r="23" spans="1:22" ht="150">
      <c r="A23" s="99"/>
      <c r="B23" s="102"/>
      <c r="C23" s="99"/>
      <c r="D23" s="111"/>
      <c r="E23" s="26"/>
      <c r="F23" s="26"/>
      <c r="G23" s="99"/>
      <c r="H23" s="63" t="s">
        <v>79</v>
      </c>
      <c r="I23" s="63" t="s">
        <v>313</v>
      </c>
      <c r="J23" s="17">
        <v>2</v>
      </c>
      <c r="K23" s="17"/>
      <c r="L23" s="99"/>
      <c r="M23" s="99"/>
      <c r="N23" s="96"/>
      <c r="O23" s="63" t="s">
        <v>79</v>
      </c>
      <c r="P23" s="71">
        <f t="shared" si="0"/>
        <v>0</v>
      </c>
      <c r="Q23" s="19"/>
      <c r="R23" s="19"/>
      <c r="S23" s="57"/>
      <c r="T23" s="19"/>
      <c r="U23" s="56">
        <f t="shared" si="1"/>
        <v>0</v>
      </c>
      <c r="V23" s="73" t="s">
        <v>486</v>
      </c>
    </row>
    <row r="24" spans="1:22" ht="89.25">
      <c r="A24" s="100"/>
      <c r="B24" s="103"/>
      <c r="C24" s="100"/>
      <c r="D24" s="112"/>
      <c r="E24" s="26"/>
      <c r="F24" s="26"/>
      <c r="G24" s="100"/>
      <c r="H24" s="63" t="s">
        <v>80</v>
      </c>
      <c r="I24" s="63" t="s">
        <v>314</v>
      </c>
      <c r="J24" s="17">
        <v>3</v>
      </c>
      <c r="K24" s="17"/>
      <c r="L24" s="100"/>
      <c r="M24" s="100"/>
      <c r="N24" s="97"/>
      <c r="O24" s="63" t="s">
        <v>80</v>
      </c>
      <c r="P24" s="71">
        <f t="shared" si="0"/>
        <v>0</v>
      </c>
      <c r="Q24" s="19"/>
      <c r="R24" s="19"/>
      <c r="S24" s="57"/>
      <c r="T24" s="19"/>
      <c r="U24" s="56">
        <f t="shared" si="1"/>
        <v>0</v>
      </c>
      <c r="V24" s="73" t="s">
        <v>486</v>
      </c>
    </row>
    <row r="25" spans="1:24" s="24" customFormat="1" ht="15">
      <c r="A25" s="68"/>
      <c r="B25" s="20"/>
      <c r="C25" s="68"/>
      <c r="D25" s="21"/>
      <c r="E25" s="30"/>
      <c r="F25" s="30"/>
      <c r="G25" s="68"/>
      <c r="H25" s="22"/>
      <c r="I25" s="22"/>
      <c r="J25" s="39"/>
      <c r="K25" s="39"/>
      <c r="L25" s="68"/>
      <c r="M25" s="68"/>
      <c r="N25" s="39"/>
      <c r="O25" s="22"/>
      <c r="P25" s="72">
        <f t="shared" si="0"/>
        <v>159606</v>
      </c>
      <c r="Q25" s="23">
        <f>SUM(Q14:Q24)</f>
        <v>159606</v>
      </c>
      <c r="R25" s="23">
        <f>SUM(R14:R24)</f>
        <v>0</v>
      </c>
      <c r="S25" s="27"/>
      <c r="T25" s="23">
        <f>SUM(T14:T24)</f>
        <v>0</v>
      </c>
      <c r="U25" s="58">
        <f t="shared" si="1"/>
        <v>159606</v>
      </c>
      <c r="V25" s="73"/>
      <c r="W25" s="59"/>
      <c r="X25" s="59"/>
    </row>
    <row r="26" spans="1:22" ht="76.5" customHeight="1">
      <c r="A26" s="98" t="s">
        <v>448</v>
      </c>
      <c r="B26" s="101" t="s">
        <v>23</v>
      </c>
      <c r="C26" s="98" t="s">
        <v>448</v>
      </c>
      <c r="D26" s="110" t="s">
        <v>41</v>
      </c>
      <c r="E26" s="26"/>
      <c r="F26" s="26"/>
      <c r="G26" s="98" t="s">
        <v>448</v>
      </c>
      <c r="H26" s="63" t="s">
        <v>81</v>
      </c>
      <c r="I26" s="63" t="s">
        <v>315</v>
      </c>
      <c r="J26" s="17">
        <v>3</v>
      </c>
      <c r="K26" s="17"/>
      <c r="L26" s="98" t="s">
        <v>490</v>
      </c>
      <c r="M26" s="98" t="s">
        <v>458</v>
      </c>
      <c r="N26" s="76" t="s">
        <v>472</v>
      </c>
      <c r="O26" s="63" t="s">
        <v>81</v>
      </c>
      <c r="P26" s="71">
        <f t="shared" si="0"/>
        <v>2000</v>
      </c>
      <c r="Q26" s="19">
        <v>2000</v>
      </c>
      <c r="R26" s="19"/>
      <c r="S26" s="57"/>
      <c r="T26" s="19"/>
      <c r="U26" s="56">
        <f t="shared" si="1"/>
        <v>2000</v>
      </c>
      <c r="V26" s="73" t="s">
        <v>486</v>
      </c>
    </row>
    <row r="27" spans="1:22" ht="180">
      <c r="A27" s="99"/>
      <c r="B27" s="102"/>
      <c r="C27" s="99"/>
      <c r="D27" s="111"/>
      <c r="E27" s="26"/>
      <c r="F27" s="26"/>
      <c r="G27" s="99"/>
      <c r="H27" s="63" t="s">
        <v>82</v>
      </c>
      <c r="I27" s="63" t="s">
        <v>316</v>
      </c>
      <c r="J27" s="15">
        <v>0.8</v>
      </c>
      <c r="K27" s="15"/>
      <c r="L27" s="99"/>
      <c r="M27" s="99"/>
      <c r="N27" s="77"/>
      <c r="O27" s="63" t="s">
        <v>82</v>
      </c>
      <c r="P27" s="71">
        <f t="shared" si="0"/>
        <v>0</v>
      </c>
      <c r="Q27" s="19"/>
      <c r="R27" s="19"/>
      <c r="S27" s="57"/>
      <c r="T27" s="19"/>
      <c r="U27" s="56">
        <f t="shared" si="1"/>
        <v>0</v>
      </c>
      <c r="V27" s="73" t="s">
        <v>486</v>
      </c>
    </row>
    <row r="28" spans="1:22" ht="89.25">
      <c r="A28" s="99"/>
      <c r="B28" s="102"/>
      <c r="C28" s="99"/>
      <c r="D28" s="111"/>
      <c r="E28" s="67"/>
      <c r="F28" s="67"/>
      <c r="G28" s="99"/>
      <c r="H28" s="63" t="s">
        <v>83</v>
      </c>
      <c r="I28" s="63" t="s">
        <v>317</v>
      </c>
      <c r="J28" s="15">
        <v>0.5</v>
      </c>
      <c r="K28" s="15"/>
      <c r="L28" s="99"/>
      <c r="M28" s="99"/>
      <c r="N28" s="77"/>
      <c r="O28" s="63" t="s">
        <v>83</v>
      </c>
      <c r="P28" s="71">
        <f t="shared" si="0"/>
        <v>0</v>
      </c>
      <c r="Q28" s="19"/>
      <c r="R28" s="19"/>
      <c r="S28" s="57"/>
      <c r="T28" s="19"/>
      <c r="U28" s="56">
        <f t="shared" si="1"/>
        <v>0</v>
      </c>
      <c r="V28" s="73" t="s">
        <v>486</v>
      </c>
    </row>
    <row r="29" spans="1:22" ht="165">
      <c r="A29" s="100"/>
      <c r="B29" s="103"/>
      <c r="C29" s="100"/>
      <c r="D29" s="112"/>
      <c r="E29" s="26"/>
      <c r="F29" s="26"/>
      <c r="G29" s="100"/>
      <c r="H29" s="63" t="s">
        <v>84</v>
      </c>
      <c r="I29" s="63" t="s">
        <v>318</v>
      </c>
      <c r="J29" s="17">
        <v>3</v>
      </c>
      <c r="K29" s="17"/>
      <c r="L29" s="100"/>
      <c r="M29" s="100"/>
      <c r="N29" s="78"/>
      <c r="O29" s="63" t="s">
        <v>84</v>
      </c>
      <c r="P29" s="71">
        <f t="shared" si="0"/>
        <v>0</v>
      </c>
      <c r="Q29" s="19"/>
      <c r="R29" s="19"/>
      <c r="S29" s="57"/>
      <c r="T29" s="19"/>
      <c r="U29" s="56">
        <f t="shared" si="1"/>
        <v>0</v>
      </c>
      <c r="V29" s="73" t="s">
        <v>486</v>
      </c>
    </row>
    <row r="30" spans="1:24" s="24" customFormat="1" ht="15">
      <c r="A30" s="68"/>
      <c r="B30" s="22"/>
      <c r="C30" s="68"/>
      <c r="D30" s="22"/>
      <c r="E30" s="30"/>
      <c r="F30" s="30"/>
      <c r="G30" s="68"/>
      <c r="H30" s="22"/>
      <c r="I30" s="22"/>
      <c r="J30" s="39"/>
      <c r="K30" s="39"/>
      <c r="L30" s="68"/>
      <c r="M30" s="68"/>
      <c r="N30" s="39"/>
      <c r="O30" s="22"/>
      <c r="P30" s="72">
        <f t="shared" si="0"/>
        <v>2000</v>
      </c>
      <c r="Q30" s="23">
        <f>SUM(Q26:Q29)</f>
        <v>2000</v>
      </c>
      <c r="R30" s="23">
        <f>SUM(R26:R29)</f>
        <v>0</v>
      </c>
      <c r="S30" s="27"/>
      <c r="T30" s="23">
        <f>SUM(T26:T29)</f>
        <v>0</v>
      </c>
      <c r="U30" s="58">
        <f t="shared" si="1"/>
        <v>2000</v>
      </c>
      <c r="V30" s="73"/>
      <c r="W30" s="59"/>
      <c r="X30" s="59"/>
    </row>
    <row r="31" spans="1:22" ht="405">
      <c r="A31" s="69" t="s">
        <v>449</v>
      </c>
      <c r="B31" s="64" t="s">
        <v>24</v>
      </c>
      <c r="C31" s="69" t="s">
        <v>449</v>
      </c>
      <c r="D31" s="62" t="s">
        <v>42</v>
      </c>
      <c r="E31" s="26"/>
      <c r="F31" s="26"/>
      <c r="G31" s="69" t="s">
        <v>449</v>
      </c>
      <c r="H31" s="63" t="s">
        <v>85</v>
      </c>
      <c r="I31" s="63" t="s">
        <v>319</v>
      </c>
      <c r="J31" s="17">
        <v>12</v>
      </c>
      <c r="K31" s="17"/>
      <c r="L31" s="69" t="s">
        <v>490</v>
      </c>
      <c r="M31" s="69" t="s">
        <v>458</v>
      </c>
      <c r="N31" s="17" t="s">
        <v>472</v>
      </c>
      <c r="O31" s="63" t="s">
        <v>85</v>
      </c>
      <c r="P31" s="71">
        <f t="shared" si="0"/>
        <v>500</v>
      </c>
      <c r="Q31" s="19">
        <v>500</v>
      </c>
      <c r="R31" s="19"/>
      <c r="S31" s="57"/>
      <c r="T31" s="19"/>
      <c r="U31" s="56">
        <f t="shared" si="1"/>
        <v>500</v>
      </c>
      <c r="V31" s="73" t="s">
        <v>486</v>
      </c>
    </row>
    <row r="32" spans="1:24" s="24" customFormat="1" ht="15">
      <c r="A32" s="68"/>
      <c r="B32" s="37"/>
      <c r="C32" s="68"/>
      <c r="D32" s="38"/>
      <c r="E32" s="30"/>
      <c r="F32" s="30"/>
      <c r="G32" s="68"/>
      <c r="H32" s="22"/>
      <c r="I32" s="22"/>
      <c r="J32" s="39"/>
      <c r="K32" s="39"/>
      <c r="L32" s="68"/>
      <c r="M32" s="68"/>
      <c r="N32" s="39"/>
      <c r="O32" s="22"/>
      <c r="P32" s="71">
        <f t="shared" si="0"/>
        <v>500</v>
      </c>
      <c r="Q32" s="23">
        <f>SUM(Q31:Q31)</f>
        <v>500</v>
      </c>
      <c r="R32" s="23">
        <f>SUM(R31:R31)</f>
        <v>0</v>
      </c>
      <c r="S32" s="27"/>
      <c r="T32" s="23">
        <f>SUM(T31:T31)</f>
        <v>0</v>
      </c>
      <c r="U32" s="58">
        <f t="shared" si="1"/>
        <v>500</v>
      </c>
      <c r="V32" s="73"/>
      <c r="W32" s="59"/>
      <c r="X32" s="59"/>
    </row>
    <row r="33" spans="1:22" ht="63.75" customHeight="1">
      <c r="A33" s="98" t="s">
        <v>450</v>
      </c>
      <c r="B33" s="109" t="s">
        <v>25</v>
      </c>
      <c r="C33" s="98" t="s">
        <v>450</v>
      </c>
      <c r="D33" s="110" t="s">
        <v>43</v>
      </c>
      <c r="E33" s="26"/>
      <c r="F33" s="26"/>
      <c r="G33" s="98" t="s">
        <v>450</v>
      </c>
      <c r="H33" s="63" t="s">
        <v>86</v>
      </c>
      <c r="I33" s="63" t="s">
        <v>320</v>
      </c>
      <c r="J33" s="17">
        <v>3</v>
      </c>
      <c r="K33" s="17"/>
      <c r="L33" s="98" t="s">
        <v>490</v>
      </c>
      <c r="M33" s="98" t="s">
        <v>458</v>
      </c>
      <c r="N33" s="76" t="s">
        <v>472</v>
      </c>
      <c r="O33" s="63" t="s">
        <v>86</v>
      </c>
      <c r="P33" s="71">
        <f t="shared" si="0"/>
        <v>0</v>
      </c>
      <c r="Q33" s="19"/>
      <c r="R33" s="19"/>
      <c r="S33" s="57"/>
      <c r="T33" s="19"/>
      <c r="U33" s="56">
        <f t="shared" si="1"/>
        <v>0</v>
      </c>
      <c r="V33" s="73" t="s">
        <v>486</v>
      </c>
    </row>
    <row r="34" spans="1:22" ht="105">
      <c r="A34" s="99"/>
      <c r="B34" s="102"/>
      <c r="C34" s="99"/>
      <c r="D34" s="111"/>
      <c r="E34" s="26"/>
      <c r="F34" s="26"/>
      <c r="G34" s="99"/>
      <c r="H34" s="63" t="s">
        <v>87</v>
      </c>
      <c r="I34" s="63" t="s">
        <v>321</v>
      </c>
      <c r="J34" s="17">
        <v>3</v>
      </c>
      <c r="K34" s="17"/>
      <c r="L34" s="99"/>
      <c r="M34" s="99"/>
      <c r="N34" s="77"/>
      <c r="O34" s="63" t="s">
        <v>87</v>
      </c>
      <c r="P34" s="71">
        <f t="shared" si="0"/>
        <v>24000</v>
      </c>
      <c r="Q34" s="19">
        <v>24000</v>
      </c>
      <c r="R34" s="19"/>
      <c r="S34" s="57"/>
      <c r="T34" s="19"/>
      <c r="U34" s="56">
        <f t="shared" si="1"/>
        <v>24000</v>
      </c>
      <c r="V34" s="73" t="s">
        <v>486</v>
      </c>
    </row>
    <row r="35" spans="1:22" ht="89.25">
      <c r="A35" s="99"/>
      <c r="B35" s="102"/>
      <c r="C35" s="99"/>
      <c r="D35" s="111"/>
      <c r="E35" s="26"/>
      <c r="F35" s="26"/>
      <c r="G35" s="99"/>
      <c r="H35" s="63" t="s">
        <v>88</v>
      </c>
      <c r="I35" s="63" t="s">
        <v>322</v>
      </c>
      <c r="J35" s="15">
        <v>1</v>
      </c>
      <c r="K35" s="15"/>
      <c r="L35" s="99"/>
      <c r="M35" s="99"/>
      <c r="N35" s="77"/>
      <c r="O35" s="63" t="s">
        <v>88</v>
      </c>
      <c r="P35" s="71">
        <f t="shared" si="0"/>
        <v>5000</v>
      </c>
      <c r="Q35" s="19"/>
      <c r="R35" s="19"/>
      <c r="S35" s="57"/>
      <c r="T35" s="19">
        <v>5000</v>
      </c>
      <c r="U35" s="56">
        <f t="shared" si="1"/>
        <v>5000</v>
      </c>
      <c r="V35" s="73" t="s">
        <v>486</v>
      </c>
    </row>
    <row r="36" spans="1:22" ht="58.5" customHeight="1">
      <c r="A36" s="99"/>
      <c r="B36" s="102"/>
      <c r="C36" s="99"/>
      <c r="D36" s="111"/>
      <c r="E36" s="26"/>
      <c r="F36" s="26"/>
      <c r="G36" s="99"/>
      <c r="H36" s="63" t="s">
        <v>89</v>
      </c>
      <c r="I36" s="63" t="s">
        <v>323</v>
      </c>
      <c r="J36" s="15">
        <v>1</v>
      </c>
      <c r="K36" s="15"/>
      <c r="L36" s="99"/>
      <c r="M36" s="99"/>
      <c r="N36" s="77"/>
      <c r="O36" s="63" t="s">
        <v>89</v>
      </c>
      <c r="P36" s="71">
        <f t="shared" si="0"/>
        <v>5000</v>
      </c>
      <c r="Q36" s="19"/>
      <c r="R36" s="19"/>
      <c r="S36" s="57"/>
      <c r="T36" s="19">
        <v>5000</v>
      </c>
      <c r="U36" s="56">
        <f t="shared" si="1"/>
        <v>5000</v>
      </c>
      <c r="V36" s="73" t="s">
        <v>486</v>
      </c>
    </row>
    <row r="37" spans="1:22" ht="102" customHeight="1">
      <c r="A37" s="99"/>
      <c r="B37" s="102"/>
      <c r="C37" s="99"/>
      <c r="D37" s="111"/>
      <c r="E37" s="26"/>
      <c r="F37" s="26"/>
      <c r="G37" s="99"/>
      <c r="H37" s="63" t="s">
        <v>90</v>
      </c>
      <c r="I37" s="63" t="s">
        <v>324</v>
      </c>
      <c r="J37" s="15">
        <v>1</v>
      </c>
      <c r="K37" s="15"/>
      <c r="L37" s="99"/>
      <c r="M37" s="99"/>
      <c r="N37" s="77"/>
      <c r="O37" s="63" t="s">
        <v>90</v>
      </c>
      <c r="P37" s="71">
        <f t="shared" si="0"/>
        <v>5000</v>
      </c>
      <c r="Q37" s="19"/>
      <c r="R37" s="19"/>
      <c r="S37" s="57"/>
      <c r="T37" s="19">
        <v>5000</v>
      </c>
      <c r="U37" s="56">
        <f t="shared" si="1"/>
        <v>5000</v>
      </c>
      <c r="V37" s="73" t="s">
        <v>486</v>
      </c>
    </row>
    <row r="38" spans="1:22" ht="283.5" customHeight="1">
      <c r="A38" s="99"/>
      <c r="B38" s="102"/>
      <c r="C38" s="99"/>
      <c r="D38" s="112"/>
      <c r="E38" s="26"/>
      <c r="F38" s="26"/>
      <c r="G38" s="99"/>
      <c r="H38" s="63" t="s">
        <v>91</v>
      </c>
      <c r="I38" s="63" t="s">
        <v>325</v>
      </c>
      <c r="J38" s="17">
        <v>3</v>
      </c>
      <c r="K38" s="17"/>
      <c r="L38" s="99"/>
      <c r="M38" s="99"/>
      <c r="N38" s="77"/>
      <c r="O38" s="63" t="s">
        <v>91</v>
      </c>
      <c r="P38" s="71">
        <f t="shared" si="0"/>
        <v>10000</v>
      </c>
      <c r="Q38" s="19"/>
      <c r="R38" s="19"/>
      <c r="S38" s="57"/>
      <c r="T38" s="19">
        <v>10000</v>
      </c>
      <c r="U38" s="56">
        <f t="shared" si="1"/>
        <v>10000</v>
      </c>
      <c r="V38" s="73" t="s">
        <v>486</v>
      </c>
    </row>
    <row r="39" spans="1:22" ht="240">
      <c r="A39" s="99"/>
      <c r="B39" s="102"/>
      <c r="C39" s="99"/>
      <c r="D39" s="110" t="s">
        <v>44</v>
      </c>
      <c r="E39" s="26"/>
      <c r="F39" s="26"/>
      <c r="G39" s="99"/>
      <c r="H39" s="63" t="s">
        <v>92</v>
      </c>
      <c r="I39" s="63" t="s">
        <v>326</v>
      </c>
      <c r="J39" s="17">
        <v>6</v>
      </c>
      <c r="K39" s="17"/>
      <c r="L39" s="99"/>
      <c r="M39" s="99"/>
      <c r="N39" s="77"/>
      <c r="O39" s="63" t="s">
        <v>92</v>
      </c>
      <c r="P39" s="71">
        <f t="shared" si="0"/>
        <v>0</v>
      </c>
      <c r="Q39" s="19"/>
      <c r="R39" s="19"/>
      <c r="S39" s="57"/>
      <c r="T39" s="19"/>
      <c r="U39" s="56">
        <f t="shared" si="1"/>
        <v>0</v>
      </c>
      <c r="V39" s="73" t="s">
        <v>486</v>
      </c>
    </row>
    <row r="40" spans="1:22" ht="270">
      <c r="A40" s="99"/>
      <c r="B40" s="102"/>
      <c r="C40" s="99"/>
      <c r="D40" s="111"/>
      <c r="E40" s="26"/>
      <c r="F40" s="26"/>
      <c r="G40" s="99"/>
      <c r="H40" s="63" t="s">
        <v>93</v>
      </c>
      <c r="I40" s="63" t="s">
        <v>327</v>
      </c>
      <c r="J40" s="17">
        <v>1</v>
      </c>
      <c r="K40" s="17"/>
      <c r="L40" s="99"/>
      <c r="M40" s="99"/>
      <c r="N40" s="77"/>
      <c r="O40" s="63" t="s">
        <v>93</v>
      </c>
      <c r="P40" s="71">
        <f t="shared" si="0"/>
        <v>10000</v>
      </c>
      <c r="Q40" s="19"/>
      <c r="R40" s="19"/>
      <c r="S40" s="57"/>
      <c r="T40" s="19">
        <v>10000</v>
      </c>
      <c r="U40" s="56">
        <f t="shared" si="1"/>
        <v>10000</v>
      </c>
      <c r="V40" s="73" t="s">
        <v>486</v>
      </c>
    </row>
    <row r="41" spans="1:22" ht="195">
      <c r="A41" s="99"/>
      <c r="B41" s="102"/>
      <c r="C41" s="99"/>
      <c r="D41" s="111"/>
      <c r="E41" s="26"/>
      <c r="F41" s="26"/>
      <c r="G41" s="99"/>
      <c r="H41" s="63" t="s">
        <v>94</v>
      </c>
      <c r="I41" s="63" t="s">
        <v>328</v>
      </c>
      <c r="J41" s="17">
        <v>3</v>
      </c>
      <c r="K41" s="17"/>
      <c r="L41" s="99"/>
      <c r="M41" s="99"/>
      <c r="N41" s="77"/>
      <c r="O41" s="63" t="s">
        <v>94</v>
      </c>
      <c r="P41" s="71">
        <f t="shared" si="0"/>
        <v>5000</v>
      </c>
      <c r="Q41" s="19"/>
      <c r="R41" s="19"/>
      <c r="S41" s="57"/>
      <c r="T41" s="19">
        <v>5000</v>
      </c>
      <c r="U41" s="56">
        <f t="shared" si="1"/>
        <v>5000</v>
      </c>
      <c r="V41" s="73" t="s">
        <v>486</v>
      </c>
    </row>
    <row r="42" spans="1:22" ht="60" customHeight="1">
      <c r="A42" s="99"/>
      <c r="B42" s="102"/>
      <c r="C42" s="99"/>
      <c r="D42" s="111"/>
      <c r="E42" s="26"/>
      <c r="F42" s="26"/>
      <c r="G42" s="99"/>
      <c r="H42" s="63" t="s">
        <v>95</v>
      </c>
      <c r="I42" s="63" t="s">
        <v>329</v>
      </c>
      <c r="J42" s="17">
        <v>3</v>
      </c>
      <c r="K42" s="17"/>
      <c r="L42" s="99"/>
      <c r="M42" s="99"/>
      <c r="N42" s="77"/>
      <c r="O42" s="63" t="s">
        <v>95</v>
      </c>
      <c r="P42" s="71">
        <f t="shared" si="0"/>
        <v>0</v>
      </c>
      <c r="Q42" s="19"/>
      <c r="R42" s="19"/>
      <c r="S42" s="57"/>
      <c r="T42" s="19"/>
      <c r="U42" s="56">
        <f t="shared" si="1"/>
        <v>0</v>
      </c>
      <c r="V42" s="73" t="s">
        <v>486</v>
      </c>
    </row>
    <row r="43" spans="1:22" ht="165">
      <c r="A43" s="99"/>
      <c r="B43" s="102"/>
      <c r="C43" s="99"/>
      <c r="D43" s="111"/>
      <c r="E43" s="26"/>
      <c r="F43" s="26"/>
      <c r="G43" s="99"/>
      <c r="H43" s="63" t="s">
        <v>96</v>
      </c>
      <c r="I43" s="63" t="s">
        <v>330</v>
      </c>
      <c r="J43" s="17">
        <v>6</v>
      </c>
      <c r="K43" s="17"/>
      <c r="L43" s="99"/>
      <c r="M43" s="99"/>
      <c r="N43" s="77"/>
      <c r="O43" s="63" t="s">
        <v>96</v>
      </c>
      <c r="P43" s="71">
        <f t="shared" si="0"/>
        <v>0</v>
      </c>
      <c r="Q43" s="19"/>
      <c r="R43" s="19"/>
      <c r="S43" s="57"/>
      <c r="T43" s="19"/>
      <c r="U43" s="56">
        <f t="shared" si="1"/>
        <v>0</v>
      </c>
      <c r="V43" s="73" t="s">
        <v>486</v>
      </c>
    </row>
    <row r="44" spans="1:22" ht="135">
      <c r="A44" s="99"/>
      <c r="B44" s="102"/>
      <c r="C44" s="99"/>
      <c r="D44" s="111"/>
      <c r="E44" s="26"/>
      <c r="F44" s="26"/>
      <c r="G44" s="99"/>
      <c r="H44" s="63" t="s">
        <v>97</v>
      </c>
      <c r="I44" s="63" t="s">
        <v>331</v>
      </c>
      <c r="J44" s="17">
        <v>3</v>
      </c>
      <c r="K44" s="17"/>
      <c r="L44" s="99"/>
      <c r="M44" s="99"/>
      <c r="N44" s="77"/>
      <c r="O44" s="63" t="s">
        <v>97</v>
      </c>
      <c r="P44" s="71">
        <f t="shared" si="0"/>
        <v>0</v>
      </c>
      <c r="Q44" s="19"/>
      <c r="R44" s="19"/>
      <c r="S44" s="57"/>
      <c r="T44" s="19"/>
      <c r="U44" s="56">
        <f t="shared" si="1"/>
        <v>0</v>
      </c>
      <c r="V44" s="73" t="s">
        <v>486</v>
      </c>
    </row>
    <row r="45" spans="1:22" ht="120">
      <c r="A45" s="100"/>
      <c r="B45" s="103"/>
      <c r="C45" s="100"/>
      <c r="D45" s="112"/>
      <c r="E45" s="26"/>
      <c r="F45" s="26"/>
      <c r="G45" s="100"/>
      <c r="H45" s="63" t="s">
        <v>98</v>
      </c>
      <c r="I45" s="63" t="s">
        <v>332</v>
      </c>
      <c r="J45" s="17">
        <v>3</v>
      </c>
      <c r="K45" s="17"/>
      <c r="L45" s="100"/>
      <c r="M45" s="100"/>
      <c r="N45" s="78"/>
      <c r="O45" s="63" t="s">
        <v>98</v>
      </c>
      <c r="P45" s="71">
        <f t="shared" si="0"/>
        <v>1000</v>
      </c>
      <c r="Q45" s="19">
        <v>1000</v>
      </c>
      <c r="R45" s="19"/>
      <c r="S45" s="57"/>
      <c r="T45" s="19"/>
      <c r="U45" s="56">
        <f t="shared" si="1"/>
        <v>1000</v>
      </c>
      <c r="V45" s="73" t="s">
        <v>486</v>
      </c>
    </row>
    <row r="46" spans="1:24" s="24" customFormat="1" ht="15">
      <c r="A46" s="68"/>
      <c r="B46" s="22"/>
      <c r="C46" s="68"/>
      <c r="D46" s="22"/>
      <c r="E46" s="30"/>
      <c r="F46" s="30"/>
      <c r="G46" s="68"/>
      <c r="H46" s="22"/>
      <c r="I46" s="22"/>
      <c r="J46" s="39"/>
      <c r="K46" s="39"/>
      <c r="L46" s="68"/>
      <c r="M46" s="68"/>
      <c r="N46" s="39"/>
      <c r="O46" s="22"/>
      <c r="P46" s="72">
        <f t="shared" si="0"/>
        <v>65000</v>
      </c>
      <c r="Q46" s="23">
        <f>SUM(Q33:Q45)</f>
        <v>25000</v>
      </c>
      <c r="R46" s="23">
        <f>SUM(R33:R45)</f>
        <v>0</v>
      </c>
      <c r="S46" s="27"/>
      <c r="T46" s="23">
        <f>SUM(T33:T45)</f>
        <v>40000</v>
      </c>
      <c r="U46" s="58">
        <f t="shared" si="1"/>
        <v>65000</v>
      </c>
      <c r="V46" s="73"/>
      <c r="W46" s="59"/>
      <c r="X46" s="59"/>
    </row>
    <row r="47" spans="1:24" s="24" customFormat="1" ht="15">
      <c r="A47" s="68"/>
      <c r="B47" s="22"/>
      <c r="C47" s="68"/>
      <c r="D47" s="22"/>
      <c r="E47" s="30"/>
      <c r="F47" s="30"/>
      <c r="G47" s="68"/>
      <c r="H47" s="22"/>
      <c r="I47" s="22"/>
      <c r="J47" s="39"/>
      <c r="K47" s="39"/>
      <c r="L47" s="68"/>
      <c r="M47" s="68"/>
      <c r="N47" s="39"/>
      <c r="O47" s="22"/>
      <c r="P47" s="72">
        <f t="shared" si="0"/>
        <v>227106</v>
      </c>
      <c r="Q47" s="23">
        <f>+Q25+Q30+Q32+Q46</f>
        <v>187106</v>
      </c>
      <c r="R47" s="23">
        <f>+R25+R30+R32+R46</f>
        <v>0</v>
      </c>
      <c r="S47" s="27"/>
      <c r="T47" s="23">
        <f>+T25+T30+T32+T46</f>
        <v>40000</v>
      </c>
      <c r="U47" s="58">
        <f t="shared" si="1"/>
        <v>227106</v>
      </c>
      <c r="V47" s="73"/>
      <c r="W47" s="59"/>
      <c r="X47" s="59"/>
    </row>
    <row r="48" spans="1:22" ht="76.5" customHeight="1">
      <c r="A48" s="98">
        <v>2.04</v>
      </c>
      <c r="B48" s="117" t="s">
        <v>26</v>
      </c>
      <c r="C48" s="98">
        <v>2.04</v>
      </c>
      <c r="D48" s="110" t="s">
        <v>45</v>
      </c>
      <c r="E48" s="26"/>
      <c r="F48" s="26"/>
      <c r="G48" s="98">
        <v>2.04</v>
      </c>
      <c r="H48" s="63" t="s">
        <v>99</v>
      </c>
      <c r="I48" s="63" t="s">
        <v>333</v>
      </c>
      <c r="J48" s="15">
        <v>1</v>
      </c>
      <c r="K48" s="15"/>
      <c r="L48" s="98" t="s">
        <v>491</v>
      </c>
      <c r="M48" s="98" t="s">
        <v>459</v>
      </c>
      <c r="N48" s="79" t="s">
        <v>473</v>
      </c>
      <c r="O48" s="63" t="s">
        <v>99</v>
      </c>
      <c r="P48" s="71">
        <f t="shared" si="0"/>
        <v>0</v>
      </c>
      <c r="Q48" s="19"/>
      <c r="R48" s="19"/>
      <c r="S48" s="57"/>
      <c r="T48" s="19"/>
      <c r="U48" s="56">
        <f t="shared" si="1"/>
        <v>0</v>
      </c>
      <c r="V48" s="73" t="s">
        <v>486</v>
      </c>
    </row>
    <row r="49" spans="1:22" ht="89.25">
      <c r="A49" s="99"/>
      <c r="B49" s="102"/>
      <c r="C49" s="99"/>
      <c r="D49" s="111"/>
      <c r="E49" s="26"/>
      <c r="F49" s="26"/>
      <c r="G49" s="99"/>
      <c r="H49" s="63" t="s">
        <v>100</v>
      </c>
      <c r="I49" s="63" t="s">
        <v>334</v>
      </c>
      <c r="J49" s="15">
        <v>1</v>
      </c>
      <c r="K49" s="15"/>
      <c r="L49" s="99"/>
      <c r="M49" s="99"/>
      <c r="N49" s="80"/>
      <c r="O49" s="63" t="s">
        <v>100</v>
      </c>
      <c r="P49" s="71">
        <f t="shared" si="0"/>
        <v>0</v>
      </c>
      <c r="Q49" s="19"/>
      <c r="R49" s="19"/>
      <c r="S49" s="57"/>
      <c r="T49" s="19"/>
      <c r="U49" s="56">
        <f t="shared" si="1"/>
        <v>0</v>
      </c>
      <c r="V49" s="73" t="s">
        <v>486</v>
      </c>
    </row>
    <row r="50" spans="1:22" ht="89.25">
      <c r="A50" s="99"/>
      <c r="B50" s="102"/>
      <c r="C50" s="99"/>
      <c r="D50" s="111"/>
      <c r="E50" s="26"/>
      <c r="F50" s="26"/>
      <c r="G50" s="99"/>
      <c r="H50" s="63" t="s">
        <v>101</v>
      </c>
      <c r="I50" s="63" t="s">
        <v>335</v>
      </c>
      <c r="J50" s="15">
        <v>1</v>
      </c>
      <c r="K50" s="15"/>
      <c r="L50" s="99"/>
      <c r="M50" s="99"/>
      <c r="N50" s="80"/>
      <c r="O50" s="63" t="s">
        <v>101</v>
      </c>
      <c r="P50" s="71">
        <f t="shared" si="0"/>
        <v>0</v>
      </c>
      <c r="Q50" s="19"/>
      <c r="R50" s="19"/>
      <c r="S50" s="57"/>
      <c r="T50" s="19"/>
      <c r="U50" s="56">
        <f t="shared" si="1"/>
        <v>0</v>
      </c>
      <c r="V50" s="73" t="s">
        <v>486</v>
      </c>
    </row>
    <row r="51" spans="1:22" ht="89.25">
      <c r="A51" s="99"/>
      <c r="B51" s="102"/>
      <c r="C51" s="99"/>
      <c r="D51" s="111"/>
      <c r="E51" s="26"/>
      <c r="F51" s="26"/>
      <c r="G51" s="99"/>
      <c r="H51" s="63" t="s">
        <v>102</v>
      </c>
      <c r="I51" s="63" t="s">
        <v>336</v>
      </c>
      <c r="J51" s="15">
        <v>1</v>
      </c>
      <c r="K51" s="15"/>
      <c r="L51" s="99"/>
      <c r="M51" s="99"/>
      <c r="N51" s="80"/>
      <c r="O51" s="63" t="s">
        <v>102</v>
      </c>
      <c r="P51" s="71">
        <f t="shared" si="0"/>
        <v>0</v>
      </c>
      <c r="Q51" s="19"/>
      <c r="R51" s="19"/>
      <c r="S51" s="57"/>
      <c r="T51" s="19"/>
      <c r="U51" s="56">
        <f t="shared" si="1"/>
        <v>0</v>
      </c>
      <c r="V51" s="73" t="s">
        <v>486</v>
      </c>
    </row>
    <row r="52" spans="1:22" ht="89.25">
      <c r="A52" s="99"/>
      <c r="B52" s="102"/>
      <c r="C52" s="99"/>
      <c r="D52" s="111"/>
      <c r="E52" s="26"/>
      <c r="F52" s="26"/>
      <c r="G52" s="99"/>
      <c r="H52" s="63" t="s">
        <v>103</v>
      </c>
      <c r="I52" s="63" t="s">
        <v>337</v>
      </c>
      <c r="J52" s="15">
        <v>1</v>
      </c>
      <c r="K52" s="15"/>
      <c r="L52" s="99"/>
      <c r="M52" s="99"/>
      <c r="N52" s="80"/>
      <c r="O52" s="63" t="s">
        <v>103</v>
      </c>
      <c r="P52" s="71">
        <f t="shared" si="0"/>
        <v>60000</v>
      </c>
      <c r="Q52" s="19">
        <f>10000+50000</f>
        <v>60000</v>
      </c>
      <c r="R52" s="19"/>
      <c r="S52" s="57"/>
      <c r="T52" s="19"/>
      <c r="U52" s="56">
        <f t="shared" si="1"/>
        <v>60000</v>
      </c>
      <c r="V52" s="73" t="s">
        <v>486</v>
      </c>
    </row>
    <row r="53" spans="1:22" ht="89.25" customHeight="1">
      <c r="A53" s="99"/>
      <c r="B53" s="102"/>
      <c r="C53" s="99"/>
      <c r="D53" s="111"/>
      <c r="E53" s="26"/>
      <c r="F53" s="26"/>
      <c r="G53" s="99"/>
      <c r="H53" s="63" t="s">
        <v>104</v>
      </c>
      <c r="I53" s="63" t="s">
        <v>338</v>
      </c>
      <c r="J53" s="15">
        <v>1</v>
      </c>
      <c r="K53" s="15"/>
      <c r="L53" s="99"/>
      <c r="M53" s="99"/>
      <c r="N53" s="80"/>
      <c r="O53" s="63" t="s">
        <v>104</v>
      </c>
      <c r="P53" s="71">
        <f t="shared" si="0"/>
        <v>2800</v>
      </c>
      <c r="Q53" s="19"/>
      <c r="R53" s="19">
        <v>2800</v>
      </c>
      <c r="S53" s="57"/>
      <c r="T53" s="19"/>
      <c r="U53" s="56">
        <f t="shared" si="1"/>
        <v>2800</v>
      </c>
      <c r="V53" s="73" t="s">
        <v>486</v>
      </c>
    </row>
    <row r="54" spans="1:22" ht="135">
      <c r="A54" s="99"/>
      <c r="B54" s="102"/>
      <c r="C54" s="99"/>
      <c r="D54" s="111"/>
      <c r="E54" s="26"/>
      <c r="F54" s="26"/>
      <c r="G54" s="99"/>
      <c r="H54" s="63" t="s">
        <v>105</v>
      </c>
      <c r="I54" s="63" t="s">
        <v>339</v>
      </c>
      <c r="J54" s="15">
        <v>1</v>
      </c>
      <c r="K54" s="15"/>
      <c r="L54" s="99"/>
      <c r="M54" s="99"/>
      <c r="N54" s="80"/>
      <c r="O54" s="63" t="s">
        <v>105</v>
      </c>
      <c r="P54" s="71">
        <f t="shared" si="0"/>
        <v>6200</v>
      </c>
      <c r="Q54" s="19"/>
      <c r="R54" s="19">
        <v>6200</v>
      </c>
      <c r="S54" s="57"/>
      <c r="T54" s="19"/>
      <c r="U54" s="56">
        <f t="shared" si="1"/>
        <v>6200</v>
      </c>
      <c r="V54" s="73" t="s">
        <v>486</v>
      </c>
    </row>
    <row r="55" spans="1:22" ht="120">
      <c r="A55" s="99"/>
      <c r="B55" s="102"/>
      <c r="C55" s="99"/>
      <c r="D55" s="111"/>
      <c r="E55" s="26"/>
      <c r="F55" s="26"/>
      <c r="G55" s="99"/>
      <c r="H55" s="63" t="s">
        <v>106</v>
      </c>
      <c r="I55" s="63" t="s">
        <v>340</v>
      </c>
      <c r="J55" s="15">
        <v>1</v>
      </c>
      <c r="K55" s="15"/>
      <c r="L55" s="99"/>
      <c r="M55" s="99"/>
      <c r="N55" s="80"/>
      <c r="O55" s="63" t="s">
        <v>106</v>
      </c>
      <c r="P55" s="71">
        <f t="shared" si="0"/>
        <v>191165</v>
      </c>
      <c r="Q55" s="19">
        <f>7257+3714+116000+3000</f>
        <v>129971</v>
      </c>
      <c r="R55" s="19">
        <v>61194</v>
      </c>
      <c r="S55" s="57"/>
      <c r="T55" s="19"/>
      <c r="U55" s="56">
        <f t="shared" si="1"/>
        <v>191165</v>
      </c>
      <c r="V55" s="73" t="s">
        <v>486</v>
      </c>
    </row>
    <row r="56" spans="1:22" ht="105">
      <c r="A56" s="99"/>
      <c r="B56" s="102"/>
      <c r="C56" s="99"/>
      <c r="D56" s="110" t="s">
        <v>46</v>
      </c>
      <c r="E56" s="26"/>
      <c r="F56" s="26"/>
      <c r="G56" s="99"/>
      <c r="H56" s="63" t="s">
        <v>107</v>
      </c>
      <c r="I56" s="63" t="s">
        <v>341</v>
      </c>
      <c r="J56" s="15">
        <v>0.7</v>
      </c>
      <c r="K56" s="15"/>
      <c r="L56" s="99"/>
      <c r="M56" s="99"/>
      <c r="N56" s="80"/>
      <c r="O56" s="63" t="s">
        <v>107</v>
      </c>
      <c r="P56" s="71">
        <f t="shared" si="0"/>
        <v>0</v>
      </c>
      <c r="Q56" s="19"/>
      <c r="R56" s="19"/>
      <c r="S56" s="57"/>
      <c r="T56" s="19"/>
      <c r="U56" s="56">
        <f t="shared" si="1"/>
        <v>0</v>
      </c>
      <c r="V56" s="73" t="s">
        <v>486</v>
      </c>
    </row>
    <row r="57" spans="1:22" ht="72" customHeight="1">
      <c r="A57" s="99"/>
      <c r="B57" s="102"/>
      <c r="C57" s="99"/>
      <c r="D57" s="111"/>
      <c r="E57" s="26"/>
      <c r="F57" s="26"/>
      <c r="G57" s="99"/>
      <c r="H57" s="63" t="s">
        <v>108</v>
      </c>
      <c r="I57" s="63" t="s">
        <v>342</v>
      </c>
      <c r="J57" s="17">
        <v>5</v>
      </c>
      <c r="K57" s="17"/>
      <c r="L57" s="99"/>
      <c r="M57" s="99"/>
      <c r="N57" s="80"/>
      <c r="O57" s="63" t="s">
        <v>108</v>
      </c>
      <c r="P57" s="71">
        <f t="shared" si="0"/>
        <v>26000</v>
      </c>
      <c r="Q57" s="19">
        <f>10000+16000</f>
        <v>26000</v>
      </c>
      <c r="R57" s="19"/>
      <c r="S57" s="57"/>
      <c r="T57" s="19"/>
      <c r="U57" s="56">
        <f t="shared" si="1"/>
        <v>26000</v>
      </c>
      <c r="V57" s="73" t="s">
        <v>486</v>
      </c>
    </row>
    <row r="58" spans="1:22" ht="120">
      <c r="A58" s="99"/>
      <c r="B58" s="102"/>
      <c r="C58" s="99"/>
      <c r="D58" s="111"/>
      <c r="E58" s="26"/>
      <c r="F58" s="26"/>
      <c r="G58" s="99"/>
      <c r="H58" s="63" t="s">
        <v>109</v>
      </c>
      <c r="I58" s="63" t="s">
        <v>343</v>
      </c>
      <c r="J58" s="15">
        <v>0.7</v>
      </c>
      <c r="K58" s="15"/>
      <c r="L58" s="99"/>
      <c r="M58" s="99"/>
      <c r="N58" s="80"/>
      <c r="O58" s="63" t="s">
        <v>109</v>
      </c>
      <c r="P58" s="71">
        <f t="shared" si="0"/>
        <v>0</v>
      </c>
      <c r="Q58" s="19"/>
      <c r="R58" s="19"/>
      <c r="S58" s="57"/>
      <c r="T58" s="19"/>
      <c r="U58" s="56">
        <f t="shared" si="1"/>
        <v>0</v>
      </c>
      <c r="V58" s="73" t="s">
        <v>486</v>
      </c>
    </row>
    <row r="59" spans="1:22" ht="80.25" customHeight="1">
      <c r="A59" s="99"/>
      <c r="B59" s="102"/>
      <c r="C59" s="99"/>
      <c r="D59" s="111"/>
      <c r="E59" s="26"/>
      <c r="F59" s="26"/>
      <c r="G59" s="99"/>
      <c r="H59" s="63" t="s">
        <v>110</v>
      </c>
      <c r="I59" s="63" t="s">
        <v>344</v>
      </c>
      <c r="J59" s="15">
        <v>1</v>
      </c>
      <c r="K59" s="15"/>
      <c r="L59" s="99"/>
      <c r="M59" s="99"/>
      <c r="N59" s="80"/>
      <c r="O59" s="63" t="s">
        <v>110</v>
      </c>
      <c r="P59" s="71">
        <f t="shared" si="0"/>
        <v>35800</v>
      </c>
      <c r="Q59" s="19"/>
      <c r="R59" s="19">
        <v>35800</v>
      </c>
      <c r="S59" s="57"/>
      <c r="T59" s="19"/>
      <c r="U59" s="56">
        <f t="shared" si="1"/>
        <v>35800</v>
      </c>
      <c r="V59" s="73" t="s">
        <v>486</v>
      </c>
    </row>
    <row r="60" spans="1:22" ht="90" customHeight="1">
      <c r="A60" s="99"/>
      <c r="B60" s="102"/>
      <c r="C60" s="99"/>
      <c r="D60" s="111"/>
      <c r="E60" s="26"/>
      <c r="F60" s="26"/>
      <c r="G60" s="99"/>
      <c r="H60" s="63" t="s">
        <v>111</v>
      </c>
      <c r="I60" s="63" t="s">
        <v>343</v>
      </c>
      <c r="J60" s="15">
        <v>1</v>
      </c>
      <c r="K60" s="15"/>
      <c r="L60" s="99"/>
      <c r="M60" s="99"/>
      <c r="N60" s="80"/>
      <c r="O60" s="63" t="s">
        <v>111</v>
      </c>
      <c r="P60" s="71">
        <f t="shared" si="0"/>
        <v>0</v>
      </c>
      <c r="Q60" s="19"/>
      <c r="R60" s="19"/>
      <c r="S60" s="57"/>
      <c r="T60" s="19"/>
      <c r="U60" s="56">
        <f t="shared" si="1"/>
        <v>0</v>
      </c>
      <c r="V60" s="73" t="s">
        <v>486</v>
      </c>
    </row>
    <row r="61" spans="1:22" ht="67.5" customHeight="1">
      <c r="A61" s="99"/>
      <c r="B61" s="102"/>
      <c r="C61" s="99"/>
      <c r="D61" s="111"/>
      <c r="E61" s="26"/>
      <c r="F61" s="26"/>
      <c r="G61" s="99"/>
      <c r="H61" s="63" t="s">
        <v>112</v>
      </c>
      <c r="I61" s="63" t="s">
        <v>345</v>
      </c>
      <c r="J61" s="17">
        <v>6</v>
      </c>
      <c r="K61" s="17"/>
      <c r="L61" s="99"/>
      <c r="M61" s="99"/>
      <c r="N61" s="80"/>
      <c r="O61" s="63" t="s">
        <v>112</v>
      </c>
      <c r="P61" s="71">
        <f t="shared" si="0"/>
        <v>0</v>
      </c>
      <c r="Q61" s="19"/>
      <c r="R61" s="19"/>
      <c r="S61" s="57"/>
      <c r="T61" s="19"/>
      <c r="U61" s="56">
        <f t="shared" si="1"/>
        <v>0</v>
      </c>
      <c r="V61" s="73" t="s">
        <v>486</v>
      </c>
    </row>
    <row r="62" spans="1:22" ht="105">
      <c r="A62" s="99"/>
      <c r="B62" s="102"/>
      <c r="C62" s="99"/>
      <c r="D62" s="112"/>
      <c r="E62" s="26"/>
      <c r="F62" s="26"/>
      <c r="G62" s="99"/>
      <c r="H62" s="63" t="s">
        <v>113</v>
      </c>
      <c r="I62" s="63" t="s">
        <v>346</v>
      </c>
      <c r="J62" s="17">
        <v>1</v>
      </c>
      <c r="K62" s="17"/>
      <c r="L62" s="99"/>
      <c r="M62" s="99"/>
      <c r="N62" s="80"/>
      <c r="O62" s="63" t="s">
        <v>113</v>
      </c>
      <c r="P62" s="71">
        <f t="shared" si="0"/>
        <v>0</v>
      </c>
      <c r="Q62" s="19"/>
      <c r="R62" s="19"/>
      <c r="S62" s="57"/>
      <c r="T62" s="19"/>
      <c r="U62" s="56">
        <f t="shared" si="1"/>
        <v>0</v>
      </c>
      <c r="V62" s="73" t="s">
        <v>486</v>
      </c>
    </row>
    <row r="63" spans="1:22" ht="66" customHeight="1">
      <c r="A63" s="99"/>
      <c r="B63" s="102"/>
      <c r="C63" s="99"/>
      <c r="D63" s="110" t="s">
        <v>47</v>
      </c>
      <c r="E63" s="26"/>
      <c r="F63" s="26"/>
      <c r="G63" s="99"/>
      <c r="H63" s="63" t="s">
        <v>114</v>
      </c>
      <c r="I63" s="63" t="s">
        <v>347</v>
      </c>
      <c r="J63" s="17">
        <v>2</v>
      </c>
      <c r="K63" s="17"/>
      <c r="L63" s="99"/>
      <c r="M63" s="99"/>
      <c r="N63" s="80"/>
      <c r="O63" s="63" t="s">
        <v>114</v>
      </c>
      <c r="P63" s="71">
        <f t="shared" si="0"/>
        <v>0</v>
      </c>
      <c r="Q63" s="19"/>
      <c r="R63" s="19"/>
      <c r="S63" s="57"/>
      <c r="T63" s="19"/>
      <c r="U63" s="56">
        <f t="shared" si="1"/>
        <v>0</v>
      </c>
      <c r="V63" s="73" t="s">
        <v>486</v>
      </c>
    </row>
    <row r="64" spans="1:22" ht="105">
      <c r="A64" s="99"/>
      <c r="B64" s="102"/>
      <c r="C64" s="99"/>
      <c r="D64" s="111"/>
      <c r="E64" s="26"/>
      <c r="F64" s="26"/>
      <c r="G64" s="99"/>
      <c r="H64" s="63" t="s">
        <v>115</v>
      </c>
      <c r="I64" s="63" t="s">
        <v>348</v>
      </c>
      <c r="J64" s="17">
        <v>3</v>
      </c>
      <c r="K64" s="17"/>
      <c r="L64" s="99"/>
      <c r="M64" s="99"/>
      <c r="N64" s="80"/>
      <c r="O64" s="63" t="s">
        <v>115</v>
      </c>
      <c r="P64" s="71">
        <f t="shared" si="0"/>
        <v>0</v>
      </c>
      <c r="Q64" s="19"/>
      <c r="R64" s="19"/>
      <c r="S64" s="57"/>
      <c r="T64" s="19"/>
      <c r="U64" s="56">
        <f t="shared" si="1"/>
        <v>0</v>
      </c>
      <c r="V64" s="73" t="s">
        <v>486</v>
      </c>
    </row>
    <row r="65" spans="1:22" ht="115.5" customHeight="1">
      <c r="A65" s="100"/>
      <c r="B65" s="103"/>
      <c r="C65" s="100"/>
      <c r="D65" s="111"/>
      <c r="E65" s="26"/>
      <c r="F65" s="26"/>
      <c r="G65" s="100"/>
      <c r="H65" s="63" t="s">
        <v>116</v>
      </c>
      <c r="I65" s="63" t="s">
        <v>349</v>
      </c>
      <c r="J65" s="17">
        <v>3</v>
      </c>
      <c r="K65" s="17"/>
      <c r="L65" s="100"/>
      <c r="M65" s="100"/>
      <c r="N65" s="81"/>
      <c r="O65" s="63" t="s">
        <v>116</v>
      </c>
      <c r="P65" s="71">
        <f t="shared" si="0"/>
        <v>0</v>
      </c>
      <c r="Q65" s="19"/>
      <c r="R65" s="19"/>
      <c r="S65" s="57"/>
      <c r="T65" s="19"/>
      <c r="U65" s="56">
        <f t="shared" si="1"/>
        <v>0</v>
      </c>
      <c r="V65" s="73" t="s">
        <v>486</v>
      </c>
    </row>
    <row r="66" spans="1:24" s="24" customFormat="1" ht="15">
      <c r="A66" s="68"/>
      <c r="B66" s="25"/>
      <c r="C66" s="68"/>
      <c r="D66" s="22"/>
      <c r="E66" s="30"/>
      <c r="F66" s="30"/>
      <c r="G66" s="68"/>
      <c r="H66" s="22"/>
      <c r="I66" s="22"/>
      <c r="J66" s="39"/>
      <c r="K66" s="39"/>
      <c r="L66" s="68"/>
      <c r="M66" s="68"/>
      <c r="N66" s="39"/>
      <c r="O66" s="22"/>
      <c r="P66" s="72">
        <f t="shared" si="0"/>
        <v>321965</v>
      </c>
      <c r="Q66" s="23">
        <f>SUM(Q48:Q65)</f>
        <v>215971</v>
      </c>
      <c r="R66" s="23">
        <f>SUM(R48:R65)</f>
        <v>105994</v>
      </c>
      <c r="S66" s="27"/>
      <c r="T66" s="23">
        <f>SUM(T48:T65)</f>
        <v>0</v>
      </c>
      <c r="U66" s="58">
        <f t="shared" si="1"/>
        <v>321965</v>
      </c>
      <c r="V66" s="73"/>
      <c r="W66" s="59"/>
      <c r="X66" s="59"/>
    </row>
    <row r="67" spans="1:22" ht="89.25" customHeight="1">
      <c r="A67" s="98">
        <v>2.05</v>
      </c>
      <c r="B67" s="116" t="s">
        <v>27</v>
      </c>
      <c r="C67" s="98">
        <v>2.05</v>
      </c>
      <c r="D67" s="113" t="s">
        <v>48</v>
      </c>
      <c r="E67" s="26"/>
      <c r="F67" s="26"/>
      <c r="G67" s="98">
        <v>2.05</v>
      </c>
      <c r="H67" s="63" t="s">
        <v>117</v>
      </c>
      <c r="I67" s="63" t="s">
        <v>350</v>
      </c>
      <c r="J67" s="17">
        <v>12</v>
      </c>
      <c r="K67" s="17"/>
      <c r="L67" s="98" t="s">
        <v>492</v>
      </c>
      <c r="M67" s="98" t="s">
        <v>460</v>
      </c>
      <c r="N67" s="76" t="s">
        <v>474</v>
      </c>
      <c r="O67" s="63" t="s">
        <v>117</v>
      </c>
      <c r="P67" s="71">
        <f t="shared" si="0"/>
        <v>2000</v>
      </c>
      <c r="Q67" s="19">
        <v>2000</v>
      </c>
      <c r="R67" s="19"/>
      <c r="S67" s="57"/>
      <c r="T67" s="19"/>
      <c r="U67" s="56">
        <f t="shared" si="1"/>
        <v>2000</v>
      </c>
      <c r="V67" s="73" t="s">
        <v>486</v>
      </c>
    </row>
    <row r="68" spans="1:22" ht="89.25">
      <c r="A68" s="99"/>
      <c r="B68" s="102"/>
      <c r="C68" s="99"/>
      <c r="D68" s="114"/>
      <c r="E68" s="26"/>
      <c r="F68" s="26"/>
      <c r="G68" s="99"/>
      <c r="H68" s="63" t="s">
        <v>118</v>
      </c>
      <c r="I68" s="63" t="s">
        <v>351</v>
      </c>
      <c r="J68" s="17">
        <v>30</v>
      </c>
      <c r="K68" s="17"/>
      <c r="L68" s="99"/>
      <c r="M68" s="99"/>
      <c r="N68" s="77"/>
      <c r="O68" s="63" t="s">
        <v>118</v>
      </c>
      <c r="P68" s="71">
        <f t="shared" si="0"/>
        <v>2000</v>
      </c>
      <c r="Q68" s="19">
        <v>2000</v>
      </c>
      <c r="R68" s="19"/>
      <c r="S68" s="57"/>
      <c r="T68" s="19"/>
      <c r="U68" s="56">
        <f t="shared" si="1"/>
        <v>2000</v>
      </c>
      <c r="V68" s="73" t="s">
        <v>486</v>
      </c>
    </row>
    <row r="69" spans="1:22" ht="102" customHeight="1">
      <c r="A69" s="99"/>
      <c r="B69" s="102"/>
      <c r="C69" s="99"/>
      <c r="D69" s="114"/>
      <c r="E69" s="26"/>
      <c r="F69" s="26"/>
      <c r="G69" s="99"/>
      <c r="H69" s="63" t="s">
        <v>119</v>
      </c>
      <c r="I69" s="63" t="s">
        <v>352</v>
      </c>
      <c r="J69" s="15">
        <v>0</v>
      </c>
      <c r="K69" s="15"/>
      <c r="L69" s="99"/>
      <c r="M69" s="99"/>
      <c r="N69" s="77"/>
      <c r="O69" s="63" t="s">
        <v>119</v>
      </c>
      <c r="P69" s="71">
        <f t="shared" si="0"/>
        <v>4000</v>
      </c>
      <c r="Q69" s="19">
        <f>2000+2000</f>
        <v>4000</v>
      </c>
      <c r="R69" s="19"/>
      <c r="S69" s="57"/>
      <c r="T69" s="19"/>
      <c r="U69" s="56">
        <f t="shared" si="1"/>
        <v>4000</v>
      </c>
      <c r="V69" s="73" t="s">
        <v>486</v>
      </c>
    </row>
    <row r="70" spans="1:22" ht="112.5" customHeight="1">
      <c r="A70" s="99"/>
      <c r="B70" s="102"/>
      <c r="C70" s="99"/>
      <c r="D70" s="114"/>
      <c r="E70" s="26"/>
      <c r="F70" s="26"/>
      <c r="G70" s="99"/>
      <c r="H70" s="63" t="s">
        <v>120</v>
      </c>
      <c r="I70" s="63" t="s">
        <v>353</v>
      </c>
      <c r="J70" s="15">
        <v>0.15</v>
      </c>
      <c r="K70" s="15"/>
      <c r="L70" s="99"/>
      <c r="M70" s="99"/>
      <c r="N70" s="77"/>
      <c r="O70" s="63" t="s">
        <v>120</v>
      </c>
      <c r="P70" s="71">
        <f t="shared" si="0"/>
        <v>9000</v>
      </c>
      <c r="Q70" s="19">
        <v>9000</v>
      </c>
      <c r="R70" s="19"/>
      <c r="S70" s="57"/>
      <c r="T70" s="19"/>
      <c r="U70" s="56">
        <f t="shared" si="1"/>
        <v>9000</v>
      </c>
      <c r="V70" s="73" t="s">
        <v>486</v>
      </c>
    </row>
    <row r="71" spans="1:22" ht="81.75" customHeight="1">
      <c r="A71" s="99"/>
      <c r="B71" s="102"/>
      <c r="C71" s="99"/>
      <c r="D71" s="114"/>
      <c r="E71" s="26"/>
      <c r="F71" s="26"/>
      <c r="G71" s="99"/>
      <c r="H71" s="63" t="s">
        <v>446</v>
      </c>
      <c r="I71" s="63" t="s">
        <v>445</v>
      </c>
      <c r="J71" s="16">
        <v>0.5</v>
      </c>
      <c r="K71" s="16"/>
      <c r="L71" s="99"/>
      <c r="M71" s="99"/>
      <c r="N71" s="77"/>
      <c r="O71" s="63" t="s">
        <v>446</v>
      </c>
      <c r="P71" s="71">
        <f t="shared" si="0"/>
        <v>2000</v>
      </c>
      <c r="Q71" s="19">
        <v>2000</v>
      </c>
      <c r="R71" s="19"/>
      <c r="S71" s="57"/>
      <c r="T71" s="19"/>
      <c r="U71" s="56">
        <f t="shared" si="1"/>
        <v>2000</v>
      </c>
      <c r="V71" s="73" t="s">
        <v>486</v>
      </c>
    </row>
    <row r="72" spans="1:22" ht="210">
      <c r="A72" s="99"/>
      <c r="B72" s="102"/>
      <c r="C72" s="99"/>
      <c r="D72" s="114"/>
      <c r="E72" s="26"/>
      <c r="F72" s="26"/>
      <c r="G72" s="99"/>
      <c r="H72" s="63" t="s">
        <v>121</v>
      </c>
      <c r="I72" s="63" t="s">
        <v>354</v>
      </c>
      <c r="J72" s="17">
        <v>6</v>
      </c>
      <c r="K72" s="17"/>
      <c r="L72" s="99"/>
      <c r="M72" s="99"/>
      <c r="N72" s="77"/>
      <c r="O72" s="63" t="s">
        <v>121</v>
      </c>
      <c r="P72" s="71">
        <f t="shared" si="0"/>
        <v>1000</v>
      </c>
      <c r="Q72" s="19">
        <v>1000</v>
      </c>
      <c r="R72" s="19"/>
      <c r="S72" s="57"/>
      <c r="T72" s="19"/>
      <c r="U72" s="56">
        <f t="shared" si="1"/>
        <v>1000</v>
      </c>
      <c r="V72" s="73" t="s">
        <v>486</v>
      </c>
    </row>
    <row r="73" spans="1:22" ht="180">
      <c r="A73" s="99"/>
      <c r="B73" s="102"/>
      <c r="C73" s="99"/>
      <c r="D73" s="114"/>
      <c r="E73" s="26"/>
      <c r="F73" s="26"/>
      <c r="G73" s="99"/>
      <c r="H73" s="63" t="s">
        <v>122</v>
      </c>
      <c r="I73" s="63" t="s">
        <v>355</v>
      </c>
      <c r="J73" s="17">
        <v>6</v>
      </c>
      <c r="K73" s="17"/>
      <c r="L73" s="99"/>
      <c r="M73" s="99"/>
      <c r="N73" s="77"/>
      <c r="O73" s="63" t="s">
        <v>122</v>
      </c>
      <c r="P73" s="71">
        <f t="shared" si="0"/>
        <v>7000</v>
      </c>
      <c r="Q73" s="19">
        <v>7000</v>
      </c>
      <c r="R73" s="19"/>
      <c r="S73" s="57"/>
      <c r="T73" s="19"/>
      <c r="U73" s="56">
        <f t="shared" si="1"/>
        <v>7000</v>
      </c>
      <c r="V73" s="73" t="s">
        <v>486</v>
      </c>
    </row>
    <row r="74" spans="1:22" ht="89.25" customHeight="1">
      <c r="A74" s="99"/>
      <c r="B74" s="102"/>
      <c r="C74" s="99"/>
      <c r="D74" s="114"/>
      <c r="E74" s="26"/>
      <c r="F74" s="26"/>
      <c r="G74" s="99"/>
      <c r="H74" s="63" t="s">
        <v>123</v>
      </c>
      <c r="I74" s="63" t="s">
        <v>356</v>
      </c>
      <c r="J74" s="17">
        <v>6</v>
      </c>
      <c r="K74" s="17"/>
      <c r="L74" s="99"/>
      <c r="M74" s="99"/>
      <c r="N74" s="77"/>
      <c r="O74" s="63" t="s">
        <v>123</v>
      </c>
      <c r="P74" s="71">
        <f t="shared" si="0"/>
        <v>1000</v>
      </c>
      <c r="Q74" s="19">
        <v>1000</v>
      </c>
      <c r="R74" s="19"/>
      <c r="S74" s="57"/>
      <c r="T74" s="19"/>
      <c r="U74" s="56">
        <f t="shared" si="1"/>
        <v>1000</v>
      </c>
      <c r="V74" s="73" t="s">
        <v>486</v>
      </c>
    </row>
    <row r="75" spans="1:22" ht="135">
      <c r="A75" s="99"/>
      <c r="B75" s="102"/>
      <c r="C75" s="99"/>
      <c r="D75" s="114"/>
      <c r="E75" s="26"/>
      <c r="F75" s="26"/>
      <c r="G75" s="99"/>
      <c r="H75" s="63" t="s">
        <v>124</v>
      </c>
      <c r="I75" s="63" t="s">
        <v>357</v>
      </c>
      <c r="J75" s="17">
        <v>3</v>
      </c>
      <c r="K75" s="17"/>
      <c r="L75" s="99"/>
      <c r="M75" s="99"/>
      <c r="N75" s="77"/>
      <c r="O75" s="63" t="s">
        <v>124</v>
      </c>
      <c r="P75" s="71">
        <f t="shared" si="0"/>
        <v>0</v>
      </c>
      <c r="Q75" s="19"/>
      <c r="R75" s="19"/>
      <c r="S75" s="57"/>
      <c r="T75" s="19"/>
      <c r="U75" s="56">
        <f t="shared" si="1"/>
        <v>0</v>
      </c>
      <c r="V75" s="73" t="s">
        <v>486</v>
      </c>
    </row>
    <row r="76" spans="1:22" ht="270">
      <c r="A76" s="99"/>
      <c r="B76" s="102"/>
      <c r="C76" s="99"/>
      <c r="D76" s="114"/>
      <c r="E76" s="26"/>
      <c r="F76" s="26"/>
      <c r="G76" s="99"/>
      <c r="H76" s="63" t="s">
        <v>125</v>
      </c>
      <c r="I76" s="63" t="s">
        <v>358</v>
      </c>
      <c r="J76" s="17">
        <v>3</v>
      </c>
      <c r="K76" s="17"/>
      <c r="L76" s="99"/>
      <c r="M76" s="99"/>
      <c r="N76" s="77"/>
      <c r="O76" s="63" t="s">
        <v>125</v>
      </c>
      <c r="P76" s="71">
        <f t="shared" si="0"/>
        <v>0</v>
      </c>
      <c r="Q76" s="19"/>
      <c r="R76" s="19"/>
      <c r="S76" s="57"/>
      <c r="T76" s="19"/>
      <c r="U76" s="56">
        <f t="shared" si="1"/>
        <v>0</v>
      </c>
      <c r="V76" s="73" t="s">
        <v>486</v>
      </c>
    </row>
    <row r="77" spans="1:22" ht="84" customHeight="1">
      <c r="A77" s="99"/>
      <c r="B77" s="102"/>
      <c r="C77" s="99"/>
      <c r="D77" s="114"/>
      <c r="E77" s="26"/>
      <c r="F77" s="26"/>
      <c r="G77" s="99"/>
      <c r="H77" s="63" t="s">
        <v>126</v>
      </c>
      <c r="I77" s="63" t="s">
        <v>359</v>
      </c>
      <c r="J77" s="15">
        <v>1</v>
      </c>
      <c r="K77" s="15"/>
      <c r="L77" s="99"/>
      <c r="M77" s="99"/>
      <c r="N77" s="77"/>
      <c r="O77" s="63" t="s">
        <v>126</v>
      </c>
      <c r="P77" s="71">
        <f t="shared" si="0"/>
        <v>3000</v>
      </c>
      <c r="Q77" s="19">
        <v>3000</v>
      </c>
      <c r="R77" s="19"/>
      <c r="S77" s="57"/>
      <c r="T77" s="19"/>
      <c r="U77" s="56">
        <f t="shared" si="1"/>
        <v>3000</v>
      </c>
      <c r="V77" s="73" t="s">
        <v>486</v>
      </c>
    </row>
    <row r="78" spans="1:22" ht="55.5" customHeight="1">
      <c r="A78" s="99"/>
      <c r="B78" s="102"/>
      <c r="C78" s="99"/>
      <c r="D78" s="114"/>
      <c r="E78" s="26"/>
      <c r="F78" s="26"/>
      <c r="G78" s="99"/>
      <c r="H78" s="63" t="s">
        <v>127</v>
      </c>
      <c r="I78" s="63" t="s">
        <v>360</v>
      </c>
      <c r="J78" s="17">
        <v>1</v>
      </c>
      <c r="K78" s="17"/>
      <c r="L78" s="99"/>
      <c r="M78" s="99"/>
      <c r="N78" s="77"/>
      <c r="O78" s="63" t="s">
        <v>127</v>
      </c>
      <c r="P78" s="71">
        <f t="shared" si="0"/>
        <v>0</v>
      </c>
      <c r="Q78" s="19"/>
      <c r="R78" s="19"/>
      <c r="S78" s="57"/>
      <c r="T78" s="19"/>
      <c r="U78" s="56">
        <f t="shared" si="1"/>
        <v>0</v>
      </c>
      <c r="V78" s="73" t="s">
        <v>486</v>
      </c>
    </row>
    <row r="79" spans="1:22" ht="46.5" customHeight="1">
      <c r="A79" s="99"/>
      <c r="B79" s="102"/>
      <c r="C79" s="99"/>
      <c r="D79" s="115"/>
      <c r="E79" s="26"/>
      <c r="F79" s="26"/>
      <c r="G79" s="99"/>
      <c r="H79" s="63" t="s">
        <v>128</v>
      </c>
      <c r="I79" s="63" t="s">
        <v>361</v>
      </c>
      <c r="J79" s="17">
        <v>9</v>
      </c>
      <c r="K79" s="17"/>
      <c r="L79" s="99"/>
      <c r="M79" s="99"/>
      <c r="N79" s="77"/>
      <c r="O79" s="63" t="s">
        <v>128</v>
      </c>
      <c r="P79" s="71">
        <f aca="true" t="shared" si="2" ref="P79:P142">+U79</f>
        <v>0</v>
      </c>
      <c r="Q79" s="19"/>
      <c r="R79" s="19"/>
      <c r="S79" s="57"/>
      <c r="T79" s="19"/>
      <c r="U79" s="56">
        <f aca="true" t="shared" si="3" ref="U79:U142">+Q79+R79+S79+T79</f>
        <v>0</v>
      </c>
      <c r="V79" s="73" t="s">
        <v>486</v>
      </c>
    </row>
    <row r="80" spans="1:22" ht="76.5" customHeight="1">
      <c r="A80" s="99"/>
      <c r="B80" s="102"/>
      <c r="C80" s="99"/>
      <c r="D80" s="110" t="s">
        <v>49</v>
      </c>
      <c r="E80" s="26"/>
      <c r="F80" s="26"/>
      <c r="G80" s="99"/>
      <c r="H80" s="63" t="s">
        <v>129</v>
      </c>
      <c r="I80" s="63" t="s">
        <v>362</v>
      </c>
      <c r="J80" s="17">
        <v>3</v>
      </c>
      <c r="K80" s="17"/>
      <c r="L80" s="99"/>
      <c r="M80" s="99"/>
      <c r="N80" s="77"/>
      <c r="O80" s="63" t="s">
        <v>129</v>
      </c>
      <c r="P80" s="71">
        <f t="shared" si="2"/>
        <v>30000</v>
      </c>
      <c r="Q80" s="19"/>
      <c r="R80" s="19"/>
      <c r="S80" s="57"/>
      <c r="T80" s="19">
        <v>30000</v>
      </c>
      <c r="U80" s="56">
        <f t="shared" si="3"/>
        <v>30000</v>
      </c>
      <c r="V80" s="73" t="s">
        <v>486</v>
      </c>
    </row>
    <row r="81" spans="1:22" ht="195">
      <c r="A81" s="99"/>
      <c r="B81" s="102"/>
      <c r="C81" s="99"/>
      <c r="D81" s="111"/>
      <c r="E81" s="26"/>
      <c r="F81" s="26"/>
      <c r="G81" s="99"/>
      <c r="H81" s="63" t="s">
        <v>130</v>
      </c>
      <c r="I81" s="63" t="s">
        <v>343</v>
      </c>
      <c r="J81" s="15">
        <v>0.6</v>
      </c>
      <c r="K81" s="15"/>
      <c r="L81" s="99"/>
      <c r="M81" s="99"/>
      <c r="N81" s="77"/>
      <c r="O81" s="63" t="s">
        <v>130</v>
      </c>
      <c r="P81" s="71">
        <f t="shared" si="2"/>
        <v>10000</v>
      </c>
      <c r="Q81" s="19">
        <v>10000</v>
      </c>
      <c r="R81" s="19"/>
      <c r="S81" s="57"/>
      <c r="T81" s="19"/>
      <c r="U81" s="56">
        <f t="shared" si="3"/>
        <v>10000</v>
      </c>
      <c r="V81" s="73" t="s">
        <v>486</v>
      </c>
    </row>
    <row r="82" spans="1:22" ht="255">
      <c r="A82" s="99"/>
      <c r="B82" s="102"/>
      <c r="C82" s="99"/>
      <c r="D82" s="111"/>
      <c r="E82" s="26"/>
      <c r="F82" s="26"/>
      <c r="G82" s="99"/>
      <c r="H82" s="63" t="s">
        <v>131</v>
      </c>
      <c r="I82" s="63" t="s">
        <v>363</v>
      </c>
      <c r="J82" s="17">
        <v>3</v>
      </c>
      <c r="K82" s="17"/>
      <c r="L82" s="99"/>
      <c r="M82" s="99"/>
      <c r="N82" s="77"/>
      <c r="O82" s="63" t="s">
        <v>131</v>
      </c>
      <c r="P82" s="71">
        <f t="shared" si="2"/>
        <v>0</v>
      </c>
      <c r="Q82" s="19"/>
      <c r="R82" s="19"/>
      <c r="S82" s="57"/>
      <c r="T82" s="19"/>
      <c r="U82" s="56">
        <f t="shared" si="3"/>
        <v>0</v>
      </c>
      <c r="V82" s="73" t="s">
        <v>486</v>
      </c>
    </row>
    <row r="83" spans="1:22" ht="165">
      <c r="A83" s="99"/>
      <c r="B83" s="102"/>
      <c r="C83" s="99"/>
      <c r="D83" s="112"/>
      <c r="E83" s="26"/>
      <c r="F83" s="26"/>
      <c r="G83" s="99"/>
      <c r="H83" s="63" t="s">
        <v>132</v>
      </c>
      <c r="I83" s="63" t="s">
        <v>364</v>
      </c>
      <c r="J83" s="17">
        <v>1</v>
      </c>
      <c r="K83" s="17"/>
      <c r="L83" s="99"/>
      <c r="M83" s="99"/>
      <c r="N83" s="77"/>
      <c r="O83" s="63" t="s">
        <v>132</v>
      </c>
      <c r="P83" s="71">
        <f t="shared" si="2"/>
        <v>0</v>
      </c>
      <c r="Q83" s="19"/>
      <c r="R83" s="19"/>
      <c r="S83" s="57"/>
      <c r="T83" s="19"/>
      <c r="U83" s="56">
        <f t="shared" si="3"/>
        <v>0</v>
      </c>
      <c r="V83" s="73" t="s">
        <v>486</v>
      </c>
    </row>
    <row r="84" spans="1:22" ht="82.5" customHeight="1">
      <c r="A84" s="99"/>
      <c r="B84" s="102"/>
      <c r="C84" s="99"/>
      <c r="D84" s="110" t="s">
        <v>50</v>
      </c>
      <c r="E84" s="26"/>
      <c r="F84" s="26"/>
      <c r="G84" s="99"/>
      <c r="H84" s="63" t="s">
        <v>133</v>
      </c>
      <c r="I84" s="63" t="s">
        <v>365</v>
      </c>
      <c r="J84" s="15">
        <v>0.7</v>
      </c>
      <c r="K84" s="15"/>
      <c r="L84" s="99"/>
      <c r="M84" s="99"/>
      <c r="N84" s="77"/>
      <c r="O84" s="63" t="s">
        <v>133</v>
      </c>
      <c r="P84" s="71">
        <f t="shared" si="2"/>
        <v>3000</v>
      </c>
      <c r="Q84" s="19">
        <v>3000</v>
      </c>
      <c r="R84" s="19"/>
      <c r="S84" s="57"/>
      <c r="T84" s="19"/>
      <c r="U84" s="56">
        <f t="shared" si="3"/>
        <v>3000</v>
      </c>
      <c r="V84" s="73" t="s">
        <v>486</v>
      </c>
    </row>
    <row r="85" spans="1:22" ht="103.5" customHeight="1">
      <c r="A85" s="99"/>
      <c r="B85" s="102"/>
      <c r="C85" s="99"/>
      <c r="D85" s="111"/>
      <c r="E85" s="26"/>
      <c r="F85" s="26"/>
      <c r="G85" s="99"/>
      <c r="H85" s="63" t="s">
        <v>134</v>
      </c>
      <c r="I85" s="63" t="s">
        <v>366</v>
      </c>
      <c r="J85" s="17">
        <v>3</v>
      </c>
      <c r="K85" s="17"/>
      <c r="L85" s="99"/>
      <c r="M85" s="99"/>
      <c r="N85" s="77"/>
      <c r="O85" s="63" t="s">
        <v>134</v>
      </c>
      <c r="P85" s="71">
        <f t="shared" si="2"/>
        <v>0</v>
      </c>
      <c r="Q85" s="19"/>
      <c r="R85" s="19"/>
      <c r="S85" s="57"/>
      <c r="T85" s="19"/>
      <c r="U85" s="56">
        <f t="shared" si="3"/>
        <v>0</v>
      </c>
      <c r="V85" s="73" t="s">
        <v>486</v>
      </c>
    </row>
    <row r="86" spans="1:22" ht="102" customHeight="1">
      <c r="A86" s="99"/>
      <c r="B86" s="102"/>
      <c r="C86" s="99"/>
      <c r="D86" s="112"/>
      <c r="E86" s="26"/>
      <c r="F86" s="26"/>
      <c r="G86" s="99"/>
      <c r="H86" s="63" t="s">
        <v>135</v>
      </c>
      <c r="I86" s="63" t="s">
        <v>358</v>
      </c>
      <c r="J86" s="17">
        <v>3</v>
      </c>
      <c r="K86" s="17"/>
      <c r="L86" s="99"/>
      <c r="M86" s="99"/>
      <c r="N86" s="77"/>
      <c r="O86" s="63" t="s">
        <v>135</v>
      </c>
      <c r="P86" s="71">
        <f t="shared" si="2"/>
        <v>0</v>
      </c>
      <c r="Q86" s="19"/>
      <c r="R86" s="19"/>
      <c r="S86" s="57"/>
      <c r="T86" s="19"/>
      <c r="U86" s="56">
        <f t="shared" si="3"/>
        <v>0</v>
      </c>
      <c r="V86" s="73" t="s">
        <v>486</v>
      </c>
    </row>
    <row r="87" spans="1:22" ht="105">
      <c r="A87" s="99"/>
      <c r="B87" s="102"/>
      <c r="C87" s="99"/>
      <c r="D87" s="110" t="s">
        <v>51</v>
      </c>
      <c r="E87" s="26"/>
      <c r="F87" s="26"/>
      <c r="G87" s="99"/>
      <c r="H87" s="63" t="s">
        <v>136</v>
      </c>
      <c r="I87" s="63" t="s">
        <v>367</v>
      </c>
      <c r="J87" s="15">
        <v>1</v>
      </c>
      <c r="K87" s="15"/>
      <c r="L87" s="99"/>
      <c r="M87" s="99"/>
      <c r="N87" s="77"/>
      <c r="O87" s="63" t="s">
        <v>136</v>
      </c>
      <c r="P87" s="71">
        <f t="shared" si="2"/>
        <v>0</v>
      </c>
      <c r="Q87" s="19"/>
      <c r="R87" s="19"/>
      <c r="S87" s="57"/>
      <c r="T87" s="19"/>
      <c r="U87" s="56">
        <f t="shared" si="3"/>
        <v>0</v>
      </c>
      <c r="V87" s="73" t="s">
        <v>486</v>
      </c>
    </row>
    <row r="88" spans="1:22" ht="105">
      <c r="A88" s="99"/>
      <c r="B88" s="102"/>
      <c r="C88" s="99"/>
      <c r="D88" s="111"/>
      <c r="E88" s="26"/>
      <c r="F88" s="26"/>
      <c r="G88" s="99"/>
      <c r="H88" s="63" t="s">
        <v>137</v>
      </c>
      <c r="I88" s="63" t="s">
        <v>368</v>
      </c>
      <c r="J88" s="15">
        <v>1</v>
      </c>
      <c r="K88" s="15"/>
      <c r="L88" s="99"/>
      <c r="M88" s="99"/>
      <c r="N88" s="77"/>
      <c r="O88" s="63" t="s">
        <v>137</v>
      </c>
      <c r="P88" s="71">
        <f t="shared" si="2"/>
        <v>0</v>
      </c>
      <c r="Q88" s="19"/>
      <c r="R88" s="19"/>
      <c r="S88" s="57"/>
      <c r="T88" s="19"/>
      <c r="U88" s="56">
        <f t="shared" si="3"/>
        <v>0</v>
      </c>
      <c r="V88" s="73" t="s">
        <v>486</v>
      </c>
    </row>
    <row r="89" spans="1:22" ht="90">
      <c r="A89" s="99"/>
      <c r="B89" s="102"/>
      <c r="C89" s="99"/>
      <c r="D89" s="111"/>
      <c r="E89" s="26"/>
      <c r="F89" s="26"/>
      <c r="G89" s="99"/>
      <c r="H89" s="63" t="s">
        <v>138</v>
      </c>
      <c r="I89" s="63" t="s">
        <v>369</v>
      </c>
      <c r="J89" s="17">
        <v>1</v>
      </c>
      <c r="K89" s="17"/>
      <c r="L89" s="99"/>
      <c r="M89" s="99"/>
      <c r="N89" s="77"/>
      <c r="O89" s="63" t="s">
        <v>138</v>
      </c>
      <c r="P89" s="71">
        <f t="shared" si="2"/>
        <v>1000</v>
      </c>
      <c r="Q89" s="19">
        <v>1000</v>
      </c>
      <c r="R89" s="19"/>
      <c r="S89" s="57"/>
      <c r="T89" s="19"/>
      <c r="U89" s="56">
        <f t="shared" si="3"/>
        <v>1000</v>
      </c>
      <c r="V89" s="73" t="s">
        <v>486</v>
      </c>
    </row>
    <row r="90" spans="1:22" ht="52.5" customHeight="1">
      <c r="A90" s="99"/>
      <c r="B90" s="102"/>
      <c r="C90" s="99"/>
      <c r="D90" s="111"/>
      <c r="E90" s="26"/>
      <c r="F90" s="26"/>
      <c r="G90" s="99"/>
      <c r="H90" s="63" t="s">
        <v>139</v>
      </c>
      <c r="I90" s="63" t="s">
        <v>370</v>
      </c>
      <c r="J90" s="15">
        <v>1</v>
      </c>
      <c r="K90" s="15"/>
      <c r="L90" s="99"/>
      <c r="M90" s="99"/>
      <c r="N90" s="77"/>
      <c r="O90" s="63" t="s">
        <v>139</v>
      </c>
      <c r="P90" s="71">
        <f t="shared" si="2"/>
        <v>0</v>
      </c>
      <c r="Q90" s="19"/>
      <c r="R90" s="19"/>
      <c r="S90" s="57"/>
      <c r="T90" s="19"/>
      <c r="U90" s="56">
        <f t="shared" si="3"/>
        <v>0</v>
      </c>
      <c r="V90" s="73" t="s">
        <v>486</v>
      </c>
    </row>
    <row r="91" spans="1:22" ht="89.25">
      <c r="A91" s="99"/>
      <c r="B91" s="102"/>
      <c r="C91" s="99"/>
      <c r="D91" s="111"/>
      <c r="E91" s="26"/>
      <c r="F91" s="26"/>
      <c r="G91" s="99"/>
      <c r="H91" s="63" t="s">
        <v>140</v>
      </c>
      <c r="I91" s="63" t="s">
        <v>371</v>
      </c>
      <c r="J91" s="15">
        <v>1</v>
      </c>
      <c r="K91" s="15"/>
      <c r="L91" s="99"/>
      <c r="M91" s="99"/>
      <c r="N91" s="77"/>
      <c r="O91" s="63" t="s">
        <v>140</v>
      </c>
      <c r="P91" s="71">
        <f t="shared" si="2"/>
        <v>1000</v>
      </c>
      <c r="Q91" s="19">
        <v>1000</v>
      </c>
      <c r="R91" s="19"/>
      <c r="S91" s="57"/>
      <c r="T91" s="19"/>
      <c r="U91" s="56">
        <f t="shared" si="3"/>
        <v>1000</v>
      </c>
      <c r="V91" s="73" t="s">
        <v>486</v>
      </c>
    </row>
    <row r="92" spans="1:22" ht="49.5" customHeight="1">
      <c r="A92" s="100"/>
      <c r="B92" s="103"/>
      <c r="C92" s="100"/>
      <c r="D92" s="112"/>
      <c r="E92" s="26"/>
      <c r="F92" s="26"/>
      <c r="G92" s="100"/>
      <c r="H92" s="63" t="s">
        <v>141</v>
      </c>
      <c r="I92" s="63" t="s">
        <v>372</v>
      </c>
      <c r="J92" s="15">
        <v>1</v>
      </c>
      <c r="K92" s="15"/>
      <c r="L92" s="100"/>
      <c r="M92" s="100"/>
      <c r="N92" s="78"/>
      <c r="O92" s="63" t="s">
        <v>141</v>
      </c>
      <c r="P92" s="71">
        <f t="shared" si="2"/>
        <v>0</v>
      </c>
      <c r="Q92" s="19"/>
      <c r="R92" s="19"/>
      <c r="S92" s="57"/>
      <c r="T92" s="19"/>
      <c r="U92" s="56">
        <f t="shared" si="3"/>
        <v>0</v>
      </c>
      <c r="V92" s="73" t="s">
        <v>486</v>
      </c>
    </row>
    <row r="93" spans="1:24" s="24" customFormat="1" ht="15">
      <c r="A93" s="68"/>
      <c r="B93" s="22"/>
      <c r="C93" s="68"/>
      <c r="D93" s="22"/>
      <c r="E93" s="30"/>
      <c r="F93" s="30"/>
      <c r="G93" s="68"/>
      <c r="H93" s="22"/>
      <c r="I93" s="22"/>
      <c r="J93" s="39"/>
      <c r="K93" s="39"/>
      <c r="L93" s="68"/>
      <c r="M93" s="68"/>
      <c r="N93" s="39"/>
      <c r="O93" s="22"/>
      <c r="P93" s="72">
        <f t="shared" si="2"/>
        <v>76000</v>
      </c>
      <c r="Q93" s="23">
        <f>SUM(Q67:Q92)</f>
        <v>46000</v>
      </c>
      <c r="R93" s="23">
        <f>SUM(R67:R92)</f>
        <v>0</v>
      </c>
      <c r="S93" s="27"/>
      <c r="T93" s="23">
        <f>SUM(T67:T92)</f>
        <v>30000</v>
      </c>
      <c r="U93" s="58">
        <f t="shared" si="3"/>
        <v>76000</v>
      </c>
      <c r="V93" s="73"/>
      <c r="W93" s="59"/>
      <c r="X93" s="59"/>
    </row>
    <row r="94" spans="1:22" ht="63.75" customHeight="1">
      <c r="A94" s="98">
        <v>2.05</v>
      </c>
      <c r="B94" s="116" t="s">
        <v>28</v>
      </c>
      <c r="C94" s="98">
        <v>2.05</v>
      </c>
      <c r="D94" s="118" t="s">
        <v>52</v>
      </c>
      <c r="E94" s="26"/>
      <c r="F94" s="26"/>
      <c r="G94" s="98">
        <v>2.05</v>
      </c>
      <c r="H94" s="6" t="s">
        <v>142</v>
      </c>
      <c r="I94" s="6" t="s">
        <v>142</v>
      </c>
      <c r="J94" s="15">
        <v>1</v>
      </c>
      <c r="K94" s="15"/>
      <c r="L94" s="98" t="s">
        <v>492</v>
      </c>
      <c r="M94" s="98" t="s">
        <v>460</v>
      </c>
      <c r="N94" s="79" t="s">
        <v>474</v>
      </c>
      <c r="O94" s="6" t="s">
        <v>142</v>
      </c>
      <c r="P94" s="71">
        <f t="shared" si="2"/>
        <v>403420</v>
      </c>
      <c r="Q94" s="19">
        <v>303420</v>
      </c>
      <c r="R94" s="19"/>
      <c r="S94" s="57"/>
      <c r="T94" s="19">
        <v>100000</v>
      </c>
      <c r="U94" s="56">
        <f t="shared" si="3"/>
        <v>403420</v>
      </c>
      <c r="V94" s="73" t="s">
        <v>486</v>
      </c>
    </row>
    <row r="95" spans="1:22" ht="89.25">
      <c r="A95" s="99"/>
      <c r="B95" s="102"/>
      <c r="C95" s="99"/>
      <c r="D95" s="119"/>
      <c r="E95" s="26"/>
      <c r="F95" s="26"/>
      <c r="G95" s="99"/>
      <c r="H95" s="6" t="s">
        <v>143</v>
      </c>
      <c r="I95" s="6" t="s">
        <v>143</v>
      </c>
      <c r="J95" s="15">
        <v>1</v>
      </c>
      <c r="K95" s="15"/>
      <c r="L95" s="99"/>
      <c r="M95" s="99"/>
      <c r="N95" s="80"/>
      <c r="O95" s="6" t="s">
        <v>143</v>
      </c>
      <c r="P95" s="71">
        <f t="shared" si="2"/>
        <v>3250</v>
      </c>
      <c r="Q95" s="19">
        <v>3250</v>
      </c>
      <c r="R95" s="19"/>
      <c r="S95" s="57"/>
      <c r="T95" s="19"/>
      <c r="U95" s="56">
        <f t="shared" si="3"/>
        <v>3250</v>
      </c>
      <c r="V95" s="73" t="s">
        <v>486</v>
      </c>
    </row>
    <row r="96" spans="1:22" ht="51" customHeight="1">
      <c r="A96" s="99"/>
      <c r="B96" s="102"/>
      <c r="C96" s="99"/>
      <c r="D96" s="119"/>
      <c r="E96" s="26"/>
      <c r="F96" s="26"/>
      <c r="G96" s="99"/>
      <c r="H96" s="6" t="s">
        <v>144</v>
      </c>
      <c r="I96" s="6" t="s">
        <v>144</v>
      </c>
      <c r="J96" s="15">
        <v>1</v>
      </c>
      <c r="K96" s="15"/>
      <c r="L96" s="99"/>
      <c r="M96" s="99"/>
      <c r="N96" s="80"/>
      <c r="O96" s="6" t="s">
        <v>144</v>
      </c>
      <c r="P96" s="71">
        <f t="shared" si="2"/>
        <v>0</v>
      </c>
      <c r="Q96" s="19"/>
      <c r="R96" s="19"/>
      <c r="S96" s="57"/>
      <c r="T96" s="19"/>
      <c r="U96" s="56">
        <f t="shared" si="3"/>
        <v>0</v>
      </c>
      <c r="V96" s="73" t="s">
        <v>486</v>
      </c>
    </row>
    <row r="97" spans="1:22" ht="105">
      <c r="A97" s="99"/>
      <c r="B97" s="102"/>
      <c r="C97" s="99"/>
      <c r="D97" s="119"/>
      <c r="E97" s="26"/>
      <c r="F97" s="26"/>
      <c r="G97" s="99"/>
      <c r="H97" s="6" t="s">
        <v>145</v>
      </c>
      <c r="I97" s="6" t="s">
        <v>145</v>
      </c>
      <c r="J97" s="15">
        <v>1</v>
      </c>
      <c r="K97" s="15"/>
      <c r="L97" s="99"/>
      <c r="M97" s="99"/>
      <c r="N97" s="80"/>
      <c r="O97" s="6" t="s">
        <v>145</v>
      </c>
      <c r="P97" s="71">
        <f t="shared" si="2"/>
        <v>0</v>
      </c>
      <c r="Q97" s="19"/>
      <c r="R97" s="19"/>
      <c r="S97" s="57"/>
      <c r="T97" s="19"/>
      <c r="U97" s="56">
        <f t="shared" si="3"/>
        <v>0</v>
      </c>
      <c r="V97" s="73" t="s">
        <v>486</v>
      </c>
    </row>
    <row r="98" spans="1:22" ht="89.25">
      <c r="A98" s="99"/>
      <c r="B98" s="102"/>
      <c r="C98" s="99"/>
      <c r="D98" s="119"/>
      <c r="E98" s="26"/>
      <c r="F98" s="26"/>
      <c r="G98" s="99"/>
      <c r="H98" s="6" t="s">
        <v>146</v>
      </c>
      <c r="I98" s="6" t="s">
        <v>146</v>
      </c>
      <c r="J98" s="15">
        <v>1</v>
      </c>
      <c r="K98" s="15"/>
      <c r="L98" s="99"/>
      <c r="M98" s="99"/>
      <c r="N98" s="80"/>
      <c r="O98" s="6" t="s">
        <v>146</v>
      </c>
      <c r="P98" s="71">
        <f t="shared" si="2"/>
        <v>0</v>
      </c>
      <c r="Q98" s="19"/>
      <c r="R98" s="19"/>
      <c r="S98" s="57"/>
      <c r="T98" s="19"/>
      <c r="U98" s="56">
        <f t="shared" si="3"/>
        <v>0</v>
      </c>
      <c r="V98" s="73" t="s">
        <v>486</v>
      </c>
    </row>
    <row r="99" spans="1:22" ht="89.25">
      <c r="A99" s="99"/>
      <c r="B99" s="102"/>
      <c r="C99" s="99"/>
      <c r="D99" s="119"/>
      <c r="E99" s="26"/>
      <c r="F99" s="26"/>
      <c r="G99" s="99"/>
      <c r="H99" s="6" t="s">
        <v>147</v>
      </c>
      <c r="I99" s="6" t="s">
        <v>147</v>
      </c>
      <c r="J99" s="15">
        <v>1</v>
      </c>
      <c r="K99" s="15"/>
      <c r="L99" s="99"/>
      <c r="M99" s="99"/>
      <c r="N99" s="80"/>
      <c r="O99" s="6" t="s">
        <v>147</v>
      </c>
      <c r="P99" s="71">
        <f t="shared" si="2"/>
        <v>0</v>
      </c>
      <c r="Q99" s="19"/>
      <c r="R99" s="19"/>
      <c r="S99" s="57"/>
      <c r="T99" s="19"/>
      <c r="U99" s="56">
        <f t="shared" si="3"/>
        <v>0</v>
      </c>
      <c r="V99" s="73" t="s">
        <v>486</v>
      </c>
    </row>
    <row r="100" spans="1:22" ht="89.25">
      <c r="A100" s="99"/>
      <c r="B100" s="102"/>
      <c r="C100" s="99"/>
      <c r="D100" s="119"/>
      <c r="E100" s="26"/>
      <c r="F100" s="26"/>
      <c r="G100" s="99"/>
      <c r="H100" s="6" t="s">
        <v>148</v>
      </c>
      <c r="I100" s="6" t="s">
        <v>148</v>
      </c>
      <c r="J100" s="15">
        <v>1</v>
      </c>
      <c r="K100" s="15"/>
      <c r="L100" s="99"/>
      <c r="M100" s="99"/>
      <c r="N100" s="80"/>
      <c r="O100" s="6" t="s">
        <v>148</v>
      </c>
      <c r="P100" s="71">
        <f t="shared" si="2"/>
        <v>0</v>
      </c>
      <c r="Q100" s="19"/>
      <c r="R100" s="19"/>
      <c r="S100" s="57"/>
      <c r="T100" s="19"/>
      <c r="U100" s="56">
        <f t="shared" si="3"/>
        <v>0</v>
      </c>
      <c r="V100" s="73" t="s">
        <v>486</v>
      </c>
    </row>
    <row r="101" spans="1:22" ht="105">
      <c r="A101" s="99"/>
      <c r="B101" s="102"/>
      <c r="C101" s="99"/>
      <c r="D101" s="119"/>
      <c r="E101" s="26"/>
      <c r="F101" s="26"/>
      <c r="G101" s="99"/>
      <c r="H101" s="6" t="s">
        <v>149</v>
      </c>
      <c r="I101" s="6" t="s">
        <v>149</v>
      </c>
      <c r="J101" s="15">
        <v>1</v>
      </c>
      <c r="K101" s="15"/>
      <c r="L101" s="99"/>
      <c r="M101" s="99"/>
      <c r="N101" s="80"/>
      <c r="O101" s="6" t="s">
        <v>149</v>
      </c>
      <c r="P101" s="71">
        <f t="shared" si="2"/>
        <v>0</v>
      </c>
      <c r="Q101" s="19"/>
      <c r="R101" s="19"/>
      <c r="S101" s="57"/>
      <c r="T101" s="19"/>
      <c r="U101" s="56">
        <f t="shared" si="3"/>
        <v>0</v>
      </c>
      <c r="V101" s="73" t="s">
        <v>486</v>
      </c>
    </row>
    <row r="102" spans="1:22" ht="89.25">
      <c r="A102" s="99"/>
      <c r="B102" s="103"/>
      <c r="C102" s="99"/>
      <c r="D102" s="120"/>
      <c r="E102" s="26"/>
      <c r="F102" s="26"/>
      <c r="G102" s="99"/>
      <c r="H102" s="6" t="s">
        <v>150</v>
      </c>
      <c r="I102" s="6" t="s">
        <v>150</v>
      </c>
      <c r="J102" s="15">
        <v>1</v>
      </c>
      <c r="K102" s="15"/>
      <c r="L102" s="99"/>
      <c r="M102" s="99"/>
      <c r="N102" s="81"/>
      <c r="O102" s="6" t="s">
        <v>150</v>
      </c>
      <c r="P102" s="71">
        <f t="shared" si="2"/>
        <v>0</v>
      </c>
      <c r="Q102" s="19"/>
      <c r="R102" s="19"/>
      <c r="S102" s="57"/>
      <c r="T102" s="19"/>
      <c r="U102" s="56">
        <f t="shared" si="3"/>
        <v>0</v>
      </c>
      <c r="V102" s="73" t="s">
        <v>486</v>
      </c>
    </row>
    <row r="103" spans="1:24" s="24" customFormat="1" ht="15">
      <c r="A103" s="99"/>
      <c r="B103" s="28"/>
      <c r="C103" s="99"/>
      <c r="D103" s="29"/>
      <c r="E103" s="30"/>
      <c r="F103" s="30"/>
      <c r="G103" s="99"/>
      <c r="H103" s="31"/>
      <c r="I103" s="31"/>
      <c r="J103" s="39"/>
      <c r="K103" s="39"/>
      <c r="L103" s="99"/>
      <c r="M103" s="99"/>
      <c r="N103" s="39"/>
      <c r="O103" s="31"/>
      <c r="P103" s="72"/>
      <c r="Q103" s="23"/>
      <c r="R103" s="23"/>
      <c r="S103" s="27"/>
      <c r="T103" s="23"/>
      <c r="U103" s="58"/>
      <c r="V103" s="73"/>
      <c r="W103" s="59"/>
      <c r="X103" s="59"/>
    </row>
    <row r="104" spans="1:22" ht="73.5" customHeight="1">
      <c r="A104" s="99"/>
      <c r="B104" s="116" t="s">
        <v>28</v>
      </c>
      <c r="C104" s="99"/>
      <c r="D104" s="118" t="s">
        <v>53</v>
      </c>
      <c r="E104" s="26"/>
      <c r="F104" s="26"/>
      <c r="G104" s="99"/>
      <c r="H104" s="6" t="s">
        <v>151</v>
      </c>
      <c r="I104" s="6" t="s">
        <v>151</v>
      </c>
      <c r="J104" s="15">
        <v>0.2</v>
      </c>
      <c r="K104" s="15"/>
      <c r="L104" s="99"/>
      <c r="M104" s="99"/>
      <c r="N104" s="79" t="s">
        <v>474</v>
      </c>
      <c r="O104" s="6" t="s">
        <v>151</v>
      </c>
      <c r="P104" s="71">
        <f t="shared" si="2"/>
        <v>300</v>
      </c>
      <c r="Q104" s="19">
        <v>300</v>
      </c>
      <c r="R104" s="19"/>
      <c r="S104" s="57"/>
      <c r="T104" s="19"/>
      <c r="U104" s="56">
        <f t="shared" si="3"/>
        <v>300</v>
      </c>
      <c r="V104" s="73" t="s">
        <v>486</v>
      </c>
    </row>
    <row r="105" spans="1:22" ht="89.25">
      <c r="A105" s="99"/>
      <c r="B105" s="102"/>
      <c r="C105" s="99"/>
      <c r="D105" s="119"/>
      <c r="E105" s="26"/>
      <c r="F105" s="26"/>
      <c r="G105" s="99"/>
      <c r="H105" s="6" t="s">
        <v>152</v>
      </c>
      <c r="I105" s="6" t="s">
        <v>152</v>
      </c>
      <c r="J105" s="17">
        <v>2</v>
      </c>
      <c r="K105" s="17"/>
      <c r="L105" s="99"/>
      <c r="M105" s="99"/>
      <c r="N105" s="80"/>
      <c r="O105" s="6" t="s">
        <v>152</v>
      </c>
      <c r="P105" s="71">
        <f t="shared" si="2"/>
        <v>400</v>
      </c>
      <c r="Q105" s="19">
        <v>400</v>
      </c>
      <c r="R105" s="19"/>
      <c r="S105" s="57"/>
      <c r="T105" s="19"/>
      <c r="U105" s="56">
        <f t="shared" si="3"/>
        <v>400</v>
      </c>
      <c r="V105" s="73" t="s">
        <v>486</v>
      </c>
    </row>
    <row r="106" spans="1:22" ht="69" customHeight="1">
      <c r="A106" s="99"/>
      <c r="B106" s="102"/>
      <c r="C106" s="99"/>
      <c r="D106" s="119"/>
      <c r="E106" s="26"/>
      <c r="F106" s="26"/>
      <c r="G106" s="99"/>
      <c r="H106" s="6" t="s">
        <v>153</v>
      </c>
      <c r="I106" s="6" t="s">
        <v>153</v>
      </c>
      <c r="J106" s="15">
        <v>1</v>
      </c>
      <c r="K106" s="15"/>
      <c r="L106" s="99"/>
      <c r="M106" s="99"/>
      <c r="N106" s="80"/>
      <c r="O106" s="6" t="s">
        <v>153</v>
      </c>
      <c r="P106" s="71">
        <f t="shared" si="2"/>
        <v>0</v>
      </c>
      <c r="Q106" s="19"/>
      <c r="R106" s="19"/>
      <c r="S106" s="57"/>
      <c r="T106" s="19"/>
      <c r="U106" s="56">
        <f t="shared" si="3"/>
        <v>0</v>
      </c>
      <c r="V106" s="73" t="s">
        <v>486</v>
      </c>
    </row>
    <row r="107" spans="1:22" ht="77.25" customHeight="1">
      <c r="A107" s="99"/>
      <c r="B107" s="102"/>
      <c r="C107" s="99"/>
      <c r="D107" s="119"/>
      <c r="E107" s="26"/>
      <c r="F107" s="26"/>
      <c r="G107" s="99"/>
      <c r="H107" s="6" t="s">
        <v>154</v>
      </c>
      <c r="I107" s="6" t="s">
        <v>154</v>
      </c>
      <c r="J107" s="15">
        <v>1</v>
      </c>
      <c r="K107" s="15"/>
      <c r="L107" s="99"/>
      <c r="M107" s="99"/>
      <c r="N107" s="80"/>
      <c r="O107" s="6" t="s">
        <v>154</v>
      </c>
      <c r="P107" s="71">
        <f t="shared" si="2"/>
        <v>11796</v>
      </c>
      <c r="Q107" s="19">
        <v>11796</v>
      </c>
      <c r="R107" s="19"/>
      <c r="S107" s="57"/>
      <c r="T107" s="19"/>
      <c r="U107" s="56">
        <f t="shared" si="3"/>
        <v>11796</v>
      </c>
      <c r="V107" s="73" t="s">
        <v>486</v>
      </c>
    </row>
    <row r="108" spans="1:22" ht="195">
      <c r="A108" s="99"/>
      <c r="B108" s="102"/>
      <c r="C108" s="99"/>
      <c r="D108" s="119"/>
      <c r="E108" s="26"/>
      <c r="F108" s="26"/>
      <c r="G108" s="99"/>
      <c r="H108" s="6" t="s">
        <v>155</v>
      </c>
      <c r="I108" s="6" t="s">
        <v>155</v>
      </c>
      <c r="J108" s="17">
        <v>1</v>
      </c>
      <c r="K108" s="17"/>
      <c r="L108" s="99"/>
      <c r="M108" s="99"/>
      <c r="N108" s="80"/>
      <c r="O108" s="6" t="s">
        <v>155</v>
      </c>
      <c r="P108" s="71">
        <f t="shared" si="2"/>
        <v>0</v>
      </c>
      <c r="Q108" s="19"/>
      <c r="R108" s="19"/>
      <c r="S108" s="57"/>
      <c r="T108" s="19"/>
      <c r="U108" s="56">
        <f t="shared" si="3"/>
        <v>0</v>
      </c>
      <c r="V108" s="73" t="s">
        <v>486</v>
      </c>
    </row>
    <row r="109" spans="1:22" ht="90">
      <c r="A109" s="99"/>
      <c r="B109" s="102"/>
      <c r="C109" s="99"/>
      <c r="D109" s="119"/>
      <c r="E109" s="26"/>
      <c r="F109" s="26"/>
      <c r="G109" s="99"/>
      <c r="H109" s="6" t="s">
        <v>156</v>
      </c>
      <c r="I109" s="6" t="s">
        <v>156</v>
      </c>
      <c r="J109" s="15">
        <v>1</v>
      </c>
      <c r="K109" s="15"/>
      <c r="L109" s="99"/>
      <c r="M109" s="99"/>
      <c r="N109" s="80"/>
      <c r="O109" s="6" t="s">
        <v>156</v>
      </c>
      <c r="P109" s="71">
        <f t="shared" si="2"/>
        <v>0</v>
      </c>
      <c r="Q109" s="19"/>
      <c r="R109" s="19"/>
      <c r="S109" s="57"/>
      <c r="T109" s="19"/>
      <c r="U109" s="56">
        <f t="shared" si="3"/>
        <v>0</v>
      </c>
      <c r="V109" s="73" t="s">
        <v>486</v>
      </c>
    </row>
    <row r="110" spans="1:22" ht="94.5" customHeight="1">
      <c r="A110" s="99"/>
      <c r="B110" s="102"/>
      <c r="C110" s="99"/>
      <c r="D110" s="119"/>
      <c r="E110" s="26"/>
      <c r="F110" s="26"/>
      <c r="G110" s="99"/>
      <c r="H110" s="6" t="s">
        <v>157</v>
      </c>
      <c r="I110" s="6" t="s">
        <v>157</v>
      </c>
      <c r="J110" s="15">
        <v>1</v>
      </c>
      <c r="K110" s="15"/>
      <c r="L110" s="99"/>
      <c r="M110" s="99"/>
      <c r="N110" s="80"/>
      <c r="O110" s="6" t="s">
        <v>157</v>
      </c>
      <c r="P110" s="71">
        <f t="shared" si="2"/>
        <v>0</v>
      </c>
      <c r="Q110" s="19"/>
      <c r="R110" s="19"/>
      <c r="S110" s="57"/>
      <c r="T110" s="19"/>
      <c r="U110" s="56">
        <f t="shared" si="3"/>
        <v>0</v>
      </c>
      <c r="V110" s="73" t="s">
        <v>486</v>
      </c>
    </row>
    <row r="111" spans="1:22" ht="150">
      <c r="A111" s="99"/>
      <c r="B111" s="103"/>
      <c r="C111" s="99"/>
      <c r="D111" s="120"/>
      <c r="E111" s="26"/>
      <c r="F111" s="26"/>
      <c r="G111" s="99"/>
      <c r="H111" s="6" t="s">
        <v>158</v>
      </c>
      <c r="I111" s="6" t="s">
        <v>158</v>
      </c>
      <c r="J111" s="17">
        <v>1</v>
      </c>
      <c r="K111" s="17"/>
      <c r="L111" s="99"/>
      <c r="M111" s="99"/>
      <c r="N111" s="81"/>
      <c r="O111" s="6" t="s">
        <v>158</v>
      </c>
      <c r="P111" s="71">
        <f t="shared" si="2"/>
        <v>0</v>
      </c>
      <c r="Q111" s="19"/>
      <c r="R111" s="19"/>
      <c r="S111" s="57"/>
      <c r="T111" s="19"/>
      <c r="U111" s="56">
        <f t="shared" si="3"/>
        <v>0</v>
      </c>
      <c r="V111" s="73" t="s">
        <v>486</v>
      </c>
    </row>
    <row r="112" spans="1:24" s="24" customFormat="1" ht="15">
      <c r="A112" s="99"/>
      <c r="B112" s="28"/>
      <c r="C112" s="99"/>
      <c r="D112" s="29"/>
      <c r="E112" s="30"/>
      <c r="F112" s="30"/>
      <c r="G112" s="99"/>
      <c r="H112" s="31"/>
      <c r="I112" s="31"/>
      <c r="J112" s="39"/>
      <c r="K112" s="39"/>
      <c r="L112" s="99"/>
      <c r="M112" s="99"/>
      <c r="N112" s="39"/>
      <c r="O112" s="31"/>
      <c r="P112" s="72"/>
      <c r="Q112" s="23"/>
      <c r="R112" s="23"/>
      <c r="S112" s="27"/>
      <c r="T112" s="23"/>
      <c r="U112" s="58"/>
      <c r="V112" s="73"/>
      <c r="W112" s="59"/>
      <c r="X112" s="59"/>
    </row>
    <row r="113" spans="1:22" ht="75" customHeight="1">
      <c r="A113" s="99"/>
      <c r="B113" s="116" t="s">
        <v>28</v>
      </c>
      <c r="C113" s="99"/>
      <c r="D113" s="118" t="s">
        <v>54</v>
      </c>
      <c r="E113" s="26"/>
      <c r="F113" s="26"/>
      <c r="G113" s="99"/>
      <c r="H113" s="6" t="s">
        <v>159</v>
      </c>
      <c r="I113" s="6" t="s">
        <v>159</v>
      </c>
      <c r="J113" s="17">
        <v>2</v>
      </c>
      <c r="K113" s="17"/>
      <c r="L113" s="99"/>
      <c r="M113" s="99"/>
      <c r="N113" s="76" t="s">
        <v>474</v>
      </c>
      <c r="O113" s="6" t="s">
        <v>159</v>
      </c>
      <c r="P113" s="71">
        <f t="shared" si="2"/>
        <v>1200</v>
      </c>
      <c r="Q113" s="19">
        <v>1200</v>
      </c>
      <c r="R113" s="19"/>
      <c r="S113" s="57"/>
      <c r="T113" s="19"/>
      <c r="U113" s="56">
        <f t="shared" si="3"/>
        <v>1200</v>
      </c>
      <c r="V113" s="73" t="s">
        <v>486</v>
      </c>
    </row>
    <row r="114" spans="1:22" ht="105">
      <c r="A114" s="99"/>
      <c r="B114" s="102"/>
      <c r="C114" s="99"/>
      <c r="D114" s="119"/>
      <c r="E114" s="26"/>
      <c r="F114" s="26"/>
      <c r="G114" s="99"/>
      <c r="H114" s="6" t="s">
        <v>160</v>
      </c>
      <c r="I114" s="6" t="s">
        <v>160</v>
      </c>
      <c r="J114" s="17">
        <v>1</v>
      </c>
      <c r="K114" s="17"/>
      <c r="L114" s="99"/>
      <c r="M114" s="99"/>
      <c r="N114" s="77"/>
      <c r="O114" s="6" t="s">
        <v>160</v>
      </c>
      <c r="P114" s="71">
        <f t="shared" si="2"/>
        <v>100</v>
      </c>
      <c r="Q114" s="19">
        <v>100</v>
      </c>
      <c r="R114" s="19"/>
      <c r="S114" s="57"/>
      <c r="T114" s="19"/>
      <c r="U114" s="56">
        <f t="shared" si="3"/>
        <v>100</v>
      </c>
      <c r="V114" s="73" t="s">
        <v>486</v>
      </c>
    </row>
    <row r="115" spans="1:22" ht="89.25">
      <c r="A115" s="99"/>
      <c r="B115" s="102"/>
      <c r="C115" s="99"/>
      <c r="D115" s="119"/>
      <c r="E115" s="26"/>
      <c r="F115" s="26"/>
      <c r="G115" s="99"/>
      <c r="H115" s="6" t="s">
        <v>161</v>
      </c>
      <c r="I115" s="6" t="s">
        <v>161</v>
      </c>
      <c r="J115" s="17">
        <v>1</v>
      </c>
      <c r="K115" s="17"/>
      <c r="L115" s="99"/>
      <c r="M115" s="99"/>
      <c r="N115" s="77"/>
      <c r="O115" s="6" t="s">
        <v>161</v>
      </c>
      <c r="P115" s="71">
        <f t="shared" si="2"/>
        <v>200</v>
      </c>
      <c r="Q115" s="19">
        <v>200</v>
      </c>
      <c r="R115" s="19"/>
      <c r="S115" s="57"/>
      <c r="T115" s="19"/>
      <c r="U115" s="56">
        <f t="shared" si="3"/>
        <v>200</v>
      </c>
      <c r="V115" s="73" t="s">
        <v>486</v>
      </c>
    </row>
    <row r="116" spans="1:22" ht="105">
      <c r="A116" s="99"/>
      <c r="B116" s="102"/>
      <c r="C116" s="99"/>
      <c r="D116" s="119"/>
      <c r="E116" s="26"/>
      <c r="F116" s="26"/>
      <c r="G116" s="99"/>
      <c r="H116" s="6" t="s">
        <v>162</v>
      </c>
      <c r="I116" s="6" t="s">
        <v>162</v>
      </c>
      <c r="J116" s="15">
        <v>0.95</v>
      </c>
      <c r="K116" s="15"/>
      <c r="L116" s="99"/>
      <c r="M116" s="99"/>
      <c r="N116" s="77"/>
      <c r="O116" s="6" t="s">
        <v>162</v>
      </c>
      <c r="P116" s="71">
        <f t="shared" si="2"/>
        <v>300</v>
      </c>
      <c r="Q116" s="19">
        <v>300</v>
      </c>
      <c r="R116" s="19"/>
      <c r="S116" s="57"/>
      <c r="T116" s="19"/>
      <c r="U116" s="56">
        <f t="shared" si="3"/>
        <v>300</v>
      </c>
      <c r="V116" s="73" t="s">
        <v>486</v>
      </c>
    </row>
    <row r="117" spans="1:22" ht="61.5" customHeight="1">
      <c r="A117" s="99"/>
      <c r="B117" s="102"/>
      <c r="C117" s="99"/>
      <c r="D117" s="119"/>
      <c r="E117" s="26"/>
      <c r="F117" s="26"/>
      <c r="G117" s="99"/>
      <c r="H117" s="6" t="s">
        <v>163</v>
      </c>
      <c r="I117" s="6" t="s">
        <v>163</v>
      </c>
      <c r="J117" s="15">
        <v>0.8</v>
      </c>
      <c r="K117" s="15"/>
      <c r="L117" s="99"/>
      <c r="M117" s="99"/>
      <c r="N117" s="77"/>
      <c r="O117" s="6" t="s">
        <v>163</v>
      </c>
      <c r="P117" s="71">
        <f t="shared" si="2"/>
        <v>600</v>
      </c>
      <c r="Q117" s="19">
        <v>600</v>
      </c>
      <c r="R117" s="19"/>
      <c r="S117" s="57"/>
      <c r="T117" s="19"/>
      <c r="U117" s="56">
        <f t="shared" si="3"/>
        <v>600</v>
      </c>
      <c r="V117" s="73" t="s">
        <v>486</v>
      </c>
    </row>
    <row r="118" spans="1:22" ht="150">
      <c r="A118" s="99"/>
      <c r="B118" s="102"/>
      <c r="C118" s="99"/>
      <c r="D118" s="119"/>
      <c r="E118" s="26"/>
      <c r="F118" s="26"/>
      <c r="G118" s="99"/>
      <c r="H118" s="6" t="s">
        <v>164</v>
      </c>
      <c r="I118" s="6" t="s">
        <v>164</v>
      </c>
      <c r="J118" s="15">
        <v>0.95</v>
      </c>
      <c r="K118" s="15"/>
      <c r="L118" s="99"/>
      <c r="M118" s="99"/>
      <c r="N118" s="77"/>
      <c r="O118" s="6" t="s">
        <v>164</v>
      </c>
      <c r="P118" s="71">
        <f t="shared" si="2"/>
        <v>800</v>
      </c>
      <c r="Q118" s="19">
        <v>800</v>
      </c>
      <c r="R118" s="19"/>
      <c r="S118" s="57"/>
      <c r="T118" s="19"/>
      <c r="U118" s="56">
        <f t="shared" si="3"/>
        <v>800</v>
      </c>
      <c r="V118" s="73" t="s">
        <v>486</v>
      </c>
    </row>
    <row r="119" spans="1:22" ht="120">
      <c r="A119" s="99"/>
      <c r="B119" s="102"/>
      <c r="C119" s="99"/>
      <c r="D119" s="119"/>
      <c r="E119" s="26"/>
      <c r="F119" s="26"/>
      <c r="G119" s="99"/>
      <c r="H119" s="6" t="s">
        <v>165</v>
      </c>
      <c r="I119" s="6" t="s">
        <v>165</v>
      </c>
      <c r="J119" s="17">
        <v>1</v>
      </c>
      <c r="K119" s="17"/>
      <c r="L119" s="99"/>
      <c r="M119" s="99"/>
      <c r="N119" s="77"/>
      <c r="O119" s="6" t="s">
        <v>165</v>
      </c>
      <c r="P119" s="71">
        <f t="shared" si="2"/>
        <v>300</v>
      </c>
      <c r="Q119" s="19">
        <v>300</v>
      </c>
      <c r="R119" s="19"/>
      <c r="S119" s="57"/>
      <c r="T119" s="19"/>
      <c r="U119" s="56">
        <f t="shared" si="3"/>
        <v>300</v>
      </c>
      <c r="V119" s="73" t="s">
        <v>486</v>
      </c>
    </row>
    <row r="120" spans="1:22" ht="105">
      <c r="A120" s="99"/>
      <c r="B120" s="102"/>
      <c r="C120" s="99"/>
      <c r="D120" s="119"/>
      <c r="E120" s="26"/>
      <c r="F120" s="26"/>
      <c r="G120" s="99"/>
      <c r="H120" s="6" t="s">
        <v>166</v>
      </c>
      <c r="I120" s="6" t="s">
        <v>166</v>
      </c>
      <c r="J120" s="17">
        <v>1</v>
      </c>
      <c r="K120" s="17"/>
      <c r="L120" s="99"/>
      <c r="M120" s="99"/>
      <c r="N120" s="77"/>
      <c r="O120" s="6" t="s">
        <v>166</v>
      </c>
      <c r="P120" s="71">
        <f t="shared" si="2"/>
        <v>350</v>
      </c>
      <c r="Q120" s="19">
        <v>350</v>
      </c>
      <c r="R120" s="19"/>
      <c r="S120" s="57"/>
      <c r="T120" s="19"/>
      <c r="U120" s="56">
        <f t="shared" si="3"/>
        <v>350</v>
      </c>
      <c r="V120" s="73" t="s">
        <v>486</v>
      </c>
    </row>
    <row r="121" spans="1:22" ht="117" customHeight="1">
      <c r="A121" s="99"/>
      <c r="B121" s="102"/>
      <c r="C121" s="99"/>
      <c r="D121" s="119"/>
      <c r="E121" s="26"/>
      <c r="F121" s="26"/>
      <c r="G121" s="99"/>
      <c r="H121" s="6" t="s">
        <v>167</v>
      </c>
      <c r="I121" s="6" t="s">
        <v>167</v>
      </c>
      <c r="J121" s="17">
        <v>1</v>
      </c>
      <c r="K121" s="17"/>
      <c r="L121" s="99"/>
      <c r="M121" s="99"/>
      <c r="N121" s="77"/>
      <c r="O121" s="6" t="s">
        <v>167</v>
      </c>
      <c r="P121" s="71">
        <f t="shared" si="2"/>
        <v>350</v>
      </c>
      <c r="Q121" s="19">
        <v>350</v>
      </c>
      <c r="R121" s="19"/>
      <c r="S121" s="57"/>
      <c r="T121" s="19"/>
      <c r="U121" s="56">
        <f t="shared" si="3"/>
        <v>350</v>
      </c>
      <c r="V121" s="73" t="s">
        <v>486</v>
      </c>
    </row>
    <row r="122" spans="1:22" ht="90">
      <c r="A122" s="99"/>
      <c r="B122" s="102"/>
      <c r="C122" s="99"/>
      <c r="D122" s="119"/>
      <c r="E122" s="26"/>
      <c r="F122" s="26"/>
      <c r="G122" s="99"/>
      <c r="H122" s="6" t="s">
        <v>168</v>
      </c>
      <c r="I122" s="6" t="s">
        <v>168</v>
      </c>
      <c r="J122" s="17">
        <v>1</v>
      </c>
      <c r="K122" s="17"/>
      <c r="L122" s="99"/>
      <c r="M122" s="99"/>
      <c r="N122" s="77"/>
      <c r="O122" s="6" t="s">
        <v>168</v>
      </c>
      <c r="P122" s="71">
        <f t="shared" si="2"/>
        <v>650</v>
      </c>
      <c r="Q122" s="19">
        <v>650</v>
      </c>
      <c r="R122" s="19"/>
      <c r="S122" s="57"/>
      <c r="T122" s="19"/>
      <c r="U122" s="56">
        <f t="shared" si="3"/>
        <v>650</v>
      </c>
      <c r="V122" s="73" t="s">
        <v>486</v>
      </c>
    </row>
    <row r="123" spans="1:22" ht="180">
      <c r="A123" s="99"/>
      <c r="B123" s="102"/>
      <c r="C123" s="99"/>
      <c r="D123" s="119"/>
      <c r="E123" s="26"/>
      <c r="F123" s="26"/>
      <c r="G123" s="99"/>
      <c r="H123" s="6" t="s">
        <v>169</v>
      </c>
      <c r="I123" s="6" t="s">
        <v>169</v>
      </c>
      <c r="J123" s="17">
        <v>1</v>
      </c>
      <c r="K123" s="17"/>
      <c r="L123" s="99"/>
      <c r="M123" s="99"/>
      <c r="N123" s="77"/>
      <c r="O123" s="6" t="s">
        <v>169</v>
      </c>
      <c r="P123" s="71">
        <f t="shared" si="2"/>
        <v>500</v>
      </c>
      <c r="Q123" s="19">
        <v>500</v>
      </c>
      <c r="R123" s="19"/>
      <c r="S123" s="57"/>
      <c r="T123" s="19"/>
      <c r="U123" s="56">
        <f t="shared" si="3"/>
        <v>500</v>
      </c>
      <c r="V123" s="73" t="s">
        <v>486</v>
      </c>
    </row>
    <row r="124" spans="1:22" ht="89.25">
      <c r="A124" s="99"/>
      <c r="B124" s="102"/>
      <c r="C124" s="99"/>
      <c r="D124" s="119"/>
      <c r="E124" s="26"/>
      <c r="F124" s="26"/>
      <c r="G124" s="99"/>
      <c r="H124" s="6" t="s">
        <v>170</v>
      </c>
      <c r="I124" s="6" t="s">
        <v>170</v>
      </c>
      <c r="J124" s="15">
        <v>0.8</v>
      </c>
      <c r="K124" s="15"/>
      <c r="L124" s="99"/>
      <c r="M124" s="99"/>
      <c r="N124" s="77"/>
      <c r="O124" s="6" t="s">
        <v>170</v>
      </c>
      <c r="P124" s="71">
        <f t="shared" si="2"/>
        <v>200</v>
      </c>
      <c r="Q124" s="19">
        <v>200</v>
      </c>
      <c r="R124" s="19"/>
      <c r="S124" s="57"/>
      <c r="T124" s="19"/>
      <c r="U124" s="56">
        <f t="shared" si="3"/>
        <v>200</v>
      </c>
      <c r="V124" s="73" t="s">
        <v>486</v>
      </c>
    </row>
    <row r="125" spans="1:22" ht="52.5" customHeight="1">
      <c r="A125" s="99"/>
      <c r="B125" s="102"/>
      <c r="C125" s="99"/>
      <c r="D125" s="119"/>
      <c r="E125" s="26"/>
      <c r="F125" s="26"/>
      <c r="G125" s="99"/>
      <c r="H125" s="6" t="s">
        <v>171</v>
      </c>
      <c r="I125" s="6" t="s">
        <v>171</v>
      </c>
      <c r="J125" s="17">
        <v>1</v>
      </c>
      <c r="K125" s="17"/>
      <c r="L125" s="99"/>
      <c r="M125" s="99"/>
      <c r="N125" s="77"/>
      <c r="O125" s="6" t="s">
        <v>171</v>
      </c>
      <c r="P125" s="71">
        <f t="shared" si="2"/>
        <v>250</v>
      </c>
      <c r="Q125" s="19">
        <v>250</v>
      </c>
      <c r="R125" s="19"/>
      <c r="S125" s="57"/>
      <c r="T125" s="19"/>
      <c r="U125" s="56">
        <f t="shared" si="3"/>
        <v>250</v>
      </c>
      <c r="V125" s="73" t="s">
        <v>486</v>
      </c>
    </row>
    <row r="126" spans="1:22" ht="150">
      <c r="A126" s="99"/>
      <c r="B126" s="102"/>
      <c r="C126" s="99"/>
      <c r="D126" s="119"/>
      <c r="E126" s="26"/>
      <c r="F126" s="26"/>
      <c r="G126" s="99"/>
      <c r="H126" s="6" t="s">
        <v>172</v>
      </c>
      <c r="I126" s="6" t="s">
        <v>172</v>
      </c>
      <c r="J126" s="17">
        <v>1</v>
      </c>
      <c r="K126" s="17"/>
      <c r="L126" s="99"/>
      <c r="M126" s="99"/>
      <c r="N126" s="77"/>
      <c r="O126" s="6" t="s">
        <v>172</v>
      </c>
      <c r="P126" s="71">
        <f t="shared" si="2"/>
        <v>0</v>
      </c>
      <c r="Q126" s="19"/>
      <c r="R126" s="19"/>
      <c r="S126" s="57"/>
      <c r="T126" s="19"/>
      <c r="U126" s="56">
        <f t="shared" si="3"/>
        <v>0</v>
      </c>
      <c r="V126" s="73" t="s">
        <v>486</v>
      </c>
    </row>
    <row r="127" spans="1:22" ht="135">
      <c r="A127" s="99"/>
      <c r="B127" s="102"/>
      <c r="C127" s="99"/>
      <c r="D127" s="119"/>
      <c r="E127" s="67"/>
      <c r="F127" s="67"/>
      <c r="G127" s="99"/>
      <c r="H127" s="6" t="s">
        <v>173</v>
      </c>
      <c r="I127" s="6" t="s">
        <v>173</v>
      </c>
      <c r="J127" s="17">
        <v>1</v>
      </c>
      <c r="K127" s="17"/>
      <c r="L127" s="99"/>
      <c r="M127" s="99"/>
      <c r="N127" s="77"/>
      <c r="O127" s="6" t="s">
        <v>173</v>
      </c>
      <c r="P127" s="71">
        <f t="shared" si="2"/>
        <v>400</v>
      </c>
      <c r="Q127" s="19">
        <v>400</v>
      </c>
      <c r="R127" s="19"/>
      <c r="S127" s="57"/>
      <c r="T127" s="19"/>
      <c r="U127" s="56">
        <f t="shared" si="3"/>
        <v>400</v>
      </c>
      <c r="V127" s="73" t="s">
        <v>486</v>
      </c>
    </row>
    <row r="128" spans="1:22" ht="89.25">
      <c r="A128" s="99"/>
      <c r="B128" s="102"/>
      <c r="C128" s="99"/>
      <c r="D128" s="119"/>
      <c r="E128" s="26"/>
      <c r="F128" s="26"/>
      <c r="G128" s="99"/>
      <c r="H128" s="6" t="s">
        <v>174</v>
      </c>
      <c r="I128" s="6" t="s">
        <v>174</v>
      </c>
      <c r="J128" s="15">
        <v>0.8</v>
      </c>
      <c r="K128" s="15"/>
      <c r="L128" s="99"/>
      <c r="M128" s="99"/>
      <c r="N128" s="77"/>
      <c r="O128" s="6" t="s">
        <v>174</v>
      </c>
      <c r="P128" s="71">
        <f t="shared" si="2"/>
        <v>0</v>
      </c>
      <c r="Q128" s="19"/>
      <c r="R128" s="19"/>
      <c r="S128" s="57"/>
      <c r="T128" s="19"/>
      <c r="U128" s="56">
        <f t="shared" si="3"/>
        <v>0</v>
      </c>
      <c r="V128" s="73" t="s">
        <v>486</v>
      </c>
    </row>
    <row r="129" spans="1:22" ht="120">
      <c r="A129" s="99"/>
      <c r="B129" s="102"/>
      <c r="C129" s="99"/>
      <c r="D129" s="119"/>
      <c r="E129" s="26"/>
      <c r="F129" s="26"/>
      <c r="G129" s="99"/>
      <c r="H129" s="6" t="s">
        <v>175</v>
      </c>
      <c r="I129" s="6" t="s">
        <v>175</v>
      </c>
      <c r="J129" s="15">
        <v>1</v>
      </c>
      <c r="K129" s="15"/>
      <c r="L129" s="99"/>
      <c r="M129" s="99"/>
      <c r="N129" s="77"/>
      <c r="O129" s="6" t="s">
        <v>175</v>
      </c>
      <c r="P129" s="71">
        <f t="shared" si="2"/>
        <v>0</v>
      </c>
      <c r="Q129" s="19"/>
      <c r="R129" s="19"/>
      <c r="S129" s="57"/>
      <c r="T129" s="19"/>
      <c r="U129" s="56">
        <f t="shared" si="3"/>
        <v>0</v>
      </c>
      <c r="V129" s="73" t="s">
        <v>486</v>
      </c>
    </row>
    <row r="130" spans="1:22" ht="195">
      <c r="A130" s="99"/>
      <c r="B130" s="102"/>
      <c r="C130" s="99"/>
      <c r="D130" s="119"/>
      <c r="E130" s="26"/>
      <c r="F130" s="26"/>
      <c r="G130" s="99"/>
      <c r="H130" s="6" t="s">
        <v>176</v>
      </c>
      <c r="I130" s="6" t="s">
        <v>176</v>
      </c>
      <c r="J130" s="15">
        <v>1</v>
      </c>
      <c r="K130" s="15"/>
      <c r="L130" s="99"/>
      <c r="M130" s="99"/>
      <c r="N130" s="77"/>
      <c r="O130" s="6" t="s">
        <v>176</v>
      </c>
      <c r="P130" s="71">
        <f t="shared" si="2"/>
        <v>700</v>
      </c>
      <c r="Q130" s="19">
        <v>700</v>
      </c>
      <c r="R130" s="19"/>
      <c r="S130" s="57"/>
      <c r="T130" s="19"/>
      <c r="U130" s="56">
        <f t="shared" si="3"/>
        <v>700</v>
      </c>
      <c r="V130" s="73" t="s">
        <v>486</v>
      </c>
    </row>
    <row r="131" spans="1:22" ht="120">
      <c r="A131" s="99"/>
      <c r="B131" s="102"/>
      <c r="C131" s="99"/>
      <c r="D131" s="119"/>
      <c r="E131" s="26"/>
      <c r="F131" s="26"/>
      <c r="G131" s="99"/>
      <c r="H131" s="6" t="s">
        <v>177</v>
      </c>
      <c r="I131" s="6" t="s">
        <v>177</v>
      </c>
      <c r="J131" s="15">
        <v>1</v>
      </c>
      <c r="K131" s="15"/>
      <c r="L131" s="99"/>
      <c r="M131" s="99"/>
      <c r="N131" s="77"/>
      <c r="O131" s="6" t="s">
        <v>177</v>
      </c>
      <c r="P131" s="71">
        <f t="shared" si="2"/>
        <v>370</v>
      </c>
      <c r="Q131" s="19">
        <v>370</v>
      </c>
      <c r="R131" s="19"/>
      <c r="S131" s="57"/>
      <c r="T131" s="19"/>
      <c r="U131" s="56">
        <f t="shared" si="3"/>
        <v>370</v>
      </c>
      <c r="V131" s="73" t="s">
        <v>486</v>
      </c>
    </row>
    <row r="132" spans="1:22" ht="135">
      <c r="A132" s="99"/>
      <c r="B132" s="102"/>
      <c r="C132" s="99"/>
      <c r="D132" s="119"/>
      <c r="E132" s="26"/>
      <c r="F132" s="26"/>
      <c r="G132" s="99"/>
      <c r="H132" s="6" t="s">
        <v>178</v>
      </c>
      <c r="I132" s="6" t="s">
        <v>178</v>
      </c>
      <c r="J132" s="15">
        <v>1</v>
      </c>
      <c r="K132" s="15"/>
      <c r="L132" s="99"/>
      <c r="M132" s="99"/>
      <c r="N132" s="77"/>
      <c r="O132" s="6" t="s">
        <v>178</v>
      </c>
      <c r="P132" s="71">
        <f t="shared" si="2"/>
        <v>250</v>
      </c>
      <c r="Q132" s="19">
        <v>250</v>
      </c>
      <c r="R132" s="19"/>
      <c r="S132" s="57"/>
      <c r="T132" s="19"/>
      <c r="U132" s="56">
        <f t="shared" si="3"/>
        <v>250</v>
      </c>
      <c r="V132" s="73" t="s">
        <v>486</v>
      </c>
    </row>
    <row r="133" spans="1:22" ht="135">
      <c r="A133" s="99"/>
      <c r="B133" s="102"/>
      <c r="C133" s="99"/>
      <c r="D133" s="119"/>
      <c r="E133" s="26"/>
      <c r="F133" s="26"/>
      <c r="G133" s="99"/>
      <c r="H133" s="6" t="s">
        <v>179</v>
      </c>
      <c r="I133" s="6" t="s">
        <v>179</v>
      </c>
      <c r="J133" s="15">
        <v>1</v>
      </c>
      <c r="K133" s="15"/>
      <c r="L133" s="99"/>
      <c r="M133" s="99"/>
      <c r="N133" s="77"/>
      <c r="O133" s="6" t="s">
        <v>179</v>
      </c>
      <c r="P133" s="71">
        <f t="shared" si="2"/>
        <v>200</v>
      </c>
      <c r="Q133" s="19">
        <v>200</v>
      </c>
      <c r="R133" s="19"/>
      <c r="S133" s="57"/>
      <c r="T133" s="19"/>
      <c r="U133" s="56">
        <f t="shared" si="3"/>
        <v>200</v>
      </c>
      <c r="V133" s="73" t="s">
        <v>486</v>
      </c>
    </row>
    <row r="134" spans="1:22" ht="240">
      <c r="A134" s="99"/>
      <c r="B134" s="102"/>
      <c r="C134" s="99"/>
      <c r="D134" s="119"/>
      <c r="E134" s="26"/>
      <c r="F134" s="26"/>
      <c r="G134" s="99"/>
      <c r="H134" s="6" t="s">
        <v>180</v>
      </c>
      <c r="I134" s="6" t="s">
        <v>180</v>
      </c>
      <c r="J134" s="15">
        <v>1</v>
      </c>
      <c r="K134" s="15"/>
      <c r="L134" s="99"/>
      <c r="M134" s="99"/>
      <c r="N134" s="77"/>
      <c r="O134" s="6" t="s">
        <v>180</v>
      </c>
      <c r="P134" s="71">
        <f t="shared" si="2"/>
        <v>0</v>
      </c>
      <c r="Q134" s="19"/>
      <c r="R134" s="19"/>
      <c r="S134" s="57"/>
      <c r="T134" s="19"/>
      <c r="U134" s="56">
        <f t="shared" si="3"/>
        <v>0</v>
      </c>
      <c r="V134" s="73" t="s">
        <v>486</v>
      </c>
    </row>
    <row r="135" spans="1:22" ht="89.25">
      <c r="A135" s="99"/>
      <c r="B135" s="102"/>
      <c r="C135" s="99"/>
      <c r="D135" s="119"/>
      <c r="E135" s="26"/>
      <c r="F135" s="26"/>
      <c r="G135" s="99"/>
      <c r="H135" s="6" t="s">
        <v>181</v>
      </c>
      <c r="I135" s="6" t="s">
        <v>181</v>
      </c>
      <c r="J135" s="15">
        <v>1</v>
      </c>
      <c r="K135" s="15"/>
      <c r="L135" s="99"/>
      <c r="M135" s="99"/>
      <c r="N135" s="77"/>
      <c r="O135" s="6" t="s">
        <v>181</v>
      </c>
      <c r="P135" s="71">
        <f t="shared" si="2"/>
        <v>0</v>
      </c>
      <c r="Q135" s="19"/>
      <c r="R135" s="19"/>
      <c r="S135" s="57"/>
      <c r="T135" s="19"/>
      <c r="U135" s="56">
        <f t="shared" si="3"/>
        <v>0</v>
      </c>
      <c r="V135" s="73" t="s">
        <v>486</v>
      </c>
    </row>
    <row r="136" spans="1:22" ht="89.25" customHeight="1">
      <c r="A136" s="99"/>
      <c r="B136" s="102"/>
      <c r="C136" s="99"/>
      <c r="D136" s="119"/>
      <c r="E136" s="26"/>
      <c r="F136" s="26"/>
      <c r="G136" s="99"/>
      <c r="H136" s="6" t="s">
        <v>182</v>
      </c>
      <c r="I136" s="6" t="s">
        <v>182</v>
      </c>
      <c r="J136" s="17">
        <v>1</v>
      </c>
      <c r="K136" s="17"/>
      <c r="L136" s="99"/>
      <c r="M136" s="99"/>
      <c r="N136" s="77"/>
      <c r="O136" s="6" t="s">
        <v>182</v>
      </c>
      <c r="P136" s="71">
        <f t="shared" si="2"/>
        <v>0</v>
      </c>
      <c r="Q136" s="19"/>
      <c r="R136" s="19"/>
      <c r="S136" s="57"/>
      <c r="T136" s="19"/>
      <c r="U136" s="56">
        <f t="shared" si="3"/>
        <v>0</v>
      </c>
      <c r="V136" s="73" t="s">
        <v>486</v>
      </c>
    </row>
    <row r="137" spans="1:22" ht="89.25">
      <c r="A137" s="99"/>
      <c r="B137" s="102"/>
      <c r="C137" s="99"/>
      <c r="D137" s="119"/>
      <c r="E137" s="26"/>
      <c r="F137" s="26"/>
      <c r="G137" s="99"/>
      <c r="H137" s="6" t="s">
        <v>183</v>
      </c>
      <c r="I137" s="6" t="s">
        <v>183</v>
      </c>
      <c r="J137" s="17">
        <v>1</v>
      </c>
      <c r="K137" s="17"/>
      <c r="L137" s="99"/>
      <c r="M137" s="99"/>
      <c r="N137" s="77"/>
      <c r="O137" s="6" t="s">
        <v>183</v>
      </c>
      <c r="P137" s="71">
        <f t="shared" si="2"/>
        <v>600</v>
      </c>
      <c r="Q137" s="19">
        <v>600</v>
      </c>
      <c r="R137" s="19"/>
      <c r="S137" s="57"/>
      <c r="T137" s="19"/>
      <c r="U137" s="56">
        <f t="shared" si="3"/>
        <v>600</v>
      </c>
      <c r="V137" s="73" t="s">
        <v>486</v>
      </c>
    </row>
    <row r="138" spans="1:22" ht="210">
      <c r="A138" s="99"/>
      <c r="B138" s="102"/>
      <c r="C138" s="99"/>
      <c r="D138" s="119"/>
      <c r="E138" s="26"/>
      <c r="F138" s="26"/>
      <c r="G138" s="99"/>
      <c r="H138" s="6" t="s">
        <v>184</v>
      </c>
      <c r="I138" s="6" t="s">
        <v>184</v>
      </c>
      <c r="J138" s="17">
        <v>1</v>
      </c>
      <c r="K138" s="17"/>
      <c r="L138" s="99"/>
      <c r="M138" s="99"/>
      <c r="N138" s="77"/>
      <c r="O138" s="6" t="s">
        <v>184</v>
      </c>
      <c r="P138" s="71">
        <f t="shared" si="2"/>
        <v>500</v>
      </c>
      <c r="Q138" s="19">
        <v>500</v>
      </c>
      <c r="R138" s="19"/>
      <c r="S138" s="57"/>
      <c r="T138" s="19"/>
      <c r="U138" s="56">
        <f t="shared" si="3"/>
        <v>500</v>
      </c>
      <c r="V138" s="73" t="s">
        <v>486</v>
      </c>
    </row>
    <row r="139" spans="1:22" ht="150">
      <c r="A139" s="99"/>
      <c r="B139" s="102"/>
      <c r="C139" s="99"/>
      <c r="D139" s="119"/>
      <c r="E139" s="26"/>
      <c r="F139" s="26"/>
      <c r="G139" s="99"/>
      <c r="H139" s="6" t="s">
        <v>185</v>
      </c>
      <c r="I139" s="6" t="s">
        <v>185</v>
      </c>
      <c r="J139" s="17">
        <v>1</v>
      </c>
      <c r="K139" s="17"/>
      <c r="L139" s="99"/>
      <c r="M139" s="99"/>
      <c r="N139" s="77"/>
      <c r="O139" s="6" t="s">
        <v>185</v>
      </c>
      <c r="P139" s="71">
        <f t="shared" si="2"/>
        <v>500</v>
      </c>
      <c r="Q139" s="19">
        <v>500</v>
      </c>
      <c r="R139" s="19"/>
      <c r="S139" s="57"/>
      <c r="T139" s="19"/>
      <c r="U139" s="56">
        <f t="shared" si="3"/>
        <v>500</v>
      </c>
      <c r="V139" s="73" t="s">
        <v>486</v>
      </c>
    </row>
    <row r="140" spans="1:22" ht="89.25">
      <c r="A140" s="99"/>
      <c r="B140" s="102"/>
      <c r="C140" s="99"/>
      <c r="D140" s="119"/>
      <c r="E140" s="26"/>
      <c r="F140" s="26"/>
      <c r="G140" s="99"/>
      <c r="H140" s="6" t="s">
        <v>186</v>
      </c>
      <c r="I140" s="6" t="s">
        <v>186</v>
      </c>
      <c r="J140" s="15">
        <v>0.7</v>
      </c>
      <c r="K140" s="15"/>
      <c r="L140" s="99"/>
      <c r="M140" s="99"/>
      <c r="N140" s="77"/>
      <c r="O140" s="6" t="s">
        <v>186</v>
      </c>
      <c r="P140" s="71">
        <f t="shared" si="2"/>
        <v>0</v>
      </c>
      <c r="Q140" s="19"/>
      <c r="R140" s="19"/>
      <c r="S140" s="57"/>
      <c r="T140" s="19"/>
      <c r="U140" s="56">
        <f t="shared" si="3"/>
        <v>0</v>
      </c>
      <c r="V140" s="73" t="s">
        <v>486</v>
      </c>
    </row>
    <row r="141" spans="1:22" ht="165">
      <c r="A141" s="99"/>
      <c r="B141" s="102"/>
      <c r="C141" s="99"/>
      <c r="D141" s="119"/>
      <c r="E141" s="26"/>
      <c r="F141" s="26"/>
      <c r="G141" s="99"/>
      <c r="H141" s="6" t="s">
        <v>187</v>
      </c>
      <c r="I141" s="6" t="s">
        <v>187</v>
      </c>
      <c r="J141" s="15">
        <v>0.85</v>
      </c>
      <c r="K141" s="15"/>
      <c r="L141" s="99"/>
      <c r="M141" s="99"/>
      <c r="N141" s="77"/>
      <c r="O141" s="6" t="s">
        <v>187</v>
      </c>
      <c r="P141" s="71">
        <f t="shared" si="2"/>
        <v>400</v>
      </c>
      <c r="Q141" s="19">
        <v>400</v>
      </c>
      <c r="R141" s="19"/>
      <c r="S141" s="57"/>
      <c r="T141" s="19"/>
      <c r="U141" s="56">
        <f t="shared" si="3"/>
        <v>400</v>
      </c>
      <c r="V141" s="73" t="s">
        <v>486</v>
      </c>
    </row>
    <row r="142" spans="1:22" ht="63.75" customHeight="1">
      <c r="A142" s="99"/>
      <c r="B142" s="102"/>
      <c r="C142" s="99"/>
      <c r="D142" s="119"/>
      <c r="E142" s="26"/>
      <c r="F142" s="26"/>
      <c r="G142" s="99"/>
      <c r="H142" s="6" t="s">
        <v>188</v>
      </c>
      <c r="I142" s="6" t="s">
        <v>188</v>
      </c>
      <c r="J142" s="15">
        <v>1</v>
      </c>
      <c r="K142" s="15"/>
      <c r="L142" s="99"/>
      <c r="M142" s="99"/>
      <c r="N142" s="77"/>
      <c r="O142" s="6" t="s">
        <v>188</v>
      </c>
      <c r="P142" s="71">
        <f t="shared" si="2"/>
        <v>0</v>
      </c>
      <c r="Q142" s="19"/>
      <c r="R142" s="19"/>
      <c r="S142" s="57"/>
      <c r="T142" s="19"/>
      <c r="U142" s="56">
        <f t="shared" si="3"/>
        <v>0</v>
      </c>
      <c r="V142" s="73" t="s">
        <v>486</v>
      </c>
    </row>
    <row r="143" spans="1:22" ht="89.25">
      <c r="A143" s="99"/>
      <c r="B143" s="102"/>
      <c r="C143" s="99"/>
      <c r="D143" s="119"/>
      <c r="E143" s="26"/>
      <c r="F143" s="26"/>
      <c r="G143" s="99"/>
      <c r="H143" s="6" t="s">
        <v>189</v>
      </c>
      <c r="I143" s="6" t="s">
        <v>189</v>
      </c>
      <c r="J143" s="15">
        <v>1</v>
      </c>
      <c r="K143" s="15"/>
      <c r="L143" s="99"/>
      <c r="M143" s="99"/>
      <c r="N143" s="77"/>
      <c r="O143" s="6" t="s">
        <v>189</v>
      </c>
      <c r="P143" s="71">
        <f aca="true" t="shared" si="4" ref="P143:P206">+U143</f>
        <v>180</v>
      </c>
      <c r="Q143" s="19">
        <v>180</v>
      </c>
      <c r="R143" s="19"/>
      <c r="S143" s="57"/>
      <c r="T143" s="19"/>
      <c r="U143" s="56">
        <f aca="true" t="shared" si="5" ref="U143:U206">+Q143+R143+S143+T143</f>
        <v>180</v>
      </c>
      <c r="V143" s="73" t="s">
        <v>486</v>
      </c>
    </row>
    <row r="144" spans="1:22" ht="135">
      <c r="A144" s="99"/>
      <c r="B144" s="102"/>
      <c r="C144" s="99"/>
      <c r="D144" s="119"/>
      <c r="E144" s="26"/>
      <c r="F144" s="26"/>
      <c r="G144" s="99"/>
      <c r="H144" s="6" t="s">
        <v>190</v>
      </c>
      <c r="I144" s="6" t="s">
        <v>190</v>
      </c>
      <c r="J144" s="15">
        <v>1</v>
      </c>
      <c r="K144" s="15"/>
      <c r="L144" s="99"/>
      <c r="M144" s="99"/>
      <c r="N144" s="77"/>
      <c r="O144" s="6" t="s">
        <v>190</v>
      </c>
      <c r="P144" s="71">
        <f t="shared" si="4"/>
        <v>150</v>
      </c>
      <c r="Q144" s="19">
        <v>150</v>
      </c>
      <c r="R144" s="19"/>
      <c r="S144" s="57"/>
      <c r="T144" s="19"/>
      <c r="U144" s="56">
        <f t="shared" si="5"/>
        <v>150</v>
      </c>
      <c r="V144" s="73" t="s">
        <v>486</v>
      </c>
    </row>
    <row r="145" spans="1:22" ht="105">
      <c r="A145" s="99"/>
      <c r="B145" s="102"/>
      <c r="C145" s="99"/>
      <c r="D145" s="119"/>
      <c r="E145" s="26"/>
      <c r="F145" s="26"/>
      <c r="G145" s="99"/>
      <c r="H145" s="6" t="s">
        <v>191</v>
      </c>
      <c r="I145" s="6" t="s">
        <v>191</v>
      </c>
      <c r="J145" s="17">
        <v>1</v>
      </c>
      <c r="K145" s="17"/>
      <c r="L145" s="99"/>
      <c r="M145" s="99"/>
      <c r="N145" s="77"/>
      <c r="O145" s="6" t="s">
        <v>191</v>
      </c>
      <c r="P145" s="71">
        <f t="shared" si="4"/>
        <v>0</v>
      </c>
      <c r="Q145" s="19"/>
      <c r="R145" s="19"/>
      <c r="S145" s="57"/>
      <c r="T145" s="19"/>
      <c r="U145" s="56">
        <f t="shared" si="5"/>
        <v>0</v>
      </c>
      <c r="V145" s="73" t="s">
        <v>486</v>
      </c>
    </row>
    <row r="146" spans="1:22" ht="135">
      <c r="A146" s="99"/>
      <c r="B146" s="102"/>
      <c r="C146" s="99"/>
      <c r="D146" s="119"/>
      <c r="E146" s="26"/>
      <c r="F146" s="26"/>
      <c r="G146" s="99"/>
      <c r="H146" s="6" t="s">
        <v>192</v>
      </c>
      <c r="I146" s="6" t="s">
        <v>192</v>
      </c>
      <c r="J146" s="17">
        <v>1</v>
      </c>
      <c r="K146" s="17"/>
      <c r="L146" s="99"/>
      <c r="M146" s="99"/>
      <c r="N146" s="77"/>
      <c r="O146" s="6" t="s">
        <v>192</v>
      </c>
      <c r="P146" s="71">
        <f t="shared" si="4"/>
        <v>150</v>
      </c>
      <c r="Q146" s="19">
        <v>150</v>
      </c>
      <c r="R146" s="19"/>
      <c r="S146" s="57"/>
      <c r="T146" s="19"/>
      <c r="U146" s="56">
        <f t="shared" si="5"/>
        <v>150</v>
      </c>
      <c r="V146" s="73" t="s">
        <v>486</v>
      </c>
    </row>
    <row r="147" spans="1:22" ht="90">
      <c r="A147" s="99"/>
      <c r="B147" s="102"/>
      <c r="C147" s="99"/>
      <c r="D147" s="119"/>
      <c r="E147" s="26"/>
      <c r="F147" s="26"/>
      <c r="G147" s="99"/>
      <c r="H147" s="6" t="s">
        <v>193</v>
      </c>
      <c r="I147" s="6" t="s">
        <v>193</v>
      </c>
      <c r="J147" s="17">
        <v>1</v>
      </c>
      <c r="K147" s="17"/>
      <c r="L147" s="99"/>
      <c r="M147" s="99"/>
      <c r="N147" s="77"/>
      <c r="O147" s="6" t="s">
        <v>193</v>
      </c>
      <c r="P147" s="71">
        <f t="shared" si="4"/>
        <v>320</v>
      </c>
      <c r="Q147" s="19">
        <v>320</v>
      </c>
      <c r="R147" s="19"/>
      <c r="S147" s="57"/>
      <c r="T147" s="19"/>
      <c r="U147" s="56">
        <f t="shared" si="5"/>
        <v>320</v>
      </c>
      <c r="V147" s="73" t="s">
        <v>486</v>
      </c>
    </row>
    <row r="148" spans="1:22" ht="89.25">
      <c r="A148" s="99"/>
      <c r="B148" s="102"/>
      <c r="C148" s="99"/>
      <c r="D148" s="119"/>
      <c r="E148" s="26"/>
      <c r="F148" s="26"/>
      <c r="G148" s="99"/>
      <c r="H148" s="6" t="s">
        <v>194</v>
      </c>
      <c r="I148" s="6" t="s">
        <v>194</v>
      </c>
      <c r="J148" s="17">
        <v>1</v>
      </c>
      <c r="K148" s="17"/>
      <c r="L148" s="99"/>
      <c r="M148" s="99"/>
      <c r="N148" s="77"/>
      <c r="O148" s="6" t="s">
        <v>194</v>
      </c>
      <c r="P148" s="71">
        <f t="shared" si="4"/>
        <v>0</v>
      </c>
      <c r="Q148" s="19"/>
      <c r="R148" s="19"/>
      <c r="S148" s="57"/>
      <c r="T148" s="19"/>
      <c r="U148" s="56">
        <f t="shared" si="5"/>
        <v>0</v>
      </c>
      <c r="V148" s="73" t="s">
        <v>486</v>
      </c>
    </row>
    <row r="149" spans="1:22" ht="90">
      <c r="A149" s="99"/>
      <c r="B149" s="102"/>
      <c r="C149" s="99"/>
      <c r="D149" s="119"/>
      <c r="E149" s="26"/>
      <c r="F149" s="26"/>
      <c r="G149" s="99"/>
      <c r="H149" s="6" t="s">
        <v>195</v>
      </c>
      <c r="I149" s="6" t="s">
        <v>195</v>
      </c>
      <c r="J149" s="17">
        <v>1</v>
      </c>
      <c r="K149" s="17"/>
      <c r="L149" s="99"/>
      <c r="M149" s="99"/>
      <c r="N149" s="77"/>
      <c r="O149" s="6" t="s">
        <v>195</v>
      </c>
      <c r="P149" s="71">
        <f t="shared" si="4"/>
        <v>400</v>
      </c>
      <c r="Q149" s="19">
        <v>400</v>
      </c>
      <c r="R149" s="19"/>
      <c r="S149" s="57"/>
      <c r="T149" s="19"/>
      <c r="U149" s="56">
        <f t="shared" si="5"/>
        <v>400</v>
      </c>
      <c r="V149" s="73" t="s">
        <v>486</v>
      </c>
    </row>
    <row r="150" spans="1:22" ht="150">
      <c r="A150" s="99"/>
      <c r="B150" s="102"/>
      <c r="C150" s="99"/>
      <c r="D150" s="119"/>
      <c r="E150" s="26"/>
      <c r="F150" s="26"/>
      <c r="G150" s="99"/>
      <c r="H150" s="6" t="s">
        <v>196</v>
      </c>
      <c r="I150" s="6" t="s">
        <v>196</v>
      </c>
      <c r="J150" s="15">
        <v>0.8</v>
      </c>
      <c r="K150" s="15"/>
      <c r="L150" s="99"/>
      <c r="M150" s="99"/>
      <c r="N150" s="77"/>
      <c r="O150" s="6" t="s">
        <v>196</v>
      </c>
      <c r="P150" s="71">
        <f t="shared" si="4"/>
        <v>200</v>
      </c>
      <c r="Q150" s="19">
        <v>200</v>
      </c>
      <c r="R150" s="19"/>
      <c r="S150" s="57"/>
      <c r="T150" s="19"/>
      <c r="U150" s="56">
        <f t="shared" si="5"/>
        <v>200</v>
      </c>
      <c r="V150" s="73" t="s">
        <v>486</v>
      </c>
    </row>
    <row r="151" spans="1:22" ht="105">
      <c r="A151" s="99"/>
      <c r="B151" s="102"/>
      <c r="C151" s="99"/>
      <c r="D151" s="119"/>
      <c r="E151" s="26"/>
      <c r="F151" s="26"/>
      <c r="G151" s="99"/>
      <c r="H151" s="6" t="s">
        <v>197</v>
      </c>
      <c r="I151" s="6" t="s">
        <v>197</v>
      </c>
      <c r="J151" s="17">
        <v>1</v>
      </c>
      <c r="K151" s="17"/>
      <c r="L151" s="99"/>
      <c r="M151" s="99"/>
      <c r="N151" s="77"/>
      <c r="O151" s="6" t="s">
        <v>197</v>
      </c>
      <c r="P151" s="71">
        <f t="shared" si="4"/>
        <v>358</v>
      </c>
      <c r="Q151" s="19">
        <v>358</v>
      </c>
      <c r="R151" s="19"/>
      <c r="S151" s="57"/>
      <c r="T151" s="19"/>
      <c r="U151" s="56">
        <f t="shared" si="5"/>
        <v>358</v>
      </c>
      <c r="V151" s="73" t="s">
        <v>486</v>
      </c>
    </row>
    <row r="152" spans="1:22" ht="89.25">
      <c r="A152" s="99"/>
      <c r="B152" s="102"/>
      <c r="C152" s="99"/>
      <c r="D152" s="119"/>
      <c r="E152" s="26"/>
      <c r="F152" s="26"/>
      <c r="G152" s="99"/>
      <c r="H152" s="6" t="s">
        <v>198</v>
      </c>
      <c r="I152" s="6" t="s">
        <v>198</v>
      </c>
      <c r="J152" s="15">
        <v>1</v>
      </c>
      <c r="K152" s="15"/>
      <c r="L152" s="99"/>
      <c r="M152" s="99"/>
      <c r="N152" s="77"/>
      <c r="O152" s="6" t="s">
        <v>198</v>
      </c>
      <c r="P152" s="71">
        <f t="shared" si="4"/>
        <v>0</v>
      </c>
      <c r="Q152" s="19"/>
      <c r="R152" s="19"/>
      <c r="S152" s="57"/>
      <c r="T152" s="19"/>
      <c r="U152" s="56">
        <f t="shared" si="5"/>
        <v>0</v>
      </c>
      <c r="V152" s="73" t="s">
        <v>486</v>
      </c>
    </row>
    <row r="153" spans="1:22" ht="89.25">
      <c r="A153" s="99"/>
      <c r="B153" s="102"/>
      <c r="C153" s="99"/>
      <c r="D153" s="119"/>
      <c r="E153" s="26"/>
      <c r="F153" s="26"/>
      <c r="G153" s="99"/>
      <c r="H153" s="6" t="s">
        <v>199</v>
      </c>
      <c r="I153" s="6" t="s">
        <v>199</v>
      </c>
      <c r="J153" s="15">
        <v>0.6</v>
      </c>
      <c r="K153" s="15"/>
      <c r="L153" s="99"/>
      <c r="M153" s="99"/>
      <c r="N153" s="77"/>
      <c r="O153" s="6" t="s">
        <v>199</v>
      </c>
      <c r="P153" s="71">
        <f t="shared" si="4"/>
        <v>300</v>
      </c>
      <c r="Q153" s="19">
        <v>300</v>
      </c>
      <c r="R153" s="19"/>
      <c r="S153" s="57"/>
      <c r="T153" s="19"/>
      <c r="U153" s="56">
        <f t="shared" si="5"/>
        <v>300</v>
      </c>
      <c r="V153" s="73" t="s">
        <v>486</v>
      </c>
    </row>
    <row r="154" spans="1:22" ht="120">
      <c r="A154" s="99"/>
      <c r="B154" s="102"/>
      <c r="C154" s="99"/>
      <c r="D154" s="119"/>
      <c r="E154" s="26"/>
      <c r="F154" s="26"/>
      <c r="G154" s="99"/>
      <c r="H154" s="6" t="s">
        <v>200</v>
      </c>
      <c r="I154" s="6" t="s">
        <v>200</v>
      </c>
      <c r="J154" s="15">
        <v>1</v>
      </c>
      <c r="K154" s="15"/>
      <c r="L154" s="99"/>
      <c r="M154" s="99"/>
      <c r="N154" s="77"/>
      <c r="O154" s="6" t="s">
        <v>200</v>
      </c>
      <c r="P154" s="71">
        <f t="shared" si="4"/>
        <v>480</v>
      </c>
      <c r="Q154" s="19">
        <v>480</v>
      </c>
      <c r="R154" s="19"/>
      <c r="S154" s="57"/>
      <c r="T154" s="19"/>
      <c r="U154" s="56">
        <f t="shared" si="5"/>
        <v>480</v>
      </c>
      <c r="V154" s="73" t="s">
        <v>486</v>
      </c>
    </row>
    <row r="155" spans="1:22" ht="150">
      <c r="A155" s="99"/>
      <c r="B155" s="102"/>
      <c r="C155" s="99"/>
      <c r="D155" s="119"/>
      <c r="E155" s="26"/>
      <c r="F155" s="26"/>
      <c r="G155" s="99"/>
      <c r="H155" s="6" t="s">
        <v>201</v>
      </c>
      <c r="I155" s="6" t="s">
        <v>201</v>
      </c>
      <c r="J155" s="15">
        <v>1</v>
      </c>
      <c r="K155" s="15"/>
      <c r="L155" s="99"/>
      <c r="M155" s="99"/>
      <c r="N155" s="77"/>
      <c r="O155" s="6" t="s">
        <v>201</v>
      </c>
      <c r="P155" s="71">
        <f t="shared" si="4"/>
        <v>0</v>
      </c>
      <c r="Q155" s="19"/>
      <c r="R155" s="19"/>
      <c r="S155" s="57"/>
      <c r="T155" s="19"/>
      <c r="U155" s="56">
        <f t="shared" si="5"/>
        <v>0</v>
      </c>
      <c r="V155" s="73" t="s">
        <v>486</v>
      </c>
    </row>
    <row r="156" spans="1:22" ht="135">
      <c r="A156" s="99"/>
      <c r="B156" s="102"/>
      <c r="C156" s="99"/>
      <c r="D156" s="119"/>
      <c r="E156" s="26"/>
      <c r="F156" s="26"/>
      <c r="G156" s="99"/>
      <c r="H156" s="6" t="s">
        <v>202</v>
      </c>
      <c r="I156" s="6" t="s">
        <v>202</v>
      </c>
      <c r="J156" s="15">
        <v>1</v>
      </c>
      <c r="K156" s="15"/>
      <c r="L156" s="99"/>
      <c r="M156" s="99"/>
      <c r="N156" s="77"/>
      <c r="O156" s="6" t="s">
        <v>202</v>
      </c>
      <c r="P156" s="71">
        <f t="shared" si="4"/>
        <v>1700</v>
      </c>
      <c r="Q156" s="19">
        <v>1700</v>
      </c>
      <c r="R156" s="19"/>
      <c r="S156" s="57"/>
      <c r="T156" s="19"/>
      <c r="U156" s="56">
        <f t="shared" si="5"/>
        <v>1700</v>
      </c>
      <c r="V156" s="73" t="s">
        <v>486</v>
      </c>
    </row>
    <row r="157" spans="1:22" ht="135">
      <c r="A157" s="99"/>
      <c r="B157" s="102"/>
      <c r="C157" s="99"/>
      <c r="D157" s="119"/>
      <c r="E157" s="26"/>
      <c r="F157" s="26"/>
      <c r="G157" s="99"/>
      <c r="H157" s="6" t="s">
        <v>203</v>
      </c>
      <c r="I157" s="6" t="s">
        <v>203</v>
      </c>
      <c r="J157" s="15">
        <v>1</v>
      </c>
      <c r="K157" s="15"/>
      <c r="L157" s="99"/>
      <c r="M157" s="99"/>
      <c r="N157" s="77"/>
      <c r="O157" s="6" t="s">
        <v>203</v>
      </c>
      <c r="P157" s="71">
        <f t="shared" si="4"/>
        <v>0</v>
      </c>
      <c r="Q157" s="19"/>
      <c r="R157" s="19"/>
      <c r="S157" s="57"/>
      <c r="T157" s="19"/>
      <c r="U157" s="56">
        <f t="shared" si="5"/>
        <v>0</v>
      </c>
      <c r="V157" s="73" t="s">
        <v>486</v>
      </c>
    </row>
    <row r="158" spans="1:22" ht="150">
      <c r="A158" s="99"/>
      <c r="B158" s="102"/>
      <c r="C158" s="99"/>
      <c r="D158" s="119"/>
      <c r="E158" s="26"/>
      <c r="F158" s="26"/>
      <c r="G158" s="99"/>
      <c r="H158" s="6" t="s">
        <v>204</v>
      </c>
      <c r="I158" s="6" t="s">
        <v>204</v>
      </c>
      <c r="J158" s="15">
        <v>1</v>
      </c>
      <c r="K158" s="15"/>
      <c r="L158" s="99"/>
      <c r="M158" s="99"/>
      <c r="N158" s="77"/>
      <c r="O158" s="6" t="s">
        <v>204</v>
      </c>
      <c r="P158" s="71">
        <f t="shared" si="4"/>
        <v>0</v>
      </c>
      <c r="Q158" s="19"/>
      <c r="R158" s="19"/>
      <c r="S158" s="57"/>
      <c r="T158" s="19"/>
      <c r="U158" s="56">
        <f t="shared" si="5"/>
        <v>0</v>
      </c>
      <c r="V158" s="73" t="s">
        <v>486</v>
      </c>
    </row>
    <row r="159" spans="1:22" ht="105">
      <c r="A159" s="99"/>
      <c r="B159" s="102"/>
      <c r="C159" s="99"/>
      <c r="D159" s="119"/>
      <c r="E159" s="26"/>
      <c r="F159" s="26"/>
      <c r="G159" s="99"/>
      <c r="H159" s="6" t="s">
        <v>205</v>
      </c>
      <c r="I159" s="6" t="s">
        <v>205</v>
      </c>
      <c r="J159" s="15">
        <v>1</v>
      </c>
      <c r="K159" s="15"/>
      <c r="L159" s="99"/>
      <c r="M159" s="99"/>
      <c r="N159" s="77"/>
      <c r="O159" s="6" t="s">
        <v>205</v>
      </c>
      <c r="P159" s="71">
        <f t="shared" si="4"/>
        <v>0</v>
      </c>
      <c r="Q159" s="19"/>
      <c r="R159" s="19"/>
      <c r="S159" s="57"/>
      <c r="T159" s="19"/>
      <c r="U159" s="56">
        <f t="shared" si="5"/>
        <v>0</v>
      </c>
      <c r="V159" s="73" t="s">
        <v>486</v>
      </c>
    </row>
    <row r="160" spans="1:22" ht="165">
      <c r="A160" s="99"/>
      <c r="B160" s="102"/>
      <c r="C160" s="99"/>
      <c r="D160" s="119"/>
      <c r="E160" s="26"/>
      <c r="F160" s="26"/>
      <c r="G160" s="99"/>
      <c r="H160" s="6" t="s">
        <v>206</v>
      </c>
      <c r="I160" s="6" t="s">
        <v>206</v>
      </c>
      <c r="J160" s="17">
        <v>1</v>
      </c>
      <c r="K160" s="17"/>
      <c r="L160" s="99"/>
      <c r="M160" s="99"/>
      <c r="N160" s="77"/>
      <c r="O160" s="6" t="s">
        <v>206</v>
      </c>
      <c r="P160" s="71">
        <f t="shared" si="4"/>
        <v>0</v>
      </c>
      <c r="Q160" s="19"/>
      <c r="R160" s="19"/>
      <c r="S160" s="57"/>
      <c r="T160" s="19"/>
      <c r="U160" s="56">
        <f t="shared" si="5"/>
        <v>0</v>
      </c>
      <c r="V160" s="73" t="s">
        <v>486</v>
      </c>
    </row>
    <row r="161" spans="1:22" ht="120">
      <c r="A161" s="99"/>
      <c r="B161" s="102"/>
      <c r="C161" s="99"/>
      <c r="D161" s="119"/>
      <c r="E161" s="26"/>
      <c r="F161" s="26"/>
      <c r="G161" s="99"/>
      <c r="H161" s="6" t="s">
        <v>207</v>
      </c>
      <c r="I161" s="6" t="s">
        <v>207</v>
      </c>
      <c r="J161" s="17">
        <v>1</v>
      </c>
      <c r="K161" s="17"/>
      <c r="L161" s="99"/>
      <c r="M161" s="99"/>
      <c r="N161" s="77"/>
      <c r="O161" s="6" t="s">
        <v>207</v>
      </c>
      <c r="P161" s="71">
        <f t="shared" si="4"/>
        <v>0</v>
      </c>
      <c r="Q161" s="19"/>
      <c r="R161" s="19"/>
      <c r="S161" s="57"/>
      <c r="T161" s="19"/>
      <c r="U161" s="56">
        <f t="shared" si="5"/>
        <v>0</v>
      </c>
      <c r="V161" s="73" t="s">
        <v>486</v>
      </c>
    </row>
    <row r="162" spans="1:22" ht="120">
      <c r="A162" s="99"/>
      <c r="B162" s="102"/>
      <c r="C162" s="99"/>
      <c r="D162" s="119"/>
      <c r="E162" s="26"/>
      <c r="F162" s="26"/>
      <c r="G162" s="99"/>
      <c r="H162" s="6" t="s">
        <v>208</v>
      </c>
      <c r="I162" s="6" t="s">
        <v>208</v>
      </c>
      <c r="J162" s="17">
        <v>1</v>
      </c>
      <c r="K162" s="17"/>
      <c r="L162" s="99"/>
      <c r="M162" s="99"/>
      <c r="N162" s="77"/>
      <c r="O162" s="6" t="s">
        <v>208</v>
      </c>
      <c r="P162" s="71">
        <f t="shared" si="4"/>
        <v>0</v>
      </c>
      <c r="Q162" s="19"/>
      <c r="R162" s="19"/>
      <c r="S162" s="57"/>
      <c r="T162" s="19"/>
      <c r="U162" s="56">
        <f t="shared" si="5"/>
        <v>0</v>
      </c>
      <c r="V162" s="73" t="s">
        <v>486</v>
      </c>
    </row>
    <row r="163" spans="1:22" ht="89.25">
      <c r="A163" s="99"/>
      <c r="B163" s="103"/>
      <c r="C163" s="99"/>
      <c r="D163" s="120"/>
      <c r="E163" s="26"/>
      <c r="F163" s="26"/>
      <c r="G163" s="99"/>
      <c r="H163" s="6" t="s">
        <v>209</v>
      </c>
      <c r="I163" s="6" t="s">
        <v>209</v>
      </c>
      <c r="J163" s="17">
        <v>40</v>
      </c>
      <c r="K163" s="17"/>
      <c r="L163" s="99"/>
      <c r="M163" s="99"/>
      <c r="N163" s="78"/>
      <c r="O163" s="6" t="s">
        <v>209</v>
      </c>
      <c r="P163" s="71">
        <f t="shared" si="4"/>
        <v>0</v>
      </c>
      <c r="Q163" s="19"/>
      <c r="R163" s="19"/>
      <c r="S163" s="57"/>
      <c r="T163" s="19"/>
      <c r="U163" s="56">
        <f t="shared" si="5"/>
        <v>0</v>
      </c>
      <c r="V163" s="73" t="s">
        <v>486</v>
      </c>
    </row>
    <row r="164" spans="1:24" s="24" customFormat="1" ht="15.75" thickBot="1">
      <c r="A164" s="99"/>
      <c r="B164" s="28"/>
      <c r="C164" s="99"/>
      <c r="D164" s="32"/>
      <c r="E164" s="30"/>
      <c r="F164" s="30"/>
      <c r="G164" s="99"/>
      <c r="H164" s="31"/>
      <c r="I164" s="31"/>
      <c r="J164" s="39"/>
      <c r="K164" s="39"/>
      <c r="L164" s="99"/>
      <c r="M164" s="99"/>
      <c r="N164" s="39"/>
      <c r="O164" s="31"/>
      <c r="P164" s="72"/>
      <c r="Q164" s="23"/>
      <c r="R164" s="23"/>
      <c r="S164" s="27"/>
      <c r="T164" s="23"/>
      <c r="U164" s="58"/>
      <c r="V164" s="73"/>
      <c r="W164" s="59"/>
      <c r="X164" s="59"/>
    </row>
    <row r="165" spans="1:22" ht="105.75" customHeight="1" thickBot="1">
      <c r="A165" s="99"/>
      <c r="B165" s="116" t="s">
        <v>28</v>
      </c>
      <c r="C165" s="99"/>
      <c r="D165" s="121" t="s">
        <v>55</v>
      </c>
      <c r="E165" s="26"/>
      <c r="F165" s="26"/>
      <c r="G165" s="99"/>
      <c r="H165" s="49" t="s">
        <v>210</v>
      </c>
      <c r="I165" s="49" t="s">
        <v>210</v>
      </c>
      <c r="J165" s="17">
        <v>1</v>
      </c>
      <c r="K165" s="17"/>
      <c r="L165" s="99"/>
      <c r="M165" s="99"/>
      <c r="N165" s="76" t="s">
        <v>474</v>
      </c>
      <c r="O165" s="49" t="s">
        <v>210</v>
      </c>
      <c r="P165" s="71">
        <f t="shared" si="4"/>
        <v>1200</v>
      </c>
      <c r="Q165" s="19">
        <v>1200</v>
      </c>
      <c r="R165" s="19"/>
      <c r="S165" s="57"/>
      <c r="T165" s="19"/>
      <c r="U165" s="56">
        <f t="shared" si="5"/>
        <v>1200</v>
      </c>
      <c r="V165" s="73" t="s">
        <v>486</v>
      </c>
    </row>
    <row r="166" spans="1:22" ht="90" thickBot="1">
      <c r="A166" s="99"/>
      <c r="B166" s="102"/>
      <c r="C166" s="99"/>
      <c r="D166" s="122"/>
      <c r="E166" s="26"/>
      <c r="F166" s="26"/>
      <c r="G166" s="99"/>
      <c r="H166" s="50" t="s">
        <v>438</v>
      </c>
      <c r="I166" s="50" t="s">
        <v>438</v>
      </c>
      <c r="J166" s="15">
        <v>1</v>
      </c>
      <c r="K166" s="15"/>
      <c r="L166" s="99"/>
      <c r="M166" s="99"/>
      <c r="N166" s="77"/>
      <c r="O166" s="50" t="s">
        <v>438</v>
      </c>
      <c r="P166" s="71">
        <f t="shared" si="4"/>
        <v>0</v>
      </c>
      <c r="Q166" s="19"/>
      <c r="R166" s="19"/>
      <c r="S166" s="57"/>
      <c r="T166" s="19"/>
      <c r="U166" s="56">
        <f t="shared" si="5"/>
        <v>0</v>
      </c>
      <c r="V166" s="73" t="s">
        <v>486</v>
      </c>
    </row>
    <row r="167" spans="1:22" ht="90" thickBot="1">
      <c r="A167" s="99"/>
      <c r="B167" s="102"/>
      <c r="C167" s="99"/>
      <c r="D167" s="122"/>
      <c r="E167" s="26"/>
      <c r="F167" s="26"/>
      <c r="G167" s="99"/>
      <c r="H167" s="51" t="s">
        <v>211</v>
      </c>
      <c r="I167" s="51" t="s">
        <v>211</v>
      </c>
      <c r="J167" s="15">
        <v>1</v>
      </c>
      <c r="K167" s="15"/>
      <c r="L167" s="99"/>
      <c r="M167" s="99"/>
      <c r="N167" s="77"/>
      <c r="O167" s="51" t="s">
        <v>211</v>
      </c>
      <c r="P167" s="71">
        <f t="shared" si="4"/>
        <v>0</v>
      </c>
      <c r="Q167" s="19"/>
      <c r="R167" s="19"/>
      <c r="S167" s="57"/>
      <c r="T167" s="19"/>
      <c r="U167" s="56">
        <f t="shared" si="5"/>
        <v>0</v>
      </c>
      <c r="V167" s="73" t="s">
        <v>486</v>
      </c>
    </row>
    <row r="168" spans="1:22" ht="89.25" customHeight="1">
      <c r="A168" s="99"/>
      <c r="B168" s="103"/>
      <c r="C168" s="99"/>
      <c r="D168" s="123"/>
      <c r="E168" s="26"/>
      <c r="F168" s="26"/>
      <c r="G168" s="99"/>
      <c r="H168" s="52" t="s">
        <v>439</v>
      </c>
      <c r="I168" s="52" t="s">
        <v>439</v>
      </c>
      <c r="J168" s="17">
        <v>1</v>
      </c>
      <c r="K168" s="17"/>
      <c r="L168" s="99"/>
      <c r="M168" s="99"/>
      <c r="N168" s="78"/>
      <c r="O168" s="52" t="s">
        <v>439</v>
      </c>
      <c r="P168" s="71">
        <f t="shared" si="4"/>
        <v>0</v>
      </c>
      <c r="Q168" s="19"/>
      <c r="R168" s="19"/>
      <c r="S168" s="57"/>
      <c r="T168" s="19"/>
      <c r="U168" s="56">
        <f t="shared" si="5"/>
        <v>0</v>
      </c>
      <c r="V168" s="73" t="s">
        <v>486</v>
      </c>
    </row>
    <row r="169" spans="1:24" s="24" customFormat="1" ht="15" customHeight="1">
      <c r="A169" s="99"/>
      <c r="B169" s="28"/>
      <c r="C169" s="99"/>
      <c r="D169" s="32"/>
      <c r="E169" s="30"/>
      <c r="F169" s="30"/>
      <c r="G169" s="99"/>
      <c r="H169" s="33"/>
      <c r="I169" s="33"/>
      <c r="J169" s="39"/>
      <c r="K169" s="39"/>
      <c r="L169" s="99"/>
      <c r="M169" s="99"/>
      <c r="N169" s="39"/>
      <c r="O169" s="33"/>
      <c r="P169" s="72"/>
      <c r="Q169" s="23"/>
      <c r="R169" s="23"/>
      <c r="S169" s="27"/>
      <c r="T169" s="23"/>
      <c r="U169" s="58"/>
      <c r="V169" s="73"/>
      <c r="W169" s="59"/>
      <c r="X169" s="59"/>
    </row>
    <row r="170" spans="1:22" ht="180" customHeight="1">
      <c r="A170" s="99"/>
      <c r="B170" s="116" t="s">
        <v>28</v>
      </c>
      <c r="C170" s="99"/>
      <c r="D170" s="118" t="s">
        <v>56</v>
      </c>
      <c r="E170" s="26"/>
      <c r="F170" s="26"/>
      <c r="G170" s="99"/>
      <c r="H170" s="6" t="s">
        <v>212</v>
      </c>
      <c r="I170" s="6" t="s">
        <v>212</v>
      </c>
      <c r="J170" s="15">
        <v>1</v>
      </c>
      <c r="K170" s="15"/>
      <c r="L170" s="99"/>
      <c r="M170" s="99"/>
      <c r="N170" s="79" t="s">
        <v>474</v>
      </c>
      <c r="O170" s="6" t="s">
        <v>212</v>
      </c>
      <c r="P170" s="71">
        <f t="shared" si="4"/>
        <v>0</v>
      </c>
      <c r="Q170" s="19"/>
      <c r="R170" s="19"/>
      <c r="S170" s="57"/>
      <c r="T170" s="19"/>
      <c r="U170" s="56">
        <f t="shared" si="5"/>
        <v>0</v>
      </c>
      <c r="V170" s="73" t="s">
        <v>486</v>
      </c>
    </row>
    <row r="171" spans="1:22" ht="105">
      <c r="A171" s="99"/>
      <c r="B171" s="102"/>
      <c r="C171" s="99"/>
      <c r="D171" s="119"/>
      <c r="E171" s="26"/>
      <c r="F171" s="26"/>
      <c r="G171" s="99"/>
      <c r="H171" s="6" t="s">
        <v>213</v>
      </c>
      <c r="I171" s="6" t="s">
        <v>213</v>
      </c>
      <c r="J171" s="15">
        <v>1</v>
      </c>
      <c r="K171" s="15"/>
      <c r="L171" s="99"/>
      <c r="M171" s="99"/>
      <c r="N171" s="80"/>
      <c r="O171" s="6" t="s">
        <v>213</v>
      </c>
      <c r="P171" s="71">
        <f t="shared" si="4"/>
        <v>800</v>
      </c>
      <c r="Q171" s="19">
        <v>800</v>
      </c>
      <c r="R171" s="19"/>
      <c r="S171" s="57"/>
      <c r="T171" s="19"/>
      <c r="U171" s="56">
        <f t="shared" si="5"/>
        <v>800</v>
      </c>
      <c r="V171" s="73" t="s">
        <v>486</v>
      </c>
    </row>
    <row r="172" spans="1:22" ht="135">
      <c r="A172" s="99"/>
      <c r="B172" s="102"/>
      <c r="C172" s="99"/>
      <c r="D172" s="119"/>
      <c r="E172" s="26"/>
      <c r="F172" s="26"/>
      <c r="G172" s="99"/>
      <c r="H172" s="6" t="s">
        <v>214</v>
      </c>
      <c r="I172" s="6" t="s">
        <v>214</v>
      </c>
      <c r="J172" s="15">
        <v>1</v>
      </c>
      <c r="K172" s="15"/>
      <c r="L172" s="99"/>
      <c r="M172" s="99"/>
      <c r="N172" s="80"/>
      <c r="O172" s="6" t="s">
        <v>214</v>
      </c>
      <c r="P172" s="71">
        <f t="shared" si="4"/>
        <v>200</v>
      </c>
      <c r="Q172" s="19">
        <v>200</v>
      </c>
      <c r="R172" s="19"/>
      <c r="S172" s="57"/>
      <c r="T172" s="19"/>
      <c r="U172" s="56">
        <f t="shared" si="5"/>
        <v>200</v>
      </c>
      <c r="V172" s="73" t="s">
        <v>486</v>
      </c>
    </row>
    <row r="173" spans="1:22" ht="105">
      <c r="A173" s="99"/>
      <c r="B173" s="102"/>
      <c r="C173" s="99"/>
      <c r="D173" s="119"/>
      <c r="E173" s="26"/>
      <c r="F173" s="26"/>
      <c r="G173" s="99"/>
      <c r="H173" s="6" t="s">
        <v>215</v>
      </c>
      <c r="I173" s="6" t="s">
        <v>215</v>
      </c>
      <c r="J173" s="17">
        <v>1</v>
      </c>
      <c r="K173" s="17"/>
      <c r="L173" s="99"/>
      <c r="M173" s="99"/>
      <c r="N173" s="80"/>
      <c r="O173" s="6" t="s">
        <v>215</v>
      </c>
      <c r="P173" s="71">
        <f t="shared" si="4"/>
        <v>0</v>
      </c>
      <c r="Q173" s="19"/>
      <c r="R173" s="19"/>
      <c r="S173" s="57"/>
      <c r="T173" s="19"/>
      <c r="U173" s="56">
        <f t="shared" si="5"/>
        <v>0</v>
      </c>
      <c r="V173" s="73" t="s">
        <v>486</v>
      </c>
    </row>
    <row r="174" spans="1:22" ht="89.25">
      <c r="A174" s="99"/>
      <c r="B174" s="103"/>
      <c r="C174" s="99"/>
      <c r="D174" s="120"/>
      <c r="E174" s="26"/>
      <c r="F174" s="26"/>
      <c r="G174" s="99"/>
      <c r="H174" s="6" t="s">
        <v>216</v>
      </c>
      <c r="I174" s="6" t="s">
        <v>216</v>
      </c>
      <c r="J174" s="17">
        <v>6</v>
      </c>
      <c r="K174" s="17"/>
      <c r="L174" s="99"/>
      <c r="M174" s="99"/>
      <c r="N174" s="81"/>
      <c r="O174" s="6" t="s">
        <v>216</v>
      </c>
      <c r="P174" s="71">
        <f t="shared" si="4"/>
        <v>350</v>
      </c>
      <c r="Q174" s="19">
        <v>350</v>
      </c>
      <c r="R174" s="19"/>
      <c r="S174" s="57"/>
      <c r="T174" s="19"/>
      <c r="U174" s="56">
        <f t="shared" si="5"/>
        <v>350</v>
      </c>
      <c r="V174" s="73" t="s">
        <v>486</v>
      </c>
    </row>
    <row r="175" spans="1:24" s="24" customFormat="1" ht="15.75" thickBot="1">
      <c r="A175" s="99"/>
      <c r="B175" s="28"/>
      <c r="C175" s="99"/>
      <c r="D175" s="29"/>
      <c r="E175" s="30"/>
      <c r="F175" s="30"/>
      <c r="G175" s="99"/>
      <c r="H175" s="53"/>
      <c r="I175" s="31"/>
      <c r="J175" s="39"/>
      <c r="K175" s="39"/>
      <c r="L175" s="99"/>
      <c r="M175" s="99"/>
      <c r="N175" s="39"/>
      <c r="O175" s="53"/>
      <c r="P175" s="72"/>
      <c r="Q175" s="23"/>
      <c r="R175" s="23"/>
      <c r="S175" s="27"/>
      <c r="T175" s="23"/>
      <c r="U175" s="58"/>
      <c r="V175" s="73"/>
      <c r="W175" s="59"/>
      <c r="X175" s="59"/>
    </row>
    <row r="176" spans="1:22" ht="180.75" customHeight="1" thickBot="1">
      <c r="A176" s="99"/>
      <c r="B176" s="116" t="s">
        <v>28</v>
      </c>
      <c r="C176" s="99"/>
      <c r="D176" s="118" t="s">
        <v>57</v>
      </c>
      <c r="E176" s="26"/>
      <c r="F176" s="26"/>
      <c r="G176" s="99"/>
      <c r="H176" s="54" t="s">
        <v>212</v>
      </c>
      <c r="I176" s="54" t="s">
        <v>212</v>
      </c>
      <c r="J176" s="15">
        <v>1</v>
      </c>
      <c r="K176" s="15"/>
      <c r="L176" s="99"/>
      <c r="M176" s="99"/>
      <c r="N176" s="79" t="s">
        <v>474</v>
      </c>
      <c r="O176" s="54" t="s">
        <v>212</v>
      </c>
      <c r="P176" s="71">
        <f t="shared" si="4"/>
        <v>500</v>
      </c>
      <c r="Q176" s="19">
        <v>500</v>
      </c>
      <c r="R176" s="19"/>
      <c r="S176" s="57"/>
      <c r="T176" s="19"/>
      <c r="U176" s="56">
        <f t="shared" si="5"/>
        <v>500</v>
      </c>
      <c r="V176" s="73" t="s">
        <v>486</v>
      </c>
    </row>
    <row r="177" spans="1:22" ht="90" thickBot="1">
      <c r="A177" s="99"/>
      <c r="B177" s="102"/>
      <c r="C177" s="99"/>
      <c r="D177" s="119"/>
      <c r="E177" s="26"/>
      <c r="F177" s="26"/>
      <c r="G177" s="99"/>
      <c r="H177" s="55" t="s">
        <v>213</v>
      </c>
      <c r="I177" s="55" t="s">
        <v>213</v>
      </c>
      <c r="J177" s="15">
        <v>1</v>
      </c>
      <c r="K177" s="15"/>
      <c r="L177" s="99"/>
      <c r="M177" s="99"/>
      <c r="N177" s="80"/>
      <c r="O177" s="55" t="s">
        <v>213</v>
      </c>
      <c r="P177" s="71">
        <f t="shared" si="4"/>
        <v>0</v>
      </c>
      <c r="Q177" s="19"/>
      <c r="R177" s="19"/>
      <c r="S177" s="57"/>
      <c r="T177" s="19"/>
      <c r="U177" s="56">
        <f t="shared" si="5"/>
        <v>0</v>
      </c>
      <c r="V177" s="73" t="s">
        <v>486</v>
      </c>
    </row>
    <row r="178" spans="1:22" ht="115.5" thickBot="1">
      <c r="A178" s="99"/>
      <c r="B178" s="102"/>
      <c r="C178" s="99"/>
      <c r="D178" s="119"/>
      <c r="E178" s="26"/>
      <c r="F178" s="26"/>
      <c r="G178" s="99"/>
      <c r="H178" s="55" t="s">
        <v>214</v>
      </c>
      <c r="I178" s="55" t="s">
        <v>214</v>
      </c>
      <c r="J178" s="15">
        <v>1</v>
      </c>
      <c r="K178" s="15"/>
      <c r="L178" s="99"/>
      <c r="M178" s="99"/>
      <c r="N178" s="80"/>
      <c r="O178" s="55" t="s">
        <v>214</v>
      </c>
      <c r="P178" s="71">
        <f t="shared" si="4"/>
        <v>0</v>
      </c>
      <c r="Q178" s="19"/>
      <c r="R178" s="19"/>
      <c r="S178" s="57"/>
      <c r="T178" s="19"/>
      <c r="U178" s="56">
        <f t="shared" si="5"/>
        <v>0</v>
      </c>
      <c r="V178" s="73" t="s">
        <v>486</v>
      </c>
    </row>
    <row r="179" spans="1:22" ht="90" thickBot="1">
      <c r="A179" s="99"/>
      <c r="B179" s="102"/>
      <c r="C179" s="99"/>
      <c r="D179" s="119"/>
      <c r="E179" s="26"/>
      <c r="F179" s="26"/>
      <c r="G179" s="99"/>
      <c r="H179" s="55" t="s">
        <v>215</v>
      </c>
      <c r="I179" s="55" t="s">
        <v>215</v>
      </c>
      <c r="J179" s="17">
        <v>1</v>
      </c>
      <c r="K179" s="17"/>
      <c r="L179" s="99"/>
      <c r="M179" s="99"/>
      <c r="N179" s="80"/>
      <c r="O179" s="55" t="s">
        <v>215</v>
      </c>
      <c r="P179" s="71">
        <f t="shared" si="4"/>
        <v>0</v>
      </c>
      <c r="Q179" s="19"/>
      <c r="R179" s="19"/>
      <c r="S179" s="57"/>
      <c r="T179" s="19"/>
      <c r="U179" s="56">
        <f t="shared" si="5"/>
        <v>0</v>
      </c>
      <c r="V179" s="73" t="s">
        <v>486</v>
      </c>
    </row>
    <row r="180" spans="1:22" ht="90" thickBot="1">
      <c r="A180" s="99"/>
      <c r="B180" s="102"/>
      <c r="C180" s="99"/>
      <c r="D180" s="119"/>
      <c r="E180" s="26"/>
      <c r="F180" s="26"/>
      <c r="G180" s="99"/>
      <c r="H180" s="55" t="s">
        <v>216</v>
      </c>
      <c r="I180" s="55" t="s">
        <v>444</v>
      </c>
      <c r="J180" s="17">
        <v>5</v>
      </c>
      <c r="K180" s="17"/>
      <c r="L180" s="99"/>
      <c r="M180" s="99"/>
      <c r="N180" s="80"/>
      <c r="O180" s="55" t="s">
        <v>216</v>
      </c>
      <c r="P180" s="71">
        <f t="shared" si="4"/>
        <v>0</v>
      </c>
      <c r="Q180" s="19"/>
      <c r="R180" s="19"/>
      <c r="S180" s="57"/>
      <c r="T180" s="19"/>
      <c r="U180" s="56">
        <f t="shared" si="5"/>
        <v>0</v>
      </c>
      <c r="V180" s="73" t="s">
        <v>486</v>
      </c>
    </row>
    <row r="181" spans="1:22" ht="51.75" customHeight="1" thickBot="1">
      <c r="A181" s="99"/>
      <c r="B181" s="102"/>
      <c r="C181" s="99"/>
      <c r="D181" s="119"/>
      <c r="E181" s="26"/>
      <c r="F181" s="26"/>
      <c r="G181" s="99"/>
      <c r="H181" s="47" t="s">
        <v>217</v>
      </c>
      <c r="I181" s="47" t="s">
        <v>441</v>
      </c>
      <c r="J181" s="15">
        <v>1</v>
      </c>
      <c r="K181" s="15"/>
      <c r="L181" s="99"/>
      <c r="M181" s="99"/>
      <c r="N181" s="80"/>
      <c r="O181" s="47" t="s">
        <v>217</v>
      </c>
      <c r="P181" s="71">
        <f t="shared" si="4"/>
        <v>0</v>
      </c>
      <c r="Q181" s="19"/>
      <c r="R181" s="19"/>
      <c r="S181" s="57"/>
      <c r="T181" s="19"/>
      <c r="U181" s="56">
        <f t="shared" si="5"/>
        <v>0</v>
      </c>
      <c r="V181" s="73" t="s">
        <v>486</v>
      </c>
    </row>
    <row r="182" spans="1:22" ht="90" thickBot="1">
      <c r="A182" s="99"/>
      <c r="B182" s="102"/>
      <c r="C182" s="99"/>
      <c r="D182" s="119"/>
      <c r="E182" s="26"/>
      <c r="F182" s="26"/>
      <c r="G182" s="99"/>
      <c r="H182" s="48" t="s">
        <v>218</v>
      </c>
      <c r="I182" s="48" t="s">
        <v>442</v>
      </c>
      <c r="J182" s="15">
        <v>1</v>
      </c>
      <c r="K182" s="15"/>
      <c r="L182" s="99"/>
      <c r="M182" s="99"/>
      <c r="N182" s="80"/>
      <c r="O182" s="48" t="s">
        <v>218</v>
      </c>
      <c r="P182" s="71">
        <f t="shared" si="4"/>
        <v>0</v>
      </c>
      <c r="Q182" s="19"/>
      <c r="R182" s="19"/>
      <c r="S182" s="57"/>
      <c r="T182" s="19"/>
      <c r="U182" s="56">
        <f t="shared" si="5"/>
        <v>0</v>
      </c>
      <c r="V182" s="73" t="s">
        <v>486</v>
      </c>
    </row>
    <row r="183" spans="1:22" ht="51" customHeight="1" thickBot="1">
      <c r="A183" s="99"/>
      <c r="B183" s="102"/>
      <c r="C183" s="99"/>
      <c r="D183" s="119"/>
      <c r="E183" s="26"/>
      <c r="F183" s="26"/>
      <c r="G183" s="99"/>
      <c r="H183" s="48" t="s">
        <v>219</v>
      </c>
      <c r="I183" s="48" t="s">
        <v>443</v>
      </c>
      <c r="J183" s="15">
        <v>1</v>
      </c>
      <c r="K183" s="15"/>
      <c r="L183" s="99"/>
      <c r="M183" s="99"/>
      <c r="N183" s="80"/>
      <c r="O183" s="48" t="s">
        <v>219</v>
      </c>
      <c r="P183" s="71">
        <f t="shared" si="4"/>
        <v>0</v>
      </c>
      <c r="Q183" s="19"/>
      <c r="R183" s="19"/>
      <c r="S183" s="57"/>
      <c r="T183" s="19"/>
      <c r="U183" s="56">
        <f t="shared" si="5"/>
        <v>0</v>
      </c>
      <c r="V183" s="73" t="s">
        <v>486</v>
      </c>
    </row>
    <row r="184" spans="1:22" ht="82.5" customHeight="1" thickBot="1">
      <c r="A184" s="100"/>
      <c r="B184" s="103"/>
      <c r="C184" s="100"/>
      <c r="D184" s="120"/>
      <c r="E184" s="26"/>
      <c r="F184" s="26"/>
      <c r="G184" s="100"/>
      <c r="H184" s="48" t="s">
        <v>440</v>
      </c>
      <c r="I184" s="48" t="s">
        <v>440</v>
      </c>
      <c r="J184" s="15">
        <v>1</v>
      </c>
      <c r="K184" s="15"/>
      <c r="L184" s="100"/>
      <c r="M184" s="100"/>
      <c r="N184" s="81"/>
      <c r="O184" s="48" t="s">
        <v>440</v>
      </c>
      <c r="P184" s="71">
        <f t="shared" si="4"/>
        <v>0</v>
      </c>
      <c r="Q184" s="19"/>
      <c r="R184" s="19"/>
      <c r="S184" s="57"/>
      <c r="T184" s="19"/>
      <c r="U184" s="56">
        <f t="shared" si="5"/>
        <v>0</v>
      </c>
      <c r="V184" s="73" t="s">
        <v>486</v>
      </c>
    </row>
    <row r="185" spans="1:24" s="24" customFormat="1" ht="15">
      <c r="A185" s="70"/>
      <c r="B185" s="34"/>
      <c r="C185" s="70"/>
      <c r="D185" s="35"/>
      <c r="E185" s="30"/>
      <c r="F185" s="30"/>
      <c r="G185" s="70"/>
      <c r="H185" s="36"/>
      <c r="I185" s="36"/>
      <c r="J185" s="39"/>
      <c r="K185" s="39"/>
      <c r="L185" s="70"/>
      <c r="M185" s="70"/>
      <c r="N185" s="39"/>
      <c r="O185" s="36"/>
      <c r="P185" s="72">
        <f t="shared" si="4"/>
        <v>436174</v>
      </c>
      <c r="Q185" s="23">
        <f>SUM(Q94:Q184)</f>
        <v>336174</v>
      </c>
      <c r="R185" s="23">
        <f>SUM(R94:R184)</f>
        <v>0</v>
      </c>
      <c r="S185" s="27"/>
      <c r="T185" s="23">
        <f>SUM(T94:T184)</f>
        <v>100000</v>
      </c>
      <c r="U185" s="58">
        <f t="shared" si="5"/>
        <v>436174</v>
      </c>
      <c r="V185" s="73"/>
      <c r="W185" s="59"/>
      <c r="X185" s="59"/>
    </row>
    <row r="186" spans="1:24" s="24" customFormat="1" ht="15">
      <c r="A186" s="70"/>
      <c r="B186" s="22"/>
      <c r="C186" s="70"/>
      <c r="D186" s="22"/>
      <c r="E186" s="30"/>
      <c r="F186" s="30"/>
      <c r="G186" s="70"/>
      <c r="H186" s="22"/>
      <c r="I186" s="22"/>
      <c r="J186" s="39"/>
      <c r="K186" s="39"/>
      <c r="L186" s="70"/>
      <c r="M186" s="70"/>
      <c r="N186" s="39"/>
      <c r="O186" s="22"/>
      <c r="P186" s="72">
        <f t="shared" si="4"/>
        <v>1061245</v>
      </c>
      <c r="Q186" s="23">
        <f>+Q47+Q66+Q93+Q185</f>
        <v>785251</v>
      </c>
      <c r="R186" s="23">
        <f>+R47+R66+R93+R185</f>
        <v>105994</v>
      </c>
      <c r="S186" s="27"/>
      <c r="T186" s="23">
        <f>+T47+T66+T93+T185</f>
        <v>170000</v>
      </c>
      <c r="U186" s="58">
        <f t="shared" si="5"/>
        <v>1061245</v>
      </c>
      <c r="V186" s="73"/>
      <c r="W186" s="59"/>
      <c r="X186" s="59"/>
    </row>
    <row r="187" spans="1:22" ht="409.5" customHeight="1">
      <c r="A187" s="124">
        <v>2.07</v>
      </c>
      <c r="B187" s="117" t="s">
        <v>29</v>
      </c>
      <c r="C187" s="124">
        <v>2.07</v>
      </c>
      <c r="D187" s="110" t="s">
        <v>58</v>
      </c>
      <c r="E187" s="26"/>
      <c r="F187" s="26"/>
      <c r="G187" s="124">
        <v>2.07</v>
      </c>
      <c r="H187" s="63" t="s">
        <v>220</v>
      </c>
      <c r="I187" s="63" t="s">
        <v>373</v>
      </c>
      <c r="J187" s="15">
        <v>0.6</v>
      </c>
      <c r="K187" s="15"/>
      <c r="L187" s="130" t="s">
        <v>493</v>
      </c>
      <c r="M187" s="130" t="s">
        <v>461</v>
      </c>
      <c r="N187" s="79" t="s">
        <v>475</v>
      </c>
      <c r="O187" s="63" t="s">
        <v>220</v>
      </c>
      <c r="P187" s="71">
        <f t="shared" si="4"/>
        <v>0</v>
      </c>
      <c r="Q187" s="19"/>
      <c r="R187" s="19"/>
      <c r="S187" s="57"/>
      <c r="T187" s="19"/>
      <c r="U187" s="56">
        <f t="shared" si="5"/>
        <v>0</v>
      </c>
      <c r="V187" s="73" t="s">
        <v>486</v>
      </c>
    </row>
    <row r="188" spans="1:22" ht="165">
      <c r="A188" s="99"/>
      <c r="B188" s="102"/>
      <c r="C188" s="99"/>
      <c r="D188" s="111"/>
      <c r="E188" s="26"/>
      <c r="F188" s="26"/>
      <c r="G188" s="99"/>
      <c r="H188" s="63" t="s">
        <v>221</v>
      </c>
      <c r="I188" s="63" t="s">
        <v>374</v>
      </c>
      <c r="J188" s="15">
        <v>0.6</v>
      </c>
      <c r="K188" s="15"/>
      <c r="L188" s="131"/>
      <c r="M188" s="131"/>
      <c r="N188" s="80"/>
      <c r="O188" s="63" t="s">
        <v>221</v>
      </c>
      <c r="P188" s="71">
        <f t="shared" si="4"/>
        <v>0</v>
      </c>
      <c r="Q188" s="19"/>
      <c r="R188" s="19"/>
      <c r="S188" s="57"/>
      <c r="T188" s="19"/>
      <c r="U188" s="56">
        <f t="shared" si="5"/>
        <v>0</v>
      </c>
      <c r="V188" s="73" t="s">
        <v>486</v>
      </c>
    </row>
    <row r="189" spans="1:22" ht="135">
      <c r="A189" s="99"/>
      <c r="B189" s="102"/>
      <c r="C189" s="99"/>
      <c r="D189" s="111"/>
      <c r="E189" s="26"/>
      <c r="F189" s="26"/>
      <c r="G189" s="99"/>
      <c r="H189" s="63" t="s">
        <v>222</v>
      </c>
      <c r="I189" s="63" t="s">
        <v>343</v>
      </c>
      <c r="J189" s="15">
        <v>0.6</v>
      </c>
      <c r="K189" s="15"/>
      <c r="L189" s="131"/>
      <c r="M189" s="131"/>
      <c r="N189" s="80"/>
      <c r="O189" s="63" t="s">
        <v>222</v>
      </c>
      <c r="P189" s="71">
        <f t="shared" si="4"/>
        <v>0</v>
      </c>
      <c r="Q189" s="19"/>
      <c r="R189" s="19"/>
      <c r="S189" s="57"/>
      <c r="T189" s="19"/>
      <c r="U189" s="56">
        <f t="shared" si="5"/>
        <v>0</v>
      </c>
      <c r="V189" s="73" t="s">
        <v>486</v>
      </c>
    </row>
    <row r="190" spans="1:22" ht="60" customHeight="1">
      <c r="A190" s="99"/>
      <c r="B190" s="102"/>
      <c r="C190" s="99"/>
      <c r="D190" s="111"/>
      <c r="E190" s="26"/>
      <c r="F190" s="26"/>
      <c r="G190" s="99"/>
      <c r="H190" s="63" t="s">
        <v>223</v>
      </c>
      <c r="I190" s="63" t="s">
        <v>375</v>
      </c>
      <c r="J190" s="17">
        <v>9</v>
      </c>
      <c r="K190" s="17"/>
      <c r="L190" s="131"/>
      <c r="M190" s="131"/>
      <c r="N190" s="80"/>
      <c r="O190" s="63" t="s">
        <v>223</v>
      </c>
      <c r="P190" s="71">
        <f t="shared" si="4"/>
        <v>0</v>
      </c>
      <c r="Q190" s="19"/>
      <c r="R190" s="19"/>
      <c r="S190" s="57"/>
      <c r="T190" s="19"/>
      <c r="U190" s="56">
        <f t="shared" si="5"/>
        <v>0</v>
      </c>
      <c r="V190" s="73" t="s">
        <v>486</v>
      </c>
    </row>
    <row r="191" spans="1:22" ht="72" customHeight="1">
      <c r="A191" s="99"/>
      <c r="B191" s="102"/>
      <c r="C191" s="99"/>
      <c r="D191" s="111"/>
      <c r="E191" s="26"/>
      <c r="F191" s="26"/>
      <c r="G191" s="99"/>
      <c r="H191" s="63" t="s">
        <v>224</v>
      </c>
      <c r="I191" s="63" t="s">
        <v>376</v>
      </c>
      <c r="J191" s="17">
        <v>12</v>
      </c>
      <c r="K191" s="17"/>
      <c r="L191" s="131"/>
      <c r="M191" s="131"/>
      <c r="N191" s="80"/>
      <c r="O191" s="63" t="s">
        <v>224</v>
      </c>
      <c r="P191" s="71">
        <f t="shared" si="4"/>
        <v>30089</v>
      </c>
      <c r="Q191" s="19">
        <v>30089</v>
      </c>
      <c r="R191" s="19"/>
      <c r="S191" s="57"/>
      <c r="T191" s="19"/>
      <c r="U191" s="56">
        <f t="shared" si="5"/>
        <v>30089</v>
      </c>
      <c r="V191" s="73" t="s">
        <v>486</v>
      </c>
    </row>
    <row r="192" spans="1:22" ht="105">
      <c r="A192" s="99"/>
      <c r="B192" s="102"/>
      <c r="C192" s="99"/>
      <c r="D192" s="111"/>
      <c r="E192" s="26"/>
      <c r="F192" s="26"/>
      <c r="G192" s="99"/>
      <c r="H192" s="63" t="s">
        <v>225</v>
      </c>
      <c r="I192" s="63" t="s">
        <v>377</v>
      </c>
      <c r="J192" s="15">
        <v>0.4</v>
      </c>
      <c r="K192" s="15"/>
      <c r="L192" s="131"/>
      <c r="M192" s="131"/>
      <c r="N192" s="80"/>
      <c r="O192" s="63" t="s">
        <v>225</v>
      </c>
      <c r="P192" s="71">
        <f t="shared" si="4"/>
        <v>15000</v>
      </c>
      <c r="Q192" s="19">
        <v>15000</v>
      </c>
      <c r="R192" s="19"/>
      <c r="S192" s="57"/>
      <c r="T192" s="19"/>
      <c r="U192" s="56">
        <f t="shared" si="5"/>
        <v>15000</v>
      </c>
      <c r="V192" s="73" t="s">
        <v>486</v>
      </c>
    </row>
    <row r="193" spans="1:22" ht="89.25">
      <c r="A193" s="99"/>
      <c r="B193" s="102"/>
      <c r="C193" s="99"/>
      <c r="D193" s="111"/>
      <c r="E193" s="26"/>
      <c r="F193" s="26"/>
      <c r="G193" s="99"/>
      <c r="H193" s="63" t="s">
        <v>226</v>
      </c>
      <c r="I193" s="63" t="s">
        <v>378</v>
      </c>
      <c r="J193" s="17">
        <v>1</v>
      </c>
      <c r="K193" s="17"/>
      <c r="L193" s="131"/>
      <c r="M193" s="131"/>
      <c r="N193" s="80"/>
      <c r="O193" s="63" t="s">
        <v>226</v>
      </c>
      <c r="P193" s="71">
        <f t="shared" si="4"/>
        <v>5000</v>
      </c>
      <c r="Q193" s="19">
        <v>5000</v>
      </c>
      <c r="R193" s="19"/>
      <c r="S193" s="57"/>
      <c r="T193" s="19"/>
      <c r="U193" s="56">
        <f t="shared" si="5"/>
        <v>5000</v>
      </c>
      <c r="V193" s="73" t="s">
        <v>486</v>
      </c>
    </row>
    <row r="194" spans="1:22" ht="89.25">
      <c r="A194" s="99"/>
      <c r="B194" s="102"/>
      <c r="C194" s="99"/>
      <c r="D194" s="111"/>
      <c r="E194" s="26"/>
      <c r="F194" s="26"/>
      <c r="G194" s="99"/>
      <c r="H194" s="63" t="s">
        <v>227</v>
      </c>
      <c r="I194" s="63" t="s">
        <v>379</v>
      </c>
      <c r="J194" s="17">
        <v>1</v>
      </c>
      <c r="K194" s="17"/>
      <c r="L194" s="131"/>
      <c r="M194" s="131"/>
      <c r="N194" s="80"/>
      <c r="O194" s="63" t="s">
        <v>227</v>
      </c>
      <c r="P194" s="71">
        <f t="shared" si="4"/>
        <v>12000</v>
      </c>
      <c r="Q194" s="19">
        <v>12000</v>
      </c>
      <c r="R194" s="19"/>
      <c r="S194" s="57"/>
      <c r="T194" s="19"/>
      <c r="U194" s="56">
        <f t="shared" si="5"/>
        <v>12000</v>
      </c>
      <c r="V194" s="73" t="s">
        <v>486</v>
      </c>
    </row>
    <row r="195" spans="1:22" ht="135">
      <c r="A195" s="100"/>
      <c r="B195" s="103"/>
      <c r="C195" s="100"/>
      <c r="D195" s="112"/>
      <c r="E195" s="26"/>
      <c r="F195" s="26"/>
      <c r="G195" s="100"/>
      <c r="H195" s="63" t="s">
        <v>228</v>
      </c>
      <c r="I195" s="63" t="s">
        <v>380</v>
      </c>
      <c r="J195" s="15">
        <v>0.3</v>
      </c>
      <c r="K195" s="15"/>
      <c r="L195" s="132"/>
      <c r="M195" s="132"/>
      <c r="N195" s="81"/>
      <c r="O195" s="63" t="s">
        <v>228</v>
      </c>
      <c r="P195" s="71">
        <f t="shared" si="4"/>
        <v>0</v>
      </c>
      <c r="Q195" s="19"/>
      <c r="R195" s="19"/>
      <c r="S195" s="57"/>
      <c r="T195" s="19"/>
      <c r="U195" s="56">
        <f t="shared" si="5"/>
        <v>0</v>
      </c>
      <c r="V195" s="73" t="s">
        <v>486</v>
      </c>
    </row>
    <row r="196" spans="1:24" s="24" customFormat="1" ht="15">
      <c r="A196" s="70"/>
      <c r="B196" s="37"/>
      <c r="C196" s="70"/>
      <c r="D196" s="38"/>
      <c r="E196" s="30"/>
      <c r="F196" s="30"/>
      <c r="G196" s="70"/>
      <c r="H196" s="22"/>
      <c r="I196" s="22"/>
      <c r="J196" s="39"/>
      <c r="K196" s="39"/>
      <c r="L196" s="70"/>
      <c r="M196" s="70"/>
      <c r="N196" s="39"/>
      <c r="O196" s="22"/>
      <c r="P196" s="72">
        <f t="shared" si="4"/>
        <v>62089</v>
      </c>
      <c r="Q196" s="23">
        <f>SUM(Q187:Q195)</f>
        <v>62089</v>
      </c>
      <c r="R196" s="23">
        <f>SUM(R187:R195)</f>
        <v>0</v>
      </c>
      <c r="S196" s="27"/>
      <c r="T196" s="23">
        <f>SUM(T187:T195)</f>
        <v>0</v>
      </c>
      <c r="U196" s="58">
        <f t="shared" si="5"/>
        <v>62089</v>
      </c>
      <c r="V196" s="73"/>
      <c r="W196" s="59"/>
      <c r="X196" s="59"/>
    </row>
    <row r="197" spans="1:24" s="24" customFormat="1" ht="15">
      <c r="A197" s="70"/>
      <c r="B197" s="22"/>
      <c r="C197" s="70"/>
      <c r="D197" s="22"/>
      <c r="E197" s="30"/>
      <c r="F197" s="30"/>
      <c r="G197" s="70"/>
      <c r="H197" s="22"/>
      <c r="I197" s="22"/>
      <c r="J197" s="39"/>
      <c r="K197" s="39"/>
      <c r="L197" s="70"/>
      <c r="M197" s="70"/>
      <c r="N197" s="39"/>
      <c r="O197" s="22"/>
      <c r="P197" s="72">
        <f t="shared" si="4"/>
        <v>1123334</v>
      </c>
      <c r="Q197" s="23">
        <f>+Q186+Q196</f>
        <v>847340</v>
      </c>
      <c r="R197" s="23">
        <f>+R186+R196</f>
        <v>105994</v>
      </c>
      <c r="S197" s="27"/>
      <c r="T197" s="23">
        <f>+T186+T196</f>
        <v>170000</v>
      </c>
      <c r="U197" s="58">
        <f t="shared" si="5"/>
        <v>1123334</v>
      </c>
      <c r="V197" s="73"/>
      <c r="W197" s="59"/>
      <c r="X197" s="59"/>
    </row>
    <row r="198" spans="1:22" ht="63.75" customHeight="1">
      <c r="A198" s="124" t="s">
        <v>451</v>
      </c>
      <c r="B198" s="117" t="s">
        <v>30</v>
      </c>
      <c r="C198" s="124" t="s">
        <v>451</v>
      </c>
      <c r="D198" s="116" t="s">
        <v>59</v>
      </c>
      <c r="E198" s="26"/>
      <c r="F198" s="26"/>
      <c r="G198" s="124" t="s">
        <v>451</v>
      </c>
      <c r="H198" s="63" t="s">
        <v>229</v>
      </c>
      <c r="I198" s="63" t="s">
        <v>381</v>
      </c>
      <c r="J198" s="15">
        <v>1</v>
      </c>
      <c r="K198" s="15"/>
      <c r="L198" s="130" t="s">
        <v>494</v>
      </c>
      <c r="M198" s="130" t="s">
        <v>462</v>
      </c>
      <c r="N198" s="130" t="s">
        <v>476</v>
      </c>
      <c r="O198" s="63" t="s">
        <v>229</v>
      </c>
      <c r="P198" s="71">
        <f t="shared" si="4"/>
        <v>59400</v>
      </c>
      <c r="Q198" s="19">
        <v>59400</v>
      </c>
      <c r="R198" s="19"/>
      <c r="S198" s="57"/>
      <c r="T198" s="19"/>
      <c r="U198" s="56">
        <f t="shared" si="5"/>
        <v>59400</v>
      </c>
      <c r="V198" s="73" t="s">
        <v>486</v>
      </c>
    </row>
    <row r="199" spans="1:22" ht="240">
      <c r="A199" s="99"/>
      <c r="B199" s="102"/>
      <c r="C199" s="99"/>
      <c r="D199" s="125"/>
      <c r="E199" s="26"/>
      <c r="F199" s="26"/>
      <c r="G199" s="99"/>
      <c r="H199" s="63" t="s">
        <v>230</v>
      </c>
      <c r="I199" s="63" t="s">
        <v>374</v>
      </c>
      <c r="J199" s="15">
        <v>1</v>
      </c>
      <c r="K199" s="15"/>
      <c r="L199" s="131"/>
      <c r="M199" s="131"/>
      <c r="N199" s="131"/>
      <c r="O199" s="63" t="s">
        <v>230</v>
      </c>
      <c r="P199" s="71">
        <f t="shared" si="4"/>
        <v>0</v>
      </c>
      <c r="Q199" s="19"/>
      <c r="R199" s="19"/>
      <c r="S199" s="57"/>
      <c r="T199" s="19"/>
      <c r="U199" s="56">
        <f t="shared" si="5"/>
        <v>0</v>
      </c>
      <c r="V199" s="73" t="s">
        <v>486</v>
      </c>
    </row>
    <row r="200" spans="1:22" ht="105">
      <c r="A200" s="99"/>
      <c r="B200" s="102"/>
      <c r="C200" s="99"/>
      <c r="D200" s="125"/>
      <c r="E200" s="26"/>
      <c r="F200" s="26"/>
      <c r="G200" s="99"/>
      <c r="H200" s="63" t="s">
        <v>231</v>
      </c>
      <c r="I200" s="63" t="s">
        <v>382</v>
      </c>
      <c r="J200" s="15">
        <v>1</v>
      </c>
      <c r="K200" s="15"/>
      <c r="L200" s="131"/>
      <c r="M200" s="131"/>
      <c r="N200" s="131"/>
      <c r="O200" s="63" t="s">
        <v>231</v>
      </c>
      <c r="P200" s="71">
        <f t="shared" si="4"/>
        <v>0</v>
      </c>
      <c r="Q200" s="19"/>
      <c r="R200" s="19"/>
      <c r="S200" s="57"/>
      <c r="T200" s="19"/>
      <c r="U200" s="56">
        <f t="shared" si="5"/>
        <v>0</v>
      </c>
      <c r="V200" s="73" t="s">
        <v>486</v>
      </c>
    </row>
    <row r="201" spans="1:22" ht="120">
      <c r="A201" s="99"/>
      <c r="B201" s="102"/>
      <c r="C201" s="99"/>
      <c r="D201" s="125"/>
      <c r="E201" s="26"/>
      <c r="F201" s="26"/>
      <c r="G201" s="99"/>
      <c r="H201" s="63" t="s">
        <v>232</v>
      </c>
      <c r="I201" s="63" t="s">
        <v>383</v>
      </c>
      <c r="J201" s="17">
        <v>3</v>
      </c>
      <c r="K201" s="17"/>
      <c r="L201" s="131"/>
      <c r="M201" s="131"/>
      <c r="N201" s="131"/>
      <c r="O201" s="63" t="s">
        <v>232</v>
      </c>
      <c r="P201" s="71">
        <f t="shared" si="4"/>
        <v>600</v>
      </c>
      <c r="Q201" s="19">
        <v>600</v>
      </c>
      <c r="R201" s="19"/>
      <c r="S201" s="57"/>
      <c r="T201" s="19"/>
      <c r="U201" s="56">
        <f t="shared" si="5"/>
        <v>600</v>
      </c>
      <c r="V201" s="73" t="s">
        <v>486</v>
      </c>
    </row>
    <row r="202" spans="1:22" ht="210">
      <c r="A202" s="99"/>
      <c r="B202" s="102"/>
      <c r="C202" s="99"/>
      <c r="D202" s="125"/>
      <c r="E202" s="26"/>
      <c r="F202" s="26"/>
      <c r="G202" s="99"/>
      <c r="H202" s="7" t="s">
        <v>233</v>
      </c>
      <c r="I202" s="63" t="s">
        <v>384</v>
      </c>
      <c r="J202" s="15">
        <v>1</v>
      </c>
      <c r="K202" s="15"/>
      <c r="L202" s="131"/>
      <c r="M202" s="131"/>
      <c r="N202" s="131"/>
      <c r="O202" s="7" t="s">
        <v>233</v>
      </c>
      <c r="P202" s="71">
        <f t="shared" si="4"/>
        <v>0</v>
      </c>
      <c r="Q202" s="19"/>
      <c r="R202" s="19"/>
      <c r="S202" s="57"/>
      <c r="T202" s="19"/>
      <c r="U202" s="56">
        <f t="shared" si="5"/>
        <v>0</v>
      </c>
      <c r="V202" s="73" t="s">
        <v>486</v>
      </c>
    </row>
    <row r="203" spans="1:22" ht="127.5">
      <c r="A203" s="99"/>
      <c r="B203" s="102"/>
      <c r="C203" s="99"/>
      <c r="D203" s="125"/>
      <c r="E203" s="26"/>
      <c r="F203" s="26"/>
      <c r="G203" s="99"/>
      <c r="H203" s="8" t="s">
        <v>234</v>
      </c>
      <c r="I203" s="63" t="s">
        <v>385</v>
      </c>
      <c r="J203" s="17">
        <v>3</v>
      </c>
      <c r="K203" s="17"/>
      <c r="L203" s="131"/>
      <c r="M203" s="131"/>
      <c r="N203" s="131"/>
      <c r="O203" s="8" t="s">
        <v>234</v>
      </c>
      <c r="P203" s="71">
        <f t="shared" si="4"/>
        <v>0</v>
      </c>
      <c r="Q203" s="19"/>
      <c r="R203" s="19"/>
      <c r="S203" s="57"/>
      <c r="T203" s="19"/>
      <c r="U203" s="56">
        <f t="shared" si="5"/>
        <v>0</v>
      </c>
      <c r="V203" s="73" t="s">
        <v>486</v>
      </c>
    </row>
    <row r="204" spans="1:22" ht="89.25">
      <c r="A204" s="99"/>
      <c r="B204" s="102"/>
      <c r="C204" s="99"/>
      <c r="D204" s="125"/>
      <c r="E204" s="26"/>
      <c r="F204" s="26"/>
      <c r="G204" s="99"/>
      <c r="H204" s="9" t="s">
        <v>235</v>
      </c>
      <c r="I204" s="63" t="s">
        <v>386</v>
      </c>
      <c r="J204" s="17">
        <v>2</v>
      </c>
      <c r="K204" s="17"/>
      <c r="L204" s="131"/>
      <c r="M204" s="131"/>
      <c r="N204" s="131"/>
      <c r="O204" s="9" t="s">
        <v>235</v>
      </c>
      <c r="P204" s="71">
        <f t="shared" si="4"/>
        <v>0</v>
      </c>
      <c r="Q204" s="19"/>
      <c r="R204" s="19"/>
      <c r="S204" s="57"/>
      <c r="T204" s="19"/>
      <c r="U204" s="56">
        <f t="shared" si="5"/>
        <v>0</v>
      </c>
      <c r="V204" s="73" t="s">
        <v>486</v>
      </c>
    </row>
    <row r="205" spans="1:22" ht="210">
      <c r="A205" s="100"/>
      <c r="B205" s="103"/>
      <c r="C205" s="100"/>
      <c r="D205" s="125"/>
      <c r="E205" s="26"/>
      <c r="F205" s="26"/>
      <c r="G205" s="100"/>
      <c r="H205" s="63" t="s">
        <v>236</v>
      </c>
      <c r="I205" s="63" t="s">
        <v>373</v>
      </c>
      <c r="J205" s="17">
        <v>70</v>
      </c>
      <c r="K205" s="17"/>
      <c r="L205" s="132"/>
      <c r="M205" s="132"/>
      <c r="N205" s="132"/>
      <c r="O205" s="63" t="s">
        <v>236</v>
      </c>
      <c r="P205" s="71">
        <f t="shared" si="4"/>
        <v>0</v>
      </c>
      <c r="Q205" s="19"/>
      <c r="R205" s="19"/>
      <c r="S205" s="57"/>
      <c r="T205" s="19"/>
      <c r="U205" s="56">
        <f t="shared" si="5"/>
        <v>0</v>
      </c>
      <c r="V205" s="73" t="s">
        <v>486</v>
      </c>
    </row>
    <row r="206" spans="1:24" s="24" customFormat="1" ht="15">
      <c r="A206" s="70"/>
      <c r="B206" s="22"/>
      <c r="C206" s="70"/>
      <c r="D206" s="22"/>
      <c r="E206" s="30"/>
      <c r="F206" s="30"/>
      <c r="G206" s="70"/>
      <c r="H206" s="22"/>
      <c r="I206" s="22"/>
      <c r="J206" s="39"/>
      <c r="K206" s="39"/>
      <c r="L206" s="70"/>
      <c r="M206" s="70"/>
      <c r="N206" s="39"/>
      <c r="O206" s="22"/>
      <c r="P206" s="72">
        <f t="shared" si="4"/>
        <v>60000</v>
      </c>
      <c r="Q206" s="23">
        <f>SUM(Q198:Q205)</f>
        <v>60000</v>
      </c>
      <c r="R206" s="23">
        <f>SUM(R198:R205)</f>
        <v>0</v>
      </c>
      <c r="S206" s="27"/>
      <c r="T206" s="23">
        <f>SUM(T198:T205)</f>
        <v>0</v>
      </c>
      <c r="U206" s="58">
        <f t="shared" si="5"/>
        <v>60000</v>
      </c>
      <c r="V206" s="73"/>
      <c r="W206" s="59"/>
      <c r="X206" s="59"/>
    </row>
    <row r="207" spans="1:22" ht="150">
      <c r="A207" s="124" t="s">
        <v>449</v>
      </c>
      <c r="B207" s="117" t="s">
        <v>31</v>
      </c>
      <c r="C207" s="124" t="s">
        <v>449</v>
      </c>
      <c r="D207" s="118" t="s">
        <v>60</v>
      </c>
      <c r="E207" s="26"/>
      <c r="F207" s="26"/>
      <c r="G207" s="124" t="s">
        <v>449</v>
      </c>
      <c r="H207" s="6" t="s">
        <v>237</v>
      </c>
      <c r="I207" s="6" t="s">
        <v>387</v>
      </c>
      <c r="J207" s="17">
        <v>3</v>
      </c>
      <c r="K207" s="17"/>
      <c r="L207" s="130" t="s">
        <v>495</v>
      </c>
      <c r="M207" s="130" t="s">
        <v>463</v>
      </c>
      <c r="N207" s="130" t="s">
        <v>477</v>
      </c>
      <c r="O207" s="6" t="s">
        <v>237</v>
      </c>
      <c r="P207" s="71">
        <f aca="true" t="shared" si="6" ref="P207:P270">+U207</f>
        <v>10000</v>
      </c>
      <c r="Q207" s="19">
        <v>10000</v>
      </c>
      <c r="R207" s="19"/>
      <c r="S207" s="57"/>
      <c r="T207" s="19"/>
      <c r="U207" s="56">
        <f aca="true" t="shared" si="7" ref="U207:U270">+Q207+R207+S207+T207</f>
        <v>10000</v>
      </c>
      <c r="V207" s="73" t="s">
        <v>486</v>
      </c>
    </row>
    <row r="208" spans="1:22" ht="135">
      <c r="A208" s="99"/>
      <c r="B208" s="102"/>
      <c r="C208" s="99"/>
      <c r="D208" s="119"/>
      <c r="E208" s="26"/>
      <c r="F208" s="26"/>
      <c r="G208" s="99"/>
      <c r="H208" s="6" t="s">
        <v>238</v>
      </c>
      <c r="I208" s="6" t="s">
        <v>388</v>
      </c>
      <c r="J208" s="15">
        <v>1</v>
      </c>
      <c r="K208" s="15"/>
      <c r="L208" s="131"/>
      <c r="M208" s="131"/>
      <c r="N208" s="131"/>
      <c r="O208" s="6" t="s">
        <v>238</v>
      </c>
      <c r="P208" s="71">
        <f t="shared" si="6"/>
        <v>5000</v>
      </c>
      <c r="Q208" s="19">
        <v>5000</v>
      </c>
      <c r="R208" s="19"/>
      <c r="S208" s="57"/>
      <c r="T208" s="19"/>
      <c r="U208" s="56">
        <f t="shared" si="7"/>
        <v>5000</v>
      </c>
      <c r="V208" s="73" t="s">
        <v>486</v>
      </c>
    </row>
    <row r="209" spans="1:22" ht="135">
      <c r="A209" s="99"/>
      <c r="B209" s="102"/>
      <c r="C209" s="99"/>
      <c r="D209" s="119"/>
      <c r="E209" s="26"/>
      <c r="F209" s="26"/>
      <c r="G209" s="99"/>
      <c r="H209" s="6" t="s">
        <v>239</v>
      </c>
      <c r="I209" s="6" t="s">
        <v>389</v>
      </c>
      <c r="J209" s="17">
        <v>3</v>
      </c>
      <c r="K209" s="17"/>
      <c r="L209" s="131"/>
      <c r="M209" s="131"/>
      <c r="N209" s="131"/>
      <c r="O209" s="6" t="s">
        <v>239</v>
      </c>
      <c r="P209" s="71">
        <f t="shared" si="6"/>
        <v>15000</v>
      </c>
      <c r="Q209" s="19">
        <v>15000</v>
      </c>
      <c r="R209" s="19"/>
      <c r="S209" s="57"/>
      <c r="T209" s="19"/>
      <c r="U209" s="56">
        <f t="shared" si="7"/>
        <v>15000</v>
      </c>
      <c r="V209" s="73" t="s">
        <v>486</v>
      </c>
    </row>
    <row r="210" spans="1:22" ht="135">
      <c r="A210" s="99"/>
      <c r="B210" s="102"/>
      <c r="C210" s="99"/>
      <c r="D210" s="119"/>
      <c r="E210" s="26"/>
      <c r="F210" s="26"/>
      <c r="G210" s="99"/>
      <c r="H210" s="6" t="s">
        <v>240</v>
      </c>
      <c r="I210" s="6" t="s">
        <v>390</v>
      </c>
      <c r="J210" s="17">
        <v>1</v>
      </c>
      <c r="K210" s="17"/>
      <c r="L210" s="131"/>
      <c r="M210" s="131"/>
      <c r="N210" s="131"/>
      <c r="O210" s="6" t="s">
        <v>240</v>
      </c>
      <c r="P210" s="71">
        <f t="shared" si="6"/>
        <v>30000</v>
      </c>
      <c r="Q210" s="19">
        <v>30000</v>
      </c>
      <c r="R210" s="19"/>
      <c r="S210" s="57"/>
      <c r="T210" s="19"/>
      <c r="U210" s="56">
        <f t="shared" si="7"/>
        <v>30000</v>
      </c>
      <c r="V210" s="73" t="s">
        <v>486</v>
      </c>
    </row>
    <row r="211" spans="1:22" ht="225">
      <c r="A211" s="99"/>
      <c r="B211" s="102"/>
      <c r="C211" s="99"/>
      <c r="D211" s="119"/>
      <c r="E211" s="26"/>
      <c r="F211" s="26"/>
      <c r="G211" s="99"/>
      <c r="H211" s="6" t="s">
        <v>241</v>
      </c>
      <c r="I211" s="6" t="s">
        <v>391</v>
      </c>
      <c r="J211" s="15">
        <v>1</v>
      </c>
      <c r="K211" s="15"/>
      <c r="L211" s="131"/>
      <c r="M211" s="131"/>
      <c r="N211" s="131"/>
      <c r="O211" s="6" t="s">
        <v>241</v>
      </c>
      <c r="P211" s="71">
        <f t="shared" si="6"/>
        <v>20000</v>
      </c>
      <c r="Q211" s="19">
        <v>20000</v>
      </c>
      <c r="R211" s="19"/>
      <c r="S211" s="57"/>
      <c r="T211" s="19"/>
      <c r="U211" s="56">
        <f t="shared" si="7"/>
        <v>20000</v>
      </c>
      <c r="V211" s="73" t="s">
        <v>486</v>
      </c>
    </row>
    <row r="212" spans="1:22" ht="180">
      <c r="A212" s="99"/>
      <c r="B212" s="102"/>
      <c r="C212" s="99"/>
      <c r="D212" s="119"/>
      <c r="E212" s="26"/>
      <c r="F212" s="26"/>
      <c r="G212" s="99"/>
      <c r="H212" s="6" t="s">
        <v>242</v>
      </c>
      <c r="I212" s="6" t="s">
        <v>392</v>
      </c>
      <c r="J212" s="15">
        <v>0.7</v>
      </c>
      <c r="K212" s="15"/>
      <c r="L212" s="131"/>
      <c r="M212" s="131"/>
      <c r="N212" s="131"/>
      <c r="O212" s="6" t="s">
        <v>242</v>
      </c>
      <c r="P212" s="71">
        <f t="shared" si="6"/>
        <v>30000</v>
      </c>
      <c r="Q212" s="19"/>
      <c r="R212" s="19">
        <v>30000</v>
      </c>
      <c r="S212" s="57"/>
      <c r="T212" s="19"/>
      <c r="U212" s="56">
        <f t="shared" si="7"/>
        <v>30000</v>
      </c>
      <c r="V212" s="73" t="s">
        <v>486</v>
      </c>
    </row>
    <row r="213" spans="1:22" ht="180">
      <c r="A213" s="99"/>
      <c r="B213" s="102"/>
      <c r="C213" s="99"/>
      <c r="D213" s="119"/>
      <c r="E213" s="26"/>
      <c r="F213" s="26"/>
      <c r="G213" s="99"/>
      <c r="H213" s="6" t="s">
        <v>243</v>
      </c>
      <c r="I213" s="6" t="s">
        <v>393</v>
      </c>
      <c r="J213" s="17">
        <v>30</v>
      </c>
      <c r="K213" s="17"/>
      <c r="L213" s="131"/>
      <c r="M213" s="131"/>
      <c r="N213" s="131"/>
      <c r="O213" s="6" t="s">
        <v>243</v>
      </c>
      <c r="P213" s="71">
        <f t="shared" si="6"/>
        <v>0</v>
      </c>
      <c r="Q213" s="19"/>
      <c r="R213" s="19"/>
      <c r="S213" s="57"/>
      <c r="T213" s="19"/>
      <c r="U213" s="56">
        <f t="shared" si="7"/>
        <v>0</v>
      </c>
      <c r="V213" s="73" t="s">
        <v>486</v>
      </c>
    </row>
    <row r="214" spans="1:22" ht="165">
      <c r="A214" s="100"/>
      <c r="B214" s="103"/>
      <c r="C214" s="100"/>
      <c r="D214" s="120"/>
      <c r="E214" s="26"/>
      <c r="F214" s="26"/>
      <c r="G214" s="100"/>
      <c r="H214" s="6" t="s">
        <v>244</v>
      </c>
      <c r="I214" s="6" t="s">
        <v>394</v>
      </c>
      <c r="J214" s="17">
        <v>3</v>
      </c>
      <c r="K214" s="17"/>
      <c r="L214" s="132"/>
      <c r="M214" s="132"/>
      <c r="N214" s="132"/>
      <c r="O214" s="6" t="s">
        <v>244</v>
      </c>
      <c r="P214" s="71">
        <f t="shared" si="6"/>
        <v>30000</v>
      </c>
      <c r="Q214" s="19">
        <v>30000</v>
      </c>
      <c r="R214" s="19"/>
      <c r="S214" s="57"/>
      <c r="T214" s="19"/>
      <c r="U214" s="56">
        <f t="shared" si="7"/>
        <v>30000</v>
      </c>
      <c r="V214" s="73" t="s">
        <v>486</v>
      </c>
    </row>
    <row r="215" spans="1:24" s="24" customFormat="1" ht="15" customHeight="1">
      <c r="A215" s="70"/>
      <c r="B215" s="20"/>
      <c r="C215" s="70"/>
      <c r="D215" s="38"/>
      <c r="E215" s="30"/>
      <c r="F215" s="30"/>
      <c r="G215" s="70"/>
      <c r="H215" s="22"/>
      <c r="I215" s="22"/>
      <c r="J215" s="39"/>
      <c r="K215" s="39"/>
      <c r="L215" s="70"/>
      <c r="M215" s="70"/>
      <c r="N215" s="39"/>
      <c r="O215" s="22"/>
      <c r="P215" s="72">
        <f t="shared" si="6"/>
        <v>140000</v>
      </c>
      <c r="Q215" s="23">
        <f>SUM(Q207:Q214)</f>
        <v>110000</v>
      </c>
      <c r="R215" s="23">
        <f>SUM(R207:R214)</f>
        <v>30000</v>
      </c>
      <c r="S215" s="27"/>
      <c r="T215" s="23">
        <f>SUM(T207:T214)</f>
        <v>0</v>
      </c>
      <c r="U215" s="58">
        <f t="shared" si="7"/>
        <v>140000</v>
      </c>
      <c r="V215" s="73"/>
      <c r="W215" s="59"/>
      <c r="X215" s="59"/>
    </row>
    <row r="216" spans="1:22" ht="225">
      <c r="A216" s="124">
        <v>2.08</v>
      </c>
      <c r="B216" s="116" t="s">
        <v>32</v>
      </c>
      <c r="C216" s="124">
        <v>2.08</v>
      </c>
      <c r="D216" s="116" t="s">
        <v>61</v>
      </c>
      <c r="E216" s="26"/>
      <c r="F216" s="26"/>
      <c r="G216" s="124">
        <v>2.08</v>
      </c>
      <c r="H216" s="10" t="s">
        <v>245</v>
      </c>
      <c r="I216" s="6" t="s">
        <v>395</v>
      </c>
      <c r="J216" s="15">
        <v>1</v>
      </c>
      <c r="K216" s="15"/>
      <c r="L216" s="130" t="s">
        <v>496</v>
      </c>
      <c r="M216" s="130" t="s">
        <v>464</v>
      </c>
      <c r="N216" s="130" t="s">
        <v>478</v>
      </c>
      <c r="O216" s="10" t="s">
        <v>245</v>
      </c>
      <c r="P216" s="71">
        <f t="shared" si="6"/>
        <v>5000</v>
      </c>
      <c r="Q216" s="19">
        <v>5000</v>
      </c>
      <c r="R216" s="19"/>
      <c r="S216" s="57"/>
      <c r="T216" s="19"/>
      <c r="U216" s="56">
        <f t="shared" si="7"/>
        <v>5000</v>
      </c>
      <c r="V216" s="73" t="s">
        <v>486</v>
      </c>
    </row>
    <row r="217" spans="1:22" ht="225">
      <c r="A217" s="99"/>
      <c r="B217" s="125"/>
      <c r="C217" s="99"/>
      <c r="D217" s="125"/>
      <c r="E217" s="26"/>
      <c r="F217" s="26"/>
      <c r="G217" s="99"/>
      <c r="H217" s="11" t="s">
        <v>246</v>
      </c>
      <c r="I217" s="14" t="s">
        <v>396</v>
      </c>
      <c r="J217" s="17">
        <v>1</v>
      </c>
      <c r="K217" s="17"/>
      <c r="L217" s="131"/>
      <c r="M217" s="131"/>
      <c r="N217" s="131"/>
      <c r="O217" s="11" t="s">
        <v>246</v>
      </c>
      <c r="P217" s="71">
        <f t="shared" si="6"/>
        <v>51000</v>
      </c>
      <c r="Q217" s="19">
        <v>21000</v>
      </c>
      <c r="R217" s="19"/>
      <c r="S217" s="57"/>
      <c r="T217" s="19">
        <v>30000</v>
      </c>
      <c r="U217" s="56">
        <f t="shared" si="7"/>
        <v>51000</v>
      </c>
      <c r="V217" s="73" t="s">
        <v>486</v>
      </c>
    </row>
    <row r="218" spans="1:22" ht="165">
      <c r="A218" s="99"/>
      <c r="B218" s="125"/>
      <c r="C218" s="99"/>
      <c r="D218" s="125"/>
      <c r="E218" s="26"/>
      <c r="F218" s="26"/>
      <c r="G218" s="99"/>
      <c r="H218" s="11" t="s">
        <v>247</v>
      </c>
      <c r="I218" s="14" t="s">
        <v>397</v>
      </c>
      <c r="J218" s="15">
        <v>0.8</v>
      </c>
      <c r="K218" s="15"/>
      <c r="L218" s="131"/>
      <c r="M218" s="131"/>
      <c r="N218" s="131"/>
      <c r="O218" s="11" t="s">
        <v>247</v>
      </c>
      <c r="P218" s="71">
        <f t="shared" si="6"/>
        <v>6829</v>
      </c>
      <c r="Q218" s="19">
        <v>6829</v>
      </c>
      <c r="R218" s="19"/>
      <c r="S218" s="57"/>
      <c r="T218" s="19"/>
      <c r="U218" s="56">
        <f t="shared" si="7"/>
        <v>6829</v>
      </c>
      <c r="V218" s="73" t="s">
        <v>486</v>
      </c>
    </row>
    <row r="219" spans="1:22" ht="90">
      <c r="A219" s="99"/>
      <c r="B219" s="125"/>
      <c r="C219" s="99"/>
      <c r="D219" s="125"/>
      <c r="E219" s="26"/>
      <c r="F219" s="26"/>
      <c r="G219" s="99"/>
      <c r="H219" s="11" t="s">
        <v>248</v>
      </c>
      <c r="I219" s="14" t="s">
        <v>398</v>
      </c>
      <c r="J219" s="17">
        <v>1</v>
      </c>
      <c r="K219" s="17"/>
      <c r="L219" s="131"/>
      <c r="M219" s="131"/>
      <c r="N219" s="131"/>
      <c r="O219" s="11" t="s">
        <v>248</v>
      </c>
      <c r="P219" s="71">
        <f t="shared" si="6"/>
        <v>0</v>
      </c>
      <c r="Q219" s="19"/>
      <c r="R219" s="19"/>
      <c r="S219" s="57"/>
      <c r="T219" s="19"/>
      <c r="U219" s="56">
        <f t="shared" si="7"/>
        <v>0</v>
      </c>
      <c r="V219" s="73" t="s">
        <v>486</v>
      </c>
    </row>
    <row r="220" spans="1:22" ht="89.25">
      <c r="A220" s="99"/>
      <c r="B220" s="125"/>
      <c r="C220" s="99"/>
      <c r="D220" s="125"/>
      <c r="E220" s="26"/>
      <c r="F220" s="26"/>
      <c r="G220" s="99"/>
      <c r="H220" s="11" t="s">
        <v>249</v>
      </c>
      <c r="I220" s="14" t="s">
        <v>399</v>
      </c>
      <c r="J220" s="17">
        <v>1</v>
      </c>
      <c r="K220" s="17"/>
      <c r="L220" s="131"/>
      <c r="M220" s="131"/>
      <c r="N220" s="131"/>
      <c r="O220" s="11" t="s">
        <v>249</v>
      </c>
      <c r="P220" s="71">
        <f t="shared" si="6"/>
        <v>0</v>
      </c>
      <c r="Q220" s="19"/>
      <c r="R220" s="19"/>
      <c r="S220" s="57"/>
      <c r="T220" s="19"/>
      <c r="U220" s="56">
        <f t="shared" si="7"/>
        <v>0</v>
      </c>
      <c r="V220" s="73" t="s">
        <v>486</v>
      </c>
    </row>
    <row r="221" spans="1:22" ht="150">
      <c r="A221" s="99"/>
      <c r="B221" s="125"/>
      <c r="C221" s="99"/>
      <c r="D221" s="125"/>
      <c r="E221" s="26"/>
      <c r="F221" s="26"/>
      <c r="G221" s="99"/>
      <c r="H221" s="11" t="s">
        <v>250</v>
      </c>
      <c r="I221" s="14" t="s">
        <v>400</v>
      </c>
      <c r="J221" s="17">
        <v>0</v>
      </c>
      <c r="K221" s="17"/>
      <c r="L221" s="131"/>
      <c r="M221" s="131"/>
      <c r="N221" s="131"/>
      <c r="O221" s="11" t="s">
        <v>250</v>
      </c>
      <c r="P221" s="71">
        <f t="shared" si="6"/>
        <v>1738</v>
      </c>
      <c r="Q221" s="19">
        <v>1738</v>
      </c>
      <c r="R221" s="19"/>
      <c r="S221" s="57"/>
      <c r="T221" s="19"/>
      <c r="U221" s="56">
        <f t="shared" si="7"/>
        <v>1738</v>
      </c>
      <c r="V221" s="73" t="s">
        <v>486</v>
      </c>
    </row>
    <row r="222" spans="1:22" ht="89.25">
      <c r="A222" s="100"/>
      <c r="B222" s="126"/>
      <c r="C222" s="100"/>
      <c r="D222" s="126"/>
      <c r="E222" s="26"/>
      <c r="F222" s="26"/>
      <c r="G222" s="100"/>
      <c r="H222" s="10" t="s">
        <v>251</v>
      </c>
      <c r="I222" s="6" t="s">
        <v>401</v>
      </c>
      <c r="J222" s="17">
        <v>2</v>
      </c>
      <c r="K222" s="17"/>
      <c r="L222" s="132"/>
      <c r="M222" s="132"/>
      <c r="N222" s="132"/>
      <c r="O222" s="10" t="s">
        <v>251</v>
      </c>
      <c r="P222" s="71">
        <f t="shared" si="6"/>
        <v>12000</v>
      </c>
      <c r="Q222" s="19">
        <v>12000</v>
      </c>
      <c r="R222" s="19"/>
      <c r="S222" s="57"/>
      <c r="T222" s="19"/>
      <c r="U222" s="56">
        <f t="shared" si="7"/>
        <v>12000</v>
      </c>
      <c r="V222" s="73" t="s">
        <v>486</v>
      </c>
    </row>
    <row r="223" spans="1:24" s="24" customFormat="1" ht="15">
      <c r="A223" s="70"/>
      <c r="B223" s="22"/>
      <c r="C223" s="70"/>
      <c r="D223" s="22"/>
      <c r="E223" s="30"/>
      <c r="F223" s="30"/>
      <c r="G223" s="70"/>
      <c r="H223" s="22"/>
      <c r="I223" s="22"/>
      <c r="J223" s="39"/>
      <c r="K223" s="39"/>
      <c r="L223" s="70"/>
      <c r="M223" s="70"/>
      <c r="N223" s="39"/>
      <c r="O223" s="22"/>
      <c r="P223" s="72">
        <f t="shared" si="6"/>
        <v>76567</v>
      </c>
      <c r="Q223" s="23">
        <f>SUM(Q216:Q222)</f>
        <v>46567</v>
      </c>
      <c r="R223" s="23">
        <f>SUM(R216:R222)</f>
        <v>0</v>
      </c>
      <c r="S223" s="27"/>
      <c r="T223" s="23">
        <f>SUM(T216:T222)</f>
        <v>30000</v>
      </c>
      <c r="U223" s="58">
        <f t="shared" si="7"/>
        <v>76567</v>
      </c>
      <c r="V223" s="73"/>
      <c r="W223" s="59"/>
      <c r="X223" s="59"/>
    </row>
    <row r="224" spans="1:24" s="24" customFormat="1" ht="15">
      <c r="A224" s="70"/>
      <c r="B224" s="28"/>
      <c r="C224" s="70"/>
      <c r="D224" s="40"/>
      <c r="E224" s="30"/>
      <c r="F224" s="30"/>
      <c r="G224" s="70"/>
      <c r="H224" s="22"/>
      <c r="I224" s="22"/>
      <c r="J224" s="39"/>
      <c r="K224" s="39"/>
      <c r="L224" s="70"/>
      <c r="M224" s="70"/>
      <c r="N224" s="39"/>
      <c r="O224" s="22"/>
      <c r="P224" s="72">
        <f t="shared" si="6"/>
        <v>1399901</v>
      </c>
      <c r="Q224" s="23">
        <f>+Q197+Q206+Q215+Q223</f>
        <v>1063907</v>
      </c>
      <c r="R224" s="23">
        <f>+R197+R206+R215+R223</f>
        <v>135994</v>
      </c>
      <c r="S224" s="27"/>
      <c r="T224" s="23">
        <f>+T197+T206+T215+T223</f>
        <v>200000</v>
      </c>
      <c r="U224" s="58">
        <f>+Q224+R224+S224+T224</f>
        <v>1399901</v>
      </c>
      <c r="V224" s="73"/>
      <c r="W224" s="59"/>
      <c r="X224" s="59"/>
    </row>
    <row r="225" spans="1:22" ht="120">
      <c r="A225" s="124" t="s">
        <v>452</v>
      </c>
      <c r="B225" s="117" t="s">
        <v>33</v>
      </c>
      <c r="C225" s="124" t="s">
        <v>452</v>
      </c>
      <c r="D225" s="110" t="s">
        <v>62</v>
      </c>
      <c r="E225" s="26"/>
      <c r="F225" s="26"/>
      <c r="G225" s="124" t="s">
        <v>452</v>
      </c>
      <c r="H225" s="63" t="s">
        <v>252</v>
      </c>
      <c r="I225" s="63" t="s">
        <v>402</v>
      </c>
      <c r="J225" s="15">
        <v>0.9</v>
      </c>
      <c r="K225" s="15"/>
      <c r="L225" s="130" t="s">
        <v>497</v>
      </c>
      <c r="M225" s="130" t="s">
        <v>465</v>
      </c>
      <c r="N225" s="130" t="s">
        <v>479</v>
      </c>
      <c r="O225" s="63" t="s">
        <v>252</v>
      </c>
      <c r="P225" s="71">
        <f t="shared" si="6"/>
        <v>30000</v>
      </c>
      <c r="Q225" s="19">
        <v>30000</v>
      </c>
      <c r="R225" s="19"/>
      <c r="S225" s="57"/>
      <c r="T225" s="19"/>
      <c r="U225" s="56">
        <f t="shared" si="7"/>
        <v>30000</v>
      </c>
      <c r="V225" s="73" t="s">
        <v>486</v>
      </c>
    </row>
    <row r="226" spans="1:22" ht="180">
      <c r="A226" s="100"/>
      <c r="B226" s="103"/>
      <c r="C226" s="100"/>
      <c r="D226" s="111"/>
      <c r="E226" s="26"/>
      <c r="F226" s="26"/>
      <c r="G226" s="100"/>
      <c r="H226" s="63" t="s">
        <v>253</v>
      </c>
      <c r="I226" s="63" t="s">
        <v>343</v>
      </c>
      <c r="J226" s="15">
        <v>0.9</v>
      </c>
      <c r="K226" s="15"/>
      <c r="L226" s="132"/>
      <c r="M226" s="132"/>
      <c r="N226" s="132"/>
      <c r="O226" s="63" t="s">
        <v>253</v>
      </c>
      <c r="P226" s="71">
        <f t="shared" si="6"/>
        <v>0</v>
      </c>
      <c r="Q226" s="19"/>
      <c r="R226" s="19"/>
      <c r="S226" s="57"/>
      <c r="T226" s="19"/>
      <c r="U226" s="56">
        <f t="shared" si="7"/>
        <v>0</v>
      </c>
      <c r="V226" s="73" t="s">
        <v>486</v>
      </c>
    </row>
    <row r="227" spans="1:24" s="24" customFormat="1" ht="15">
      <c r="A227" s="70"/>
      <c r="B227" s="22"/>
      <c r="C227" s="70"/>
      <c r="D227" s="22"/>
      <c r="E227" s="30"/>
      <c r="F227" s="30"/>
      <c r="G227" s="70"/>
      <c r="H227" s="22"/>
      <c r="I227" s="22"/>
      <c r="J227" s="39"/>
      <c r="K227" s="39"/>
      <c r="L227" s="70"/>
      <c r="M227" s="70"/>
      <c r="N227" s="39"/>
      <c r="O227" s="22"/>
      <c r="P227" s="72">
        <f t="shared" si="6"/>
        <v>30000</v>
      </c>
      <c r="Q227" s="23">
        <f>SUM(Q225:Q226)</f>
        <v>30000</v>
      </c>
      <c r="R227" s="23">
        <f>SUM(R225:R226)</f>
        <v>0</v>
      </c>
      <c r="S227" s="27"/>
      <c r="T227" s="23">
        <f>SUM(T225:T226)</f>
        <v>0</v>
      </c>
      <c r="U227" s="58">
        <f t="shared" si="7"/>
        <v>30000</v>
      </c>
      <c r="V227" s="73"/>
      <c r="W227" s="59"/>
      <c r="X227" s="59"/>
    </row>
    <row r="228" spans="1:22" ht="195">
      <c r="A228" s="124" t="s">
        <v>453</v>
      </c>
      <c r="B228" s="127" t="s">
        <v>34</v>
      </c>
      <c r="C228" s="124" t="s">
        <v>453</v>
      </c>
      <c r="D228" s="113" t="s">
        <v>63</v>
      </c>
      <c r="E228" s="26"/>
      <c r="F228" s="26"/>
      <c r="G228" s="124" t="s">
        <v>453</v>
      </c>
      <c r="H228" s="63" t="s">
        <v>254</v>
      </c>
      <c r="I228" s="63" t="s">
        <v>403</v>
      </c>
      <c r="J228" s="15">
        <v>0.6</v>
      </c>
      <c r="K228" s="15"/>
      <c r="L228" s="130" t="s">
        <v>498</v>
      </c>
      <c r="M228" s="130" t="s">
        <v>466</v>
      </c>
      <c r="N228" s="130" t="s">
        <v>480</v>
      </c>
      <c r="O228" s="63" t="s">
        <v>254</v>
      </c>
      <c r="P228" s="71">
        <f t="shared" si="6"/>
        <v>0</v>
      </c>
      <c r="Q228" s="19"/>
      <c r="R228" s="19"/>
      <c r="S228" s="57"/>
      <c r="T228" s="19"/>
      <c r="U228" s="56">
        <f t="shared" si="7"/>
        <v>0</v>
      </c>
      <c r="V228" s="73" t="s">
        <v>486</v>
      </c>
    </row>
    <row r="229" spans="1:22" ht="120">
      <c r="A229" s="99"/>
      <c r="B229" s="102"/>
      <c r="C229" s="99"/>
      <c r="D229" s="114"/>
      <c r="E229" s="26"/>
      <c r="F229" s="26"/>
      <c r="G229" s="99"/>
      <c r="H229" s="63" t="s">
        <v>255</v>
      </c>
      <c r="I229" s="63" t="s">
        <v>404</v>
      </c>
      <c r="J229" s="17">
        <v>1</v>
      </c>
      <c r="K229" s="17"/>
      <c r="L229" s="131"/>
      <c r="M229" s="131"/>
      <c r="N229" s="131"/>
      <c r="O229" s="63" t="s">
        <v>255</v>
      </c>
      <c r="P229" s="71">
        <f t="shared" si="6"/>
        <v>0</v>
      </c>
      <c r="Q229" s="19"/>
      <c r="R229" s="19"/>
      <c r="S229" s="57"/>
      <c r="T229" s="19"/>
      <c r="U229" s="56">
        <f t="shared" si="7"/>
        <v>0</v>
      </c>
      <c r="V229" s="73" t="s">
        <v>486</v>
      </c>
    </row>
    <row r="230" spans="1:22" ht="135">
      <c r="A230" s="99"/>
      <c r="B230" s="102"/>
      <c r="C230" s="99"/>
      <c r="D230" s="114"/>
      <c r="E230" s="26"/>
      <c r="F230" s="26"/>
      <c r="G230" s="99"/>
      <c r="H230" s="63" t="s">
        <v>256</v>
      </c>
      <c r="I230" s="63" t="s">
        <v>405</v>
      </c>
      <c r="J230" s="17">
        <v>0</v>
      </c>
      <c r="K230" s="17"/>
      <c r="L230" s="131"/>
      <c r="M230" s="131"/>
      <c r="N230" s="131"/>
      <c r="O230" s="63" t="s">
        <v>256</v>
      </c>
      <c r="P230" s="71">
        <f t="shared" si="6"/>
        <v>0</v>
      </c>
      <c r="Q230" s="19"/>
      <c r="R230" s="19"/>
      <c r="S230" s="57"/>
      <c r="T230" s="19"/>
      <c r="U230" s="56">
        <f t="shared" si="7"/>
        <v>0</v>
      </c>
      <c r="V230" s="73" t="s">
        <v>486</v>
      </c>
    </row>
    <row r="231" spans="1:22" ht="75" customHeight="1">
      <c r="A231" s="99"/>
      <c r="B231" s="102"/>
      <c r="C231" s="99"/>
      <c r="D231" s="114"/>
      <c r="E231" s="26"/>
      <c r="F231" s="26"/>
      <c r="G231" s="99"/>
      <c r="H231" s="63" t="s">
        <v>257</v>
      </c>
      <c r="I231" s="63" t="s">
        <v>343</v>
      </c>
      <c r="J231" s="15">
        <v>0.6</v>
      </c>
      <c r="K231" s="15"/>
      <c r="L231" s="131"/>
      <c r="M231" s="131"/>
      <c r="N231" s="131"/>
      <c r="O231" s="63" t="s">
        <v>257</v>
      </c>
      <c r="P231" s="71">
        <f t="shared" si="6"/>
        <v>0</v>
      </c>
      <c r="Q231" s="19"/>
      <c r="R231" s="19"/>
      <c r="S231" s="57"/>
      <c r="T231" s="19"/>
      <c r="U231" s="56">
        <f t="shared" si="7"/>
        <v>0</v>
      </c>
      <c r="V231" s="73" t="s">
        <v>486</v>
      </c>
    </row>
    <row r="232" spans="1:22" ht="180">
      <c r="A232" s="99"/>
      <c r="B232" s="102"/>
      <c r="C232" s="99"/>
      <c r="D232" s="114"/>
      <c r="E232" s="26"/>
      <c r="F232" s="26"/>
      <c r="G232" s="99"/>
      <c r="H232" s="63" t="s">
        <v>258</v>
      </c>
      <c r="I232" s="63" t="s">
        <v>343</v>
      </c>
      <c r="J232" s="15">
        <v>0.9</v>
      </c>
      <c r="K232" s="15"/>
      <c r="L232" s="131"/>
      <c r="M232" s="131"/>
      <c r="N232" s="131"/>
      <c r="O232" s="63" t="s">
        <v>258</v>
      </c>
      <c r="P232" s="71">
        <f t="shared" si="6"/>
        <v>20000</v>
      </c>
      <c r="Q232" s="19">
        <v>20000</v>
      </c>
      <c r="R232" s="19"/>
      <c r="S232" s="57"/>
      <c r="T232" s="19"/>
      <c r="U232" s="56">
        <f t="shared" si="7"/>
        <v>20000</v>
      </c>
      <c r="V232" s="73" t="s">
        <v>486</v>
      </c>
    </row>
    <row r="233" spans="1:22" ht="180">
      <c r="A233" s="99"/>
      <c r="B233" s="102"/>
      <c r="C233" s="99"/>
      <c r="D233" s="114"/>
      <c r="E233" s="26"/>
      <c r="F233" s="26"/>
      <c r="G233" s="99"/>
      <c r="H233" s="63" t="s">
        <v>259</v>
      </c>
      <c r="I233" s="63" t="s">
        <v>343</v>
      </c>
      <c r="J233" s="15">
        <v>0.6</v>
      </c>
      <c r="K233" s="15"/>
      <c r="L233" s="131"/>
      <c r="M233" s="131"/>
      <c r="N233" s="131"/>
      <c r="O233" s="63" t="s">
        <v>259</v>
      </c>
      <c r="P233" s="71">
        <f t="shared" si="6"/>
        <v>2000</v>
      </c>
      <c r="Q233" s="19">
        <v>2000</v>
      </c>
      <c r="R233" s="19"/>
      <c r="S233" s="57"/>
      <c r="T233" s="19"/>
      <c r="U233" s="56">
        <f t="shared" si="7"/>
        <v>2000</v>
      </c>
      <c r="V233" s="73" t="s">
        <v>486</v>
      </c>
    </row>
    <row r="234" spans="1:22" ht="165">
      <c r="A234" s="99"/>
      <c r="B234" s="102"/>
      <c r="C234" s="99"/>
      <c r="D234" s="114"/>
      <c r="E234" s="26"/>
      <c r="F234" s="26"/>
      <c r="G234" s="99"/>
      <c r="H234" s="63" t="s">
        <v>260</v>
      </c>
      <c r="I234" s="63" t="s">
        <v>343</v>
      </c>
      <c r="J234" s="15">
        <v>1</v>
      </c>
      <c r="K234" s="15"/>
      <c r="L234" s="131"/>
      <c r="M234" s="131"/>
      <c r="N234" s="131"/>
      <c r="O234" s="63" t="s">
        <v>260</v>
      </c>
      <c r="P234" s="71">
        <f t="shared" si="6"/>
        <v>0</v>
      </c>
      <c r="Q234" s="19"/>
      <c r="R234" s="19"/>
      <c r="S234" s="57"/>
      <c r="T234" s="19"/>
      <c r="U234" s="56">
        <f t="shared" si="7"/>
        <v>0</v>
      </c>
      <c r="V234" s="73" t="s">
        <v>486</v>
      </c>
    </row>
    <row r="235" spans="1:22" ht="240">
      <c r="A235" s="99"/>
      <c r="B235" s="102"/>
      <c r="C235" s="99"/>
      <c r="D235" s="114"/>
      <c r="E235" s="26"/>
      <c r="F235" s="26"/>
      <c r="G235" s="99"/>
      <c r="H235" s="63" t="s">
        <v>261</v>
      </c>
      <c r="I235" s="63" t="s">
        <v>343</v>
      </c>
      <c r="J235" s="15">
        <v>0.7</v>
      </c>
      <c r="K235" s="15"/>
      <c r="L235" s="131"/>
      <c r="M235" s="131"/>
      <c r="N235" s="131"/>
      <c r="O235" s="63" t="s">
        <v>261</v>
      </c>
      <c r="P235" s="71">
        <f t="shared" si="6"/>
        <v>0</v>
      </c>
      <c r="Q235" s="19"/>
      <c r="R235" s="19"/>
      <c r="S235" s="57"/>
      <c r="T235" s="19"/>
      <c r="U235" s="56">
        <f t="shared" si="7"/>
        <v>0</v>
      </c>
      <c r="V235" s="73" t="s">
        <v>486</v>
      </c>
    </row>
    <row r="236" spans="1:22" ht="255">
      <c r="A236" s="99"/>
      <c r="B236" s="102"/>
      <c r="C236" s="99"/>
      <c r="D236" s="114"/>
      <c r="E236" s="26"/>
      <c r="F236" s="26"/>
      <c r="G236" s="99"/>
      <c r="H236" s="63" t="s">
        <v>262</v>
      </c>
      <c r="I236" s="63" t="s">
        <v>343</v>
      </c>
      <c r="J236" s="15">
        <v>0.7</v>
      </c>
      <c r="K236" s="15"/>
      <c r="L236" s="131"/>
      <c r="M236" s="131"/>
      <c r="N236" s="131"/>
      <c r="O236" s="63" t="s">
        <v>262</v>
      </c>
      <c r="P236" s="71">
        <f t="shared" si="6"/>
        <v>0</v>
      </c>
      <c r="Q236" s="19"/>
      <c r="R236" s="19"/>
      <c r="S236" s="57"/>
      <c r="T236" s="19"/>
      <c r="U236" s="56">
        <f t="shared" si="7"/>
        <v>0</v>
      </c>
      <c r="V236" s="73" t="s">
        <v>486</v>
      </c>
    </row>
    <row r="237" spans="1:22" ht="345">
      <c r="A237" s="100"/>
      <c r="B237" s="103"/>
      <c r="C237" s="100"/>
      <c r="D237" s="114"/>
      <c r="E237" s="26"/>
      <c r="F237" s="26"/>
      <c r="G237" s="100"/>
      <c r="H237" s="63" t="s">
        <v>263</v>
      </c>
      <c r="I237" s="63" t="s">
        <v>343</v>
      </c>
      <c r="J237" s="15">
        <v>0.6</v>
      </c>
      <c r="K237" s="15"/>
      <c r="L237" s="132"/>
      <c r="M237" s="132"/>
      <c r="N237" s="132"/>
      <c r="O237" s="63" t="s">
        <v>263</v>
      </c>
      <c r="P237" s="71">
        <f t="shared" si="6"/>
        <v>0</v>
      </c>
      <c r="Q237" s="19"/>
      <c r="R237" s="19"/>
      <c r="S237" s="57"/>
      <c r="T237" s="19"/>
      <c r="U237" s="56">
        <f t="shared" si="7"/>
        <v>0</v>
      </c>
      <c r="V237" s="73" t="s">
        <v>486</v>
      </c>
    </row>
    <row r="238" spans="1:24" s="24" customFormat="1" ht="17.25" customHeight="1">
      <c r="A238" s="70"/>
      <c r="B238" s="22"/>
      <c r="C238" s="70"/>
      <c r="D238" s="22"/>
      <c r="E238" s="30"/>
      <c r="F238" s="30"/>
      <c r="G238" s="70"/>
      <c r="H238" s="22"/>
      <c r="I238" s="22"/>
      <c r="J238" s="39"/>
      <c r="K238" s="39"/>
      <c r="L238" s="70"/>
      <c r="M238" s="70"/>
      <c r="N238" s="39"/>
      <c r="O238" s="22"/>
      <c r="P238" s="72">
        <f t="shared" si="6"/>
        <v>22000</v>
      </c>
      <c r="Q238" s="23">
        <f>SUM(Q228:Q237)</f>
        <v>22000</v>
      </c>
      <c r="R238" s="23">
        <f>SUM(R228:R237)</f>
        <v>0</v>
      </c>
      <c r="S238" s="27"/>
      <c r="T238" s="23">
        <f>SUM(T228:T237)</f>
        <v>0</v>
      </c>
      <c r="U238" s="58">
        <f t="shared" si="7"/>
        <v>22000</v>
      </c>
      <c r="V238" s="73" t="s">
        <v>486</v>
      </c>
      <c r="W238" s="59"/>
      <c r="X238" s="59"/>
    </row>
    <row r="239" spans="1:22" ht="71.25" customHeight="1">
      <c r="A239" s="124" t="s">
        <v>454</v>
      </c>
      <c r="B239" s="127" t="s">
        <v>35</v>
      </c>
      <c r="C239" s="124" t="s">
        <v>454</v>
      </c>
      <c r="D239" s="113" t="s">
        <v>64</v>
      </c>
      <c r="E239" s="26"/>
      <c r="F239" s="26"/>
      <c r="G239" s="124" t="s">
        <v>454</v>
      </c>
      <c r="H239" s="63" t="s">
        <v>264</v>
      </c>
      <c r="I239" s="63" t="s">
        <v>343</v>
      </c>
      <c r="J239" s="15">
        <v>0.7</v>
      </c>
      <c r="K239" s="15"/>
      <c r="L239" s="130" t="s">
        <v>499</v>
      </c>
      <c r="M239" s="130" t="s">
        <v>467</v>
      </c>
      <c r="N239" s="130" t="s">
        <v>481</v>
      </c>
      <c r="O239" s="63" t="s">
        <v>264</v>
      </c>
      <c r="P239" s="71">
        <f t="shared" si="6"/>
        <v>28946</v>
      </c>
      <c r="Q239" s="19"/>
      <c r="R239" s="19">
        <v>28946</v>
      </c>
      <c r="S239" s="57"/>
      <c r="T239" s="19"/>
      <c r="U239" s="56">
        <f t="shared" si="7"/>
        <v>28946</v>
      </c>
      <c r="V239" s="73" t="s">
        <v>486</v>
      </c>
    </row>
    <row r="240" spans="1:22" ht="105">
      <c r="A240" s="99"/>
      <c r="B240" s="102"/>
      <c r="C240" s="99"/>
      <c r="D240" s="114"/>
      <c r="E240" s="26"/>
      <c r="F240" s="26"/>
      <c r="G240" s="99"/>
      <c r="H240" s="63" t="s">
        <v>265</v>
      </c>
      <c r="I240" s="63" t="s">
        <v>406</v>
      </c>
      <c r="J240" s="15">
        <v>0.35</v>
      </c>
      <c r="K240" s="15"/>
      <c r="L240" s="131"/>
      <c r="M240" s="131"/>
      <c r="N240" s="131"/>
      <c r="O240" s="63" t="s">
        <v>265</v>
      </c>
      <c r="P240" s="71">
        <f t="shared" si="6"/>
        <v>115852</v>
      </c>
      <c r="Q240" s="19">
        <v>115852</v>
      </c>
      <c r="R240" s="19"/>
      <c r="S240" s="57"/>
      <c r="T240" s="19"/>
      <c r="U240" s="56">
        <f t="shared" si="7"/>
        <v>115852</v>
      </c>
      <c r="V240" s="73" t="s">
        <v>486</v>
      </c>
    </row>
    <row r="241" spans="1:22" ht="150">
      <c r="A241" s="99"/>
      <c r="B241" s="102"/>
      <c r="C241" s="99"/>
      <c r="D241" s="114"/>
      <c r="E241" s="26"/>
      <c r="F241" s="26"/>
      <c r="G241" s="99"/>
      <c r="H241" s="63" t="s">
        <v>266</v>
      </c>
      <c r="I241" s="63" t="s">
        <v>407</v>
      </c>
      <c r="J241" s="15">
        <v>0.35</v>
      </c>
      <c r="K241" s="15"/>
      <c r="L241" s="131"/>
      <c r="M241" s="131"/>
      <c r="N241" s="131"/>
      <c r="O241" s="63" t="s">
        <v>266</v>
      </c>
      <c r="P241" s="71">
        <f t="shared" si="6"/>
        <v>0</v>
      </c>
      <c r="Q241" s="19"/>
      <c r="R241" s="19"/>
      <c r="S241" s="57"/>
      <c r="T241" s="19"/>
      <c r="U241" s="56">
        <f t="shared" si="7"/>
        <v>0</v>
      </c>
      <c r="V241" s="73" t="s">
        <v>486</v>
      </c>
    </row>
    <row r="242" spans="1:22" ht="150" customHeight="1">
      <c r="A242" s="100"/>
      <c r="B242" s="103"/>
      <c r="C242" s="100"/>
      <c r="D242" s="115"/>
      <c r="E242" s="26"/>
      <c r="F242" s="26"/>
      <c r="G242" s="100"/>
      <c r="H242" s="63" t="s">
        <v>267</v>
      </c>
      <c r="I242" s="63" t="s">
        <v>408</v>
      </c>
      <c r="J242" s="15">
        <v>0.6</v>
      </c>
      <c r="K242" s="15"/>
      <c r="L242" s="132"/>
      <c r="M242" s="132"/>
      <c r="N242" s="132"/>
      <c r="O242" s="63" t="s">
        <v>267</v>
      </c>
      <c r="P242" s="71">
        <f t="shared" si="6"/>
        <v>115852</v>
      </c>
      <c r="Q242" s="19">
        <v>115852</v>
      </c>
      <c r="R242" s="19"/>
      <c r="S242" s="57"/>
      <c r="T242" s="19"/>
      <c r="U242" s="56">
        <f t="shared" si="7"/>
        <v>115852</v>
      </c>
      <c r="V242" s="73" t="s">
        <v>486</v>
      </c>
    </row>
    <row r="243" spans="1:24" s="24" customFormat="1" ht="15">
      <c r="A243" s="70"/>
      <c r="B243" s="22"/>
      <c r="C243" s="70"/>
      <c r="D243" s="22"/>
      <c r="E243" s="30"/>
      <c r="F243" s="30"/>
      <c r="G243" s="70"/>
      <c r="H243" s="22"/>
      <c r="I243" s="22"/>
      <c r="J243" s="39"/>
      <c r="K243" s="39"/>
      <c r="L243" s="70"/>
      <c r="M243" s="70"/>
      <c r="N243" s="39"/>
      <c r="O243" s="22"/>
      <c r="P243" s="72">
        <f t="shared" si="6"/>
        <v>260650</v>
      </c>
      <c r="Q243" s="23">
        <f>SUM(Q239:Q242)</f>
        <v>231704</v>
      </c>
      <c r="R243" s="23">
        <f>SUM(R239:R242)</f>
        <v>28946</v>
      </c>
      <c r="S243" s="27"/>
      <c r="T243" s="23">
        <f>SUM(T239:T242)</f>
        <v>0</v>
      </c>
      <c r="U243" s="58">
        <f t="shared" si="7"/>
        <v>260650</v>
      </c>
      <c r="V243" s="73"/>
      <c r="W243" s="59"/>
      <c r="X243" s="59"/>
    </row>
    <row r="244" spans="1:22" ht="90" customHeight="1">
      <c r="A244" s="124" t="s">
        <v>455</v>
      </c>
      <c r="B244" s="127" t="s">
        <v>36</v>
      </c>
      <c r="C244" s="124" t="s">
        <v>455</v>
      </c>
      <c r="D244" s="113" t="s">
        <v>65</v>
      </c>
      <c r="E244" s="26"/>
      <c r="F244" s="26"/>
      <c r="G244" s="124" t="s">
        <v>455</v>
      </c>
      <c r="H244" s="63" t="s">
        <v>268</v>
      </c>
      <c r="I244" s="63" t="s">
        <v>409</v>
      </c>
      <c r="J244" s="15">
        <v>0.9</v>
      </c>
      <c r="K244" s="15"/>
      <c r="L244" s="130" t="s">
        <v>500</v>
      </c>
      <c r="M244" s="130" t="s">
        <v>468</v>
      </c>
      <c r="N244" s="130" t="s">
        <v>482</v>
      </c>
      <c r="O244" s="63" t="s">
        <v>268</v>
      </c>
      <c r="P244" s="71">
        <f t="shared" si="6"/>
        <v>0</v>
      </c>
      <c r="Q244" s="19"/>
      <c r="R244" s="19"/>
      <c r="S244" s="57"/>
      <c r="T244" s="19"/>
      <c r="U244" s="56">
        <f t="shared" si="7"/>
        <v>0</v>
      </c>
      <c r="V244" s="73" t="s">
        <v>486</v>
      </c>
    </row>
    <row r="245" spans="1:22" ht="120">
      <c r="A245" s="99"/>
      <c r="B245" s="102"/>
      <c r="C245" s="99"/>
      <c r="D245" s="114"/>
      <c r="E245" s="26"/>
      <c r="F245" s="26"/>
      <c r="G245" s="99"/>
      <c r="H245" s="63" t="s">
        <v>269</v>
      </c>
      <c r="I245" s="63" t="s">
        <v>410</v>
      </c>
      <c r="J245" s="17">
        <v>400</v>
      </c>
      <c r="K245" s="17"/>
      <c r="L245" s="131"/>
      <c r="M245" s="131"/>
      <c r="N245" s="131"/>
      <c r="O245" s="63" t="s">
        <v>269</v>
      </c>
      <c r="P245" s="71">
        <f t="shared" si="6"/>
        <v>40</v>
      </c>
      <c r="Q245" s="19"/>
      <c r="R245" s="19">
        <v>40</v>
      </c>
      <c r="S245" s="57"/>
      <c r="T245" s="19"/>
      <c r="U245" s="56">
        <f t="shared" si="7"/>
        <v>40</v>
      </c>
      <c r="V245" s="73" t="s">
        <v>486</v>
      </c>
    </row>
    <row r="246" spans="1:22" ht="150">
      <c r="A246" s="99"/>
      <c r="B246" s="102"/>
      <c r="C246" s="99"/>
      <c r="D246" s="114"/>
      <c r="E246" s="26"/>
      <c r="F246" s="26"/>
      <c r="G246" s="99"/>
      <c r="H246" s="63" t="s">
        <v>270</v>
      </c>
      <c r="I246" s="63" t="s">
        <v>409</v>
      </c>
      <c r="J246" s="15">
        <v>0.7</v>
      </c>
      <c r="K246" s="15"/>
      <c r="L246" s="131"/>
      <c r="M246" s="131"/>
      <c r="N246" s="131"/>
      <c r="O246" s="63" t="s">
        <v>270</v>
      </c>
      <c r="P246" s="71">
        <f t="shared" si="6"/>
        <v>40558</v>
      </c>
      <c r="Q246" s="19">
        <v>40558</v>
      </c>
      <c r="R246" s="19"/>
      <c r="S246" s="57"/>
      <c r="T246" s="19"/>
      <c r="U246" s="56">
        <f t="shared" si="7"/>
        <v>40558</v>
      </c>
      <c r="V246" s="73" t="s">
        <v>486</v>
      </c>
    </row>
    <row r="247" spans="1:22" ht="150">
      <c r="A247" s="99"/>
      <c r="B247" s="102"/>
      <c r="C247" s="99"/>
      <c r="D247" s="114"/>
      <c r="E247" s="26"/>
      <c r="F247" s="26"/>
      <c r="G247" s="99"/>
      <c r="H247" s="63" t="s">
        <v>271</v>
      </c>
      <c r="I247" s="63" t="s">
        <v>411</v>
      </c>
      <c r="J247" s="17">
        <v>3</v>
      </c>
      <c r="K247" s="17"/>
      <c r="L247" s="131"/>
      <c r="M247" s="131"/>
      <c r="N247" s="131"/>
      <c r="O247" s="63" t="s">
        <v>271</v>
      </c>
      <c r="P247" s="71">
        <f t="shared" si="6"/>
        <v>117076</v>
      </c>
      <c r="Q247" s="19">
        <v>117076</v>
      </c>
      <c r="R247" s="19"/>
      <c r="S247" s="57"/>
      <c r="T247" s="19"/>
      <c r="U247" s="56">
        <f t="shared" si="7"/>
        <v>117076</v>
      </c>
      <c r="V247" s="73" t="s">
        <v>486</v>
      </c>
    </row>
    <row r="248" spans="1:22" ht="90">
      <c r="A248" s="99"/>
      <c r="B248" s="102"/>
      <c r="C248" s="99"/>
      <c r="D248" s="114"/>
      <c r="E248" s="26"/>
      <c r="F248" s="26"/>
      <c r="G248" s="99"/>
      <c r="H248" s="63" t="s">
        <v>272</v>
      </c>
      <c r="I248" s="63" t="s">
        <v>412</v>
      </c>
      <c r="J248" s="17">
        <v>3</v>
      </c>
      <c r="K248" s="17"/>
      <c r="L248" s="131"/>
      <c r="M248" s="131"/>
      <c r="N248" s="131"/>
      <c r="O248" s="63" t="s">
        <v>272</v>
      </c>
      <c r="P248" s="71">
        <f t="shared" si="6"/>
        <v>5000</v>
      </c>
      <c r="Q248" s="19"/>
      <c r="R248" s="19">
        <v>5000</v>
      </c>
      <c r="S248" s="57"/>
      <c r="T248" s="19"/>
      <c r="U248" s="56">
        <f t="shared" si="7"/>
        <v>5000</v>
      </c>
      <c r="V248" s="73" t="s">
        <v>486</v>
      </c>
    </row>
    <row r="249" spans="1:22" ht="180">
      <c r="A249" s="99"/>
      <c r="B249" s="102"/>
      <c r="C249" s="99"/>
      <c r="D249" s="114"/>
      <c r="E249" s="26"/>
      <c r="F249" s="26"/>
      <c r="G249" s="99"/>
      <c r="H249" s="63" t="s">
        <v>273</v>
      </c>
      <c r="I249" s="63" t="s">
        <v>373</v>
      </c>
      <c r="J249" s="15">
        <v>0.9</v>
      </c>
      <c r="K249" s="15"/>
      <c r="L249" s="131"/>
      <c r="M249" s="131"/>
      <c r="N249" s="131"/>
      <c r="O249" s="63" t="s">
        <v>273</v>
      </c>
      <c r="P249" s="71">
        <f t="shared" si="6"/>
        <v>0</v>
      </c>
      <c r="Q249" s="19"/>
      <c r="R249" s="19"/>
      <c r="S249" s="57"/>
      <c r="T249" s="19"/>
      <c r="U249" s="56">
        <f t="shared" si="7"/>
        <v>0</v>
      </c>
      <c r="V249" s="73" t="s">
        <v>486</v>
      </c>
    </row>
    <row r="250" spans="1:22" ht="165">
      <c r="A250" s="99"/>
      <c r="B250" s="102"/>
      <c r="C250" s="99"/>
      <c r="D250" s="114"/>
      <c r="E250" s="26"/>
      <c r="F250" s="26"/>
      <c r="G250" s="99"/>
      <c r="H250" s="63" t="s">
        <v>274</v>
      </c>
      <c r="I250" s="63" t="s">
        <v>413</v>
      </c>
      <c r="J250" s="15">
        <v>0.6</v>
      </c>
      <c r="K250" s="15"/>
      <c r="L250" s="131"/>
      <c r="M250" s="131"/>
      <c r="N250" s="131"/>
      <c r="O250" s="63" t="s">
        <v>274</v>
      </c>
      <c r="P250" s="71">
        <f t="shared" si="6"/>
        <v>0</v>
      </c>
      <c r="Q250" s="19"/>
      <c r="R250" s="19"/>
      <c r="S250" s="57"/>
      <c r="T250" s="19"/>
      <c r="U250" s="56">
        <f t="shared" si="7"/>
        <v>0</v>
      </c>
      <c r="V250" s="73" t="s">
        <v>486</v>
      </c>
    </row>
    <row r="251" spans="1:22" ht="180">
      <c r="A251" s="99"/>
      <c r="B251" s="102"/>
      <c r="C251" s="99"/>
      <c r="D251" s="114"/>
      <c r="E251" s="26"/>
      <c r="F251" s="26"/>
      <c r="G251" s="99"/>
      <c r="H251" s="63" t="s">
        <v>275</v>
      </c>
      <c r="I251" s="63" t="s">
        <v>413</v>
      </c>
      <c r="J251" s="15">
        <v>0.8</v>
      </c>
      <c r="K251" s="15"/>
      <c r="L251" s="131"/>
      <c r="M251" s="131"/>
      <c r="N251" s="131"/>
      <c r="O251" s="63" t="s">
        <v>275</v>
      </c>
      <c r="P251" s="71">
        <f t="shared" si="6"/>
        <v>0</v>
      </c>
      <c r="Q251" s="19"/>
      <c r="R251" s="19"/>
      <c r="S251" s="57"/>
      <c r="T251" s="19"/>
      <c r="U251" s="56">
        <f t="shared" si="7"/>
        <v>0</v>
      </c>
      <c r="V251" s="73" t="s">
        <v>486</v>
      </c>
    </row>
    <row r="252" spans="1:22" ht="90" customHeight="1">
      <c r="A252" s="100"/>
      <c r="B252" s="103"/>
      <c r="C252" s="100"/>
      <c r="D252" s="115"/>
      <c r="E252" s="26"/>
      <c r="F252" s="26"/>
      <c r="G252" s="100"/>
      <c r="H252" s="63" t="s">
        <v>276</v>
      </c>
      <c r="I252" s="63" t="s">
        <v>408</v>
      </c>
      <c r="J252" s="15">
        <v>0.6</v>
      </c>
      <c r="K252" s="15"/>
      <c r="L252" s="132"/>
      <c r="M252" s="132"/>
      <c r="N252" s="132"/>
      <c r="O252" s="63" t="s">
        <v>276</v>
      </c>
      <c r="P252" s="71">
        <f t="shared" si="6"/>
        <v>0</v>
      </c>
      <c r="Q252" s="19"/>
      <c r="R252" s="19"/>
      <c r="S252" s="57"/>
      <c r="T252" s="19"/>
      <c r="U252" s="56">
        <f t="shared" si="7"/>
        <v>0</v>
      </c>
      <c r="V252" s="73" t="s">
        <v>486</v>
      </c>
    </row>
    <row r="253" spans="1:24" s="24" customFormat="1" ht="15">
      <c r="A253" s="70"/>
      <c r="B253" s="37"/>
      <c r="C253" s="70"/>
      <c r="D253" s="38"/>
      <c r="E253" s="30"/>
      <c r="F253" s="30"/>
      <c r="G253" s="70"/>
      <c r="H253" s="22"/>
      <c r="I253" s="22"/>
      <c r="J253" s="39"/>
      <c r="K253" s="39"/>
      <c r="L253" s="70"/>
      <c r="M253" s="70"/>
      <c r="N253" s="39"/>
      <c r="O253" s="22"/>
      <c r="P253" s="72">
        <f t="shared" si="6"/>
        <v>162674</v>
      </c>
      <c r="Q253" s="23">
        <f>SUM(Q244:Q252)</f>
        <v>157634</v>
      </c>
      <c r="R253" s="23">
        <f>SUM(R244:R252)</f>
        <v>5040</v>
      </c>
      <c r="S253" s="27"/>
      <c r="T253" s="23">
        <f>SUM(T244:T252)</f>
        <v>0</v>
      </c>
      <c r="U253" s="58">
        <f t="shared" si="7"/>
        <v>162674</v>
      </c>
      <c r="V253" s="73"/>
      <c r="W253" s="59"/>
      <c r="X253" s="59"/>
    </row>
    <row r="254" spans="1:24" s="24" customFormat="1" ht="15">
      <c r="A254" s="70"/>
      <c r="B254" s="22"/>
      <c r="C254" s="70"/>
      <c r="D254" s="22"/>
      <c r="E254" s="30"/>
      <c r="F254" s="30"/>
      <c r="G254" s="70"/>
      <c r="H254" s="22"/>
      <c r="I254" s="22"/>
      <c r="J254" s="39"/>
      <c r="K254" s="39"/>
      <c r="L254" s="70"/>
      <c r="M254" s="70"/>
      <c r="N254" s="39"/>
      <c r="O254" s="22"/>
      <c r="P254" s="72">
        <f t="shared" si="6"/>
        <v>1875225</v>
      </c>
      <c r="Q254" s="23">
        <f>+Q224+Q227+Q238+Q243+Q253</f>
        <v>1505245</v>
      </c>
      <c r="R254" s="23">
        <f>+R224+R227+R238+R243+R253</f>
        <v>169980</v>
      </c>
      <c r="S254" s="27"/>
      <c r="T254" s="23">
        <f>+T224+T227+T238+T243+T253</f>
        <v>200000</v>
      </c>
      <c r="U254" s="58">
        <f t="shared" si="7"/>
        <v>1875225</v>
      </c>
      <c r="V254" s="73"/>
      <c r="W254" s="59"/>
      <c r="X254" s="59"/>
    </row>
    <row r="255" spans="1:22" ht="89.25" customHeight="1">
      <c r="A255" s="124" t="s">
        <v>456</v>
      </c>
      <c r="B255" s="117" t="s">
        <v>37</v>
      </c>
      <c r="C255" s="124" t="s">
        <v>456</v>
      </c>
      <c r="D255" s="133" t="s">
        <v>66</v>
      </c>
      <c r="E255" s="26"/>
      <c r="F255" s="26"/>
      <c r="G255" s="124" t="s">
        <v>456</v>
      </c>
      <c r="H255" s="10" t="s">
        <v>277</v>
      </c>
      <c r="I255" s="6" t="s">
        <v>414</v>
      </c>
      <c r="J255" s="17">
        <v>1</v>
      </c>
      <c r="K255" s="17"/>
      <c r="L255" s="130" t="s">
        <v>501</v>
      </c>
      <c r="M255" s="130" t="s">
        <v>469</v>
      </c>
      <c r="N255" s="130" t="s">
        <v>483</v>
      </c>
      <c r="O255" s="10" t="s">
        <v>277</v>
      </c>
      <c r="P255" s="71">
        <f t="shared" si="6"/>
        <v>0</v>
      </c>
      <c r="Q255" s="19"/>
      <c r="R255" s="19"/>
      <c r="S255" s="57"/>
      <c r="T255" s="19"/>
      <c r="U255" s="56">
        <f t="shared" si="7"/>
        <v>0</v>
      </c>
      <c r="V255" s="73" t="s">
        <v>486</v>
      </c>
    </row>
    <row r="256" spans="1:22" ht="210">
      <c r="A256" s="99"/>
      <c r="B256" s="128"/>
      <c r="C256" s="99"/>
      <c r="D256" s="133"/>
      <c r="E256" s="26"/>
      <c r="F256" s="26"/>
      <c r="G256" s="99"/>
      <c r="H256" s="12" t="s">
        <v>278</v>
      </c>
      <c r="I256" s="13" t="s">
        <v>415</v>
      </c>
      <c r="J256" s="17">
        <v>1</v>
      </c>
      <c r="K256" s="17"/>
      <c r="L256" s="131"/>
      <c r="M256" s="131"/>
      <c r="N256" s="131"/>
      <c r="O256" s="12" t="s">
        <v>278</v>
      </c>
      <c r="P256" s="71">
        <f t="shared" si="6"/>
        <v>0</v>
      </c>
      <c r="Q256" s="19"/>
      <c r="R256" s="19"/>
      <c r="S256" s="57"/>
      <c r="T256" s="19"/>
      <c r="U256" s="56">
        <f t="shared" si="7"/>
        <v>0</v>
      </c>
      <c r="V256" s="73" t="s">
        <v>486</v>
      </c>
    </row>
    <row r="257" spans="1:22" ht="135">
      <c r="A257" s="99"/>
      <c r="B257" s="128"/>
      <c r="C257" s="99"/>
      <c r="D257" s="133"/>
      <c r="E257" s="26"/>
      <c r="F257" s="26"/>
      <c r="G257" s="99"/>
      <c r="H257" s="12" t="s">
        <v>279</v>
      </c>
      <c r="I257" s="13" t="s">
        <v>416</v>
      </c>
      <c r="J257" s="17">
        <v>3</v>
      </c>
      <c r="K257" s="17"/>
      <c r="L257" s="131"/>
      <c r="M257" s="131"/>
      <c r="N257" s="131"/>
      <c r="O257" s="12" t="s">
        <v>279</v>
      </c>
      <c r="P257" s="71">
        <f t="shared" si="6"/>
        <v>0</v>
      </c>
      <c r="Q257" s="19"/>
      <c r="R257" s="19"/>
      <c r="S257" s="57"/>
      <c r="T257" s="19"/>
      <c r="U257" s="56">
        <f t="shared" si="7"/>
        <v>0</v>
      </c>
      <c r="V257" s="73" t="s">
        <v>486</v>
      </c>
    </row>
    <row r="258" spans="1:22" ht="135">
      <c r="A258" s="99"/>
      <c r="B258" s="128"/>
      <c r="C258" s="99"/>
      <c r="D258" s="133"/>
      <c r="E258" s="26"/>
      <c r="F258" s="26"/>
      <c r="G258" s="99"/>
      <c r="H258" s="12" t="s">
        <v>280</v>
      </c>
      <c r="I258" s="13" t="s">
        <v>417</v>
      </c>
      <c r="J258" s="17">
        <v>3</v>
      </c>
      <c r="K258" s="17"/>
      <c r="L258" s="131"/>
      <c r="M258" s="131"/>
      <c r="N258" s="131"/>
      <c r="O258" s="12" t="s">
        <v>280</v>
      </c>
      <c r="P258" s="71">
        <f t="shared" si="6"/>
        <v>0</v>
      </c>
      <c r="Q258" s="19"/>
      <c r="R258" s="19"/>
      <c r="S258" s="57"/>
      <c r="T258" s="19"/>
      <c r="U258" s="56">
        <f t="shared" si="7"/>
        <v>0</v>
      </c>
      <c r="V258" s="73" t="s">
        <v>486</v>
      </c>
    </row>
    <row r="259" spans="1:22" ht="105">
      <c r="A259" s="99"/>
      <c r="B259" s="128"/>
      <c r="C259" s="99"/>
      <c r="D259" s="133"/>
      <c r="E259" s="26"/>
      <c r="F259" s="26"/>
      <c r="G259" s="99"/>
      <c r="H259" s="12" t="s">
        <v>281</v>
      </c>
      <c r="I259" s="13" t="s">
        <v>418</v>
      </c>
      <c r="J259" s="17">
        <v>1</v>
      </c>
      <c r="K259" s="17"/>
      <c r="L259" s="131"/>
      <c r="M259" s="131"/>
      <c r="N259" s="131"/>
      <c r="O259" s="12" t="s">
        <v>281</v>
      </c>
      <c r="P259" s="71">
        <f t="shared" si="6"/>
        <v>0</v>
      </c>
      <c r="Q259" s="19"/>
      <c r="R259" s="19"/>
      <c r="S259" s="57"/>
      <c r="T259" s="19"/>
      <c r="U259" s="56">
        <f t="shared" si="7"/>
        <v>0</v>
      </c>
      <c r="V259" s="73" t="s">
        <v>486</v>
      </c>
    </row>
    <row r="260" spans="1:22" ht="89.25">
      <c r="A260" s="99"/>
      <c r="B260" s="128"/>
      <c r="C260" s="99"/>
      <c r="D260" s="133"/>
      <c r="E260" s="26"/>
      <c r="F260" s="26"/>
      <c r="G260" s="99"/>
      <c r="H260" s="12" t="s">
        <v>282</v>
      </c>
      <c r="I260" s="13" t="s">
        <v>419</v>
      </c>
      <c r="J260" s="15">
        <v>1</v>
      </c>
      <c r="K260" s="15"/>
      <c r="L260" s="131"/>
      <c r="M260" s="131"/>
      <c r="N260" s="131"/>
      <c r="O260" s="12" t="s">
        <v>282</v>
      </c>
      <c r="P260" s="71">
        <f t="shared" si="6"/>
        <v>0</v>
      </c>
      <c r="Q260" s="19"/>
      <c r="R260" s="19"/>
      <c r="S260" s="57"/>
      <c r="T260" s="19"/>
      <c r="U260" s="56">
        <f t="shared" si="7"/>
        <v>0</v>
      </c>
      <c r="V260" s="73" t="s">
        <v>486</v>
      </c>
    </row>
    <row r="261" spans="1:22" ht="89.25">
      <c r="A261" s="99"/>
      <c r="B261" s="128"/>
      <c r="C261" s="99"/>
      <c r="D261" s="133"/>
      <c r="E261" s="26"/>
      <c r="F261" s="26"/>
      <c r="G261" s="99"/>
      <c r="H261" s="12" t="s">
        <v>283</v>
      </c>
      <c r="I261" s="13" t="s">
        <v>420</v>
      </c>
      <c r="J261" s="15">
        <v>1</v>
      </c>
      <c r="K261" s="15"/>
      <c r="L261" s="131"/>
      <c r="M261" s="131"/>
      <c r="N261" s="131"/>
      <c r="O261" s="12" t="s">
        <v>283</v>
      </c>
      <c r="P261" s="71">
        <f t="shared" si="6"/>
        <v>0</v>
      </c>
      <c r="Q261" s="19"/>
      <c r="R261" s="19"/>
      <c r="S261" s="57"/>
      <c r="T261" s="19"/>
      <c r="U261" s="56">
        <f t="shared" si="7"/>
        <v>0</v>
      </c>
      <c r="V261" s="73" t="s">
        <v>486</v>
      </c>
    </row>
    <row r="262" spans="1:22" ht="89.25">
      <c r="A262" s="99"/>
      <c r="B262" s="128"/>
      <c r="C262" s="99"/>
      <c r="D262" s="133"/>
      <c r="E262" s="26"/>
      <c r="F262" s="26"/>
      <c r="G262" s="99"/>
      <c r="H262" s="12" t="s">
        <v>284</v>
      </c>
      <c r="I262" s="13" t="s">
        <v>421</v>
      </c>
      <c r="J262" s="15">
        <v>1</v>
      </c>
      <c r="K262" s="15"/>
      <c r="L262" s="131"/>
      <c r="M262" s="131"/>
      <c r="N262" s="131"/>
      <c r="O262" s="12" t="s">
        <v>284</v>
      </c>
      <c r="P262" s="71">
        <f t="shared" si="6"/>
        <v>0</v>
      </c>
      <c r="Q262" s="19"/>
      <c r="R262" s="19"/>
      <c r="S262" s="57"/>
      <c r="T262" s="19"/>
      <c r="U262" s="56">
        <f t="shared" si="7"/>
        <v>0</v>
      </c>
      <c r="V262" s="73" t="s">
        <v>486</v>
      </c>
    </row>
    <row r="263" spans="1:22" ht="120">
      <c r="A263" s="99"/>
      <c r="B263" s="128"/>
      <c r="C263" s="99"/>
      <c r="D263" s="133"/>
      <c r="E263" s="26"/>
      <c r="F263" s="26"/>
      <c r="G263" s="99"/>
      <c r="H263" s="12" t="s">
        <v>285</v>
      </c>
      <c r="I263" s="13" t="s">
        <v>422</v>
      </c>
      <c r="J263" s="17">
        <v>2</v>
      </c>
      <c r="K263" s="17"/>
      <c r="L263" s="131"/>
      <c r="M263" s="131"/>
      <c r="N263" s="131"/>
      <c r="O263" s="12" t="s">
        <v>285</v>
      </c>
      <c r="P263" s="71">
        <f t="shared" si="6"/>
        <v>5000</v>
      </c>
      <c r="Q263" s="19">
        <v>5000</v>
      </c>
      <c r="R263" s="19"/>
      <c r="S263" s="57"/>
      <c r="T263" s="19"/>
      <c r="U263" s="56">
        <f t="shared" si="7"/>
        <v>5000</v>
      </c>
      <c r="V263" s="73" t="s">
        <v>486</v>
      </c>
    </row>
    <row r="264" spans="1:22" ht="105">
      <c r="A264" s="99"/>
      <c r="B264" s="128"/>
      <c r="C264" s="99"/>
      <c r="D264" s="133"/>
      <c r="E264" s="26"/>
      <c r="F264" s="26"/>
      <c r="G264" s="99"/>
      <c r="H264" s="12" t="s">
        <v>286</v>
      </c>
      <c r="I264" s="13" t="s">
        <v>423</v>
      </c>
      <c r="J264" s="17">
        <v>0</v>
      </c>
      <c r="K264" s="17"/>
      <c r="L264" s="131"/>
      <c r="M264" s="131"/>
      <c r="N264" s="131"/>
      <c r="O264" s="12" t="s">
        <v>286</v>
      </c>
      <c r="P264" s="71">
        <f t="shared" si="6"/>
        <v>0</v>
      </c>
      <c r="Q264" s="19"/>
      <c r="R264" s="19"/>
      <c r="S264" s="57"/>
      <c r="T264" s="19"/>
      <c r="U264" s="56">
        <f t="shared" si="7"/>
        <v>0</v>
      </c>
      <c r="V264" s="73" t="s">
        <v>486</v>
      </c>
    </row>
    <row r="265" spans="1:22" ht="86.25" customHeight="1">
      <c r="A265" s="100"/>
      <c r="B265" s="129"/>
      <c r="C265" s="100"/>
      <c r="D265" s="133"/>
      <c r="E265" s="26"/>
      <c r="F265" s="26"/>
      <c r="G265" s="100"/>
      <c r="H265" s="12" t="s">
        <v>287</v>
      </c>
      <c r="I265" s="13" t="s">
        <v>424</v>
      </c>
      <c r="J265" s="15">
        <v>1</v>
      </c>
      <c r="K265" s="15"/>
      <c r="L265" s="132"/>
      <c r="M265" s="132"/>
      <c r="N265" s="132"/>
      <c r="O265" s="12" t="s">
        <v>287</v>
      </c>
      <c r="P265" s="71">
        <f t="shared" si="6"/>
        <v>0</v>
      </c>
      <c r="Q265" s="19"/>
      <c r="R265" s="19"/>
      <c r="S265" s="57"/>
      <c r="T265" s="19"/>
      <c r="U265" s="56">
        <f t="shared" si="7"/>
        <v>0</v>
      </c>
      <c r="V265" s="73" t="s">
        <v>486</v>
      </c>
    </row>
    <row r="266" spans="1:24" s="24" customFormat="1" ht="15">
      <c r="A266" s="70"/>
      <c r="B266" s="25"/>
      <c r="C266" s="70"/>
      <c r="D266" s="41"/>
      <c r="E266" s="30"/>
      <c r="F266" s="30"/>
      <c r="G266" s="70"/>
      <c r="H266" s="42"/>
      <c r="I266" s="22"/>
      <c r="J266" s="39"/>
      <c r="K266" s="39"/>
      <c r="L266" s="70"/>
      <c r="M266" s="70"/>
      <c r="N266" s="39"/>
      <c r="O266" s="42"/>
      <c r="P266" s="72">
        <f t="shared" si="6"/>
        <v>5000</v>
      </c>
      <c r="Q266" s="23">
        <f>SUM(Q255:Q265)</f>
        <v>5000</v>
      </c>
      <c r="R266" s="23">
        <f>SUM(R255:R265)</f>
        <v>0</v>
      </c>
      <c r="S266" s="27"/>
      <c r="T266" s="23">
        <f>SUM(T255:T265)</f>
        <v>0</v>
      </c>
      <c r="U266" s="58">
        <f t="shared" si="7"/>
        <v>5000</v>
      </c>
      <c r="V266" s="73"/>
      <c r="W266" s="59"/>
      <c r="X266" s="59"/>
    </row>
    <row r="267" spans="1:22" ht="51" customHeight="1">
      <c r="A267" s="124" t="s">
        <v>457</v>
      </c>
      <c r="B267" s="116" t="s">
        <v>38</v>
      </c>
      <c r="C267" s="124" t="s">
        <v>457</v>
      </c>
      <c r="D267" s="110" t="s">
        <v>67</v>
      </c>
      <c r="E267" s="26"/>
      <c r="F267" s="26"/>
      <c r="G267" s="124" t="s">
        <v>457</v>
      </c>
      <c r="H267" s="6" t="s">
        <v>288</v>
      </c>
      <c r="I267" s="6" t="s">
        <v>425</v>
      </c>
      <c r="J267" s="17">
        <v>1</v>
      </c>
      <c r="K267" s="17"/>
      <c r="L267" s="130" t="s">
        <v>502</v>
      </c>
      <c r="M267" s="130" t="s">
        <v>470</v>
      </c>
      <c r="N267" s="130" t="s">
        <v>484</v>
      </c>
      <c r="O267" s="6" t="s">
        <v>288</v>
      </c>
      <c r="P267" s="71">
        <f t="shared" si="6"/>
        <v>0</v>
      </c>
      <c r="Q267" s="19"/>
      <c r="R267" s="19"/>
      <c r="S267" s="57"/>
      <c r="T267" s="19"/>
      <c r="U267" s="56">
        <f t="shared" si="7"/>
        <v>0</v>
      </c>
      <c r="V267" s="73" t="s">
        <v>486</v>
      </c>
    </row>
    <row r="268" spans="1:22" ht="89.25">
      <c r="A268" s="99"/>
      <c r="B268" s="102"/>
      <c r="C268" s="99"/>
      <c r="D268" s="111"/>
      <c r="E268" s="26"/>
      <c r="F268" s="26"/>
      <c r="G268" s="99"/>
      <c r="H268" s="6" t="s">
        <v>289</v>
      </c>
      <c r="I268" s="6" t="s">
        <v>426</v>
      </c>
      <c r="J268" s="15">
        <v>1</v>
      </c>
      <c r="K268" s="15"/>
      <c r="L268" s="131"/>
      <c r="M268" s="131"/>
      <c r="N268" s="131"/>
      <c r="O268" s="6" t="s">
        <v>289</v>
      </c>
      <c r="P268" s="71">
        <f t="shared" si="6"/>
        <v>0</v>
      </c>
      <c r="Q268" s="19"/>
      <c r="R268" s="19"/>
      <c r="S268" s="57"/>
      <c r="T268" s="19"/>
      <c r="U268" s="56">
        <f t="shared" si="7"/>
        <v>0</v>
      </c>
      <c r="V268" s="73" t="s">
        <v>486</v>
      </c>
    </row>
    <row r="269" spans="1:22" ht="390" customHeight="1">
      <c r="A269" s="100"/>
      <c r="B269" s="103"/>
      <c r="C269" s="100"/>
      <c r="D269" s="111"/>
      <c r="E269" s="26"/>
      <c r="F269" s="26"/>
      <c r="G269" s="100"/>
      <c r="H269" s="6" t="s">
        <v>290</v>
      </c>
      <c r="I269" s="6" t="s">
        <v>427</v>
      </c>
      <c r="J269" s="17">
        <v>1</v>
      </c>
      <c r="K269" s="17"/>
      <c r="L269" s="132"/>
      <c r="M269" s="132"/>
      <c r="N269" s="132"/>
      <c r="O269" s="6" t="s">
        <v>290</v>
      </c>
      <c r="P269" s="71">
        <f t="shared" si="6"/>
        <v>3000</v>
      </c>
      <c r="Q269" s="19">
        <v>3000</v>
      </c>
      <c r="R269" s="19"/>
      <c r="S269" s="57"/>
      <c r="T269" s="19"/>
      <c r="U269" s="56">
        <f t="shared" si="7"/>
        <v>3000</v>
      </c>
      <c r="V269" s="73" t="s">
        <v>486</v>
      </c>
    </row>
    <row r="270" spans="1:24" s="24" customFormat="1" ht="15.75" customHeight="1">
      <c r="A270" s="70"/>
      <c r="B270" s="22"/>
      <c r="C270" s="70"/>
      <c r="D270" s="40"/>
      <c r="E270" s="30"/>
      <c r="F270" s="30"/>
      <c r="G270" s="70"/>
      <c r="H270" s="22"/>
      <c r="I270" s="22"/>
      <c r="J270" s="39"/>
      <c r="K270" s="39"/>
      <c r="L270" s="70"/>
      <c r="M270" s="70"/>
      <c r="N270" s="39"/>
      <c r="O270" s="22"/>
      <c r="P270" s="71">
        <f t="shared" si="6"/>
        <v>3000</v>
      </c>
      <c r="Q270" s="23">
        <f>SUM(Q267:Q269)</f>
        <v>3000</v>
      </c>
      <c r="R270" s="23">
        <f>SUM(R267:R269)</f>
        <v>0</v>
      </c>
      <c r="S270" s="27"/>
      <c r="T270" s="23">
        <f>SUM(T267:T269)</f>
        <v>0</v>
      </c>
      <c r="U270" s="58">
        <f t="shared" si="7"/>
        <v>3000</v>
      </c>
      <c r="V270" s="73" t="s">
        <v>486</v>
      </c>
      <c r="W270" s="59"/>
      <c r="X270" s="59"/>
    </row>
    <row r="271" spans="1:22" ht="180">
      <c r="A271" s="124">
        <v>2.06</v>
      </c>
      <c r="B271" s="116" t="s">
        <v>39</v>
      </c>
      <c r="C271" s="124">
        <v>2.06</v>
      </c>
      <c r="D271" s="110" t="s">
        <v>68</v>
      </c>
      <c r="E271" s="26"/>
      <c r="F271" s="26"/>
      <c r="G271" s="124">
        <v>2.06</v>
      </c>
      <c r="H271" s="13" t="s">
        <v>291</v>
      </c>
      <c r="I271" s="13" t="s">
        <v>428</v>
      </c>
      <c r="J271" s="15">
        <v>0.9</v>
      </c>
      <c r="K271" s="15"/>
      <c r="L271" s="130" t="s">
        <v>503</v>
      </c>
      <c r="M271" s="130" t="s">
        <v>471</v>
      </c>
      <c r="N271" s="130" t="s">
        <v>485</v>
      </c>
      <c r="O271" s="13" t="s">
        <v>291</v>
      </c>
      <c r="P271" s="71">
        <f aca="true" t="shared" si="8" ref="P271:P284">+U271</f>
        <v>10000</v>
      </c>
      <c r="Q271" s="19">
        <v>10000</v>
      </c>
      <c r="R271" s="19"/>
      <c r="S271" s="57"/>
      <c r="T271" s="19"/>
      <c r="U271" s="56">
        <f aca="true" t="shared" si="9" ref="U271:U286">+Q271+R271+S271+T271</f>
        <v>10000</v>
      </c>
      <c r="V271" s="73" t="s">
        <v>486</v>
      </c>
    </row>
    <row r="272" spans="1:22" ht="104.25" customHeight="1">
      <c r="A272" s="99"/>
      <c r="B272" s="102"/>
      <c r="C272" s="99"/>
      <c r="D272" s="111"/>
      <c r="E272" s="26"/>
      <c r="F272" s="26"/>
      <c r="G272" s="99"/>
      <c r="H272" s="13" t="s">
        <v>292</v>
      </c>
      <c r="I272" s="13" t="s">
        <v>428</v>
      </c>
      <c r="J272" s="15">
        <v>0.9</v>
      </c>
      <c r="K272" s="15"/>
      <c r="L272" s="131"/>
      <c r="M272" s="131"/>
      <c r="N272" s="131"/>
      <c r="O272" s="13" t="s">
        <v>292</v>
      </c>
      <c r="P272" s="71">
        <f t="shared" si="8"/>
        <v>0</v>
      </c>
      <c r="Q272" s="19"/>
      <c r="R272" s="19"/>
      <c r="S272" s="57"/>
      <c r="T272" s="19"/>
      <c r="U272" s="56">
        <f t="shared" si="9"/>
        <v>0</v>
      </c>
      <c r="V272" s="73" t="s">
        <v>486</v>
      </c>
    </row>
    <row r="273" spans="1:22" ht="51" customHeight="1">
      <c r="A273" s="99"/>
      <c r="B273" s="102"/>
      <c r="C273" s="99"/>
      <c r="D273" s="111"/>
      <c r="E273" s="26"/>
      <c r="F273" s="26"/>
      <c r="G273" s="99"/>
      <c r="H273" s="13" t="s">
        <v>293</v>
      </c>
      <c r="I273" s="13" t="s">
        <v>429</v>
      </c>
      <c r="J273" s="17">
        <v>1</v>
      </c>
      <c r="K273" s="17"/>
      <c r="L273" s="131"/>
      <c r="M273" s="131"/>
      <c r="N273" s="131"/>
      <c r="O273" s="13" t="s">
        <v>293</v>
      </c>
      <c r="P273" s="71">
        <f t="shared" si="8"/>
        <v>10000</v>
      </c>
      <c r="Q273" s="19">
        <v>10000</v>
      </c>
      <c r="R273" s="19"/>
      <c r="S273" s="57"/>
      <c r="T273" s="19"/>
      <c r="U273" s="56">
        <f t="shared" si="9"/>
        <v>10000</v>
      </c>
      <c r="V273" s="73" t="s">
        <v>486</v>
      </c>
    </row>
    <row r="274" spans="1:22" ht="116.25" customHeight="1">
      <c r="A274" s="99"/>
      <c r="B274" s="102"/>
      <c r="C274" s="99"/>
      <c r="D274" s="111"/>
      <c r="E274" s="26"/>
      <c r="F274" s="26"/>
      <c r="G274" s="99"/>
      <c r="H274" s="13" t="s">
        <v>294</v>
      </c>
      <c r="I274" s="13" t="s">
        <v>428</v>
      </c>
      <c r="J274" s="15">
        <v>0.9</v>
      </c>
      <c r="K274" s="15"/>
      <c r="L274" s="131"/>
      <c r="M274" s="131"/>
      <c r="N274" s="131"/>
      <c r="O274" s="13" t="s">
        <v>294</v>
      </c>
      <c r="P274" s="71">
        <f t="shared" si="8"/>
        <v>10000</v>
      </c>
      <c r="Q274" s="19">
        <v>10000</v>
      </c>
      <c r="R274" s="19"/>
      <c r="S274" s="57"/>
      <c r="T274" s="19"/>
      <c r="U274" s="56">
        <f t="shared" si="9"/>
        <v>10000</v>
      </c>
      <c r="V274" s="73" t="s">
        <v>486</v>
      </c>
    </row>
    <row r="275" spans="1:22" ht="135">
      <c r="A275" s="99"/>
      <c r="B275" s="102"/>
      <c r="C275" s="99"/>
      <c r="D275" s="111"/>
      <c r="E275" s="26"/>
      <c r="F275" s="26"/>
      <c r="G275" s="99"/>
      <c r="H275" s="13" t="s">
        <v>295</v>
      </c>
      <c r="I275" s="13" t="s">
        <v>430</v>
      </c>
      <c r="J275" s="15">
        <v>0.6</v>
      </c>
      <c r="K275" s="15"/>
      <c r="L275" s="131"/>
      <c r="M275" s="131"/>
      <c r="N275" s="131"/>
      <c r="O275" s="13" t="s">
        <v>295</v>
      </c>
      <c r="P275" s="71">
        <f t="shared" si="8"/>
        <v>37700</v>
      </c>
      <c r="Q275" s="19">
        <v>37700</v>
      </c>
      <c r="R275" s="19"/>
      <c r="S275" s="57"/>
      <c r="T275" s="19"/>
      <c r="U275" s="56">
        <f t="shared" si="9"/>
        <v>37700</v>
      </c>
      <c r="V275" s="73" t="s">
        <v>486</v>
      </c>
    </row>
    <row r="276" spans="1:22" ht="80.25" customHeight="1">
      <c r="A276" s="99"/>
      <c r="B276" s="102"/>
      <c r="C276" s="99"/>
      <c r="D276" s="111"/>
      <c r="E276" s="26"/>
      <c r="F276" s="26"/>
      <c r="G276" s="99"/>
      <c r="H276" s="13" t="s">
        <v>296</v>
      </c>
      <c r="I276" s="13" t="s">
        <v>431</v>
      </c>
      <c r="J276" s="15">
        <v>0.6</v>
      </c>
      <c r="K276" s="15"/>
      <c r="L276" s="131"/>
      <c r="M276" s="131"/>
      <c r="N276" s="131"/>
      <c r="O276" s="13" t="s">
        <v>296</v>
      </c>
      <c r="P276" s="71">
        <f t="shared" si="8"/>
        <v>18300</v>
      </c>
      <c r="Q276" s="19">
        <v>18300</v>
      </c>
      <c r="R276" s="19"/>
      <c r="S276" s="57"/>
      <c r="T276" s="19"/>
      <c r="U276" s="56">
        <f t="shared" si="9"/>
        <v>18300</v>
      </c>
      <c r="V276" s="73" t="s">
        <v>486</v>
      </c>
    </row>
    <row r="277" spans="1:22" ht="63.75" customHeight="1">
      <c r="A277" s="99"/>
      <c r="B277" s="102"/>
      <c r="C277" s="99"/>
      <c r="D277" s="111"/>
      <c r="E277" s="5"/>
      <c r="F277" s="5"/>
      <c r="G277" s="99"/>
      <c r="H277" s="13" t="s">
        <v>297</v>
      </c>
      <c r="I277" s="13" t="s">
        <v>431</v>
      </c>
      <c r="J277" s="15">
        <v>0.9</v>
      </c>
      <c r="K277" s="15"/>
      <c r="L277" s="131"/>
      <c r="M277" s="131"/>
      <c r="N277" s="131"/>
      <c r="O277" s="13" t="s">
        <v>297</v>
      </c>
      <c r="P277" s="71">
        <f t="shared" si="8"/>
        <v>7964</v>
      </c>
      <c r="Q277" s="19">
        <v>7964</v>
      </c>
      <c r="R277" s="19"/>
      <c r="S277" s="57"/>
      <c r="T277" s="19"/>
      <c r="U277" s="56">
        <f t="shared" si="9"/>
        <v>7964</v>
      </c>
      <c r="V277" s="73" t="s">
        <v>486</v>
      </c>
    </row>
    <row r="278" spans="1:22" ht="225">
      <c r="A278" s="99"/>
      <c r="B278" s="102"/>
      <c r="C278" s="99"/>
      <c r="D278" s="111"/>
      <c r="E278" s="5"/>
      <c r="F278" s="5"/>
      <c r="G278" s="99"/>
      <c r="H278" s="13" t="s">
        <v>298</v>
      </c>
      <c r="I278" s="13" t="s">
        <v>432</v>
      </c>
      <c r="J278" s="15">
        <v>0.9</v>
      </c>
      <c r="K278" s="15"/>
      <c r="L278" s="131"/>
      <c r="M278" s="131"/>
      <c r="N278" s="131"/>
      <c r="O278" s="13" t="s">
        <v>298</v>
      </c>
      <c r="P278" s="71">
        <f t="shared" si="8"/>
        <v>0</v>
      </c>
      <c r="Q278" s="19"/>
      <c r="R278" s="19"/>
      <c r="S278" s="57"/>
      <c r="T278" s="19"/>
      <c r="U278" s="56">
        <f t="shared" si="9"/>
        <v>0</v>
      </c>
      <c r="V278" s="73" t="s">
        <v>486</v>
      </c>
    </row>
    <row r="279" spans="1:22" ht="195">
      <c r="A279" s="99"/>
      <c r="B279" s="102"/>
      <c r="C279" s="99"/>
      <c r="D279" s="111"/>
      <c r="E279" s="5"/>
      <c r="F279" s="5"/>
      <c r="G279" s="99"/>
      <c r="H279" s="13" t="s">
        <v>299</v>
      </c>
      <c r="I279" s="13" t="s">
        <v>430</v>
      </c>
      <c r="J279" s="15">
        <v>0.6</v>
      </c>
      <c r="K279" s="15"/>
      <c r="L279" s="131"/>
      <c r="M279" s="131"/>
      <c r="N279" s="131"/>
      <c r="O279" s="13" t="s">
        <v>299</v>
      </c>
      <c r="P279" s="71">
        <f t="shared" si="8"/>
        <v>10400</v>
      </c>
      <c r="Q279" s="19">
        <v>10400</v>
      </c>
      <c r="R279" s="19"/>
      <c r="S279" s="57"/>
      <c r="T279" s="19"/>
      <c r="U279" s="56">
        <f t="shared" si="9"/>
        <v>10400</v>
      </c>
      <c r="V279" s="73" t="s">
        <v>486</v>
      </c>
    </row>
    <row r="280" spans="1:24" s="24" customFormat="1" ht="17.25" customHeight="1">
      <c r="A280" s="99"/>
      <c r="B280" s="102"/>
      <c r="C280" s="99"/>
      <c r="D280" s="41"/>
      <c r="E280" s="45"/>
      <c r="F280" s="45"/>
      <c r="G280" s="99"/>
      <c r="H280" s="43"/>
      <c r="I280" s="43"/>
      <c r="J280" s="39"/>
      <c r="K280" s="39"/>
      <c r="L280" s="131"/>
      <c r="M280" s="131"/>
      <c r="N280" s="131"/>
      <c r="O280" s="43"/>
      <c r="P280" s="72"/>
      <c r="Q280" s="23"/>
      <c r="R280" s="23"/>
      <c r="S280" s="27"/>
      <c r="T280" s="23"/>
      <c r="U280" s="58"/>
      <c r="V280" s="73" t="s">
        <v>486</v>
      </c>
      <c r="W280" s="59"/>
      <c r="X280" s="59"/>
    </row>
    <row r="281" spans="1:22" ht="105" customHeight="1">
      <c r="A281" s="99"/>
      <c r="B281" s="102"/>
      <c r="C281" s="99"/>
      <c r="D281" s="110" t="s">
        <v>69</v>
      </c>
      <c r="E281" s="5"/>
      <c r="F281" s="5"/>
      <c r="G281" s="99"/>
      <c r="H281" s="63" t="s">
        <v>300</v>
      </c>
      <c r="I281" s="63" t="s">
        <v>433</v>
      </c>
      <c r="J281" s="17">
        <v>3</v>
      </c>
      <c r="K281" s="17"/>
      <c r="L281" s="131"/>
      <c r="M281" s="131"/>
      <c r="N281" s="131"/>
      <c r="O281" s="63" t="s">
        <v>300</v>
      </c>
      <c r="P281" s="71">
        <f t="shared" si="8"/>
        <v>0</v>
      </c>
      <c r="Q281" s="19"/>
      <c r="R281" s="19"/>
      <c r="S281" s="57"/>
      <c r="T281" s="19"/>
      <c r="U281" s="56">
        <f t="shared" si="9"/>
        <v>0</v>
      </c>
      <c r="V281" s="73" t="s">
        <v>486</v>
      </c>
    </row>
    <row r="282" spans="1:22" ht="120">
      <c r="A282" s="99"/>
      <c r="B282" s="102"/>
      <c r="C282" s="99"/>
      <c r="D282" s="111"/>
      <c r="E282" s="5"/>
      <c r="F282" s="5"/>
      <c r="G282" s="99"/>
      <c r="H282" s="63" t="s">
        <v>301</v>
      </c>
      <c r="I282" s="63" t="s">
        <v>434</v>
      </c>
      <c r="J282" s="17">
        <v>36</v>
      </c>
      <c r="K282" s="17"/>
      <c r="L282" s="131"/>
      <c r="M282" s="131"/>
      <c r="N282" s="131"/>
      <c r="O282" s="63" t="s">
        <v>301</v>
      </c>
      <c r="P282" s="71">
        <f t="shared" si="8"/>
        <v>400</v>
      </c>
      <c r="Q282" s="19">
        <v>400</v>
      </c>
      <c r="R282" s="19"/>
      <c r="S282" s="57"/>
      <c r="T282" s="19"/>
      <c r="U282" s="56">
        <f t="shared" si="9"/>
        <v>400</v>
      </c>
      <c r="V282" s="73" t="s">
        <v>486</v>
      </c>
    </row>
    <row r="283" spans="1:22" ht="90" customHeight="1">
      <c r="A283" s="99"/>
      <c r="B283" s="102"/>
      <c r="C283" s="99"/>
      <c r="D283" s="111"/>
      <c r="E283" s="5"/>
      <c r="F283" s="5"/>
      <c r="G283" s="99"/>
      <c r="H283" s="63" t="s">
        <v>302</v>
      </c>
      <c r="I283" s="63" t="s">
        <v>435</v>
      </c>
      <c r="J283" s="17">
        <v>1</v>
      </c>
      <c r="K283" s="17"/>
      <c r="L283" s="131"/>
      <c r="M283" s="131"/>
      <c r="N283" s="131"/>
      <c r="O283" s="63" t="s">
        <v>302</v>
      </c>
      <c r="P283" s="71">
        <f t="shared" si="8"/>
        <v>2800</v>
      </c>
      <c r="Q283" s="19">
        <v>2800</v>
      </c>
      <c r="R283" s="19"/>
      <c r="S283" s="57"/>
      <c r="T283" s="19"/>
      <c r="U283" s="56">
        <f t="shared" si="9"/>
        <v>2800</v>
      </c>
      <c r="V283" s="73" t="s">
        <v>486</v>
      </c>
    </row>
    <row r="284" spans="1:22" ht="135">
      <c r="A284" s="100"/>
      <c r="B284" s="103"/>
      <c r="C284" s="100"/>
      <c r="D284" s="112"/>
      <c r="E284" s="5"/>
      <c r="F284" s="5"/>
      <c r="G284" s="100"/>
      <c r="H284" s="63" t="s">
        <v>303</v>
      </c>
      <c r="I284" s="63" t="s">
        <v>436</v>
      </c>
      <c r="J284" s="17">
        <v>3</v>
      </c>
      <c r="K284" s="17"/>
      <c r="L284" s="132"/>
      <c r="M284" s="132"/>
      <c r="N284" s="132"/>
      <c r="O284" s="63" t="s">
        <v>303</v>
      </c>
      <c r="P284" s="71">
        <f t="shared" si="8"/>
        <v>19000</v>
      </c>
      <c r="Q284" s="19">
        <f>15000+2000+2000</f>
        <v>19000</v>
      </c>
      <c r="R284" s="19"/>
      <c r="S284" s="57"/>
      <c r="T284" s="19"/>
      <c r="U284" s="56">
        <f t="shared" si="9"/>
        <v>19000</v>
      </c>
      <c r="V284" s="73" t="s">
        <v>486</v>
      </c>
    </row>
    <row r="285" spans="1:24" s="24" customFormat="1" ht="15">
      <c r="A285" s="27"/>
      <c r="B285" s="34"/>
      <c r="C285" s="27"/>
      <c r="D285" s="44"/>
      <c r="E285" s="45"/>
      <c r="F285" s="45"/>
      <c r="G285" s="27"/>
      <c r="H285" s="46"/>
      <c r="I285" s="46"/>
      <c r="J285" s="39"/>
      <c r="K285" s="39"/>
      <c r="L285" s="27"/>
      <c r="M285" s="27"/>
      <c r="N285" s="39"/>
      <c r="O285" s="39"/>
      <c r="P285" s="58">
        <f>+U285</f>
        <v>126564</v>
      </c>
      <c r="Q285" s="23">
        <f>SUM(Q271:Q284)</f>
        <v>126564</v>
      </c>
      <c r="R285" s="23">
        <f>SUM(R271:R284)</f>
        <v>0</v>
      </c>
      <c r="S285" s="27"/>
      <c r="T285" s="23">
        <f>SUM(T271:T284)</f>
        <v>0</v>
      </c>
      <c r="U285" s="58">
        <f t="shared" si="9"/>
        <v>126564</v>
      </c>
      <c r="V285" s="58"/>
      <c r="W285" s="59"/>
      <c r="X285" s="59"/>
    </row>
    <row r="286" spans="1:24" s="24" customFormat="1" ht="15">
      <c r="A286" s="27"/>
      <c r="B286" s="46"/>
      <c r="C286" s="27"/>
      <c r="D286" s="46"/>
      <c r="E286" s="45"/>
      <c r="F286" s="45"/>
      <c r="G286" s="27"/>
      <c r="H286" s="46"/>
      <c r="I286" s="46"/>
      <c r="J286" s="39"/>
      <c r="K286" s="39"/>
      <c r="L286" s="27"/>
      <c r="M286" s="27"/>
      <c r="N286" s="39"/>
      <c r="O286" s="39"/>
      <c r="P286" s="58">
        <f>+U286</f>
        <v>2009789</v>
      </c>
      <c r="Q286" s="23">
        <f>+Q285+Q266+Q270+Q254</f>
        <v>1639809</v>
      </c>
      <c r="R286" s="23">
        <f>+R285+R266+R270+R254</f>
        <v>169980</v>
      </c>
      <c r="S286" s="27"/>
      <c r="T286" s="23">
        <f>+T285+T266+T270+T254</f>
        <v>200000</v>
      </c>
      <c r="U286" s="58">
        <f t="shared" si="9"/>
        <v>2009789</v>
      </c>
      <c r="V286" s="58"/>
      <c r="W286" s="59"/>
      <c r="X286" s="59"/>
    </row>
    <row r="287" spans="1:24" s="24" customFormat="1" ht="15">
      <c r="A287" s="27"/>
      <c r="B287" s="46"/>
      <c r="C287" s="27"/>
      <c r="D287" s="46"/>
      <c r="E287" s="45"/>
      <c r="F287" s="45"/>
      <c r="G287" s="27"/>
      <c r="H287" s="46"/>
      <c r="I287" s="46" t="s">
        <v>437</v>
      </c>
      <c r="J287" s="39"/>
      <c r="K287" s="39"/>
      <c r="L287" s="27"/>
      <c r="M287" s="27"/>
      <c r="N287" s="39"/>
      <c r="O287" s="39"/>
      <c r="P287" s="58">
        <f>+U287</f>
        <v>2009789</v>
      </c>
      <c r="Q287" s="23">
        <f>+Q286</f>
        <v>1639809</v>
      </c>
      <c r="R287" s="23">
        <f>+R286</f>
        <v>169980</v>
      </c>
      <c r="S287" s="27"/>
      <c r="T287" s="23">
        <f>+T286</f>
        <v>200000</v>
      </c>
      <c r="U287" s="58">
        <f>+Q287+R287+S287+T287</f>
        <v>2009789</v>
      </c>
      <c r="V287" s="58"/>
      <c r="W287" s="59"/>
      <c r="X287" s="59"/>
    </row>
  </sheetData>
  <sheetProtection/>
  <mergeCells count="177">
    <mergeCell ref="N244:N252"/>
    <mergeCell ref="N255:N265"/>
    <mergeCell ref="N267:N269"/>
    <mergeCell ref="N271:N284"/>
    <mergeCell ref="N198:N205"/>
    <mergeCell ref="N207:N214"/>
    <mergeCell ref="N216:N222"/>
    <mergeCell ref="N225:N226"/>
    <mergeCell ref="N228:N237"/>
    <mergeCell ref="N239:N242"/>
    <mergeCell ref="D281:D284"/>
    <mergeCell ref="C33:C45"/>
    <mergeCell ref="C48:C65"/>
    <mergeCell ref="C67:C92"/>
    <mergeCell ref="C94:C184"/>
    <mergeCell ref="C271:C284"/>
    <mergeCell ref="D271:D279"/>
    <mergeCell ref="D228:D237"/>
    <mergeCell ref="D207:D214"/>
    <mergeCell ref="C187:C195"/>
    <mergeCell ref="C8:H8"/>
    <mergeCell ref="I8:J8"/>
    <mergeCell ref="K8:M8"/>
    <mergeCell ref="N8:O8"/>
    <mergeCell ref="P8:Q8"/>
    <mergeCell ref="H2:L2"/>
    <mergeCell ref="G6:M6"/>
    <mergeCell ref="G14:G24"/>
    <mergeCell ref="G26:G29"/>
    <mergeCell ref="G33:G45"/>
    <mergeCell ref="G48:G65"/>
    <mergeCell ref="G67:G92"/>
    <mergeCell ref="G94:G184"/>
    <mergeCell ref="G187:G195"/>
    <mergeCell ref="G198:G205"/>
    <mergeCell ref="G207:G214"/>
    <mergeCell ref="G216:G222"/>
    <mergeCell ref="G225:G226"/>
    <mergeCell ref="G228:G237"/>
    <mergeCell ref="G239:G242"/>
    <mergeCell ref="G244:G252"/>
    <mergeCell ref="D267:D269"/>
    <mergeCell ref="A271:A284"/>
    <mergeCell ref="B271:B284"/>
    <mergeCell ref="G255:G265"/>
    <mergeCell ref="G267:G269"/>
    <mergeCell ref="G271:G284"/>
    <mergeCell ref="C267:C269"/>
    <mergeCell ref="D244:D252"/>
    <mergeCell ref="L14:L24"/>
    <mergeCell ref="L26:L29"/>
    <mergeCell ref="L33:L45"/>
    <mergeCell ref="L48:L65"/>
    <mergeCell ref="L67:L92"/>
    <mergeCell ref="L94:L184"/>
    <mergeCell ref="L187:L195"/>
    <mergeCell ref="L198:L205"/>
    <mergeCell ref="L207:L214"/>
    <mergeCell ref="A267:A269"/>
    <mergeCell ref="B267:B269"/>
    <mergeCell ref="L216:L222"/>
    <mergeCell ref="L225:L226"/>
    <mergeCell ref="L228:L237"/>
    <mergeCell ref="L239:L242"/>
    <mergeCell ref="L244:L252"/>
    <mergeCell ref="L255:L265"/>
    <mergeCell ref="L267:L269"/>
    <mergeCell ref="L271:L284"/>
    <mergeCell ref="M14:M24"/>
    <mergeCell ref="M26:M29"/>
    <mergeCell ref="M33:M45"/>
    <mergeCell ref="M48:M65"/>
    <mergeCell ref="M67:M92"/>
    <mergeCell ref="M94:M184"/>
    <mergeCell ref="M187:M195"/>
    <mergeCell ref="M198:M205"/>
    <mergeCell ref="M207:M214"/>
    <mergeCell ref="C255:C265"/>
    <mergeCell ref="D255:D265"/>
    <mergeCell ref="M216:M222"/>
    <mergeCell ref="M225:M226"/>
    <mergeCell ref="M228:M237"/>
    <mergeCell ref="M239:M242"/>
    <mergeCell ref="M244:M252"/>
    <mergeCell ref="M255:M265"/>
    <mergeCell ref="A255:A265"/>
    <mergeCell ref="B255:B265"/>
    <mergeCell ref="M267:M269"/>
    <mergeCell ref="M271:M284"/>
    <mergeCell ref="C244:C252"/>
    <mergeCell ref="C239:C242"/>
    <mergeCell ref="D239:D242"/>
    <mergeCell ref="A244:A252"/>
    <mergeCell ref="B244:B252"/>
    <mergeCell ref="A239:A242"/>
    <mergeCell ref="B239:B242"/>
    <mergeCell ref="C228:C237"/>
    <mergeCell ref="A228:A237"/>
    <mergeCell ref="B228:B237"/>
    <mergeCell ref="C216:C222"/>
    <mergeCell ref="D216:D222"/>
    <mergeCell ref="A225:A226"/>
    <mergeCell ref="B225:B226"/>
    <mergeCell ref="C225:C226"/>
    <mergeCell ref="D225:D226"/>
    <mergeCell ref="D176:D184"/>
    <mergeCell ref="A216:A222"/>
    <mergeCell ref="B216:B222"/>
    <mergeCell ref="C207:C214"/>
    <mergeCell ref="C198:C205"/>
    <mergeCell ref="D198:D205"/>
    <mergeCell ref="A207:A214"/>
    <mergeCell ref="B207:B214"/>
    <mergeCell ref="B165:B168"/>
    <mergeCell ref="D165:D168"/>
    <mergeCell ref="D113:D163"/>
    <mergeCell ref="D104:D111"/>
    <mergeCell ref="D187:D195"/>
    <mergeCell ref="A198:A205"/>
    <mergeCell ref="B198:B205"/>
    <mergeCell ref="A187:A195"/>
    <mergeCell ref="B187:B195"/>
    <mergeCell ref="B176:B184"/>
    <mergeCell ref="D94:D102"/>
    <mergeCell ref="A94:A184"/>
    <mergeCell ref="B94:B102"/>
    <mergeCell ref="B104:B111"/>
    <mergeCell ref="B113:B163"/>
    <mergeCell ref="D80:D83"/>
    <mergeCell ref="D84:D86"/>
    <mergeCell ref="D87:D92"/>
    <mergeCell ref="B170:B174"/>
    <mergeCell ref="D170:D174"/>
    <mergeCell ref="C14:C24"/>
    <mergeCell ref="D14:D24"/>
    <mergeCell ref="D67:D79"/>
    <mergeCell ref="D63:D65"/>
    <mergeCell ref="A67:A92"/>
    <mergeCell ref="B67:B92"/>
    <mergeCell ref="D56:D62"/>
    <mergeCell ref="D48:D55"/>
    <mergeCell ref="A48:A65"/>
    <mergeCell ref="B48:B65"/>
    <mergeCell ref="A33:A45"/>
    <mergeCell ref="B33:B45"/>
    <mergeCell ref="D39:D45"/>
    <mergeCell ref="D33:D38"/>
    <mergeCell ref="C26:C29"/>
    <mergeCell ref="D26:D29"/>
    <mergeCell ref="Q11:U12"/>
    <mergeCell ref="V11:V13"/>
    <mergeCell ref="D11:D13"/>
    <mergeCell ref="E11:E13"/>
    <mergeCell ref="F11:F13"/>
    <mergeCell ref="G11:G13"/>
    <mergeCell ref="H11:H13"/>
    <mergeCell ref="I11:K12"/>
    <mergeCell ref="C11:C13"/>
    <mergeCell ref="L11:P12"/>
    <mergeCell ref="A11:A13"/>
    <mergeCell ref="B11:B13"/>
    <mergeCell ref="N14:N24"/>
    <mergeCell ref="N26:N29"/>
    <mergeCell ref="A26:A29"/>
    <mergeCell ref="B26:B29"/>
    <mergeCell ref="A14:A24"/>
    <mergeCell ref="B14:B24"/>
    <mergeCell ref="N165:N168"/>
    <mergeCell ref="N170:N174"/>
    <mergeCell ref="N176:N184"/>
    <mergeCell ref="N187:N195"/>
    <mergeCell ref="N33:N45"/>
    <mergeCell ref="N48:N65"/>
    <mergeCell ref="N67:N92"/>
    <mergeCell ref="N94:N102"/>
    <mergeCell ref="N104:N111"/>
    <mergeCell ref="N113:N163"/>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fgutierrez</dc:creator>
  <cp:keywords/>
  <dc:description/>
  <cp:lastModifiedBy>Mayra Leguizamon</cp:lastModifiedBy>
  <dcterms:created xsi:type="dcterms:W3CDTF">2011-06-22T14:04:55Z</dcterms:created>
  <dcterms:modified xsi:type="dcterms:W3CDTF">2014-05-12T19:33:33Z</dcterms:modified>
  <cp:category/>
  <cp:version/>
  <cp:contentType/>
  <cp:contentStatus/>
</cp:coreProperties>
</file>